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harts/chart10.xml" ContentType="application/vnd.openxmlformats-officedocument.drawingml.chart+xml"/>
  <Override PartName="/xl/theme/themeOverride2.xml" ContentType="application/vnd.openxmlformats-officedocument.themeOverride+xml"/>
  <Override PartName="/xl/charts/chart11.xml" ContentType="application/vnd.openxmlformats-officedocument.drawingml.chart+xml"/>
  <Override PartName="/xl/theme/themeOverride3.xml" ContentType="application/vnd.openxmlformats-officedocument.themeOverride+xml"/>
  <Override PartName="/xl/charts/chart12.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charts/chart13.xml" ContentType="application/vnd.openxmlformats-officedocument.drawingml.chart+xml"/>
  <Override PartName="/xl/theme/themeOverride5.xml" ContentType="application/vnd.openxmlformats-officedocument.themeOverrid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theme/themeOverride6.xml" ContentType="application/vnd.openxmlformats-officedocument.themeOverrid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theme/themeOverride7.xml" ContentType="application/vnd.openxmlformats-officedocument.themeOverride+xml"/>
  <Override PartName="/xl/charts/chart1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xml"/>
  <Override PartName="/xl/charts/chart19.xml" ContentType="application/vnd.openxmlformats-officedocument.drawingml.chart+xml"/>
  <Override PartName="/xl/theme/themeOverride9.xml" ContentType="application/vnd.openxmlformats-officedocument.themeOverride+xml"/>
  <Override PartName="/xl/charts/chart20.xml" ContentType="application/vnd.openxmlformats-officedocument.drawingml.chart+xml"/>
  <Override PartName="/xl/theme/themeOverride10.xml" ContentType="application/vnd.openxmlformats-officedocument.themeOverride+xml"/>
  <Override PartName="/xl/charts/chart21.xml" ContentType="application/vnd.openxmlformats-officedocument.drawingml.chart+xml"/>
  <Override PartName="/xl/theme/themeOverride11.xml" ContentType="application/vnd.openxmlformats-officedocument.themeOverride+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26.xml" ContentType="application/vnd.openxmlformats-officedocument.drawingml.chart+xml"/>
  <Override PartName="/xl/charts/style9.xml" ContentType="application/vnd.ms-office.chartstyle+xml"/>
  <Override PartName="/xl/charts/colors9.xml" ContentType="application/vnd.ms-office.chartcolorstyle+xml"/>
  <Override PartName="/xl/charts/chart27.xml" ContentType="application/vnd.openxmlformats-officedocument.drawingml.chart+xml"/>
  <Override PartName="/xl/charts/style10.xml" ContentType="application/vnd.ms-office.chartstyle+xml"/>
  <Override PartName="/xl/charts/colors10.xml" ContentType="application/vnd.ms-office.chartcolorstyle+xml"/>
  <Override PartName="/xl/charts/chart28.xml" ContentType="application/vnd.openxmlformats-officedocument.drawingml.chart+xml"/>
  <Override PartName="/xl/charts/style11.xml" ContentType="application/vnd.ms-office.chartstyle+xml"/>
  <Override PartName="/xl/charts/colors11.xml" ContentType="application/vnd.ms-office.chartcolorstyle+xml"/>
  <Override PartName="/xl/charts/chart2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30.xml" ContentType="application/vnd.openxmlformats-officedocument.drawingml.chart+xml"/>
  <Override PartName="/xl/drawings/drawing18.xml" ContentType="application/vnd.openxmlformats-officedocument.drawingml.chartshapes+xml"/>
  <Override PartName="/xl/charts/chart3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32.xml" ContentType="application/vnd.openxmlformats-officedocument.drawingml.chart+xml"/>
  <Override PartName="/xl/charts/style13.xml" ContentType="application/vnd.ms-office.chartstyle+xml"/>
  <Override PartName="/xl/charts/colors13.xml" ContentType="application/vnd.ms-office.chartcolorstyle+xml"/>
  <Override PartName="/xl/charts/chart33.xml" ContentType="application/vnd.openxmlformats-officedocument.drawingml.chart+xml"/>
  <Override PartName="/xl/charts/style14.xml" ContentType="application/vnd.ms-office.chartstyle+xml"/>
  <Override PartName="/xl/charts/colors14.xml" ContentType="application/vnd.ms-office.chartcolorstyle+xml"/>
  <Override PartName="/xl/charts/chart34.xml" ContentType="application/vnd.openxmlformats-officedocument.drawingml.chart+xml"/>
  <Override PartName="/xl/theme/themeOverride12.xml" ContentType="application/vnd.openxmlformats-officedocument.themeOverride+xml"/>
  <Override PartName="/xl/charts/chart35.xml" ContentType="application/vnd.openxmlformats-officedocument.drawingml.chart+xml"/>
  <Override PartName="/xl/charts/style15.xml" ContentType="application/vnd.ms-office.chartstyle+xml"/>
  <Override PartName="/xl/charts/colors15.xml" ContentType="application/vnd.ms-office.chartcolorstyle+xml"/>
  <Override PartName="/xl/charts/chart36.xml" ContentType="application/vnd.openxmlformats-officedocument.drawingml.chart+xml"/>
  <Override PartName="/xl/charts/style16.xml" ContentType="application/vnd.ms-office.chartstyle+xml"/>
  <Override PartName="/xl/charts/colors16.xml" ContentType="application/vnd.ms-office.chartcolorstyle+xml"/>
  <Override PartName="/xl/charts/chart37.xml" ContentType="application/vnd.openxmlformats-officedocument.drawingml.chart+xml"/>
  <Override PartName="/xl/theme/themeOverride13.xml" ContentType="application/vnd.openxmlformats-officedocument.themeOverride+xml"/>
  <Override PartName="/xl/drawings/drawing21.xml" ContentType="application/vnd.openxmlformats-officedocument.drawing+xml"/>
  <Override PartName="/xl/charts/chart38.xml" ContentType="application/vnd.openxmlformats-officedocument.drawingml.chart+xml"/>
  <Override PartName="/xl/drawings/drawing22.xml" ContentType="application/vnd.openxmlformats-officedocument.drawingml.chartshapes+xml"/>
  <Override PartName="/xl/charts/chart3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40.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4.xml" ContentType="application/vnd.openxmlformats-officedocument.themeOverride+xml"/>
  <Override PartName="/xl/charts/chart41.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5.xml" ContentType="application/vnd.openxmlformats-officedocument.themeOverride+xml"/>
  <Override PartName="/xl/drawings/drawing25.xml" ContentType="application/vnd.openxmlformats-officedocument.drawing+xml"/>
  <Override PartName="/xl/charts/chart42.xml" ContentType="application/vnd.openxmlformats-officedocument.drawingml.chart+xml"/>
  <Override PartName="/xl/charts/style19.xml" ContentType="application/vnd.ms-office.chartstyle+xml"/>
  <Override PartName="/xl/charts/colors19.xml" ContentType="application/vnd.ms-office.chartcolorstyle+xml"/>
  <Override PartName="/xl/charts/chart43.xml" ContentType="application/vnd.openxmlformats-officedocument.drawingml.chart+xml"/>
  <Override PartName="/xl/charts/style20.xml" ContentType="application/vnd.ms-office.chartstyle+xml"/>
  <Override PartName="/xl/charts/colors20.xml" ContentType="application/vnd.ms-office.chartcolorstyle+xml"/>
  <Override PartName="/xl/charts/chart44.xml" ContentType="application/vnd.openxmlformats-officedocument.drawingml.chart+xml"/>
  <Override PartName="/xl/theme/themeOverride16.xml" ContentType="application/vnd.openxmlformats-officedocument.themeOverride+xml"/>
  <Override PartName="/xl/charts/chart45.xml" ContentType="application/vnd.openxmlformats-officedocument.drawingml.chart+xml"/>
  <Override PartName="/xl/charts/style21.xml" ContentType="application/vnd.ms-office.chartstyle+xml"/>
  <Override PartName="/xl/charts/colors21.xml" ContentType="application/vnd.ms-office.chartcolorstyle+xml"/>
  <Override PartName="/xl/charts/chart46.xml" ContentType="application/vnd.openxmlformats-officedocument.drawingml.chart+xml"/>
  <Override PartName="/xl/charts/style22.xml" ContentType="application/vnd.ms-office.chartstyle+xml"/>
  <Override PartName="/xl/charts/colors22.xml" ContentType="application/vnd.ms-office.chartcolorstyle+xml"/>
  <Override PartName="/xl/charts/chart47.xml" ContentType="application/vnd.openxmlformats-officedocument.drawingml.chart+xml"/>
  <Override PartName="/xl/theme/themeOverride17.xml" ContentType="application/vnd.openxmlformats-officedocument.themeOverride+xml"/>
  <Override PartName="/xl/drawings/drawing26.xml" ContentType="application/vnd.openxmlformats-officedocument.drawing+xml"/>
  <Override PartName="/xl/charts/chart48.xml" ContentType="application/vnd.openxmlformats-officedocument.drawingml.chart+xml"/>
  <Override PartName="/xl/charts/style23.xml" ContentType="application/vnd.ms-office.chartstyle+xml"/>
  <Override PartName="/xl/charts/colors23.xml" ContentType="application/vnd.ms-office.chartcolorstyle+xml"/>
  <Override PartName="/xl/charts/chart4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50.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8.xml" ContentType="application/vnd.openxmlformats-officedocument.themeOverride+xml"/>
  <Override PartName="/xl/charts/chart51.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9.xml" ContentType="application/vnd.openxmlformats-officedocument.themeOverride+xml"/>
  <Override PartName="/xl/drawings/drawing29.xml" ContentType="application/vnd.openxmlformats-officedocument.drawing+xml"/>
  <Override PartName="/xl/charts/chart52.xml" ContentType="application/vnd.openxmlformats-officedocument.drawingml.chart+xml"/>
  <Override PartName="/xl/charts/style27.xml" ContentType="application/vnd.ms-office.chartstyle+xml"/>
  <Override PartName="/xl/charts/colors27.xml" ContentType="application/vnd.ms-office.chartcolorstyle+xml"/>
  <Override PartName="/xl/charts/chart53.xml" ContentType="application/vnd.openxmlformats-officedocument.drawingml.chart+xml"/>
  <Override PartName="/xl/charts/style28.xml" ContentType="application/vnd.ms-office.chartstyle+xml"/>
  <Override PartName="/xl/charts/colors28.xml" ContentType="application/vnd.ms-office.chartcolorstyle+xml"/>
  <Override PartName="/xl/charts/chart54.xml" ContentType="application/vnd.openxmlformats-officedocument.drawingml.chart+xml"/>
  <Override PartName="/xl/charts/style29.xml" ContentType="application/vnd.ms-office.chartstyle+xml"/>
  <Override PartName="/xl/charts/colors29.xml" ContentType="application/vnd.ms-office.chartcolorstyle+xml"/>
  <Override PartName="/xl/charts/chart55.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56.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1.xml" ContentType="application/vnd.openxmlformats-officedocument.drawingml.chartshapes+xml"/>
  <Override PartName="/xl/charts/chart57.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58.xml" ContentType="application/vnd.openxmlformats-officedocument.drawingml.chart+xml"/>
  <Override PartName="/xl/theme/themeOverride20.xml" ContentType="application/vnd.openxmlformats-officedocument.themeOverride+xml"/>
  <Override PartName="/xl/charts/chart59.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xml"/>
  <Override PartName="/xl/charts/chart60.xml" ContentType="application/vnd.openxmlformats-officedocument.drawingml.chart+xml"/>
  <Override PartName="/xl/theme/themeOverride22.xml" ContentType="application/vnd.openxmlformats-officedocument.themeOverride+xml"/>
  <Override PartName="/xl/charts/chart61.xml" ContentType="application/vnd.openxmlformats-officedocument.drawingml.chart+xml"/>
  <Override PartName="/xl/theme/themeOverride23.xml" ContentType="application/vnd.openxmlformats-officedocument.themeOverride+xml"/>
  <Override PartName="/xl/drawings/drawing38.xml" ContentType="application/vnd.openxmlformats-officedocument.drawing+xml"/>
  <Override PartName="/xl/charts/chart62.xml" ContentType="application/vnd.openxmlformats-officedocument.drawingml.chart+xml"/>
  <Override PartName="/xl/theme/themeOverride24.xml" ContentType="application/vnd.openxmlformats-officedocument.themeOverride+xml"/>
  <Override PartName="/xl/charts/chart63.xml" ContentType="application/vnd.openxmlformats-officedocument.drawingml.chart+xml"/>
  <Override PartName="/xl/theme/themeOverride25.xml" ContentType="application/vnd.openxmlformats-officedocument.themeOverride+xml"/>
  <Override PartName="/xl/drawings/drawing39.xml" ContentType="application/vnd.openxmlformats-officedocument.drawing+xml"/>
  <Override PartName="/xl/charts/chart64.xml" ContentType="application/vnd.openxmlformats-officedocument.drawingml.chart+xml"/>
  <Override PartName="/xl/theme/themeOverride26.xml" ContentType="application/vnd.openxmlformats-officedocument.themeOverride+xml"/>
  <Override PartName="/xl/charts/chart65.xml" ContentType="application/vnd.openxmlformats-officedocument.drawingml.chart+xml"/>
  <Override PartName="/xl/theme/themeOverride27.xml" ContentType="application/vnd.openxmlformats-officedocument.themeOverride+xml"/>
  <Override PartName="/xl/drawings/drawing40.xml" ContentType="application/vnd.openxmlformats-officedocument.drawing+xml"/>
  <Override PartName="/xl/drawings/drawing41.xml" ContentType="application/vnd.openxmlformats-officedocument.drawing+xml"/>
  <Override PartName="/xl/charts/chart66.xml" ContentType="application/vnd.openxmlformats-officedocument.drawingml.chart+xml"/>
  <Override PartName="/xl/drawings/drawing42.xml" ContentType="application/vnd.openxmlformats-officedocument.drawingml.chartshapes+xml"/>
  <Override PartName="/xl/charts/chart67.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68.xml" ContentType="application/vnd.openxmlformats-officedocument.drawingml.chart+xml"/>
  <Override PartName="/xl/theme/themeOverride28.xml" ContentType="application/vnd.openxmlformats-officedocument.themeOverride+xml"/>
  <Override PartName="/xl/drawings/drawing45.xml" ContentType="application/vnd.openxmlformats-officedocument.drawingml.chartshapes+xml"/>
  <Override PartName="/xl/charts/chart69.xml" ContentType="application/vnd.openxmlformats-officedocument.drawingml.chart+xml"/>
  <Override PartName="/xl/theme/themeOverride29.xml" ContentType="application/vnd.openxmlformats-officedocument.themeOverride+xml"/>
  <Override PartName="/xl/drawings/drawing46.xml" ContentType="application/vnd.openxmlformats-officedocument.drawingml.chartshapes+xml"/>
  <Override PartName="/xl/charts/chart70.xml" ContentType="application/vnd.openxmlformats-officedocument.drawingml.chart+xml"/>
  <Override PartName="/xl/charts/style33.xml" ContentType="application/vnd.ms-office.chartstyle+xml"/>
  <Override PartName="/xl/charts/colors33.xml" ContentType="application/vnd.ms-office.chartcolorstyle+xml"/>
  <Override PartName="/xl/charts/chart71.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7.xml" ContentType="application/vnd.openxmlformats-officedocument.drawing+xml"/>
  <Override PartName="/xl/charts/chart72.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8.xml" ContentType="application/vnd.openxmlformats-officedocument.drawingml.chartshapes+xml"/>
  <Override PartName="/xl/charts/chart73.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9.xml" ContentType="application/vnd.openxmlformats-officedocument.drawingml.chartshapes+xml"/>
  <Override PartName="/xl/charts/chart74.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0.xml" ContentType="application/vnd.openxmlformats-officedocument.drawingml.chartshapes+xml"/>
  <Override PartName="/xl/charts/chart75.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drawings/drawing53.xml" ContentType="application/vnd.openxmlformats-officedocument.drawing+xml"/>
  <Override PartName="/xl/charts/chart76.xml" ContentType="application/vnd.openxmlformats-officedocument.drawingml.chart+xml"/>
  <Override PartName="/xl/theme/themeOverride30.xml" ContentType="application/vnd.openxmlformats-officedocument.themeOverride+xml"/>
  <Override PartName="/xl/drawings/drawing54.xml" ContentType="application/vnd.openxmlformats-officedocument.drawing+xml"/>
  <Override PartName="/xl/charts/chart77.xml" ContentType="application/vnd.openxmlformats-officedocument.drawingml.chart+xml"/>
  <Override PartName="/xl/theme/themeOverride31.xml" ContentType="application/vnd.openxmlformats-officedocument.themeOverride+xml"/>
  <Override PartName="/xl/drawings/drawing55.xml" ContentType="application/vnd.openxmlformats-officedocument.drawingml.chartshapes+xml"/>
  <Override PartName="/xl/charts/chart78.xml" ContentType="application/vnd.openxmlformats-officedocument.drawingml.chart+xml"/>
  <Override PartName="/xl/theme/themeOverride32.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drawings/drawing58.xml" ContentType="application/vnd.openxmlformats-officedocument.drawing+xml"/>
  <Override PartName="/xl/charts/chart7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59.xml" ContentType="application/vnd.openxmlformats-officedocument.drawing+xml"/>
  <Override PartName="/xl/charts/chart80.xml" ContentType="application/vnd.openxmlformats-officedocument.drawingml.chart+xml"/>
  <Override PartName="/xl/theme/themeOverride33.xml" ContentType="application/vnd.openxmlformats-officedocument.themeOverride+xml"/>
  <Override PartName="/xl/drawings/drawing60.xml" ContentType="application/vnd.openxmlformats-officedocument.drawing+xml"/>
  <Override PartName="/xl/charts/chart81.xml" ContentType="application/vnd.openxmlformats-officedocument.drawingml.chart+xml"/>
  <Override PartName="/xl/charts/style40.xml" ContentType="application/vnd.ms-office.chartstyle+xml"/>
  <Override PartName="/xl/charts/colors40.xml" ContentType="application/vnd.ms-office.chartcolorstyle+xml"/>
  <Override PartName="/xl/charts/chart82.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1.xml" ContentType="application/vnd.openxmlformats-officedocument.drawing+xml"/>
  <Override PartName="/xl/charts/chart83.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2.xml" ContentType="application/vnd.openxmlformats-officedocument.drawing+xml"/>
  <Override PartName="/xl/charts/chart84.xml" ContentType="application/vnd.openxmlformats-officedocument.drawingml.chart+xml"/>
  <Override PartName="/xl/theme/themeOverride34.xml" ContentType="application/vnd.openxmlformats-officedocument.themeOverride+xml"/>
  <Override PartName="/xl/charts/chart85.xml" ContentType="application/vnd.openxmlformats-officedocument.drawingml.chart+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77.xml" ContentType="application/vnd.openxmlformats-officedocument.drawing+xml"/>
  <Override PartName="/xl/charts/chart88.xml" ContentType="application/vnd.openxmlformats-officedocument.drawingml.chart+xml"/>
  <Override PartName="/xl/theme/themeOverride35.xml" ContentType="application/vnd.openxmlformats-officedocument.themeOverride+xml"/>
  <Override PartName="/xl/charts/chart89.xml" ContentType="application/vnd.openxmlformats-officedocument.drawingml.chart+xml"/>
  <Override PartName="/xl/theme/themeOverride36.xml" ContentType="application/vnd.openxmlformats-officedocument.themeOverride+xml"/>
  <Override PartName="/xl/drawings/drawing78.xml" ContentType="application/vnd.openxmlformats-officedocument.drawing+xml"/>
  <Override PartName="/xl/charts/chart90.xml" ContentType="application/vnd.openxmlformats-officedocument.drawingml.chart+xml"/>
  <Override PartName="/xl/drawings/drawing79.xml" ContentType="application/vnd.openxmlformats-officedocument.drawingml.chartshapes+xml"/>
  <Override PartName="/xl/charts/chart91.xml" ContentType="application/vnd.openxmlformats-officedocument.drawingml.chart+xml"/>
  <Override PartName="/xl/drawings/drawing80.xml" ContentType="application/vnd.openxmlformats-officedocument.drawingml.chartshapes+xml"/>
  <Override PartName="/xl/charts/chart92.xml" ContentType="application/vnd.openxmlformats-officedocument.drawingml.chart+xml"/>
  <Override PartName="/xl/drawings/drawing81.xml" ContentType="application/vnd.openxmlformats-officedocument.drawingml.chartshapes+xml"/>
  <Override PartName="/xl/charts/chart93.xml" ContentType="application/vnd.openxmlformats-officedocument.drawingml.chart+xml"/>
  <Override PartName="/xl/drawings/drawing8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updateLinks="never" codeName="Tento_zošit"/>
  <bookViews>
    <workbookView xWindow="240" yWindow="105" windowWidth="14805" windowHeight="8025" tabRatio="915"/>
  </bookViews>
  <sheets>
    <sheet name="Obsah_Content" sheetId="73" r:id="rId1"/>
    <sheet name="ESA2010_source" sheetId="110" r:id="rId2"/>
    <sheet name="Zhrnutie " sheetId="94" r:id="rId3"/>
    <sheet name="Graf 1" sheetId="232" r:id="rId4"/>
    <sheet name="Schéma 1" sheetId="233" r:id="rId5"/>
    <sheet name="Tab 1" sheetId="11" r:id="rId6"/>
    <sheet name="Tab 2 + Graf 2" sheetId="212" r:id="rId7"/>
    <sheet name="Graf 3+4" sheetId="84" r:id="rId8"/>
    <sheet name="Tab 3" sheetId="213" r:id="rId9"/>
    <sheet name="Graf 5+6" sheetId="12" r:id="rId10"/>
    <sheet name="Graf 7" sheetId="163" r:id="rId11"/>
    <sheet name="Graf 8" sheetId="164" r:id="rId12"/>
    <sheet name="Graf 9+Tab 4" sheetId="103" r:id="rId13"/>
    <sheet name="Graf 10 + Tab 5" sheetId="104" r:id="rId14"/>
    <sheet name="Tab 6" sheetId="16" r:id="rId15"/>
    <sheet name="Graf 11 + 12" sheetId="161" r:id="rId16"/>
    <sheet name="Tab 7 " sheetId="37" r:id="rId17"/>
    <sheet name="Graf 13" sheetId="199" r:id="rId18"/>
    <sheet name="Graf 14" sheetId="226" r:id="rId19"/>
    <sheet name="Graf 15" sheetId="200" r:id="rId20"/>
    <sheet name="Graf 16" sheetId="201" r:id="rId21"/>
    <sheet name="Graf 17" sheetId="225" r:id="rId22"/>
    <sheet name="Graf 18 + Tab 8" sheetId="234" r:id="rId23"/>
    <sheet name="Tab 9" sheetId="28" r:id="rId24"/>
    <sheet name="Graf 19" sheetId="194" r:id="rId25"/>
    <sheet name="Graf 20 + 21" sheetId="235" r:id="rId26"/>
    <sheet name="Graf 22" sheetId="236" r:id="rId27"/>
    <sheet name="Tab 10" sheetId="237" r:id="rId28"/>
    <sheet name="Tab 11" sheetId="196" r:id="rId29"/>
    <sheet name="Tab 12" sheetId="214" r:id="rId30"/>
    <sheet name="Graf 23" sheetId="205" r:id="rId31"/>
    <sheet name="Graf 24" sheetId="206" r:id="rId32"/>
    <sheet name="Graf 25" sheetId="207" r:id="rId33"/>
    <sheet name="Graf 26" sheetId="208" r:id="rId34"/>
    <sheet name="Tab 13" sheetId="29" r:id="rId35"/>
    <sheet name="Graf 27" sheetId="188" r:id="rId36"/>
    <sheet name="Graf 28+29" sheetId="98" r:id="rId37"/>
    <sheet name="Graf 30+31" sheetId="141" r:id="rId38"/>
    <sheet name="Tab 14" sheetId="240" r:id="rId39"/>
    <sheet name="Graf 32" sheetId="242" r:id="rId40"/>
    <sheet name="Graf 33" sheetId="241" r:id="rId41"/>
    <sheet name="Tab 15" sheetId="227" r:id="rId42"/>
    <sheet name="Graf 34" sheetId="197" r:id="rId43"/>
    <sheet name="Graf 35" sheetId="191" r:id="rId44"/>
    <sheet name="Graf 36" sheetId="189" r:id="rId45"/>
    <sheet name="Graf 37" sheetId="166" r:id="rId46"/>
    <sheet name="Graf 38+39" sheetId="218" r:id="rId47"/>
    <sheet name="Tab 16" sheetId="219" r:id="rId48"/>
    <sheet name="Tab 16x" sheetId="221" r:id="rId49"/>
    <sheet name="Tab 17" sheetId="243" r:id="rId50"/>
    <sheet name="Tab 18" sheetId="244" r:id="rId51"/>
    <sheet name="Tab 36" sheetId="247" r:id="rId52"/>
    <sheet name="Tab 37" sheetId="175" r:id="rId53"/>
    <sheet name="Tab 38" sheetId="143" r:id="rId54"/>
    <sheet name="Tab 39" sheetId="113" r:id="rId55"/>
    <sheet name="Tab 40" sheetId="158" r:id="rId56"/>
    <sheet name="Tab 41+42" sheetId="186" r:id="rId57"/>
    <sheet name="Tab 43+44" sheetId="185" r:id="rId58"/>
    <sheet name="Tab 45" sheetId="224" r:id="rId59"/>
    <sheet name="Tab 46+47+48" sheetId="245" r:id="rId60"/>
    <sheet name="Graf 40" sheetId="246" r:id="rId61"/>
    <sheet name="Graf XX" sheetId="179" state="hidden" r:id="rId62"/>
    <sheet name="Graf xx3" sheetId="190" state="hidden" r:id="rId63"/>
  </sheets>
  <externalReferences>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s>
  <definedNames>
    <definedName name="\A" localSheetId="17">#REF!</definedName>
    <definedName name="\A" localSheetId="18">#REF!</definedName>
    <definedName name="\A" localSheetId="19">#REF!</definedName>
    <definedName name="\A" localSheetId="21">#REF!</definedName>
    <definedName name="\A" localSheetId="30">#REF!</definedName>
    <definedName name="\A" localSheetId="31">#REF!</definedName>
    <definedName name="\A" localSheetId="35">#REF!</definedName>
    <definedName name="\A" localSheetId="39">#REF!</definedName>
    <definedName name="\A" localSheetId="40">#REF!</definedName>
    <definedName name="\A" localSheetId="44">#REF!</definedName>
    <definedName name="\A" localSheetId="45">#REF!</definedName>
    <definedName name="\A" localSheetId="10">#REF!</definedName>
    <definedName name="\A" localSheetId="11">#REF!</definedName>
    <definedName name="\A" localSheetId="27">#REF!</definedName>
    <definedName name="\A" localSheetId="28">#REF!</definedName>
    <definedName name="\A" localSheetId="29">#REF!</definedName>
    <definedName name="\A" localSheetId="41">#REF!</definedName>
    <definedName name="\A" localSheetId="47">#REF!</definedName>
    <definedName name="\A" localSheetId="48">#REF!</definedName>
    <definedName name="\A" localSheetId="8">#REF!</definedName>
    <definedName name="\A" localSheetId="51">#REF!</definedName>
    <definedName name="\A" localSheetId="53">#REF!</definedName>
    <definedName name="\A">#REF!</definedName>
    <definedName name="\B" localSheetId="17">#REF!</definedName>
    <definedName name="\B" localSheetId="18">#REF!</definedName>
    <definedName name="\B" localSheetId="19">#REF!</definedName>
    <definedName name="\B" localSheetId="21">#REF!</definedName>
    <definedName name="\B" localSheetId="30">#REF!</definedName>
    <definedName name="\B" localSheetId="31">#REF!</definedName>
    <definedName name="\B" localSheetId="35">#REF!</definedName>
    <definedName name="\B" localSheetId="39">#REF!</definedName>
    <definedName name="\B" localSheetId="40">#REF!</definedName>
    <definedName name="\B" localSheetId="44">#REF!</definedName>
    <definedName name="\B" localSheetId="10">#REF!</definedName>
    <definedName name="\B" localSheetId="11">#REF!</definedName>
    <definedName name="\B" localSheetId="27">#REF!</definedName>
    <definedName name="\B" localSheetId="28">#REF!</definedName>
    <definedName name="\B" localSheetId="29">#REF!</definedName>
    <definedName name="\B" localSheetId="41">#REF!</definedName>
    <definedName name="\B" localSheetId="47">#REF!</definedName>
    <definedName name="\B" localSheetId="48">#REF!</definedName>
    <definedName name="\B" localSheetId="8">#REF!</definedName>
    <definedName name="\B" localSheetId="53">#REF!</definedName>
    <definedName name="\B">#REF!</definedName>
    <definedName name="\C" localSheetId="17">#REF!</definedName>
    <definedName name="\C" localSheetId="18">#REF!</definedName>
    <definedName name="\C" localSheetId="19">#REF!</definedName>
    <definedName name="\C" localSheetId="21">#REF!</definedName>
    <definedName name="\C" localSheetId="30">#REF!</definedName>
    <definedName name="\C" localSheetId="31">#REF!</definedName>
    <definedName name="\C" localSheetId="35">#REF!</definedName>
    <definedName name="\C" localSheetId="39">#REF!</definedName>
    <definedName name="\C" localSheetId="40">#REF!</definedName>
    <definedName name="\C" localSheetId="44">#REF!</definedName>
    <definedName name="\C" localSheetId="10">#REF!</definedName>
    <definedName name="\C" localSheetId="11">#REF!</definedName>
    <definedName name="\C" localSheetId="27">#REF!</definedName>
    <definedName name="\C" localSheetId="28">#REF!</definedName>
    <definedName name="\C" localSheetId="29">#REF!</definedName>
    <definedName name="\C" localSheetId="41">#REF!</definedName>
    <definedName name="\C" localSheetId="47">#REF!</definedName>
    <definedName name="\C" localSheetId="48">#REF!</definedName>
    <definedName name="\C" localSheetId="8">#REF!</definedName>
    <definedName name="\C" localSheetId="53">#REF!</definedName>
    <definedName name="\C">#REF!</definedName>
    <definedName name="\D" localSheetId="17">#REF!</definedName>
    <definedName name="\D" localSheetId="18">#REF!</definedName>
    <definedName name="\D" localSheetId="19">#REF!</definedName>
    <definedName name="\D" localSheetId="21">#REF!</definedName>
    <definedName name="\D" localSheetId="30">#REF!</definedName>
    <definedName name="\D" localSheetId="31">#REF!</definedName>
    <definedName name="\D" localSheetId="35">#REF!</definedName>
    <definedName name="\D" localSheetId="39">#REF!</definedName>
    <definedName name="\D" localSheetId="40">#REF!</definedName>
    <definedName name="\D" localSheetId="44">#REF!</definedName>
    <definedName name="\D" localSheetId="10">#REF!</definedName>
    <definedName name="\D" localSheetId="11">#REF!</definedName>
    <definedName name="\D" localSheetId="27">#REF!</definedName>
    <definedName name="\D" localSheetId="28">#REF!</definedName>
    <definedName name="\D" localSheetId="29">#REF!</definedName>
    <definedName name="\D" localSheetId="41">#REF!</definedName>
    <definedName name="\D" localSheetId="47">#REF!</definedName>
    <definedName name="\D" localSheetId="48">#REF!</definedName>
    <definedName name="\D" localSheetId="8">#REF!</definedName>
    <definedName name="\D" localSheetId="53">#REF!</definedName>
    <definedName name="\D">#REF!</definedName>
    <definedName name="\E" localSheetId="17">#REF!</definedName>
    <definedName name="\E" localSheetId="18">#REF!</definedName>
    <definedName name="\E" localSheetId="19">#REF!</definedName>
    <definedName name="\E" localSheetId="21">#REF!</definedName>
    <definedName name="\E" localSheetId="30">#REF!</definedName>
    <definedName name="\E" localSheetId="31">#REF!</definedName>
    <definedName name="\E" localSheetId="35">#REF!</definedName>
    <definedName name="\E" localSheetId="39">#REF!</definedName>
    <definedName name="\E" localSheetId="40">#REF!</definedName>
    <definedName name="\E" localSheetId="44">#REF!</definedName>
    <definedName name="\E" localSheetId="10">#REF!</definedName>
    <definedName name="\E" localSheetId="11">#REF!</definedName>
    <definedName name="\E" localSheetId="27">#REF!</definedName>
    <definedName name="\E" localSheetId="28">#REF!</definedName>
    <definedName name="\E" localSheetId="29">#REF!</definedName>
    <definedName name="\E" localSheetId="41">#REF!</definedName>
    <definedName name="\E" localSheetId="47">#REF!</definedName>
    <definedName name="\E" localSheetId="48">#REF!</definedName>
    <definedName name="\E" localSheetId="8">#REF!</definedName>
    <definedName name="\E" localSheetId="53">#REF!</definedName>
    <definedName name="\E">#REF!</definedName>
    <definedName name="\F" localSheetId="17">#REF!</definedName>
    <definedName name="\F" localSheetId="18">#REF!</definedName>
    <definedName name="\F" localSheetId="19">#REF!</definedName>
    <definedName name="\F" localSheetId="21">#REF!</definedName>
    <definedName name="\F" localSheetId="30">#REF!</definedName>
    <definedName name="\F" localSheetId="31">#REF!</definedName>
    <definedName name="\F" localSheetId="35">#REF!</definedName>
    <definedName name="\F" localSheetId="39">#REF!</definedName>
    <definedName name="\F" localSheetId="40">#REF!</definedName>
    <definedName name="\F" localSheetId="44">#REF!</definedName>
    <definedName name="\F" localSheetId="10">#REF!</definedName>
    <definedName name="\F" localSheetId="11">#REF!</definedName>
    <definedName name="\F" localSheetId="27">#REF!</definedName>
    <definedName name="\F" localSheetId="28">#REF!</definedName>
    <definedName name="\F" localSheetId="29">#REF!</definedName>
    <definedName name="\F" localSheetId="41">#REF!</definedName>
    <definedName name="\F" localSheetId="47">#REF!</definedName>
    <definedName name="\F" localSheetId="48">#REF!</definedName>
    <definedName name="\F" localSheetId="8">#REF!</definedName>
    <definedName name="\F" localSheetId="53">#REF!</definedName>
    <definedName name="\F">#REF!</definedName>
    <definedName name="\G" localSheetId="17">#REF!</definedName>
    <definedName name="\G" localSheetId="18">#REF!</definedName>
    <definedName name="\G" localSheetId="19">#REF!</definedName>
    <definedName name="\G" localSheetId="21">#REF!</definedName>
    <definedName name="\G" localSheetId="30">#REF!</definedName>
    <definedName name="\G" localSheetId="31">#REF!</definedName>
    <definedName name="\G" localSheetId="35">#REF!</definedName>
    <definedName name="\G" localSheetId="39">#REF!</definedName>
    <definedName name="\G" localSheetId="40">#REF!</definedName>
    <definedName name="\G" localSheetId="44">#REF!</definedName>
    <definedName name="\G" localSheetId="10">#REF!</definedName>
    <definedName name="\G" localSheetId="11">#REF!</definedName>
    <definedName name="\G" localSheetId="27">#REF!</definedName>
    <definedName name="\G" localSheetId="28">#REF!</definedName>
    <definedName name="\G" localSheetId="29">#REF!</definedName>
    <definedName name="\G" localSheetId="41">#REF!</definedName>
    <definedName name="\G" localSheetId="47">#REF!</definedName>
    <definedName name="\G" localSheetId="48">#REF!</definedName>
    <definedName name="\G" localSheetId="8">#REF!</definedName>
    <definedName name="\G" localSheetId="53">#REF!</definedName>
    <definedName name="\G">#REF!</definedName>
    <definedName name="\H" localSheetId="17">#REF!</definedName>
    <definedName name="\H" localSheetId="18">#REF!</definedName>
    <definedName name="\H" localSheetId="19">#REF!</definedName>
    <definedName name="\H" localSheetId="21">#REF!</definedName>
    <definedName name="\H" localSheetId="30">#REF!</definedName>
    <definedName name="\H" localSheetId="31">#REF!</definedName>
    <definedName name="\H" localSheetId="35">#REF!</definedName>
    <definedName name="\H" localSheetId="39">#REF!</definedName>
    <definedName name="\H" localSheetId="40">#REF!</definedName>
    <definedName name="\H" localSheetId="44">#REF!</definedName>
    <definedName name="\H" localSheetId="10">#REF!</definedName>
    <definedName name="\H" localSheetId="11">#REF!</definedName>
    <definedName name="\H" localSheetId="27">#REF!</definedName>
    <definedName name="\H" localSheetId="28">#REF!</definedName>
    <definedName name="\H" localSheetId="29">#REF!</definedName>
    <definedName name="\H" localSheetId="41">#REF!</definedName>
    <definedName name="\H" localSheetId="47">#REF!</definedName>
    <definedName name="\H" localSheetId="48">#REF!</definedName>
    <definedName name="\H" localSheetId="8">#REF!</definedName>
    <definedName name="\H" localSheetId="53">#REF!</definedName>
    <definedName name="\H">#REF!</definedName>
    <definedName name="\I" localSheetId="17">#REF!</definedName>
    <definedName name="\I" localSheetId="18">#REF!</definedName>
    <definedName name="\I" localSheetId="19">#REF!</definedName>
    <definedName name="\I" localSheetId="21">#REF!</definedName>
    <definedName name="\I" localSheetId="30">#REF!</definedName>
    <definedName name="\I" localSheetId="31">#REF!</definedName>
    <definedName name="\I" localSheetId="35">#REF!</definedName>
    <definedName name="\I" localSheetId="39">#REF!</definedName>
    <definedName name="\I" localSheetId="40">#REF!</definedName>
    <definedName name="\I" localSheetId="44">#REF!</definedName>
    <definedName name="\I" localSheetId="10">#REF!</definedName>
    <definedName name="\I" localSheetId="11">#REF!</definedName>
    <definedName name="\I" localSheetId="27">#REF!</definedName>
    <definedName name="\I" localSheetId="28">#REF!</definedName>
    <definedName name="\I" localSheetId="29">#REF!</definedName>
    <definedName name="\I" localSheetId="41">#REF!</definedName>
    <definedName name="\I" localSheetId="47">#REF!</definedName>
    <definedName name="\I" localSheetId="48">#REF!</definedName>
    <definedName name="\I" localSheetId="8">#REF!</definedName>
    <definedName name="\I" localSheetId="53">#REF!</definedName>
    <definedName name="\I">#REF!</definedName>
    <definedName name="\J" localSheetId="17">#REF!</definedName>
    <definedName name="\J" localSheetId="18">#REF!</definedName>
    <definedName name="\J" localSheetId="19">#REF!</definedName>
    <definedName name="\J" localSheetId="21">#REF!</definedName>
    <definedName name="\J" localSheetId="30">#REF!</definedName>
    <definedName name="\J" localSheetId="31">#REF!</definedName>
    <definedName name="\J" localSheetId="35">#REF!</definedName>
    <definedName name="\J" localSheetId="39">#REF!</definedName>
    <definedName name="\J" localSheetId="40">#REF!</definedName>
    <definedName name="\J" localSheetId="44">#REF!</definedName>
    <definedName name="\J" localSheetId="10">#REF!</definedName>
    <definedName name="\J" localSheetId="11">#REF!</definedName>
    <definedName name="\J" localSheetId="27">#REF!</definedName>
    <definedName name="\J" localSheetId="28">#REF!</definedName>
    <definedName name="\J" localSheetId="29">#REF!</definedName>
    <definedName name="\J" localSheetId="41">#REF!</definedName>
    <definedName name="\J" localSheetId="47">#REF!</definedName>
    <definedName name="\J" localSheetId="48">#REF!</definedName>
    <definedName name="\J" localSheetId="8">#REF!</definedName>
    <definedName name="\J" localSheetId="53">#REF!</definedName>
    <definedName name="\J">#REF!</definedName>
    <definedName name="\K" localSheetId="17">#REF!</definedName>
    <definedName name="\K" localSheetId="18">#REF!</definedName>
    <definedName name="\K" localSheetId="19">#REF!</definedName>
    <definedName name="\K" localSheetId="21">#REF!</definedName>
    <definedName name="\K" localSheetId="30">#REF!</definedName>
    <definedName name="\K" localSheetId="31">#REF!</definedName>
    <definedName name="\K" localSheetId="35">#REF!</definedName>
    <definedName name="\K" localSheetId="39">#REF!</definedName>
    <definedName name="\K" localSheetId="40">#REF!</definedName>
    <definedName name="\K" localSheetId="44">#REF!</definedName>
    <definedName name="\K" localSheetId="10">#REF!</definedName>
    <definedName name="\K" localSheetId="11">#REF!</definedName>
    <definedName name="\K" localSheetId="27">#REF!</definedName>
    <definedName name="\K" localSheetId="28">#REF!</definedName>
    <definedName name="\K" localSheetId="29">#REF!</definedName>
    <definedName name="\K" localSheetId="41">#REF!</definedName>
    <definedName name="\K" localSheetId="47">#REF!</definedName>
    <definedName name="\K" localSheetId="48">#REF!</definedName>
    <definedName name="\K" localSheetId="8">#REF!</definedName>
    <definedName name="\K" localSheetId="53">#REF!</definedName>
    <definedName name="\K">#REF!</definedName>
    <definedName name="\L" localSheetId="17">#REF!</definedName>
    <definedName name="\L" localSheetId="18">#REF!</definedName>
    <definedName name="\L" localSheetId="19">#REF!</definedName>
    <definedName name="\L" localSheetId="21">#REF!</definedName>
    <definedName name="\L" localSheetId="30">#REF!</definedName>
    <definedName name="\L" localSheetId="31">#REF!</definedName>
    <definedName name="\L" localSheetId="35">#REF!</definedName>
    <definedName name="\L" localSheetId="39">#REF!</definedName>
    <definedName name="\L" localSheetId="40">#REF!</definedName>
    <definedName name="\L" localSheetId="44">#REF!</definedName>
    <definedName name="\L" localSheetId="10">#REF!</definedName>
    <definedName name="\L" localSheetId="11">#REF!</definedName>
    <definedName name="\L" localSheetId="27">#REF!</definedName>
    <definedName name="\L" localSheetId="28">#REF!</definedName>
    <definedName name="\L" localSheetId="29">#REF!</definedName>
    <definedName name="\L" localSheetId="41">#REF!</definedName>
    <definedName name="\L" localSheetId="47">#REF!</definedName>
    <definedName name="\L" localSheetId="48">#REF!</definedName>
    <definedName name="\L" localSheetId="8">#REF!</definedName>
    <definedName name="\L" localSheetId="53">#REF!</definedName>
    <definedName name="\L">#REF!</definedName>
    <definedName name="\M" localSheetId="17">#REF!</definedName>
    <definedName name="\M" localSheetId="18">#REF!</definedName>
    <definedName name="\M" localSheetId="19">#REF!</definedName>
    <definedName name="\M" localSheetId="21">#REF!</definedName>
    <definedName name="\M" localSheetId="30">#REF!</definedName>
    <definedName name="\M" localSheetId="31">#REF!</definedName>
    <definedName name="\M" localSheetId="35">#REF!</definedName>
    <definedName name="\M" localSheetId="39">#REF!</definedName>
    <definedName name="\M" localSheetId="40">#REF!</definedName>
    <definedName name="\M" localSheetId="44">#REF!</definedName>
    <definedName name="\M" localSheetId="10">#REF!</definedName>
    <definedName name="\M" localSheetId="11">#REF!</definedName>
    <definedName name="\M" localSheetId="27">#REF!</definedName>
    <definedName name="\M" localSheetId="28">#REF!</definedName>
    <definedName name="\M" localSheetId="29">#REF!</definedName>
    <definedName name="\M" localSheetId="41">#REF!</definedName>
    <definedName name="\M" localSheetId="47">#REF!</definedName>
    <definedName name="\M" localSheetId="48">#REF!</definedName>
    <definedName name="\M" localSheetId="8">#REF!</definedName>
    <definedName name="\M" localSheetId="53">#REF!</definedName>
    <definedName name="\M">#REF!</definedName>
    <definedName name="\N" localSheetId="17">#REF!</definedName>
    <definedName name="\N" localSheetId="18">#REF!</definedName>
    <definedName name="\N" localSheetId="19">#REF!</definedName>
    <definedName name="\N" localSheetId="21">#REF!</definedName>
    <definedName name="\N" localSheetId="30">#REF!</definedName>
    <definedName name="\N" localSheetId="31">#REF!</definedName>
    <definedName name="\N" localSheetId="35">#REF!</definedName>
    <definedName name="\N" localSheetId="39">#REF!</definedName>
    <definedName name="\N" localSheetId="40">#REF!</definedName>
    <definedName name="\N" localSheetId="44">#REF!</definedName>
    <definedName name="\N" localSheetId="10">#REF!</definedName>
    <definedName name="\N" localSheetId="11">#REF!</definedName>
    <definedName name="\N" localSheetId="27">#REF!</definedName>
    <definedName name="\N" localSheetId="28">#REF!</definedName>
    <definedName name="\N" localSheetId="29">#REF!</definedName>
    <definedName name="\N" localSheetId="41">#REF!</definedName>
    <definedName name="\N" localSheetId="47">#REF!</definedName>
    <definedName name="\N" localSheetId="48">#REF!</definedName>
    <definedName name="\N" localSheetId="8">#REF!</definedName>
    <definedName name="\N" localSheetId="53">#REF!</definedName>
    <definedName name="\N">#REF!</definedName>
    <definedName name="\O" localSheetId="17">#REF!</definedName>
    <definedName name="\O" localSheetId="18">#REF!</definedName>
    <definedName name="\O" localSheetId="19">#REF!</definedName>
    <definedName name="\O" localSheetId="21">#REF!</definedName>
    <definedName name="\O" localSheetId="30">#REF!</definedName>
    <definedName name="\O" localSheetId="31">#REF!</definedName>
    <definedName name="\O" localSheetId="35">#REF!</definedName>
    <definedName name="\O" localSheetId="39">#REF!</definedName>
    <definedName name="\O" localSheetId="40">#REF!</definedName>
    <definedName name="\O" localSheetId="44">#REF!</definedName>
    <definedName name="\O" localSheetId="10">#REF!</definedName>
    <definedName name="\O" localSheetId="11">#REF!</definedName>
    <definedName name="\O" localSheetId="27">#REF!</definedName>
    <definedName name="\O" localSheetId="28">#REF!</definedName>
    <definedName name="\O" localSheetId="29">#REF!</definedName>
    <definedName name="\O" localSheetId="41">#REF!</definedName>
    <definedName name="\O" localSheetId="47">#REF!</definedName>
    <definedName name="\O" localSheetId="48">#REF!</definedName>
    <definedName name="\O" localSheetId="8">#REF!</definedName>
    <definedName name="\O" localSheetId="53">#REF!</definedName>
    <definedName name="\O">#REF!</definedName>
    <definedName name="\P" localSheetId="17">#REF!</definedName>
    <definedName name="\P" localSheetId="18">#REF!</definedName>
    <definedName name="\P" localSheetId="19">#REF!</definedName>
    <definedName name="\P" localSheetId="21">#REF!</definedName>
    <definedName name="\P" localSheetId="30">#REF!</definedName>
    <definedName name="\P" localSheetId="31">#REF!</definedName>
    <definedName name="\P" localSheetId="35">#REF!</definedName>
    <definedName name="\P" localSheetId="39">#REF!</definedName>
    <definedName name="\P" localSheetId="40">#REF!</definedName>
    <definedName name="\P" localSheetId="44">#REF!</definedName>
    <definedName name="\P" localSheetId="10">#REF!</definedName>
    <definedName name="\P" localSheetId="11">#REF!</definedName>
    <definedName name="\P" localSheetId="27">#REF!</definedName>
    <definedName name="\P" localSheetId="28">#REF!</definedName>
    <definedName name="\P" localSheetId="29">#REF!</definedName>
    <definedName name="\P" localSheetId="41">#REF!</definedName>
    <definedName name="\P" localSheetId="47">#REF!</definedName>
    <definedName name="\P" localSheetId="48">#REF!</definedName>
    <definedName name="\P" localSheetId="8">#REF!</definedName>
    <definedName name="\P" localSheetId="53">#REF!</definedName>
    <definedName name="\P">#REF!</definedName>
    <definedName name="\Q" localSheetId="17">#REF!</definedName>
    <definedName name="\Q" localSheetId="18">#REF!</definedName>
    <definedName name="\Q" localSheetId="19">#REF!</definedName>
    <definedName name="\Q" localSheetId="21">#REF!</definedName>
    <definedName name="\Q" localSheetId="30">#REF!</definedName>
    <definedName name="\Q" localSheetId="31">#REF!</definedName>
    <definedName name="\Q" localSheetId="35">#REF!</definedName>
    <definedName name="\Q" localSheetId="39">#REF!</definedName>
    <definedName name="\Q" localSheetId="40">#REF!</definedName>
    <definedName name="\Q" localSheetId="44">#REF!</definedName>
    <definedName name="\Q" localSheetId="10">#REF!</definedName>
    <definedName name="\Q" localSheetId="11">#REF!</definedName>
    <definedName name="\Q" localSheetId="27">#REF!</definedName>
    <definedName name="\Q" localSheetId="28">#REF!</definedName>
    <definedName name="\Q" localSheetId="29">#REF!</definedName>
    <definedName name="\Q" localSheetId="41">#REF!</definedName>
    <definedName name="\Q" localSheetId="47">#REF!</definedName>
    <definedName name="\Q" localSheetId="48">#REF!</definedName>
    <definedName name="\Q" localSheetId="8">#REF!</definedName>
    <definedName name="\Q" localSheetId="53">#REF!</definedName>
    <definedName name="\Q">#REF!</definedName>
    <definedName name="\R" localSheetId="17">#REF!</definedName>
    <definedName name="\R" localSheetId="18">#REF!</definedName>
    <definedName name="\R" localSheetId="19">#REF!</definedName>
    <definedName name="\R" localSheetId="21">#REF!</definedName>
    <definedName name="\R" localSheetId="30">#REF!</definedName>
    <definedName name="\R" localSheetId="31">#REF!</definedName>
    <definedName name="\R" localSheetId="35">#REF!</definedName>
    <definedName name="\R" localSheetId="39">#REF!</definedName>
    <definedName name="\R" localSheetId="40">#REF!</definedName>
    <definedName name="\R" localSheetId="44">#REF!</definedName>
    <definedName name="\R" localSheetId="10">#REF!</definedName>
    <definedName name="\R" localSheetId="11">#REF!</definedName>
    <definedName name="\R" localSheetId="27">#REF!</definedName>
    <definedName name="\R" localSheetId="28">#REF!</definedName>
    <definedName name="\R" localSheetId="29">#REF!</definedName>
    <definedName name="\R" localSheetId="41">#REF!</definedName>
    <definedName name="\R" localSheetId="47">#REF!</definedName>
    <definedName name="\R" localSheetId="48">#REF!</definedName>
    <definedName name="\R" localSheetId="8">#REF!</definedName>
    <definedName name="\R" localSheetId="53">#REF!</definedName>
    <definedName name="\R">#REF!</definedName>
    <definedName name="\S" localSheetId="17">#REF!</definedName>
    <definedName name="\S" localSheetId="18">#REF!</definedName>
    <definedName name="\S" localSheetId="19">#REF!</definedName>
    <definedName name="\S" localSheetId="21">#REF!</definedName>
    <definedName name="\S" localSheetId="30">#REF!</definedName>
    <definedName name="\S" localSheetId="31">#REF!</definedName>
    <definedName name="\S" localSheetId="35">#REF!</definedName>
    <definedName name="\S" localSheetId="39">#REF!</definedName>
    <definedName name="\S" localSheetId="40">#REF!</definedName>
    <definedName name="\S" localSheetId="44">#REF!</definedName>
    <definedName name="\S" localSheetId="10">#REF!</definedName>
    <definedName name="\S" localSheetId="11">#REF!</definedName>
    <definedName name="\S" localSheetId="27">#REF!</definedName>
    <definedName name="\S" localSheetId="28">#REF!</definedName>
    <definedName name="\S" localSheetId="29">#REF!</definedName>
    <definedName name="\S" localSheetId="41">#REF!</definedName>
    <definedName name="\S" localSheetId="47">#REF!</definedName>
    <definedName name="\S" localSheetId="48">#REF!</definedName>
    <definedName name="\S" localSheetId="8">#REF!</definedName>
    <definedName name="\S" localSheetId="53">#REF!</definedName>
    <definedName name="\S">#REF!</definedName>
    <definedName name="\T" localSheetId="17">#REF!</definedName>
    <definedName name="\T" localSheetId="18">#REF!</definedName>
    <definedName name="\T" localSheetId="19">#REF!</definedName>
    <definedName name="\T" localSheetId="21">#REF!</definedName>
    <definedName name="\T" localSheetId="30">#REF!</definedName>
    <definedName name="\T" localSheetId="31">#REF!</definedName>
    <definedName name="\T" localSheetId="35">#REF!</definedName>
    <definedName name="\T" localSheetId="39">#REF!</definedName>
    <definedName name="\T" localSheetId="40">#REF!</definedName>
    <definedName name="\T" localSheetId="44">#REF!</definedName>
    <definedName name="\T" localSheetId="10">#REF!</definedName>
    <definedName name="\T" localSheetId="11">#REF!</definedName>
    <definedName name="\T" localSheetId="27">#REF!</definedName>
    <definedName name="\T" localSheetId="28">#REF!</definedName>
    <definedName name="\T" localSheetId="29">#REF!</definedName>
    <definedName name="\T" localSheetId="41">#REF!</definedName>
    <definedName name="\T" localSheetId="47">#REF!</definedName>
    <definedName name="\T" localSheetId="48">#REF!</definedName>
    <definedName name="\T" localSheetId="8">#REF!</definedName>
    <definedName name="\T" localSheetId="53">#REF!</definedName>
    <definedName name="\T">#REF!</definedName>
    <definedName name="\U" localSheetId="17">#REF!</definedName>
    <definedName name="\U" localSheetId="18">#REF!</definedName>
    <definedName name="\U" localSheetId="19">#REF!</definedName>
    <definedName name="\U" localSheetId="21">#REF!</definedName>
    <definedName name="\U" localSheetId="30">#REF!</definedName>
    <definedName name="\U" localSheetId="31">#REF!</definedName>
    <definedName name="\U" localSheetId="35">#REF!</definedName>
    <definedName name="\U" localSheetId="39">#REF!</definedName>
    <definedName name="\U" localSheetId="40">#REF!</definedName>
    <definedName name="\U" localSheetId="44">#REF!</definedName>
    <definedName name="\U" localSheetId="10">#REF!</definedName>
    <definedName name="\U" localSheetId="11">#REF!</definedName>
    <definedName name="\U" localSheetId="27">#REF!</definedName>
    <definedName name="\U" localSheetId="28">#REF!</definedName>
    <definedName name="\U" localSheetId="29">#REF!</definedName>
    <definedName name="\U" localSheetId="41">#REF!</definedName>
    <definedName name="\U" localSheetId="47">#REF!</definedName>
    <definedName name="\U" localSheetId="48">#REF!</definedName>
    <definedName name="\U" localSheetId="8">#REF!</definedName>
    <definedName name="\U" localSheetId="53">#REF!</definedName>
    <definedName name="\U">#REF!</definedName>
    <definedName name="\V" localSheetId="17">#REF!</definedName>
    <definedName name="\V" localSheetId="18">#REF!</definedName>
    <definedName name="\V" localSheetId="19">#REF!</definedName>
    <definedName name="\V" localSheetId="21">#REF!</definedName>
    <definedName name="\V" localSheetId="30">#REF!</definedName>
    <definedName name="\V" localSheetId="31">#REF!</definedName>
    <definedName name="\V" localSheetId="35">#REF!</definedName>
    <definedName name="\V" localSheetId="39">#REF!</definedName>
    <definedName name="\V" localSheetId="40">#REF!</definedName>
    <definedName name="\V" localSheetId="44">#REF!</definedName>
    <definedName name="\V" localSheetId="10">#REF!</definedName>
    <definedName name="\V" localSheetId="11">#REF!</definedName>
    <definedName name="\V" localSheetId="27">#REF!</definedName>
    <definedName name="\V" localSheetId="28">#REF!</definedName>
    <definedName name="\V" localSheetId="29">#REF!</definedName>
    <definedName name="\V" localSheetId="41">#REF!</definedName>
    <definedName name="\V" localSheetId="47">#REF!</definedName>
    <definedName name="\V" localSheetId="48">#REF!</definedName>
    <definedName name="\V" localSheetId="8">#REF!</definedName>
    <definedName name="\V" localSheetId="53">#REF!</definedName>
    <definedName name="\V">#REF!</definedName>
    <definedName name="\W" localSheetId="17">#REF!</definedName>
    <definedName name="\W" localSheetId="18">#REF!</definedName>
    <definedName name="\W" localSheetId="19">#REF!</definedName>
    <definedName name="\W" localSheetId="21">#REF!</definedName>
    <definedName name="\W" localSheetId="30">#REF!</definedName>
    <definedName name="\W" localSheetId="31">#REF!</definedName>
    <definedName name="\W" localSheetId="35">#REF!</definedName>
    <definedName name="\W" localSheetId="39">#REF!</definedName>
    <definedName name="\W" localSheetId="40">#REF!</definedName>
    <definedName name="\W" localSheetId="44">#REF!</definedName>
    <definedName name="\W" localSheetId="10">#REF!</definedName>
    <definedName name="\W" localSheetId="11">#REF!</definedName>
    <definedName name="\W" localSheetId="27">#REF!</definedName>
    <definedName name="\W" localSheetId="28">#REF!</definedName>
    <definedName name="\W" localSheetId="29">#REF!</definedName>
    <definedName name="\W" localSheetId="41">#REF!</definedName>
    <definedName name="\W" localSheetId="47">#REF!</definedName>
    <definedName name="\W" localSheetId="48">#REF!</definedName>
    <definedName name="\W" localSheetId="8">#REF!</definedName>
    <definedName name="\W" localSheetId="53">#REF!</definedName>
    <definedName name="\W">#REF!</definedName>
    <definedName name="\X" localSheetId="17">#REF!</definedName>
    <definedName name="\X" localSheetId="18">#REF!</definedName>
    <definedName name="\X" localSheetId="19">#REF!</definedName>
    <definedName name="\X" localSheetId="21">#REF!</definedName>
    <definedName name="\X" localSheetId="30">#REF!</definedName>
    <definedName name="\X" localSheetId="31">#REF!</definedName>
    <definedName name="\X" localSheetId="35">#REF!</definedName>
    <definedName name="\X" localSheetId="39">#REF!</definedName>
    <definedName name="\X" localSheetId="40">#REF!</definedName>
    <definedName name="\X" localSheetId="44">#REF!</definedName>
    <definedName name="\X" localSheetId="10">#REF!</definedName>
    <definedName name="\X" localSheetId="11">#REF!</definedName>
    <definedName name="\X" localSheetId="27">#REF!</definedName>
    <definedName name="\X" localSheetId="28">#REF!</definedName>
    <definedName name="\X" localSheetId="29">#REF!</definedName>
    <definedName name="\X" localSheetId="41">#REF!</definedName>
    <definedName name="\X" localSheetId="47">#REF!</definedName>
    <definedName name="\X" localSheetId="48">#REF!</definedName>
    <definedName name="\X" localSheetId="8">#REF!</definedName>
    <definedName name="\X" localSheetId="53">#REF!</definedName>
    <definedName name="\X">#REF!</definedName>
    <definedName name="\Y" localSheetId="17">#REF!</definedName>
    <definedName name="\Y" localSheetId="18">#REF!</definedName>
    <definedName name="\Y" localSheetId="19">#REF!</definedName>
    <definedName name="\Y" localSheetId="21">#REF!</definedName>
    <definedName name="\Y" localSheetId="30">#REF!</definedName>
    <definedName name="\Y" localSheetId="31">#REF!</definedName>
    <definedName name="\Y" localSheetId="35">#REF!</definedName>
    <definedName name="\Y" localSheetId="39">#REF!</definedName>
    <definedName name="\Y" localSheetId="40">#REF!</definedName>
    <definedName name="\Y" localSheetId="44">#REF!</definedName>
    <definedName name="\Y" localSheetId="10">#REF!</definedName>
    <definedName name="\Y" localSheetId="11">#REF!</definedName>
    <definedName name="\Y" localSheetId="27">#REF!</definedName>
    <definedName name="\Y" localSheetId="28">#REF!</definedName>
    <definedName name="\Y" localSheetId="29">#REF!</definedName>
    <definedName name="\Y" localSheetId="41">#REF!</definedName>
    <definedName name="\Y" localSheetId="47">#REF!</definedName>
    <definedName name="\Y" localSheetId="48">#REF!</definedName>
    <definedName name="\Y" localSheetId="8">#REF!</definedName>
    <definedName name="\Y" localSheetId="53">#REF!</definedName>
    <definedName name="\Y">#REF!</definedName>
    <definedName name="\Z" localSheetId="17">#REF!</definedName>
    <definedName name="\Z" localSheetId="18">#REF!</definedName>
    <definedName name="\Z" localSheetId="19">#REF!</definedName>
    <definedName name="\Z" localSheetId="21">#REF!</definedName>
    <definedName name="\Z" localSheetId="30">#REF!</definedName>
    <definedName name="\Z" localSheetId="31">#REF!</definedName>
    <definedName name="\Z" localSheetId="35">#REF!</definedName>
    <definedName name="\Z" localSheetId="39">#REF!</definedName>
    <definedName name="\Z" localSheetId="40">#REF!</definedName>
    <definedName name="\Z" localSheetId="44">#REF!</definedName>
    <definedName name="\Z" localSheetId="10">#REF!</definedName>
    <definedName name="\Z" localSheetId="11">#REF!</definedName>
    <definedName name="\Z" localSheetId="27">#REF!</definedName>
    <definedName name="\Z" localSheetId="28">#REF!</definedName>
    <definedName name="\Z" localSheetId="29">#REF!</definedName>
    <definedName name="\Z" localSheetId="41">#REF!</definedName>
    <definedName name="\Z" localSheetId="47">#REF!</definedName>
    <definedName name="\Z" localSheetId="48">#REF!</definedName>
    <definedName name="\Z" localSheetId="8">#REF!</definedName>
    <definedName name="\Z" localSheetId="53">#REF!</definedName>
    <definedName name="\Z">#REF!</definedName>
    <definedName name="_____BOP2" localSheetId="17">[1]BoP!#REF!</definedName>
    <definedName name="_____BOP2" localSheetId="18">[1]BoP!#REF!</definedName>
    <definedName name="_____BOP2" localSheetId="19">[1]BoP!#REF!</definedName>
    <definedName name="_____BOP2" localSheetId="21">[1]BoP!#REF!</definedName>
    <definedName name="_____BOP2" localSheetId="30">[1]BoP!#REF!</definedName>
    <definedName name="_____BOP2" localSheetId="31">[1]BoP!#REF!</definedName>
    <definedName name="_____BOP2" localSheetId="35">[1]BoP!#REF!</definedName>
    <definedName name="_____BOP2" localSheetId="39">[1]BoP!#REF!</definedName>
    <definedName name="_____BOP2" localSheetId="40">[1]BoP!#REF!</definedName>
    <definedName name="_____BOP2" localSheetId="44">[1]BoP!#REF!</definedName>
    <definedName name="_____BOP2" localSheetId="27">[1]BoP!#REF!</definedName>
    <definedName name="_____BOP2" localSheetId="28">[1]BoP!#REF!</definedName>
    <definedName name="_____BOP2" localSheetId="29">[1]BoP!#REF!</definedName>
    <definedName name="_____BOP2" localSheetId="41">[1]BoP!#REF!</definedName>
    <definedName name="_____BOP2" localSheetId="47">[1]BoP!#REF!</definedName>
    <definedName name="_____BOP2" localSheetId="48">[1]BoP!#REF!</definedName>
    <definedName name="_____BOP2" localSheetId="8">[1]BoP!#REF!</definedName>
    <definedName name="_____BOP2" localSheetId="53">[1]BoP!#REF!</definedName>
    <definedName name="_____BOP2">[1]BoP!#REF!</definedName>
    <definedName name="_____dat1" localSheetId="17">'[2]work Q real'!#REF!</definedName>
    <definedName name="_____dat1" localSheetId="18">'[2]work Q real'!#REF!</definedName>
    <definedName name="_____dat1" localSheetId="19">'[2]work Q real'!#REF!</definedName>
    <definedName name="_____dat1" localSheetId="21">'[2]work Q real'!#REF!</definedName>
    <definedName name="_____dat1" localSheetId="30">'[2]work Q real'!#REF!</definedName>
    <definedName name="_____dat1" localSheetId="31">'[2]work Q real'!#REF!</definedName>
    <definedName name="_____dat1" localSheetId="35">'[2]work Q real'!#REF!</definedName>
    <definedName name="_____dat1" localSheetId="39">'[2]work Q real'!#REF!</definedName>
    <definedName name="_____dat1" localSheetId="40">'[2]work Q real'!#REF!</definedName>
    <definedName name="_____dat1" localSheetId="44">'[2]work Q real'!#REF!</definedName>
    <definedName name="_____dat1" localSheetId="27">'[2]work Q real'!#REF!</definedName>
    <definedName name="_____dat1" localSheetId="28">'[2]work Q real'!#REF!</definedName>
    <definedName name="_____dat1" localSheetId="29">'[2]work Q real'!#REF!</definedName>
    <definedName name="_____dat1" localSheetId="41">'[2]work Q real'!#REF!</definedName>
    <definedName name="_____dat1" localSheetId="47">'[2]work Q real'!#REF!</definedName>
    <definedName name="_____dat1" localSheetId="48">'[2]work Q real'!#REF!</definedName>
    <definedName name="_____dat1" localSheetId="8">'[2]work Q real'!#REF!</definedName>
    <definedName name="_____dat1" localSheetId="53">'[2]work Q real'!#REF!</definedName>
    <definedName name="_____dat1">'[2]work Q real'!#REF!</definedName>
    <definedName name="_____EXP5" localSheetId="17">#REF!</definedName>
    <definedName name="_____EXP5" localSheetId="18">#REF!</definedName>
    <definedName name="_____EXP5" localSheetId="19">#REF!</definedName>
    <definedName name="_____EXP5" localSheetId="21">#REF!</definedName>
    <definedName name="_____EXP5" localSheetId="30">#REF!</definedName>
    <definedName name="_____EXP5" localSheetId="31">#REF!</definedName>
    <definedName name="_____EXP5" localSheetId="35">#REF!</definedName>
    <definedName name="_____EXP5" localSheetId="39">#REF!</definedName>
    <definedName name="_____EXP5" localSheetId="40">#REF!</definedName>
    <definedName name="_____EXP5" localSheetId="44">#REF!</definedName>
    <definedName name="_____EXP5" localSheetId="45">#REF!</definedName>
    <definedName name="_____EXP5" localSheetId="10">#REF!</definedName>
    <definedName name="_____EXP5" localSheetId="11">#REF!</definedName>
    <definedName name="_____EXP5" localSheetId="27">#REF!</definedName>
    <definedName name="_____EXP5" localSheetId="28">#REF!</definedName>
    <definedName name="_____EXP5" localSheetId="29">#REF!</definedName>
    <definedName name="_____EXP5" localSheetId="41">#REF!</definedName>
    <definedName name="_____EXP5" localSheetId="47">#REF!</definedName>
    <definedName name="_____EXP5" localSheetId="48">#REF!</definedName>
    <definedName name="_____EXP5" localSheetId="8">#REF!</definedName>
    <definedName name="_____EXP5" localSheetId="51">#REF!</definedName>
    <definedName name="_____EXP5" localSheetId="53">#REF!</definedName>
    <definedName name="_____EXP5">#REF!</definedName>
    <definedName name="_____EXP6" localSheetId="17">#REF!</definedName>
    <definedName name="_____EXP6" localSheetId="18">#REF!</definedName>
    <definedName name="_____EXP6" localSheetId="19">#REF!</definedName>
    <definedName name="_____EXP6" localSheetId="21">#REF!</definedName>
    <definedName name="_____EXP6" localSheetId="30">#REF!</definedName>
    <definedName name="_____EXP6" localSheetId="31">#REF!</definedName>
    <definedName name="_____EXP6" localSheetId="35">#REF!</definedName>
    <definedName name="_____EXP6" localSheetId="39">#REF!</definedName>
    <definedName name="_____EXP6" localSheetId="40">#REF!</definedName>
    <definedName name="_____EXP6" localSheetId="44">#REF!</definedName>
    <definedName name="_____EXP6" localSheetId="45">#REF!</definedName>
    <definedName name="_____EXP6" localSheetId="10">#REF!</definedName>
    <definedName name="_____EXP6" localSheetId="11">#REF!</definedName>
    <definedName name="_____EXP6" localSheetId="27">#REF!</definedName>
    <definedName name="_____EXP6" localSheetId="28">#REF!</definedName>
    <definedName name="_____EXP6" localSheetId="29">#REF!</definedName>
    <definedName name="_____EXP6" localSheetId="41">#REF!</definedName>
    <definedName name="_____EXP6" localSheetId="47">#REF!</definedName>
    <definedName name="_____EXP6" localSheetId="48">#REF!</definedName>
    <definedName name="_____EXP6" localSheetId="8">#REF!</definedName>
    <definedName name="_____EXP6" localSheetId="53">#REF!</definedName>
    <definedName name="_____EXP6">#REF!</definedName>
    <definedName name="_____EXP7" localSheetId="17">#REF!</definedName>
    <definedName name="_____EXP7" localSheetId="18">#REF!</definedName>
    <definedName name="_____EXP7" localSheetId="19">#REF!</definedName>
    <definedName name="_____EXP7" localSheetId="21">#REF!</definedName>
    <definedName name="_____EXP7" localSheetId="30">#REF!</definedName>
    <definedName name="_____EXP7" localSheetId="31">#REF!</definedName>
    <definedName name="_____EXP7" localSheetId="35">#REF!</definedName>
    <definedName name="_____EXP7" localSheetId="39">#REF!</definedName>
    <definedName name="_____EXP7" localSheetId="40">#REF!</definedName>
    <definedName name="_____EXP7" localSheetId="44">#REF!</definedName>
    <definedName name="_____EXP7" localSheetId="45">#REF!</definedName>
    <definedName name="_____EXP7" localSheetId="10">#REF!</definedName>
    <definedName name="_____EXP7" localSheetId="11">#REF!</definedName>
    <definedName name="_____EXP7" localSheetId="27">#REF!</definedName>
    <definedName name="_____EXP7" localSheetId="28">#REF!</definedName>
    <definedName name="_____EXP7" localSheetId="29">#REF!</definedName>
    <definedName name="_____EXP7" localSheetId="41">#REF!</definedName>
    <definedName name="_____EXP7" localSheetId="47">#REF!</definedName>
    <definedName name="_____EXP7" localSheetId="48">#REF!</definedName>
    <definedName name="_____EXP7" localSheetId="8">#REF!</definedName>
    <definedName name="_____EXP7" localSheetId="53">#REF!</definedName>
    <definedName name="_____EXP7">#REF!</definedName>
    <definedName name="_____EXP9" localSheetId="17">#REF!</definedName>
    <definedName name="_____EXP9" localSheetId="18">#REF!</definedName>
    <definedName name="_____EXP9" localSheetId="19">#REF!</definedName>
    <definedName name="_____EXP9" localSheetId="21">#REF!</definedName>
    <definedName name="_____EXP9" localSheetId="30">#REF!</definedName>
    <definedName name="_____EXP9" localSheetId="31">#REF!</definedName>
    <definedName name="_____EXP9" localSheetId="35">#REF!</definedName>
    <definedName name="_____EXP9" localSheetId="39">#REF!</definedName>
    <definedName name="_____EXP9" localSheetId="40">#REF!</definedName>
    <definedName name="_____EXP9" localSheetId="44">#REF!</definedName>
    <definedName name="_____EXP9" localSheetId="10">#REF!</definedName>
    <definedName name="_____EXP9" localSheetId="11">#REF!</definedName>
    <definedName name="_____EXP9" localSheetId="27">#REF!</definedName>
    <definedName name="_____EXP9" localSheetId="28">#REF!</definedName>
    <definedName name="_____EXP9" localSheetId="29">#REF!</definedName>
    <definedName name="_____EXP9" localSheetId="41">#REF!</definedName>
    <definedName name="_____EXP9" localSheetId="47">#REF!</definedName>
    <definedName name="_____EXP9" localSheetId="48">#REF!</definedName>
    <definedName name="_____EXP9" localSheetId="8">#REF!</definedName>
    <definedName name="_____EXP9" localSheetId="53">#REF!</definedName>
    <definedName name="_____EXP9">#REF!</definedName>
    <definedName name="_____IMP2" localSheetId="17">#REF!</definedName>
    <definedName name="_____IMP2" localSheetId="18">#REF!</definedName>
    <definedName name="_____IMP2" localSheetId="19">#REF!</definedName>
    <definedName name="_____IMP2" localSheetId="21">#REF!</definedName>
    <definedName name="_____IMP2" localSheetId="30">#REF!</definedName>
    <definedName name="_____IMP2" localSheetId="31">#REF!</definedName>
    <definedName name="_____IMP2" localSheetId="35">#REF!</definedName>
    <definedName name="_____IMP2" localSheetId="39">#REF!</definedName>
    <definedName name="_____IMP2" localSheetId="40">#REF!</definedName>
    <definedName name="_____IMP2" localSheetId="44">#REF!</definedName>
    <definedName name="_____IMP2" localSheetId="10">#REF!</definedName>
    <definedName name="_____IMP2" localSheetId="11">#REF!</definedName>
    <definedName name="_____IMP2" localSheetId="27">#REF!</definedName>
    <definedName name="_____IMP2" localSheetId="28">#REF!</definedName>
    <definedName name="_____IMP2" localSheetId="29">#REF!</definedName>
    <definedName name="_____IMP2" localSheetId="41">#REF!</definedName>
    <definedName name="_____IMP2" localSheetId="47">#REF!</definedName>
    <definedName name="_____IMP2" localSheetId="48">#REF!</definedName>
    <definedName name="_____IMP2" localSheetId="8">#REF!</definedName>
    <definedName name="_____IMP2" localSheetId="53">#REF!</definedName>
    <definedName name="_____IMP2">#REF!</definedName>
    <definedName name="_____IMP4" localSheetId="17">#REF!</definedName>
    <definedName name="_____IMP4" localSheetId="18">#REF!</definedName>
    <definedName name="_____IMP4" localSheetId="19">#REF!</definedName>
    <definedName name="_____IMP4" localSheetId="21">#REF!</definedName>
    <definedName name="_____IMP4" localSheetId="30">#REF!</definedName>
    <definedName name="_____IMP4" localSheetId="31">#REF!</definedName>
    <definedName name="_____IMP4" localSheetId="35">#REF!</definedName>
    <definedName name="_____IMP4" localSheetId="39">#REF!</definedName>
    <definedName name="_____IMP4" localSheetId="40">#REF!</definedName>
    <definedName name="_____IMP4" localSheetId="44">#REF!</definedName>
    <definedName name="_____IMP4" localSheetId="10">#REF!</definedName>
    <definedName name="_____IMP4" localSheetId="11">#REF!</definedName>
    <definedName name="_____IMP4" localSheetId="27">#REF!</definedName>
    <definedName name="_____IMP4" localSheetId="28">#REF!</definedName>
    <definedName name="_____IMP4" localSheetId="29">#REF!</definedName>
    <definedName name="_____IMP4" localSheetId="41">#REF!</definedName>
    <definedName name="_____IMP4" localSheetId="47">#REF!</definedName>
    <definedName name="_____IMP4" localSheetId="48">#REF!</definedName>
    <definedName name="_____IMP4" localSheetId="8">#REF!</definedName>
    <definedName name="_____IMP4" localSheetId="53">#REF!</definedName>
    <definedName name="_____IMP4">#REF!</definedName>
    <definedName name="_____IMP6" localSheetId="17">#REF!</definedName>
    <definedName name="_____IMP6" localSheetId="18">#REF!</definedName>
    <definedName name="_____IMP6" localSheetId="19">#REF!</definedName>
    <definedName name="_____IMP6" localSheetId="21">#REF!</definedName>
    <definedName name="_____IMP6" localSheetId="30">#REF!</definedName>
    <definedName name="_____IMP6" localSheetId="31">#REF!</definedName>
    <definedName name="_____IMP6" localSheetId="35">#REF!</definedName>
    <definedName name="_____IMP6" localSheetId="39">#REF!</definedName>
    <definedName name="_____IMP6" localSheetId="40">#REF!</definedName>
    <definedName name="_____IMP6" localSheetId="44">#REF!</definedName>
    <definedName name="_____IMP6" localSheetId="10">#REF!</definedName>
    <definedName name="_____IMP6" localSheetId="11">#REF!</definedName>
    <definedName name="_____IMP6" localSheetId="27">#REF!</definedName>
    <definedName name="_____IMP6" localSheetId="28">#REF!</definedName>
    <definedName name="_____IMP6" localSheetId="29">#REF!</definedName>
    <definedName name="_____IMP6" localSheetId="41">#REF!</definedName>
    <definedName name="_____IMP6" localSheetId="47">#REF!</definedName>
    <definedName name="_____IMP6" localSheetId="48">#REF!</definedName>
    <definedName name="_____IMP6" localSheetId="8">#REF!</definedName>
    <definedName name="_____IMP6" localSheetId="53">#REF!</definedName>
    <definedName name="_____IMP6">#REF!</definedName>
    <definedName name="_____IMP7" localSheetId="17">#REF!</definedName>
    <definedName name="_____IMP7" localSheetId="18">#REF!</definedName>
    <definedName name="_____IMP7" localSheetId="19">#REF!</definedName>
    <definedName name="_____IMP7" localSheetId="21">#REF!</definedName>
    <definedName name="_____IMP7" localSheetId="30">#REF!</definedName>
    <definedName name="_____IMP7" localSheetId="31">#REF!</definedName>
    <definedName name="_____IMP7" localSheetId="35">#REF!</definedName>
    <definedName name="_____IMP7" localSheetId="39">#REF!</definedName>
    <definedName name="_____IMP7" localSheetId="40">#REF!</definedName>
    <definedName name="_____IMP7" localSheetId="44">#REF!</definedName>
    <definedName name="_____IMP7" localSheetId="10">#REF!</definedName>
    <definedName name="_____IMP7" localSheetId="11">#REF!</definedName>
    <definedName name="_____IMP7" localSheetId="27">#REF!</definedName>
    <definedName name="_____IMP7" localSheetId="28">#REF!</definedName>
    <definedName name="_____IMP7" localSheetId="29">#REF!</definedName>
    <definedName name="_____IMP7" localSheetId="41">#REF!</definedName>
    <definedName name="_____IMP7" localSheetId="47">#REF!</definedName>
    <definedName name="_____IMP7" localSheetId="48">#REF!</definedName>
    <definedName name="_____IMP7" localSheetId="8">#REF!</definedName>
    <definedName name="_____IMP7" localSheetId="53">#REF!</definedName>
    <definedName name="_____IMP7">#REF!</definedName>
    <definedName name="_____MTS2" localSheetId="17">'[3]Annual Tables'!#REF!</definedName>
    <definedName name="_____MTS2" localSheetId="18">'[3]Annual Tables'!#REF!</definedName>
    <definedName name="_____MTS2" localSheetId="19">'[3]Annual Tables'!#REF!</definedName>
    <definedName name="_____MTS2" localSheetId="21">'[3]Annual Tables'!#REF!</definedName>
    <definedName name="_____MTS2" localSheetId="30">'[3]Annual Tables'!#REF!</definedName>
    <definedName name="_____MTS2" localSheetId="31">'[3]Annual Tables'!#REF!</definedName>
    <definedName name="_____MTS2" localSheetId="35">'[3]Annual Tables'!#REF!</definedName>
    <definedName name="_____MTS2" localSheetId="39">'[3]Annual Tables'!#REF!</definedName>
    <definedName name="_____MTS2" localSheetId="40">'[3]Annual Tables'!#REF!</definedName>
    <definedName name="_____MTS2" localSheetId="44">'[3]Annual Tables'!#REF!</definedName>
    <definedName name="_____MTS2" localSheetId="27">'[3]Annual Tables'!#REF!</definedName>
    <definedName name="_____MTS2" localSheetId="28">'[3]Annual Tables'!#REF!</definedName>
    <definedName name="_____MTS2" localSheetId="29">'[3]Annual Tables'!#REF!</definedName>
    <definedName name="_____MTS2" localSheetId="41">'[3]Annual Tables'!#REF!</definedName>
    <definedName name="_____MTS2" localSheetId="47">'[3]Annual Tables'!#REF!</definedName>
    <definedName name="_____MTS2" localSheetId="48">'[3]Annual Tables'!#REF!</definedName>
    <definedName name="_____MTS2" localSheetId="8">'[3]Annual Tables'!#REF!</definedName>
    <definedName name="_____MTS2" localSheetId="53">'[3]Annual Tables'!#REF!</definedName>
    <definedName name="_____MTS2">'[3]Annual Tables'!#REF!</definedName>
    <definedName name="_____PAG2" localSheetId="17">[3]Index!#REF!</definedName>
    <definedName name="_____PAG2" localSheetId="18">[3]Index!#REF!</definedName>
    <definedName name="_____PAG2" localSheetId="19">[3]Index!#REF!</definedName>
    <definedName name="_____PAG2" localSheetId="21">[3]Index!#REF!</definedName>
    <definedName name="_____PAG2" localSheetId="30">[3]Index!#REF!</definedName>
    <definedName name="_____PAG2" localSheetId="31">[3]Index!#REF!</definedName>
    <definedName name="_____PAG2" localSheetId="35">[3]Index!#REF!</definedName>
    <definedName name="_____PAG2" localSheetId="39">[3]Index!#REF!</definedName>
    <definedName name="_____PAG2" localSheetId="40">[3]Index!#REF!</definedName>
    <definedName name="_____PAG2" localSheetId="44">[3]Index!#REF!</definedName>
    <definedName name="_____PAG2" localSheetId="27">[3]Index!#REF!</definedName>
    <definedName name="_____PAG2" localSheetId="28">[3]Index!#REF!</definedName>
    <definedName name="_____PAG2" localSheetId="29">[3]Index!#REF!</definedName>
    <definedName name="_____PAG2" localSheetId="41">[3]Index!#REF!</definedName>
    <definedName name="_____PAG2" localSheetId="47">[3]Index!#REF!</definedName>
    <definedName name="_____PAG2" localSheetId="48">[3]Index!#REF!</definedName>
    <definedName name="_____PAG2" localSheetId="8">[3]Index!#REF!</definedName>
    <definedName name="_____PAG2" localSheetId="53">[3]Index!#REF!</definedName>
    <definedName name="_____PAG2">[3]Index!#REF!</definedName>
    <definedName name="_____PAG3" localSheetId="17">[3]Index!#REF!</definedName>
    <definedName name="_____PAG3" localSheetId="18">[3]Index!#REF!</definedName>
    <definedName name="_____PAG3" localSheetId="19">[3]Index!#REF!</definedName>
    <definedName name="_____PAG3" localSheetId="21">[3]Index!#REF!</definedName>
    <definedName name="_____PAG3" localSheetId="30">[3]Index!#REF!</definedName>
    <definedName name="_____PAG3" localSheetId="31">[3]Index!#REF!</definedName>
    <definedName name="_____PAG3" localSheetId="39">[3]Index!#REF!</definedName>
    <definedName name="_____PAG3" localSheetId="40">[3]Index!#REF!</definedName>
    <definedName name="_____PAG3" localSheetId="44">[3]Index!#REF!</definedName>
    <definedName name="_____PAG3" localSheetId="27">[3]Index!#REF!</definedName>
    <definedName name="_____PAG3" localSheetId="28">[3]Index!#REF!</definedName>
    <definedName name="_____PAG3" localSheetId="29">[3]Index!#REF!</definedName>
    <definedName name="_____PAG3" localSheetId="41">[3]Index!#REF!</definedName>
    <definedName name="_____PAG3" localSheetId="47">[3]Index!#REF!</definedName>
    <definedName name="_____PAG3" localSheetId="48">[3]Index!#REF!</definedName>
    <definedName name="_____PAG3" localSheetId="8">[3]Index!#REF!</definedName>
    <definedName name="_____PAG3" localSheetId="53">[3]Index!#REF!</definedName>
    <definedName name="_____PAG3">[3]Index!#REF!</definedName>
    <definedName name="_____PAG4" localSheetId="17">[3]Index!#REF!</definedName>
    <definedName name="_____PAG4" localSheetId="18">[3]Index!#REF!</definedName>
    <definedName name="_____PAG4" localSheetId="19">[3]Index!#REF!</definedName>
    <definedName name="_____PAG4" localSheetId="21">[3]Index!#REF!</definedName>
    <definedName name="_____PAG4" localSheetId="30">[3]Index!#REF!</definedName>
    <definedName name="_____PAG4" localSheetId="31">[3]Index!#REF!</definedName>
    <definedName name="_____PAG4" localSheetId="39">[3]Index!#REF!</definedName>
    <definedName name="_____PAG4" localSheetId="40">[3]Index!#REF!</definedName>
    <definedName name="_____PAG4" localSheetId="44">[3]Index!#REF!</definedName>
    <definedName name="_____PAG4" localSheetId="27">[3]Index!#REF!</definedName>
    <definedName name="_____PAG4" localSheetId="28">[3]Index!#REF!</definedName>
    <definedName name="_____PAG4" localSheetId="29">[3]Index!#REF!</definedName>
    <definedName name="_____PAG4" localSheetId="41">[3]Index!#REF!</definedName>
    <definedName name="_____PAG4" localSheetId="47">[3]Index!#REF!</definedName>
    <definedName name="_____PAG4" localSheetId="48">[3]Index!#REF!</definedName>
    <definedName name="_____PAG4" localSheetId="8">[3]Index!#REF!</definedName>
    <definedName name="_____PAG4" localSheetId="53">[3]Index!#REF!</definedName>
    <definedName name="_____PAG4">[3]Index!#REF!</definedName>
    <definedName name="_____PAG5" localSheetId="17">[3]Index!#REF!</definedName>
    <definedName name="_____PAG5" localSheetId="18">[3]Index!#REF!</definedName>
    <definedName name="_____PAG5" localSheetId="19">[3]Index!#REF!</definedName>
    <definedName name="_____PAG5" localSheetId="21">[3]Index!#REF!</definedName>
    <definedName name="_____PAG5" localSheetId="30">[3]Index!#REF!</definedName>
    <definedName name="_____PAG5" localSheetId="31">[3]Index!#REF!</definedName>
    <definedName name="_____PAG5" localSheetId="39">[3]Index!#REF!</definedName>
    <definedName name="_____PAG5" localSheetId="40">[3]Index!#REF!</definedName>
    <definedName name="_____PAG5" localSheetId="44">[3]Index!#REF!</definedName>
    <definedName name="_____PAG5" localSheetId="27">[3]Index!#REF!</definedName>
    <definedName name="_____PAG5" localSheetId="28">[3]Index!#REF!</definedName>
    <definedName name="_____PAG5" localSheetId="29">[3]Index!#REF!</definedName>
    <definedName name="_____PAG5" localSheetId="41">[3]Index!#REF!</definedName>
    <definedName name="_____PAG5" localSheetId="47">[3]Index!#REF!</definedName>
    <definedName name="_____PAG5" localSheetId="48">[3]Index!#REF!</definedName>
    <definedName name="_____PAG5" localSheetId="8">[3]Index!#REF!</definedName>
    <definedName name="_____PAG5" localSheetId="53">[3]Index!#REF!</definedName>
    <definedName name="_____PAG5">[3]Index!#REF!</definedName>
    <definedName name="_____PAG6" localSheetId="17">[3]Index!#REF!</definedName>
    <definedName name="_____PAG6" localSheetId="18">[3]Index!#REF!</definedName>
    <definedName name="_____PAG6" localSheetId="19">[3]Index!#REF!</definedName>
    <definedName name="_____PAG6" localSheetId="21">[3]Index!#REF!</definedName>
    <definedName name="_____PAG6" localSheetId="30">[3]Index!#REF!</definedName>
    <definedName name="_____PAG6" localSheetId="31">[3]Index!#REF!</definedName>
    <definedName name="_____PAG6" localSheetId="39">[3]Index!#REF!</definedName>
    <definedName name="_____PAG6" localSheetId="40">[3]Index!#REF!</definedName>
    <definedName name="_____PAG6" localSheetId="44">[3]Index!#REF!</definedName>
    <definedName name="_____PAG6" localSheetId="27">[3]Index!#REF!</definedName>
    <definedName name="_____PAG6" localSheetId="28">[3]Index!#REF!</definedName>
    <definedName name="_____PAG6" localSheetId="29">[3]Index!#REF!</definedName>
    <definedName name="_____PAG6" localSheetId="41">[3]Index!#REF!</definedName>
    <definedName name="_____PAG6" localSheetId="47">[3]Index!#REF!</definedName>
    <definedName name="_____PAG6" localSheetId="48">[3]Index!#REF!</definedName>
    <definedName name="_____PAG6" localSheetId="8">[3]Index!#REF!</definedName>
    <definedName name="_____PAG6" localSheetId="53">[3]Index!#REF!</definedName>
    <definedName name="_____PAG6">[3]Index!#REF!</definedName>
    <definedName name="_____RES2" localSheetId="17">[1]RES!#REF!</definedName>
    <definedName name="_____RES2" localSheetId="18">[1]RES!#REF!</definedName>
    <definedName name="_____RES2" localSheetId="19">[1]RES!#REF!</definedName>
    <definedName name="_____RES2" localSheetId="21">[1]RES!#REF!</definedName>
    <definedName name="_____RES2" localSheetId="30">[1]RES!#REF!</definedName>
    <definedName name="_____RES2" localSheetId="31">[1]RES!#REF!</definedName>
    <definedName name="_____RES2" localSheetId="39">[1]RES!#REF!</definedName>
    <definedName name="_____RES2" localSheetId="40">[1]RES!#REF!</definedName>
    <definedName name="_____RES2" localSheetId="44">[1]RES!#REF!</definedName>
    <definedName name="_____RES2" localSheetId="27">[1]RES!#REF!</definedName>
    <definedName name="_____RES2" localSheetId="28">[1]RES!#REF!</definedName>
    <definedName name="_____RES2" localSheetId="29">[1]RES!#REF!</definedName>
    <definedName name="_____RES2" localSheetId="41">[1]RES!#REF!</definedName>
    <definedName name="_____RES2" localSheetId="47">[1]RES!#REF!</definedName>
    <definedName name="_____RES2" localSheetId="48">[1]RES!#REF!</definedName>
    <definedName name="_____RES2" localSheetId="8">[1]RES!#REF!</definedName>
    <definedName name="_____RES2" localSheetId="53">[1]RES!#REF!</definedName>
    <definedName name="_____RES2">[1]RES!#REF!</definedName>
    <definedName name="_____TAB7" localSheetId="17">#REF!</definedName>
    <definedName name="_____TAB7" localSheetId="18">#REF!</definedName>
    <definedName name="_____TAB7" localSheetId="19">#REF!</definedName>
    <definedName name="_____TAB7" localSheetId="21">#REF!</definedName>
    <definedName name="_____TAB7" localSheetId="30">#REF!</definedName>
    <definedName name="_____TAB7" localSheetId="31">#REF!</definedName>
    <definedName name="_____TAB7" localSheetId="35">#REF!</definedName>
    <definedName name="_____TAB7" localSheetId="39">#REF!</definedName>
    <definedName name="_____TAB7" localSheetId="40">#REF!</definedName>
    <definedName name="_____TAB7" localSheetId="44">#REF!</definedName>
    <definedName name="_____TAB7" localSheetId="45">#REF!</definedName>
    <definedName name="_____TAB7" localSheetId="10">#REF!</definedName>
    <definedName name="_____TAB7" localSheetId="11">#REF!</definedName>
    <definedName name="_____TAB7" localSheetId="27">#REF!</definedName>
    <definedName name="_____TAB7" localSheetId="28">#REF!</definedName>
    <definedName name="_____TAB7" localSheetId="29">#REF!</definedName>
    <definedName name="_____TAB7" localSheetId="41">#REF!</definedName>
    <definedName name="_____TAB7" localSheetId="47">#REF!</definedName>
    <definedName name="_____TAB7" localSheetId="48">#REF!</definedName>
    <definedName name="_____TAB7" localSheetId="8">#REF!</definedName>
    <definedName name="_____TAB7" localSheetId="51">#REF!</definedName>
    <definedName name="_____TAB7" localSheetId="53">#REF!</definedName>
    <definedName name="_____TAB7">#REF!</definedName>
    <definedName name="____BOP1" localSheetId="17">#REF!</definedName>
    <definedName name="____BOP1" localSheetId="18">#REF!</definedName>
    <definedName name="____BOP1" localSheetId="19">#REF!</definedName>
    <definedName name="____BOP1" localSheetId="21">#REF!</definedName>
    <definedName name="____BOP1" localSheetId="30">#REF!</definedName>
    <definedName name="____BOP1" localSheetId="31">#REF!</definedName>
    <definedName name="____BOP1" localSheetId="35">#REF!</definedName>
    <definedName name="____BOP1" localSheetId="39">#REF!</definedName>
    <definedName name="____BOP1" localSheetId="40">#REF!</definedName>
    <definedName name="____BOP1" localSheetId="44">#REF!</definedName>
    <definedName name="____BOP1" localSheetId="45">#REF!</definedName>
    <definedName name="____BOP1" localSheetId="10">#REF!</definedName>
    <definedName name="____BOP1" localSheetId="11">#REF!</definedName>
    <definedName name="____BOP1" localSheetId="27">#REF!</definedName>
    <definedName name="____BOP1" localSheetId="28">#REF!</definedName>
    <definedName name="____BOP1" localSheetId="29">#REF!</definedName>
    <definedName name="____BOP1" localSheetId="41">#REF!</definedName>
    <definedName name="____BOP1" localSheetId="47">#REF!</definedName>
    <definedName name="____BOP1" localSheetId="48">#REF!</definedName>
    <definedName name="____BOP1" localSheetId="8">#REF!</definedName>
    <definedName name="____BOP1" localSheetId="53">#REF!</definedName>
    <definedName name="____BOP1">#REF!</definedName>
    <definedName name="____BOP2" localSheetId="17">[1]BoP!#REF!</definedName>
    <definedName name="____BOP2" localSheetId="18">[1]BoP!#REF!</definedName>
    <definedName name="____BOP2" localSheetId="19">[1]BoP!#REF!</definedName>
    <definedName name="____BOP2" localSheetId="21">[1]BoP!#REF!</definedName>
    <definedName name="____BOP2" localSheetId="30">[1]BoP!#REF!</definedName>
    <definedName name="____BOP2" localSheetId="31">[1]BoP!#REF!</definedName>
    <definedName name="____BOP2" localSheetId="35">[1]BoP!#REF!</definedName>
    <definedName name="____BOP2" localSheetId="39">[1]BoP!#REF!</definedName>
    <definedName name="____BOP2" localSheetId="40">[1]BoP!#REF!</definedName>
    <definedName name="____BOP2" localSheetId="44">[1]BoP!#REF!</definedName>
    <definedName name="____BOP2" localSheetId="45">[1]BoP!#REF!</definedName>
    <definedName name="____BOP2" localSheetId="27">[1]BoP!#REF!</definedName>
    <definedName name="____BOP2" localSheetId="28">[1]BoP!#REF!</definedName>
    <definedName name="____BOP2" localSheetId="29">[1]BoP!#REF!</definedName>
    <definedName name="____BOP2" localSheetId="41">[1]BoP!#REF!</definedName>
    <definedName name="____BOP2" localSheetId="47">[1]BoP!#REF!</definedName>
    <definedName name="____BOP2" localSheetId="48">[1]BoP!#REF!</definedName>
    <definedName name="____BOP2" localSheetId="8">[1]BoP!#REF!</definedName>
    <definedName name="____BOP2" localSheetId="53">[1]BoP!#REF!</definedName>
    <definedName name="____BOP2">[1]BoP!#REF!</definedName>
    <definedName name="____dat1" localSheetId="17">'[2]work Q real'!#REF!</definedName>
    <definedName name="____dat1" localSheetId="18">'[2]work Q real'!#REF!</definedName>
    <definedName name="____dat1" localSheetId="19">'[2]work Q real'!#REF!</definedName>
    <definedName name="____dat1" localSheetId="21">'[2]work Q real'!#REF!</definedName>
    <definedName name="____dat1" localSheetId="30">'[2]work Q real'!#REF!</definedName>
    <definedName name="____dat1" localSheetId="31">'[2]work Q real'!#REF!</definedName>
    <definedName name="____dat1" localSheetId="39">'[2]work Q real'!#REF!</definedName>
    <definedName name="____dat1" localSheetId="40">'[2]work Q real'!#REF!</definedName>
    <definedName name="____dat1" localSheetId="44">'[2]work Q real'!#REF!</definedName>
    <definedName name="____dat1" localSheetId="45">'[2]work Q real'!#REF!</definedName>
    <definedName name="____dat1" localSheetId="27">'[2]work Q real'!#REF!</definedName>
    <definedName name="____dat1" localSheetId="28">'[2]work Q real'!#REF!</definedName>
    <definedName name="____dat1" localSheetId="29">'[2]work Q real'!#REF!</definedName>
    <definedName name="____dat1" localSheetId="41">'[2]work Q real'!#REF!</definedName>
    <definedName name="____dat1" localSheetId="47">'[2]work Q real'!#REF!</definedName>
    <definedName name="____dat1" localSheetId="48">'[2]work Q real'!#REF!</definedName>
    <definedName name="____dat1" localSheetId="8">'[2]work Q real'!#REF!</definedName>
    <definedName name="____dat1" localSheetId="53">'[2]work Q real'!#REF!</definedName>
    <definedName name="____dat1">'[2]work Q real'!#REF!</definedName>
    <definedName name="____dat2" localSheetId="17">#REF!</definedName>
    <definedName name="____dat2" localSheetId="18">#REF!</definedName>
    <definedName name="____dat2" localSheetId="19">#REF!</definedName>
    <definedName name="____dat2" localSheetId="21">#REF!</definedName>
    <definedName name="____dat2" localSheetId="30">#REF!</definedName>
    <definedName name="____dat2" localSheetId="31">#REF!</definedName>
    <definedName name="____dat2" localSheetId="35">#REF!</definedName>
    <definedName name="____dat2" localSheetId="39">#REF!</definedName>
    <definedName name="____dat2" localSheetId="40">#REF!</definedName>
    <definedName name="____dat2" localSheetId="44">#REF!</definedName>
    <definedName name="____dat2" localSheetId="45">#REF!</definedName>
    <definedName name="____dat2" localSheetId="10">#REF!</definedName>
    <definedName name="____dat2" localSheetId="11">#REF!</definedName>
    <definedName name="____dat2" localSheetId="27">#REF!</definedName>
    <definedName name="____dat2" localSheetId="28">#REF!</definedName>
    <definedName name="____dat2" localSheetId="29">#REF!</definedName>
    <definedName name="____dat2" localSheetId="41">#REF!</definedName>
    <definedName name="____dat2" localSheetId="47">#REF!</definedName>
    <definedName name="____dat2" localSheetId="48">#REF!</definedName>
    <definedName name="____dat2" localSheetId="8">#REF!</definedName>
    <definedName name="____dat2" localSheetId="51">#REF!</definedName>
    <definedName name="____dat2" localSheetId="53">#REF!</definedName>
    <definedName name="____dat2">#REF!</definedName>
    <definedName name="____EXP5" localSheetId="17">#REF!</definedName>
    <definedName name="____EXP5" localSheetId="18">#REF!</definedName>
    <definedName name="____EXP5" localSheetId="19">#REF!</definedName>
    <definedName name="____EXP5" localSheetId="21">#REF!</definedName>
    <definedName name="____EXP5" localSheetId="30">#REF!</definedName>
    <definedName name="____EXP5" localSheetId="31">#REF!</definedName>
    <definedName name="____EXP5" localSheetId="35">#REF!</definedName>
    <definedName name="____EXP5" localSheetId="39">#REF!</definedName>
    <definedName name="____EXP5" localSheetId="40">#REF!</definedName>
    <definedName name="____EXP5" localSheetId="44">#REF!</definedName>
    <definedName name="____EXP5" localSheetId="45">#REF!</definedName>
    <definedName name="____EXP5" localSheetId="10">#REF!</definedName>
    <definedName name="____EXP5" localSheetId="11">#REF!</definedName>
    <definedName name="____EXP5" localSheetId="27">#REF!</definedName>
    <definedName name="____EXP5" localSheetId="28">#REF!</definedName>
    <definedName name="____EXP5" localSheetId="29">#REF!</definedName>
    <definedName name="____EXP5" localSheetId="41">#REF!</definedName>
    <definedName name="____EXP5" localSheetId="47">#REF!</definedName>
    <definedName name="____EXP5" localSheetId="48">#REF!</definedName>
    <definedName name="____EXP5" localSheetId="8">#REF!</definedName>
    <definedName name="____EXP5" localSheetId="53">#REF!</definedName>
    <definedName name="____EXP5">#REF!</definedName>
    <definedName name="____EXP6" localSheetId="17">#REF!</definedName>
    <definedName name="____EXP6" localSheetId="18">#REF!</definedName>
    <definedName name="____EXP6" localSheetId="19">#REF!</definedName>
    <definedName name="____EXP6" localSheetId="21">#REF!</definedName>
    <definedName name="____EXP6" localSheetId="30">#REF!</definedName>
    <definedName name="____EXP6" localSheetId="31">#REF!</definedName>
    <definedName name="____EXP6" localSheetId="35">#REF!</definedName>
    <definedName name="____EXP6" localSheetId="39">#REF!</definedName>
    <definedName name="____EXP6" localSheetId="40">#REF!</definedName>
    <definedName name="____EXP6" localSheetId="44">#REF!</definedName>
    <definedName name="____EXP6" localSheetId="45">#REF!</definedName>
    <definedName name="____EXP6" localSheetId="10">#REF!</definedName>
    <definedName name="____EXP6" localSheetId="11">#REF!</definedName>
    <definedName name="____EXP6" localSheetId="27">#REF!</definedName>
    <definedName name="____EXP6" localSheetId="28">#REF!</definedName>
    <definedName name="____EXP6" localSheetId="29">#REF!</definedName>
    <definedName name="____EXP6" localSheetId="41">#REF!</definedName>
    <definedName name="____EXP6" localSheetId="47">#REF!</definedName>
    <definedName name="____EXP6" localSheetId="48">#REF!</definedName>
    <definedName name="____EXP6" localSheetId="8">#REF!</definedName>
    <definedName name="____EXP6" localSheetId="53">#REF!</definedName>
    <definedName name="____EXP6">#REF!</definedName>
    <definedName name="____EXP7" localSheetId="17">#REF!</definedName>
    <definedName name="____EXP7" localSheetId="18">#REF!</definedName>
    <definedName name="____EXP7" localSheetId="19">#REF!</definedName>
    <definedName name="____EXP7" localSheetId="21">#REF!</definedName>
    <definedName name="____EXP7" localSheetId="30">#REF!</definedName>
    <definedName name="____EXP7" localSheetId="31">#REF!</definedName>
    <definedName name="____EXP7" localSheetId="35">#REF!</definedName>
    <definedName name="____EXP7" localSheetId="39">#REF!</definedName>
    <definedName name="____EXP7" localSheetId="40">#REF!</definedName>
    <definedName name="____EXP7" localSheetId="44">#REF!</definedName>
    <definedName name="____EXP7" localSheetId="10">#REF!</definedName>
    <definedName name="____EXP7" localSheetId="11">#REF!</definedName>
    <definedName name="____EXP7" localSheetId="27">#REF!</definedName>
    <definedName name="____EXP7" localSheetId="28">#REF!</definedName>
    <definedName name="____EXP7" localSheetId="29">#REF!</definedName>
    <definedName name="____EXP7" localSheetId="41">#REF!</definedName>
    <definedName name="____EXP7" localSheetId="47">#REF!</definedName>
    <definedName name="____EXP7" localSheetId="48">#REF!</definedName>
    <definedName name="____EXP7" localSheetId="8">#REF!</definedName>
    <definedName name="____EXP7" localSheetId="53">#REF!</definedName>
    <definedName name="____EXP7">#REF!</definedName>
    <definedName name="____EXP9" localSheetId="17">#REF!</definedName>
    <definedName name="____EXP9" localSheetId="18">#REF!</definedName>
    <definedName name="____EXP9" localSheetId="19">#REF!</definedName>
    <definedName name="____EXP9" localSheetId="21">#REF!</definedName>
    <definedName name="____EXP9" localSheetId="30">#REF!</definedName>
    <definedName name="____EXP9" localSheetId="31">#REF!</definedName>
    <definedName name="____EXP9" localSheetId="35">#REF!</definedName>
    <definedName name="____EXP9" localSheetId="39">#REF!</definedName>
    <definedName name="____EXP9" localSheetId="40">#REF!</definedName>
    <definedName name="____EXP9" localSheetId="44">#REF!</definedName>
    <definedName name="____EXP9" localSheetId="10">#REF!</definedName>
    <definedName name="____EXP9" localSheetId="11">#REF!</definedName>
    <definedName name="____EXP9" localSheetId="27">#REF!</definedName>
    <definedName name="____EXP9" localSheetId="28">#REF!</definedName>
    <definedName name="____EXP9" localSheetId="29">#REF!</definedName>
    <definedName name="____EXP9" localSheetId="41">#REF!</definedName>
    <definedName name="____EXP9" localSheetId="47">#REF!</definedName>
    <definedName name="____EXP9" localSheetId="48">#REF!</definedName>
    <definedName name="____EXP9" localSheetId="8">#REF!</definedName>
    <definedName name="____EXP9" localSheetId="53">#REF!</definedName>
    <definedName name="____EXP9">#REF!</definedName>
    <definedName name="____IMP10" localSheetId="17">#REF!</definedName>
    <definedName name="____IMP10" localSheetId="18">#REF!</definedName>
    <definedName name="____IMP10" localSheetId="19">#REF!</definedName>
    <definedName name="____IMP10" localSheetId="21">#REF!</definedName>
    <definedName name="____IMP10" localSheetId="30">#REF!</definedName>
    <definedName name="____IMP10" localSheetId="31">#REF!</definedName>
    <definedName name="____IMP10" localSheetId="35">#REF!</definedName>
    <definedName name="____IMP10" localSheetId="39">#REF!</definedName>
    <definedName name="____IMP10" localSheetId="40">#REF!</definedName>
    <definedName name="____IMP10" localSheetId="44">#REF!</definedName>
    <definedName name="____IMP10" localSheetId="10">#REF!</definedName>
    <definedName name="____IMP10" localSheetId="11">#REF!</definedName>
    <definedName name="____IMP10" localSheetId="27">#REF!</definedName>
    <definedName name="____IMP10" localSheetId="28">#REF!</definedName>
    <definedName name="____IMP10" localSheetId="29">#REF!</definedName>
    <definedName name="____IMP10" localSheetId="41">#REF!</definedName>
    <definedName name="____IMP10" localSheetId="47">#REF!</definedName>
    <definedName name="____IMP10" localSheetId="48">#REF!</definedName>
    <definedName name="____IMP10" localSheetId="8">#REF!</definedName>
    <definedName name="____IMP10" localSheetId="53">#REF!</definedName>
    <definedName name="____IMP10">#REF!</definedName>
    <definedName name="____IMP2" localSheetId="17">#REF!</definedName>
    <definedName name="____IMP2" localSheetId="18">#REF!</definedName>
    <definedName name="____IMP2" localSheetId="19">#REF!</definedName>
    <definedName name="____IMP2" localSheetId="21">#REF!</definedName>
    <definedName name="____IMP2" localSheetId="30">#REF!</definedName>
    <definedName name="____IMP2" localSheetId="31">#REF!</definedName>
    <definedName name="____IMP2" localSheetId="35">#REF!</definedName>
    <definedName name="____IMP2" localSheetId="39">#REF!</definedName>
    <definedName name="____IMP2" localSheetId="40">#REF!</definedName>
    <definedName name="____IMP2" localSheetId="44">#REF!</definedName>
    <definedName name="____IMP2" localSheetId="10">#REF!</definedName>
    <definedName name="____IMP2" localSheetId="11">#REF!</definedName>
    <definedName name="____IMP2" localSheetId="27">#REF!</definedName>
    <definedName name="____IMP2" localSheetId="28">#REF!</definedName>
    <definedName name="____IMP2" localSheetId="29">#REF!</definedName>
    <definedName name="____IMP2" localSheetId="41">#REF!</definedName>
    <definedName name="____IMP2" localSheetId="47">#REF!</definedName>
    <definedName name="____IMP2" localSheetId="48">#REF!</definedName>
    <definedName name="____IMP2" localSheetId="8">#REF!</definedName>
    <definedName name="____IMP2" localSheetId="53">#REF!</definedName>
    <definedName name="____IMP2">#REF!</definedName>
    <definedName name="____IMP4" localSheetId="17">#REF!</definedName>
    <definedName name="____IMP4" localSheetId="18">#REF!</definedName>
    <definedName name="____IMP4" localSheetId="19">#REF!</definedName>
    <definedName name="____IMP4" localSheetId="21">#REF!</definedName>
    <definedName name="____IMP4" localSheetId="30">#REF!</definedName>
    <definedName name="____IMP4" localSheetId="31">#REF!</definedName>
    <definedName name="____IMP4" localSheetId="35">#REF!</definedName>
    <definedName name="____IMP4" localSheetId="39">#REF!</definedName>
    <definedName name="____IMP4" localSheetId="40">#REF!</definedName>
    <definedName name="____IMP4" localSheetId="44">#REF!</definedName>
    <definedName name="____IMP4" localSheetId="10">#REF!</definedName>
    <definedName name="____IMP4" localSheetId="11">#REF!</definedName>
    <definedName name="____IMP4" localSheetId="27">#REF!</definedName>
    <definedName name="____IMP4" localSheetId="28">#REF!</definedName>
    <definedName name="____IMP4" localSheetId="29">#REF!</definedName>
    <definedName name="____IMP4" localSheetId="41">#REF!</definedName>
    <definedName name="____IMP4" localSheetId="47">#REF!</definedName>
    <definedName name="____IMP4" localSheetId="48">#REF!</definedName>
    <definedName name="____IMP4" localSheetId="8">#REF!</definedName>
    <definedName name="____IMP4" localSheetId="53">#REF!</definedName>
    <definedName name="____IMP4">#REF!</definedName>
    <definedName name="____IMP6" localSheetId="17">#REF!</definedName>
    <definedName name="____IMP6" localSheetId="18">#REF!</definedName>
    <definedName name="____IMP6" localSheetId="19">#REF!</definedName>
    <definedName name="____IMP6" localSheetId="21">#REF!</definedName>
    <definedName name="____IMP6" localSheetId="30">#REF!</definedName>
    <definedName name="____IMP6" localSheetId="31">#REF!</definedName>
    <definedName name="____IMP6" localSheetId="35">#REF!</definedName>
    <definedName name="____IMP6" localSheetId="39">#REF!</definedName>
    <definedName name="____IMP6" localSheetId="40">#REF!</definedName>
    <definedName name="____IMP6" localSheetId="44">#REF!</definedName>
    <definedName name="____IMP6" localSheetId="10">#REF!</definedName>
    <definedName name="____IMP6" localSheetId="11">#REF!</definedName>
    <definedName name="____IMP6" localSheetId="27">#REF!</definedName>
    <definedName name="____IMP6" localSheetId="28">#REF!</definedName>
    <definedName name="____IMP6" localSheetId="29">#REF!</definedName>
    <definedName name="____IMP6" localSheetId="41">#REF!</definedName>
    <definedName name="____IMP6" localSheetId="47">#REF!</definedName>
    <definedName name="____IMP6" localSheetId="48">#REF!</definedName>
    <definedName name="____IMP6" localSheetId="8">#REF!</definedName>
    <definedName name="____IMP6" localSheetId="53">#REF!</definedName>
    <definedName name="____IMP6">#REF!</definedName>
    <definedName name="____IMP7" localSheetId="17">#REF!</definedName>
    <definedName name="____IMP7" localSheetId="18">#REF!</definedName>
    <definedName name="____IMP7" localSheetId="19">#REF!</definedName>
    <definedName name="____IMP7" localSheetId="21">#REF!</definedName>
    <definedName name="____IMP7" localSheetId="30">#REF!</definedName>
    <definedName name="____IMP7" localSheetId="31">#REF!</definedName>
    <definedName name="____IMP7" localSheetId="35">#REF!</definedName>
    <definedName name="____IMP7" localSheetId="39">#REF!</definedName>
    <definedName name="____IMP7" localSheetId="40">#REF!</definedName>
    <definedName name="____IMP7" localSheetId="44">#REF!</definedName>
    <definedName name="____IMP7" localSheetId="10">#REF!</definedName>
    <definedName name="____IMP7" localSheetId="11">#REF!</definedName>
    <definedName name="____IMP7" localSheetId="27">#REF!</definedName>
    <definedName name="____IMP7" localSheetId="28">#REF!</definedName>
    <definedName name="____IMP7" localSheetId="29">#REF!</definedName>
    <definedName name="____IMP7" localSheetId="41">#REF!</definedName>
    <definedName name="____IMP7" localSheetId="47">#REF!</definedName>
    <definedName name="____IMP7" localSheetId="48">#REF!</definedName>
    <definedName name="____IMP7" localSheetId="8">#REF!</definedName>
    <definedName name="____IMP7" localSheetId="53">#REF!</definedName>
    <definedName name="____IMP7">#REF!</definedName>
    <definedName name="____IMP8" localSheetId="17">#REF!</definedName>
    <definedName name="____IMP8" localSheetId="18">#REF!</definedName>
    <definedName name="____IMP8" localSheetId="19">#REF!</definedName>
    <definedName name="____IMP8" localSheetId="21">#REF!</definedName>
    <definedName name="____IMP8" localSheetId="30">#REF!</definedName>
    <definedName name="____IMP8" localSheetId="31">#REF!</definedName>
    <definedName name="____IMP8" localSheetId="35">#REF!</definedName>
    <definedName name="____IMP8" localSheetId="39">#REF!</definedName>
    <definedName name="____IMP8" localSheetId="40">#REF!</definedName>
    <definedName name="____IMP8" localSheetId="44">#REF!</definedName>
    <definedName name="____IMP8" localSheetId="10">#REF!</definedName>
    <definedName name="____IMP8" localSheetId="11">#REF!</definedName>
    <definedName name="____IMP8" localSheetId="27">#REF!</definedName>
    <definedName name="____IMP8" localSheetId="28">#REF!</definedName>
    <definedName name="____IMP8" localSheetId="29">#REF!</definedName>
    <definedName name="____IMP8" localSheetId="41">#REF!</definedName>
    <definedName name="____IMP8" localSheetId="47">#REF!</definedName>
    <definedName name="____IMP8" localSheetId="48">#REF!</definedName>
    <definedName name="____IMP8" localSheetId="8">#REF!</definedName>
    <definedName name="____IMP8" localSheetId="53">#REF!</definedName>
    <definedName name="____IMP8">#REF!</definedName>
    <definedName name="____MTS2" localSheetId="17">'[3]Annual Tables'!#REF!</definedName>
    <definedName name="____MTS2" localSheetId="18">'[3]Annual Tables'!#REF!</definedName>
    <definedName name="____MTS2" localSheetId="19">'[3]Annual Tables'!#REF!</definedName>
    <definedName name="____MTS2" localSheetId="21">'[3]Annual Tables'!#REF!</definedName>
    <definedName name="____MTS2" localSheetId="30">'[3]Annual Tables'!#REF!</definedName>
    <definedName name="____MTS2" localSheetId="31">'[3]Annual Tables'!#REF!</definedName>
    <definedName name="____MTS2" localSheetId="35">'[3]Annual Tables'!#REF!</definedName>
    <definedName name="____MTS2" localSheetId="39">'[3]Annual Tables'!#REF!</definedName>
    <definedName name="____MTS2" localSheetId="40">'[3]Annual Tables'!#REF!</definedName>
    <definedName name="____MTS2" localSheetId="44">'[3]Annual Tables'!#REF!</definedName>
    <definedName name="____MTS2" localSheetId="27">'[3]Annual Tables'!#REF!</definedName>
    <definedName name="____MTS2" localSheetId="28">'[3]Annual Tables'!#REF!</definedName>
    <definedName name="____MTS2" localSheetId="29">'[3]Annual Tables'!#REF!</definedName>
    <definedName name="____MTS2" localSheetId="41">'[3]Annual Tables'!#REF!</definedName>
    <definedName name="____MTS2" localSheetId="47">'[3]Annual Tables'!#REF!</definedName>
    <definedName name="____MTS2" localSheetId="48">'[3]Annual Tables'!#REF!</definedName>
    <definedName name="____MTS2" localSheetId="8">'[3]Annual Tables'!#REF!</definedName>
    <definedName name="____MTS2" localSheetId="53">'[3]Annual Tables'!#REF!</definedName>
    <definedName name="____MTS2">'[3]Annual Tables'!#REF!</definedName>
    <definedName name="____OUT1" localSheetId="17">#REF!</definedName>
    <definedName name="____OUT1" localSheetId="18">#REF!</definedName>
    <definedName name="____OUT1" localSheetId="19">#REF!</definedName>
    <definedName name="____OUT1" localSheetId="21">#REF!</definedName>
    <definedName name="____OUT1" localSheetId="30">#REF!</definedName>
    <definedName name="____OUT1" localSheetId="31">#REF!</definedName>
    <definedName name="____OUT1" localSheetId="35">#REF!</definedName>
    <definedName name="____OUT1" localSheetId="39">#REF!</definedName>
    <definedName name="____OUT1" localSheetId="40">#REF!</definedName>
    <definedName name="____OUT1" localSheetId="44">#REF!</definedName>
    <definedName name="____OUT1" localSheetId="45">#REF!</definedName>
    <definedName name="____OUT1" localSheetId="10">#REF!</definedName>
    <definedName name="____OUT1" localSheetId="11">#REF!</definedName>
    <definedName name="____OUT1" localSheetId="27">#REF!</definedName>
    <definedName name="____OUT1" localSheetId="28">#REF!</definedName>
    <definedName name="____OUT1" localSheetId="29">#REF!</definedName>
    <definedName name="____OUT1" localSheetId="41">#REF!</definedName>
    <definedName name="____OUT1" localSheetId="47">#REF!</definedName>
    <definedName name="____OUT1" localSheetId="48">#REF!</definedName>
    <definedName name="____OUT1" localSheetId="8">#REF!</definedName>
    <definedName name="____OUT1" localSheetId="51">#REF!</definedName>
    <definedName name="____OUT1" localSheetId="53">#REF!</definedName>
    <definedName name="____OUT1">#REF!</definedName>
    <definedName name="____OUT2" localSheetId="17">#REF!</definedName>
    <definedName name="____OUT2" localSheetId="18">#REF!</definedName>
    <definedName name="____OUT2" localSheetId="19">#REF!</definedName>
    <definedName name="____OUT2" localSheetId="21">#REF!</definedName>
    <definedName name="____OUT2" localSheetId="30">#REF!</definedName>
    <definedName name="____OUT2" localSheetId="31">#REF!</definedName>
    <definedName name="____OUT2" localSheetId="35">#REF!</definedName>
    <definedName name="____OUT2" localSheetId="39">#REF!</definedName>
    <definedName name="____OUT2" localSheetId="40">#REF!</definedName>
    <definedName name="____OUT2" localSheetId="44">#REF!</definedName>
    <definedName name="____OUT2" localSheetId="45">#REF!</definedName>
    <definedName name="____OUT2" localSheetId="10">#REF!</definedName>
    <definedName name="____OUT2" localSheetId="11">#REF!</definedName>
    <definedName name="____OUT2" localSheetId="27">#REF!</definedName>
    <definedName name="____OUT2" localSheetId="28">#REF!</definedName>
    <definedName name="____OUT2" localSheetId="29">#REF!</definedName>
    <definedName name="____OUT2" localSheetId="41">#REF!</definedName>
    <definedName name="____OUT2" localSheetId="47">#REF!</definedName>
    <definedName name="____OUT2" localSheetId="48">#REF!</definedName>
    <definedName name="____OUT2" localSheetId="8">#REF!</definedName>
    <definedName name="____OUT2" localSheetId="53">#REF!</definedName>
    <definedName name="____OUT2">#REF!</definedName>
    <definedName name="____PAG2" localSheetId="17">[3]Index!#REF!</definedName>
    <definedName name="____PAG2" localSheetId="18">[3]Index!#REF!</definedName>
    <definedName name="____PAG2" localSheetId="19">[3]Index!#REF!</definedName>
    <definedName name="____PAG2" localSheetId="21">[3]Index!#REF!</definedName>
    <definedName name="____PAG2" localSheetId="30">[3]Index!#REF!</definedName>
    <definedName name="____PAG2" localSheetId="31">[3]Index!#REF!</definedName>
    <definedName name="____PAG2" localSheetId="35">[3]Index!#REF!</definedName>
    <definedName name="____PAG2" localSheetId="39">[3]Index!#REF!</definedName>
    <definedName name="____PAG2" localSheetId="40">[3]Index!#REF!</definedName>
    <definedName name="____PAG2" localSheetId="44">[3]Index!#REF!</definedName>
    <definedName name="____PAG2" localSheetId="45">[3]Index!#REF!</definedName>
    <definedName name="____PAG2" localSheetId="27">[3]Index!#REF!</definedName>
    <definedName name="____PAG2" localSheetId="28">[3]Index!#REF!</definedName>
    <definedName name="____PAG2" localSheetId="29">[3]Index!#REF!</definedName>
    <definedName name="____PAG2" localSheetId="41">[3]Index!#REF!</definedName>
    <definedName name="____PAG2" localSheetId="47">[3]Index!#REF!</definedName>
    <definedName name="____PAG2" localSheetId="48">[3]Index!#REF!</definedName>
    <definedName name="____PAG2" localSheetId="8">[3]Index!#REF!</definedName>
    <definedName name="____PAG2" localSheetId="53">[3]Index!#REF!</definedName>
    <definedName name="____PAG2">[3]Index!#REF!</definedName>
    <definedName name="____PAG3" localSheetId="17">[3]Index!#REF!</definedName>
    <definedName name="____PAG3" localSheetId="18">[3]Index!#REF!</definedName>
    <definedName name="____PAG3" localSheetId="19">[3]Index!#REF!</definedName>
    <definedName name="____PAG3" localSheetId="21">[3]Index!#REF!</definedName>
    <definedName name="____PAG3" localSheetId="30">[3]Index!#REF!</definedName>
    <definedName name="____PAG3" localSheetId="31">[3]Index!#REF!</definedName>
    <definedName name="____PAG3" localSheetId="39">[3]Index!#REF!</definedName>
    <definedName name="____PAG3" localSheetId="40">[3]Index!#REF!</definedName>
    <definedName name="____PAG3" localSheetId="44">[3]Index!#REF!</definedName>
    <definedName name="____PAG3" localSheetId="45">[3]Index!#REF!</definedName>
    <definedName name="____PAG3" localSheetId="27">[3]Index!#REF!</definedName>
    <definedName name="____PAG3" localSheetId="28">[3]Index!#REF!</definedName>
    <definedName name="____PAG3" localSheetId="29">[3]Index!#REF!</definedName>
    <definedName name="____PAG3" localSheetId="41">[3]Index!#REF!</definedName>
    <definedName name="____PAG3" localSheetId="47">[3]Index!#REF!</definedName>
    <definedName name="____PAG3" localSheetId="48">[3]Index!#REF!</definedName>
    <definedName name="____PAG3" localSheetId="8">[3]Index!#REF!</definedName>
    <definedName name="____PAG3" localSheetId="53">[3]Index!#REF!</definedName>
    <definedName name="____PAG3">[3]Index!#REF!</definedName>
    <definedName name="____PAG4" localSheetId="17">[3]Index!#REF!</definedName>
    <definedName name="____PAG4" localSheetId="18">[3]Index!#REF!</definedName>
    <definedName name="____PAG4" localSheetId="19">[3]Index!#REF!</definedName>
    <definedName name="____PAG4" localSheetId="21">[3]Index!#REF!</definedName>
    <definedName name="____PAG4" localSheetId="30">[3]Index!#REF!</definedName>
    <definedName name="____PAG4" localSheetId="31">[3]Index!#REF!</definedName>
    <definedName name="____PAG4" localSheetId="39">[3]Index!#REF!</definedName>
    <definedName name="____PAG4" localSheetId="40">[3]Index!#REF!</definedName>
    <definedName name="____PAG4" localSheetId="44">[3]Index!#REF!</definedName>
    <definedName name="____PAG4" localSheetId="27">[3]Index!#REF!</definedName>
    <definedName name="____PAG4" localSheetId="28">[3]Index!#REF!</definedName>
    <definedName name="____PAG4" localSheetId="29">[3]Index!#REF!</definedName>
    <definedName name="____PAG4" localSheetId="41">[3]Index!#REF!</definedName>
    <definedName name="____PAG4" localSheetId="47">[3]Index!#REF!</definedName>
    <definedName name="____PAG4" localSheetId="48">[3]Index!#REF!</definedName>
    <definedName name="____PAG4" localSheetId="8">[3]Index!#REF!</definedName>
    <definedName name="____PAG4" localSheetId="53">[3]Index!#REF!</definedName>
    <definedName name="____PAG4">[3]Index!#REF!</definedName>
    <definedName name="____PAG5" localSheetId="17">[3]Index!#REF!</definedName>
    <definedName name="____PAG5" localSheetId="18">[3]Index!#REF!</definedName>
    <definedName name="____PAG5" localSheetId="19">[3]Index!#REF!</definedName>
    <definedName name="____PAG5" localSheetId="21">[3]Index!#REF!</definedName>
    <definedName name="____PAG5" localSheetId="30">[3]Index!#REF!</definedName>
    <definedName name="____PAG5" localSheetId="31">[3]Index!#REF!</definedName>
    <definedName name="____PAG5" localSheetId="39">[3]Index!#REF!</definedName>
    <definedName name="____PAG5" localSheetId="40">[3]Index!#REF!</definedName>
    <definedName name="____PAG5" localSheetId="44">[3]Index!#REF!</definedName>
    <definedName name="____PAG5" localSheetId="27">[3]Index!#REF!</definedName>
    <definedName name="____PAG5" localSheetId="28">[3]Index!#REF!</definedName>
    <definedName name="____PAG5" localSheetId="29">[3]Index!#REF!</definedName>
    <definedName name="____PAG5" localSheetId="41">[3]Index!#REF!</definedName>
    <definedName name="____PAG5" localSheetId="47">[3]Index!#REF!</definedName>
    <definedName name="____PAG5" localSheetId="48">[3]Index!#REF!</definedName>
    <definedName name="____PAG5" localSheetId="8">[3]Index!#REF!</definedName>
    <definedName name="____PAG5" localSheetId="53">[3]Index!#REF!</definedName>
    <definedName name="____PAG5">[3]Index!#REF!</definedName>
    <definedName name="____PAG6" localSheetId="17">[3]Index!#REF!</definedName>
    <definedName name="____PAG6" localSheetId="18">[3]Index!#REF!</definedName>
    <definedName name="____PAG6" localSheetId="19">[3]Index!#REF!</definedName>
    <definedName name="____PAG6" localSheetId="21">[3]Index!#REF!</definedName>
    <definedName name="____PAG6" localSheetId="30">[3]Index!#REF!</definedName>
    <definedName name="____PAG6" localSheetId="31">[3]Index!#REF!</definedName>
    <definedName name="____PAG6" localSheetId="39">[3]Index!#REF!</definedName>
    <definedName name="____PAG6" localSheetId="40">[3]Index!#REF!</definedName>
    <definedName name="____PAG6" localSheetId="44">[3]Index!#REF!</definedName>
    <definedName name="____PAG6" localSheetId="27">[3]Index!#REF!</definedName>
    <definedName name="____PAG6" localSheetId="28">[3]Index!#REF!</definedName>
    <definedName name="____PAG6" localSheetId="29">[3]Index!#REF!</definedName>
    <definedName name="____PAG6" localSheetId="41">[3]Index!#REF!</definedName>
    <definedName name="____PAG6" localSheetId="47">[3]Index!#REF!</definedName>
    <definedName name="____PAG6" localSheetId="48">[3]Index!#REF!</definedName>
    <definedName name="____PAG6" localSheetId="8">[3]Index!#REF!</definedName>
    <definedName name="____PAG6" localSheetId="53">[3]Index!#REF!</definedName>
    <definedName name="____PAG6">[3]Index!#REF!</definedName>
    <definedName name="____PAG7" localSheetId="17">#REF!</definedName>
    <definedName name="____PAG7" localSheetId="18">#REF!</definedName>
    <definedName name="____PAG7" localSheetId="19">#REF!</definedName>
    <definedName name="____PAG7" localSheetId="21">#REF!</definedName>
    <definedName name="____PAG7" localSheetId="30">#REF!</definedName>
    <definedName name="____PAG7" localSheetId="31">#REF!</definedName>
    <definedName name="____PAG7" localSheetId="35">#REF!</definedName>
    <definedName name="____PAG7" localSheetId="39">#REF!</definedName>
    <definedName name="____PAG7" localSheetId="40">#REF!</definedName>
    <definedName name="____PAG7" localSheetId="44">#REF!</definedName>
    <definedName name="____PAG7" localSheetId="45">#REF!</definedName>
    <definedName name="____PAG7" localSheetId="10">#REF!</definedName>
    <definedName name="____PAG7" localSheetId="11">#REF!</definedName>
    <definedName name="____PAG7" localSheetId="27">#REF!</definedName>
    <definedName name="____PAG7" localSheetId="28">#REF!</definedName>
    <definedName name="____PAG7" localSheetId="29">#REF!</definedName>
    <definedName name="____PAG7" localSheetId="41">#REF!</definedName>
    <definedName name="____PAG7" localSheetId="47">#REF!</definedName>
    <definedName name="____PAG7" localSheetId="48">#REF!</definedName>
    <definedName name="____PAG7" localSheetId="8">#REF!</definedName>
    <definedName name="____PAG7" localSheetId="51">#REF!</definedName>
    <definedName name="____PAG7" localSheetId="53">#REF!</definedName>
    <definedName name="____PAG7">#REF!</definedName>
    <definedName name="____pro2001">[4]pro2001!$A$1:$B$72</definedName>
    <definedName name="____RES2" localSheetId="17">[1]RES!#REF!</definedName>
    <definedName name="____RES2" localSheetId="18">[1]RES!#REF!</definedName>
    <definedName name="____RES2" localSheetId="19">[1]RES!#REF!</definedName>
    <definedName name="____RES2" localSheetId="21">[1]RES!#REF!</definedName>
    <definedName name="____RES2" localSheetId="30">[1]RES!#REF!</definedName>
    <definedName name="____RES2" localSheetId="31">[1]RES!#REF!</definedName>
    <definedName name="____RES2" localSheetId="39">[1]RES!#REF!</definedName>
    <definedName name="____RES2" localSheetId="40">[1]RES!#REF!</definedName>
    <definedName name="____RES2" localSheetId="44">[1]RES!#REF!</definedName>
    <definedName name="____RES2" localSheetId="45">[1]RES!#REF!</definedName>
    <definedName name="____RES2" localSheetId="27">[1]RES!#REF!</definedName>
    <definedName name="____RES2" localSheetId="28">[1]RES!#REF!</definedName>
    <definedName name="____RES2" localSheetId="29">[1]RES!#REF!</definedName>
    <definedName name="____RES2" localSheetId="41">[1]RES!#REF!</definedName>
    <definedName name="____RES2" localSheetId="47">[1]RES!#REF!</definedName>
    <definedName name="____RES2" localSheetId="48">[1]RES!#REF!</definedName>
    <definedName name="____RES2" localSheetId="8">[1]RES!#REF!</definedName>
    <definedName name="____RES2" localSheetId="51">[1]RES!#REF!</definedName>
    <definedName name="____RES2" localSheetId="53">[1]RES!#REF!</definedName>
    <definedName name="____RES2">[1]RES!#REF!</definedName>
    <definedName name="____TAB1" localSheetId="17">#REF!</definedName>
    <definedName name="____TAB1" localSheetId="18">#REF!</definedName>
    <definedName name="____TAB1" localSheetId="19">#REF!</definedName>
    <definedName name="____TAB1" localSheetId="21">#REF!</definedName>
    <definedName name="____TAB1" localSheetId="30">#REF!</definedName>
    <definedName name="____TAB1" localSheetId="31">#REF!</definedName>
    <definedName name="____TAB1" localSheetId="35">#REF!</definedName>
    <definedName name="____TAB1" localSheetId="39">#REF!</definedName>
    <definedName name="____TAB1" localSheetId="40">#REF!</definedName>
    <definedName name="____TAB1" localSheetId="44">#REF!</definedName>
    <definedName name="____TAB1" localSheetId="45">#REF!</definedName>
    <definedName name="____TAB1" localSheetId="10">#REF!</definedName>
    <definedName name="____TAB1" localSheetId="11">#REF!</definedName>
    <definedName name="____TAB1" localSheetId="27">#REF!</definedName>
    <definedName name="____TAB1" localSheetId="28">#REF!</definedName>
    <definedName name="____TAB1" localSheetId="29">#REF!</definedName>
    <definedName name="____TAB1" localSheetId="41">#REF!</definedName>
    <definedName name="____TAB1" localSheetId="47">#REF!</definedName>
    <definedName name="____TAB1" localSheetId="48">#REF!</definedName>
    <definedName name="____TAB1" localSheetId="8">#REF!</definedName>
    <definedName name="____TAB1" localSheetId="51">#REF!</definedName>
    <definedName name="____TAB1" localSheetId="53">#REF!</definedName>
    <definedName name="____TAB1">#REF!</definedName>
    <definedName name="____TAB10" localSheetId="17">#REF!</definedName>
    <definedName name="____TAB10" localSheetId="18">#REF!</definedName>
    <definedName name="____TAB10" localSheetId="19">#REF!</definedName>
    <definedName name="____TAB10" localSheetId="21">#REF!</definedName>
    <definedName name="____TAB10" localSheetId="30">#REF!</definedName>
    <definedName name="____TAB10" localSheetId="31">#REF!</definedName>
    <definedName name="____TAB10" localSheetId="35">#REF!</definedName>
    <definedName name="____TAB10" localSheetId="39">#REF!</definedName>
    <definedName name="____TAB10" localSheetId="40">#REF!</definedName>
    <definedName name="____TAB10" localSheetId="44">#REF!</definedName>
    <definedName name="____TAB10" localSheetId="45">#REF!</definedName>
    <definedName name="____TAB10" localSheetId="10">#REF!</definedName>
    <definedName name="____TAB10" localSheetId="11">#REF!</definedName>
    <definedName name="____TAB10" localSheetId="27">#REF!</definedName>
    <definedName name="____TAB10" localSheetId="28">#REF!</definedName>
    <definedName name="____TAB10" localSheetId="29">#REF!</definedName>
    <definedName name="____TAB10" localSheetId="41">#REF!</definedName>
    <definedName name="____TAB10" localSheetId="47">#REF!</definedName>
    <definedName name="____TAB10" localSheetId="48">#REF!</definedName>
    <definedName name="____TAB10" localSheetId="8">#REF!</definedName>
    <definedName name="____TAB10" localSheetId="53">#REF!</definedName>
    <definedName name="____TAB10">#REF!</definedName>
    <definedName name="____TAB12" localSheetId="17">#REF!</definedName>
    <definedName name="____TAB12" localSheetId="18">#REF!</definedName>
    <definedName name="____TAB12" localSheetId="19">#REF!</definedName>
    <definedName name="____TAB12" localSheetId="21">#REF!</definedName>
    <definedName name="____TAB12" localSheetId="30">#REF!</definedName>
    <definedName name="____TAB12" localSheetId="31">#REF!</definedName>
    <definedName name="____TAB12" localSheetId="35">#REF!</definedName>
    <definedName name="____TAB12" localSheetId="39">#REF!</definedName>
    <definedName name="____TAB12" localSheetId="40">#REF!</definedName>
    <definedName name="____TAB12" localSheetId="44">#REF!</definedName>
    <definedName name="____TAB12" localSheetId="45">#REF!</definedName>
    <definedName name="____TAB12" localSheetId="10">#REF!</definedName>
    <definedName name="____TAB12" localSheetId="11">#REF!</definedName>
    <definedName name="____TAB12" localSheetId="27">#REF!</definedName>
    <definedName name="____TAB12" localSheetId="28">#REF!</definedName>
    <definedName name="____TAB12" localSheetId="29">#REF!</definedName>
    <definedName name="____TAB12" localSheetId="41">#REF!</definedName>
    <definedName name="____TAB12" localSheetId="47">#REF!</definedName>
    <definedName name="____TAB12" localSheetId="48">#REF!</definedName>
    <definedName name="____TAB12" localSheetId="8">#REF!</definedName>
    <definedName name="____TAB12" localSheetId="53">#REF!</definedName>
    <definedName name="____TAB12">#REF!</definedName>
    <definedName name="____Tab19" localSheetId="17">#REF!</definedName>
    <definedName name="____Tab19" localSheetId="18">#REF!</definedName>
    <definedName name="____Tab19" localSheetId="19">#REF!</definedName>
    <definedName name="____Tab19" localSheetId="21">#REF!</definedName>
    <definedName name="____Tab19" localSheetId="30">#REF!</definedName>
    <definedName name="____Tab19" localSheetId="31">#REF!</definedName>
    <definedName name="____Tab19" localSheetId="35">#REF!</definedName>
    <definedName name="____Tab19" localSheetId="39">#REF!</definedName>
    <definedName name="____Tab19" localSheetId="40">#REF!</definedName>
    <definedName name="____Tab19" localSheetId="44">#REF!</definedName>
    <definedName name="____Tab19" localSheetId="10">#REF!</definedName>
    <definedName name="____Tab19" localSheetId="11">#REF!</definedName>
    <definedName name="____Tab19" localSheetId="27">#REF!</definedName>
    <definedName name="____Tab19" localSheetId="28">#REF!</definedName>
    <definedName name="____Tab19" localSheetId="29">#REF!</definedName>
    <definedName name="____Tab19" localSheetId="41">#REF!</definedName>
    <definedName name="____Tab19" localSheetId="47">#REF!</definedName>
    <definedName name="____Tab19" localSheetId="48">#REF!</definedName>
    <definedName name="____Tab19" localSheetId="8">#REF!</definedName>
    <definedName name="____Tab19" localSheetId="53">#REF!</definedName>
    <definedName name="____Tab19">#REF!</definedName>
    <definedName name="____TAB2" localSheetId="17">#REF!</definedName>
    <definedName name="____TAB2" localSheetId="18">#REF!</definedName>
    <definedName name="____TAB2" localSheetId="19">#REF!</definedName>
    <definedName name="____TAB2" localSheetId="21">#REF!</definedName>
    <definedName name="____TAB2" localSheetId="30">#REF!</definedName>
    <definedName name="____TAB2" localSheetId="31">#REF!</definedName>
    <definedName name="____TAB2" localSheetId="35">#REF!</definedName>
    <definedName name="____TAB2" localSheetId="39">#REF!</definedName>
    <definedName name="____TAB2" localSheetId="40">#REF!</definedName>
    <definedName name="____TAB2" localSheetId="44">#REF!</definedName>
    <definedName name="____TAB2" localSheetId="10">#REF!</definedName>
    <definedName name="____TAB2" localSheetId="11">#REF!</definedName>
    <definedName name="____TAB2" localSheetId="27">#REF!</definedName>
    <definedName name="____TAB2" localSheetId="28">#REF!</definedName>
    <definedName name="____TAB2" localSheetId="29">#REF!</definedName>
    <definedName name="____TAB2" localSheetId="41">#REF!</definedName>
    <definedName name="____TAB2" localSheetId="47">#REF!</definedName>
    <definedName name="____TAB2" localSheetId="48">#REF!</definedName>
    <definedName name="____TAB2" localSheetId="8">#REF!</definedName>
    <definedName name="____TAB2" localSheetId="53">#REF!</definedName>
    <definedName name="____TAB2">#REF!</definedName>
    <definedName name="____Tab20" localSheetId="17">#REF!</definedName>
    <definedName name="____Tab20" localSheetId="18">#REF!</definedName>
    <definedName name="____Tab20" localSheetId="19">#REF!</definedName>
    <definedName name="____Tab20" localSheetId="21">#REF!</definedName>
    <definedName name="____Tab20" localSheetId="30">#REF!</definedName>
    <definedName name="____Tab20" localSheetId="31">#REF!</definedName>
    <definedName name="____Tab20" localSheetId="35">#REF!</definedName>
    <definedName name="____Tab20" localSheetId="39">#REF!</definedName>
    <definedName name="____Tab20" localSheetId="40">#REF!</definedName>
    <definedName name="____Tab20" localSheetId="44">#REF!</definedName>
    <definedName name="____Tab20" localSheetId="10">#REF!</definedName>
    <definedName name="____Tab20" localSheetId="11">#REF!</definedName>
    <definedName name="____Tab20" localSheetId="27">#REF!</definedName>
    <definedName name="____Tab20" localSheetId="28">#REF!</definedName>
    <definedName name="____Tab20" localSheetId="29">#REF!</definedName>
    <definedName name="____Tab20" localSheetId="41">#REF!</definedName>
    <definedName name="____Tab20" localSheetId="47">#REF!</definedName>
    <definedName name="____Tab20" localSheetId="48">#REF!</definedName>
    <definedName name="____Tab20" localSheetId="8">#REF!</definedName>
    <definedName name="____Tab20" localSheetId="53">#REF!</definedName>
    <definedName name="____Tab20">#REF!</definedName>
    <definedName name="____Tab21" localSheetId="17">#REF!</definedName>
    <definedName name="____Tab21" localSheetId="18">#REF!</definedName>
    <definedName name="____Tab21" localSheetId="19">#REF!</definedName>
    <definedName name="____Tab21" localSheetId="21">#REF!</definedName>
    <definedName name="____Tab21" localSheetId="30">#REF!</definedName>
    <definedName name="____Tab21" localSheetId="31">#REF!</definedName>
    <definedName name="____Tab21" localSheetId="35">#REF!</definedName>
    <definedName name="____Tab21" localSheetId="39">#REF!</definedName>
    <definedName name="____Tab21" localSheetId="40">#REF!</definedName>
    <definedName name="____Tab21" localSheetId="44">#REF!</definedName>
    <definedName name="____Tab21" localSheetId="10">#REF!</definedName>
    <definedName name="____Tab21" localSheetId="11">#REF!</definedName>
    <definedName name="____Tab21" localSheetId="27">#REF!</definedName>
    <definedName name="____Tab21" localSheetId="28">#REF!</definedName>
    <definedName name="____Tab21" localSheetId="29">#REF!</definedName>
    <definedName name="____Tab21" localSheetId="41">#REF!</definedName>
    <definedName name="____Tab21" localSheetId="47">#REF!</definedName>
    <definedName name="____Tab21" localSheetId="48">#REF!</definedName>
    <definedName name="____Tab21" localSheetId="8">#REF!</definedName>
    <definedName name="____Tab21" localSheetId="53">#REF!</definedName>
    <definedName name="____Tab21">#REF!</definedName>
    <definedName name="____Tab22" localSheetId="17">#REF!</definedName>
    <definedName name="____Tab22" localSheetId="18">#REF!</definedName>
    <definedName name="____Tab22" localSheetId="19">#REF!</definedName>
    <definedName name="____Tab22" localSheetId="21">#REF!</definedName>
    <definedName name="____Tab22" localSheetId="30">#REF!</definedName>
    <definedName name="____Tab22" localSheetId="31">#REF!</definedName>
    <definedName name="____Tab22" localSheetId="35">#REF!</definedName>
    <definedName name="____Tab22" localSheetId="39">#REF!</definedName>
    <definedName name="____Tab22" localSheetId="40">#REF!</definedName>
    <definedName name="____Tab22" localSheetId="44">#REF!</definedName>
    <definedName name="____Tab22" localSheetId="10">#REF!</definedName>
    <definedName name="____Tab22" localSheetId="11">#REF!</definedName>
    <definedName name="____Tab22" localSheetId="27">#REF!</definedName>
    <definedName name="____Tab22" localSheetId="28">#REF!</definedName>
    <definedName name="____Tab22" localSheetId="29">#REF!</definedName>
    <definedName name="____Tab22" localSheetId="41">#REF!</definedName>
    <definedName name="____Tab22" localSheetId="47">#REF!</definedName>
    <definedName name="____Tab22" localSheetId="48">#REF!</definedName>
    <definedName name="____Tab22" localSheetId="8">#REF!</definedName>
    <definedName name="____Tab22" localSheetId="53">#REF!</definedName>
    <definedName name="____Tab22">#REF!</definedName>
    <definedName name="____Tab23" localSheetId="17">#REF!</definedName>
    <definedName name="____Tab23" localSheetId="18">#REF!</definedName>
    <definedName name="____Tab23" localSheetId="19">#REF!</definedName>
    <definedName name="____Tab23" localSheetId="21">#REF!</definedName>
    <definedName name="____Tab23" localSheetId="30">#REF!</definedName>
    <definedName name="____Tab23" localSheetId="31">#REF!</definedName>
    <definedName name="____Tab23" localSheetId="35">#REF!</definedName>
    <definedName name="____Tab23" localSheetId="39">#REF!</definedName>
    <definedName name="____Tab23" localSheetId="40">#REF!</definedName>
    <definedName name="____Tab23" localSheetId="44">#REF!</definedName>
    <definedName name="____Tab23" localSheetId="10">#REF!</definedName>
    <definedName name="____Tab23" localSheetId="11">#REF!</definedName>
    <definedName name="____Tab23" localSheetId="27">#REF!</definedName>
    <definedName name="____Tab23" localSheetId="28">#REF!</definedName>
    <definedName name="____Tab23" localSheetId="29">#REF!</definedName>
    <definedName name="____Tab23" localSheetId="41">#REF!</definedName>
    <definedName name="____Tab23" localSheetId="47">#REF!</definedName>
    <definedName name="____Tab23" localSheetId="48">#REF!</definedName>
    <definedName name="____Tab23" localSheetId="8">#REF!</definedName>
    <definedName name="____Tab23" localSheetId="53">#REF!</definedName>
    <definedName name="____Tab23">#REF!</definedName>
    <definedName name="____Tab24" localSheetId="17">#REF!</definedName>
    <definedName name="____Tab24" localSheetId="18">#REF!</definedName>
    <definedName name="____Tab24" localSheetId="19">#REF!</definedName>
    <definedName name="____Tab24" localSheetId="21">#REF!</definedName>
    <definedName name="____Tab24" localSheetId="30">#REF!</definedName>
    <definedName name="____Tab24" localSheetId="31">#REF!</definedName>
    <definedName name="____Tab24" localSheetId="35">#REF!</definedName>
    <definedName name="____Tab24" localSheetId="39">#REF!</definedName>
    <definedName name="____Tab24" localSheetId="40">#REF!</definedName>
    <definedName name="____Tab24" localSheetId="44">#REF!</definedName>
    <definedName name="____Tab24" localSheetId="10">#REF!</definedName>
    <definedName name="____Tab24" localSheetId="11">#REF!</definedName>
    <definedName name="____Tab24" localSheetId="27">#REF!</definedName>
    <definedName name="____Tab24" localSheetId="28">#REF!</definedName>
    <definedName name="____Tab24" localSheetId="29">#REF!</definedName>
    <definedName name="____Tab24" localSheetId="41">#REF!</definedName>
    <definedName name="____Tab24" localSheetId="47">#REF!</definedName>
    <definedName name="____Tab24" localSheetId="48">#REF!</definedName>
    <definedName name="____Tab24" localSheetId="8">#REF!</definedName>
    <definedName name="____Tab24" localSheetId="53">#REF!</definedName>
    <definedName name="____Tab24">#REF!</definedName>
    <definedName name="____Tab26" localSheetId="17">#REF!</definedName>
    <definedName name="____Tab26" localSheetId="18">#REF!</definedName>
    <definedName name="____Tab26" localSheetId="19">#REF!</definedName>
    <definedName name="____Tab26" localSheetId="21">#REF!</definedName>
    <definedName name="____Tab26" localSheetId="30">#REF!</definedName>
    <definedName name="____Tab26" localSheetId="31">#REF!</definedName>
    <definedName name="____Tab26" localSheetId="35">#REF!</definedName>
    <definedName name="____Tab26" localSheetId="39">#REF!</definedName>
    <definedName name="____Tab26" localSheetId="40">#REF!</definedName>
    <definedName name="____Tab26" localSheetId="44">#REF!</definedName>
    <definedName name="____Tab26" localSheetId="10">#REF!</definedName>
    <definedName name="____Tab26" localSheetId="11">#REF!</definedName>
    <definedName name="____Tab26" localSheetId="27">#REF!</definedName>
    <definedName name="____Tab26" localSheetId="28">#REF!</definedName>
    <definedName name="____Tab26" localSheetId="29">#REF!</definedName>
    <definedName name="____Tab26" localSheetId="41">#REF!</definedName>
    <definedName name="____Tab26" localSheetId="47">#REF!</definedName>
    <definedName name="____Tab26" localSheetId="48">#REF!</definedName>
    <definedName name="____Tab26" localSheetId="8">#REF!</definedName>
    <definedName name="____Tab26" localSheetId="53">#REF!</definedName>
    <definedName name="____Tab26">#REF!</definedName>
    <definedName name="____Tab27" localSheetId="17">#REF!</definedName>
    <definedName name="____Tab27" localSheetId="18">#REF!</definedName>
    <definedName name="____Tab27" localSheetId="19">#REF!</definedName>
    <definedName name="____Tab27" localSheetId="21">#REF!</definedName>
    <definedName name="____Tab27" localSheetId="30">#REF!</definedName>
    <definedName name="____Tab27" localSheetId="31">#REF!</definedName>
    <definedName name="____Tab27" localSheetId="35">#REF!</definedName>
    <definedName name="____Tab27" localSheetId="39">#REF!</definedName>
    <definedName name="____Tab27" localSheetId="40">#REF!</definedName>
    <definedName name="____Tab27" localSheetId="44">#REF!</definedName>
    <definedName name="____Tab27" localSheetId="10">#REF!</definedName>
    <definedName name="____Tab27" localSheetId="11">#REF!</definedName>
    <definedName name="____Tab27" localSheetId="27">#REF!</definedName>
    <definedName name="____Tab27" localSheetId="28">#REF!</definedName>
    <definedName name="____Tab27" localSheetId="29">#REF!</definedName>
    <definedName name="____Tab27" localSheetId="41">#REF!</definedName>
    <definedName name="____Tab27" localSheetId="47">#REF!</definedName>
    <definedName name="____Tab27" localSheetId="48">#REF!</definedName>
    <definedName name="____Tab27" localSheetId="8">#REF!</definedName>
    <definedName name="____Tab27" localSheetId="53">#REF!</definedName>
    <definedName name="____Tab27">#REF!</definedName>
    <definedName name="____Tab28" localSheetId="17">#REF!</definedName>
    <definedName name="____Tab28" localSheetId="18">#REF!</definedName>
    <definedName name="____Tab28" localSheetId="19">#REF!</definedName>
    <definedName name="____Tab28" localSheetId="21">#REF!</definedName>
    <definedName name="____Tab28" localSheetId="30">#REF!</definedName>
    <definedName name="____Tab28" localSheetId="31">#REF!</definedName>
    <definedName name="____Tab28" localSheetId="35">#REF!</definedName>
    <definedName name="____Tab28" localSheetId="39">#REF!</definedName>
    <definedName name="____Tab28" localSheetId="40">#REF!</definedName>
    <definedName name="____Tab28" localSheetId="44">#REF!</definedName>
    <definedName name="____Tab28" localSheetId="10">#REF!</definedName>
    <definedName name="____Tab28" localSheetId="11">#REF!</definedName>
    <definedName name="____Tab28" localSheetId="27">#REF!</definedName>
    <definedName name="____Tab28" localSheetId="28">#REF!</definedName>
    <definedName name="____Tab28" localSheetId="29">#REF!</definedName>
    <definedName name="____Tab28" localSheetId="41">#REF!</definedName>
    <definedName name="____Tab28" localSheetId="47">#REF!</definedName>
    <definedName name="____Tab28" localSheetId="48">#REF!</definedName>
    <definedName name="____Tab28" localSheetId="8">#REF!</definedName>
    <definedName name="____Tab28" localSheetId="53">#REF!</definedName>
    <definedName name="____Tab28">#REF!</definedName>
    <definedName name="____Tab29" localSheetId="17">#REF!</definedName>
    <definedName name="____Tab29" localSheetId="18">#REF!</definedName>
    <definedName name="____Tab29" localSheetId="19">#REF!</definedName>
    <definedName name="____Tab29" localSheetId="21">#REF!</definedName>
    <definedName name="____Tab29" localSheetId="30">#REF!</definedName>
    <definedName name="____Tab29" localSheetId="31">#REF!</definedName>
    <definedName name="____Tab29" localSheetId="35">#REF!</definedName>
    <definedName name="____Tab29" localSheetId="39">#REF!</definedName>
    <definedName name="____Tab29" localSheetId="40">#REF!</definedName>
    <definedName name="____Tab29" localSheetId="44">#REF!</definedName>
    <definedName name="____Tab29" localSheetId="10">#REF!</definedName>
    <definedName name="____Tab29" localSheetId="11">#REF!</definedName>
    <definedName name="____Tab29" localSheetId="27">#REF!</definedName>
    <definedName name="____Tab29" localSheetId="28">#REF!</definedName>
    <definedName name="____Tab29" localSheetId="29">#REF!</definedName>
    <definedName name="____Tab29" localSheetId="41">#REF!</definedName>
    <definedName name="____Tab29" localSheetId="47">#REF!</definedName>
    <definedName name="____Tab29" localSheetId="48">#REF!</definedName>
    <definedName name="____Tab29" localSheetId="8">#REF!</definedName>
    <definedName name="____Tab29" localSheetId="53">#REF!</definedName>
    <definedName name="____Tab29">#REF!</definedName>
    <definedName name="____TAB3" localSheetId="17">#REF!</definedName>
    <definedName name="____TAB3" localSheetId="18">#REF!</definedName>
    <definedName name="____TAB3" localSheetId="19">#REF!</definedName>
    <definedName name="____TAB3" localSheetId="21">#REF!</definedName>
    <definedName name="____TAB3" localSheetId="30">#REF!</definedName>
    <definedName name="____TAB3" localSheetId="31">#REF!</definedName>
    <definedName name="____TAB3" localSheetId="35">#REF!</definedName>
    <definedName name="____TAB3" localSheetId="39">#REF!</definedName>
    <definedName name="____TAB3" localSheetId="40">#REF!</definedName>
    <definedName name="____TAB3" localSheetId="44">#REF!</definedName>
    <definedName name="____TAB3" localSheetId="10">#REF!</definedName>
    <definedName name="____TAB3" localSheetId="11">#REF!</definedName>
    <definedName name="____TAB3" localSheetId="27">#REF!</definedName>
    <definedName name="____TAB3" localSheetId="28">#REF!</definedName>
    <definedName name="____TAB3" localSheetId="29">#REF!</definedName>
    <definedName name="____TAB3" localSheetId="41">#REF!</definedName>
    <definedName name="____TAB3" localSheetId="47">#REF!</definedName>
    <definedName name="____TAB3" localSheetId="48">#REF!</definedName>
    <definedName name="____TAB3" localSheetId="8">#REF!</definedName>
    <definedName name="____TAB3" localSheetId="53">#REF!</definedName>
    <definedName name="____TAB3">#REF!</definedName>
    <definedName name="____Tab30" localSheetId="17">#REF!</definedName>
    <definedName name="____Tab30" localSheetId="18">#REF!</definedName>
    <definedName name="____Tab30" localSheetId="19">#REF!</definedName>
    <definedName name="____Tab30" localSheetId="21">#REF!</definedName>
    <definedName name="____Tab30" localSheetId="30">#REF!</definedName>
    <definedName name="____Tab30" localSheetId="31">#REF!</definedName>
    <definedName name="____Tab30" localSheetId="35">#REF!</definedName>
    <definedName name="____Tab30" localSheetId="39">#REF!</definedName>
    <definedName name="____Tab30" localSheetId="40">#REF!</definedName>
    <definedName name="____Tab30" localSheetId="44">#REF!</definedName>
    <definedName name="____Tab30" localSheetId="10">#REF!</definedName>
    <definedName name="____Tab30" localSheetId="11">#REF!</definedName>
    <definedName name="____Tab30" localSheetId="27">#REF!</definedName>
    <definedName name="____Tab30" localSheetId="28">#REF!</definedName>
    <definedName name="____Tab30" localSheetId="29">#REF!</definedName>
    <definedName name="____Tab30" localSheetId="41">#REF!</definedName>
    <definedName name="____Tab30" localSheetId="47">#REF!</definedName>
    <definedName name="____Tab30" localSheetId="48">#REF!</definedName>
    <definedName name="____Tab30" localSheetId="8">#REF!</definedName>
    <definedName name="____Tab30" localSheetId="53">#REF!</definedName>
    <definedName name="____Tab30">#REF!</definedName>
    <definedName name="____Tab31" localSheetId="17">#REF!</definedName>
    <definedName name="____Tab31" localSheetId="18">#REF!</definedName>
    <definedName name="____Tab31" localSheetId="19">#REF!</definedName>
    <definedName name="____Tab31" localSheetId="21">#REF!</definedName>
    <definedName name="____Tab31" localSheetId="30">#REF!</definedName>
    <definedName name="____Tab31" localSheetId="31">#REF!</definedName>
    <definedName name="____Tab31" localSheetId="35">#REF!</definedName>
    <definedName name="____Tab31" localSheetId="39">#REF!</definedName>
    <definedName name="____Tab31" localSheetId="40">#REF!</definedName>
    <definedName name="____Tab31" localSheetId="44">#REF!</definedName>
    <definedName name="____Tab31" localSheetId="10">#REF!</definedName>
    <definedName name="____Tab31" localSheetId="11">#REF!</definedName>
    <definedName name="____Tab31" localSheetId="27">#REF!</definedName>
    <definedName name="____Tab31" localSheetId="28">#REF!</definedName>
    <definedName name="____Tab31" localSheetId="29">#REF!</definedName>
    <definedName name="____Tab31" localSheetId="41">#REF!</definedName>
    <definedName name="____Tab31" localSheetId="47">#REF!</definedName>
    <definedName name="____Tab31" localSheetId="48">#REF!</definedName>
    <definedName name="____Tab31" localSheetId="8">#REF!</definedName>
    <definedName name="____Tab31" localSheetId="53">#REF!</definedName>
    <definedName name="____Tab31">#REF!</definedName>
    <definedName name="____Tab32" localSheetId="17">#REF!</definedName>
    <definedName name="____Tab32" localSheetId="18">#REF!</definedName>
    <definedName name="____Tab32" localSheetId="19">#REF!</definedName>
    <definedName name="____Tab32" localSheetId="21">#REF!</definedName>
    <definedName name="____Tab32" localSheetId="30">#REF!</definedName>
    <definedName name="____Tab32" localSheetId="31">#REF!</definedName>
    <definedName name="____Tab32" localSheetId="35">#REF!</definedName>
    <definedName name="____Tab32" localSheetId="39">#REF!</definedName>
    <definedName name="____Tab32" localSheetId="40">#REF!</definedName>
    <definedName name="____Tab32" localSheetId="44">#REF!</definedName>
    <definedName name="____Tab32" localSheetId="10">#REF!</definedName>
    <definedName name="____Tab32" localSheetId="11">#REF!</definedName>
    <definedName name="____Tab32" localSheetId="27">#REF!</definedName>
    <definedName name="____Tab32" localSheetId="28">#REF!</definedName>
    <definedName name="____Tab32" localSheetId="29">#REF!</definedName>
    <definedName name="____Tab32" localSheetId="41">#REF!</definedName>
    <definedName name="____Tab32" localSheetId="47">#REF!</definedName>
    <definedName name="____Tab32" localSheetId="48">#REF!</definedName>
    <definedName name="____Tab32" localSheetId="8">#REF!</definedName>
    <definedName name="____Tab32" localSheetId="53">#REF!</definedName>
    <definedName name="____Tab32">#REF!</definedName>
    <definedName name="____Tab33" localSheetId="17">#REF!</definedName>
    <definedName name="____Tab33" localSheetId="18">#REF!</definedName>
    <definedName name="____Tab33" localSheetId="19">#REF!</definedName>
    <definedName name="____Tab33" localSheetId="21">#REF!</definedName>
    <definedName name="____Tab33" localSheetId="30">#REF!</definedName>
    <definedName name="____Tab33" localSheetId="31">#REF!</definedName>
    <definedName name="____Tab33" localSheetId="35">#REF!</definedName>
    <definedName name="____Tab33" localSheetId="39">#REF!</definedName>
    <definedName name="____Tab33" localSheetId="40">#REF!</definedName>
    <definedName name="____Tab33" localSheetId="44">#REF!</definedName>
    <definedName name="____Tab33" localSheetId="10">#REF!</definedName>
    <definedName name="____Tab33" localSheetId="11">#REF!</definedName>
    <definedName name="____Tab33" localSheetId="27">#REF!</definedName>
    <definedName name="____Tab33" localSheetId="28">#REF!</definedName>
    <definedName name="____Tab33" localSheetId="29">#REF!</definedName>
    <definedName name="____Tab33" localSheetId="41">#REF!</definedName>
    <definedName name="____Tab33" localSheetId="47">#REF!</definedName>
    <definedName name="____Tab33" localSheetId="48">#REF!</definedName>
    <definedName name="____Tab33" localSheetId="8">#REF!</definedName>
    <definedName name="____Tab33" localSheetId="53">#REF!</definedName>
    <definedName name="____Tab33">#REF!</definedName>
    <definedName name="____Tab34" localSheetId="17">#REF!</definedName>
    <definedName name="____Tab34" localSheetId="18">#REF!</definedName>
    <definedName name="____Tab34" localSheetId="19">#REF!</definedName>
    <definedName name="____Tab34" localSheetId="21">#REF!</definedName>
    <definedName name="____Tab34" localSheetId="30">#REF!</definedName>
    <definedName name="____Tab34" localSheetId="31">#REF!</definedName>
    <definedName name="____Tab34" localSheetId="35">#REF!</definedName>
    <definedName name="____Tab34" localSheetId="39">#REF!</definedName>
    <definedName name="____Tab34" localSheetId="40">#REF!</definedName>
    <definedName name="____Tab34" localSheetId="44">#REF!</definedName>
    <definedName name="____Tab34" localSheetId="10">#REF!</definedName>
    <definedName name="____Tab34" localSheetId="11">#REF!</definedName>
    <definedName name="____Tab34" localSheetId="27">#REF!</definedName>
    <definedName name="____Tab34" localSheetId="28">#REF!</definedName>
    <definedName name="____Tab34" localSheetId="29">#REF!</definedName>
    <definedName name="____Tab34" localSheetId="41">#REF!</definedName>
    <definedName name="____Tab34" localSheetId="47">#REF!</definedName>
    <definedName name="____Tab34" localSheetId="48">#REF!</definedName>
    <definedName name="____Tab34" localSheetId="8">#REF!</definedName>
    <definedName name="____Tab34" localSheetId="53">#REF!</definedName>
    <definedName name="____Tab34">#REF!</definedName>
    <definedName name="____Tab35" localSheetId="17">#REF!</definedName>
    <definedName name="____Tab35" localSheetId="18">#REF!</definedName>
    <definedName name="____Tab35" localSheetId="19">#REF!</definedName>
    <definedName name="____Tab35" localSheetId="21">#REF!</definedName>
    <definedName name="____Tab35" localSheetId="30">#REF!</definedName>
    <definedName name="____Tab35" localSheetId="31">#REF!</definedName>
    <definedName name="____Tab35" localSheetId="35">#REF!</definedName>
    <definedName name="____Tab35" localSheetId="39">#REF!</definedName>
    <definedName name="____Tab35" localSheetId="40">#REF!</definedName>
    <definedName name="____Tab35" localSheetId="44">#REF!</definedName>
    <definedName name="____Tab35" localSheetId="10">#REF!</definedName>
    <definedName name="____Tab35" localSheetId="11">#REF!</definedName>
    <definedName name="____Tab35" localSheetId="27">#REF!</definedName>
    <definedName name="____Tab35" localSheetId="28">#REF!</definedName>
    <definedName name="____Tab35" localSheetId="29">#REF!</definedName>
    <definedName name="____Tab35" localSheetId="41">#REF!</definedName>
    <definedName name="____Tab35" localSheetId="47">#REF!</definedName>
    <definedName name="____Tab35" localSheetId="48">#REF!</definedName>
    <definedName name="____Tab35" localSheetId="8">#REF!</definedName>
    <definedName name="____Tab35" localSheetId="53">#REF!</definedName>
    <definedName name="____Tab35">#REF!</definedName>
    <definedName name="____TAB4" localSheetId="17">#REF!</definedName>
    <definedName name="____TAB4" localSheetId="18">#REF!</definedName>
    <definedName name="____TAB4" localSheetId="19">#REF!</definedName>
    <definedName name="____TAB4" localSheetId="21">#REF!</definedName>
    <definedName name="____TAB4" localSheetId="30">#REF!</definedName>
    <definedName name="____TAB4" localSheetId="31">#REF!</definedName>
    <definedName name="____TAB4" localSheetId="35">#REF!</definedName>
    <definedName name="____TAB4" localSheetId="39">#REF!</definedName>
    <definedName name="____TAB4" localSheetId="40">#REF!</definedName>
    <definedName name="____TAB4" localSheetId="44">#REF!</definedName>
    <definedName name="____TAB4" localSheetId="10">#REF!</definedName>
    <definedName name="____TAB4" localSheetId="11">#REF!</definedName>
    <definedName name="____TAB4" localSheetId="27">#REF!</definedName>
    <definedName name="____TAB4" localSheetId="28">#REF!</definedName>
    <definedName name="____TAB4" localSheetId="29">#REF!</definedName>
    <definedName name="____TAB4" localSheetId="41">#REF!</definedName>
    <definedName name="____TAB4" localSheetId="47">#REF!</definedName>
    <definedName name="____TAB4" localSheetId="48">#REF!</definedName>
    <definedName name="____TAB4" localSheetId="8">#REF!</definedName>
    <definedName name="____TAB4" localSheetId="53">#REF!</definedName>
    <definedName name="____TAB4">#REF!</definedName>
    <definedName name="____TAB5" localSheetId="17">#REF!</definedName>
    <definedName name="____TAB5" localSheetId="18">#REF!</definedName>
    <definedName name="____TAB5" localSheetId="19">#REF!</definedName>
    <definedName name="____TAB5" localSheetId="21">#REF!</definedName>
    <definedName name="____TAB5" localSheetId="30">#REF!</definedName>
    <definedName name="____TAB5" localSheetId="31">#REF!</definedName>
    <definedName name="____TAB5" localSheetId="35">#REF!</definedName>
    <definedName name="____TAB5" localSheetId="39">#REF!</definedName>
    <definedName name="____TAB5" localSheetId="40">#REF!</definedName>
    <definedName name="____TAB5" localSheetId="44">#REF!</definedName>
    <definedName name="____TAB5" localSheetId="10">#REF!</definedName>
    <definedName name="____TAB5" localSheetId="11">#REF!</definedName>
    <definedName name="____TAB5" localSheetId="27">#REF!</definedName>
    <definedName name="____TAB5" localSheetId="28">#REF!</definedName>
    <definedName name="____TAB5" localSheetId="29">#REF!</definedName>
    <definedName name="____TAB5" localSheetId="41">#REF!</definedName>
    <definedName name="____TAB5" localSheetId="47">#REF!</definedName>
    <definedName name="____TAB5" localSheetId="48">#REF!</definedName>
    <definedName name="____TAB5" localSheetId="8">#REF!</definedName>
    <definedName name="____TAB5" localSheetId="53">#REF!</definedName>
    <definedName name="____TAB5">#REF!</definedName>
    <definedName name="____tab6" localSheetId="17">#REF!</definedName>
    <definedName name="____tab6" localSheetId="18">#REF!</definedName>
    <definedName name="____tab6" localSheetId="19">#REF!</definedName>
    <definedName name="____tab6" localSheetId="21">#REF!</definedName>
    <definedName name="____tab6" localSheetId="30">#REF!</definedName>
    <definedName name="____tab6" localSheetId="31">#REF!</definedName>
    <definedName name="____tab6" localSheetId="35">#REF!</definedName>
    <definedName name="____tab6" localSheetId="39">#REF!</definedName>
    <definedName name="____tab6" localSheetId="40">#REF!</definedName>
    <definedName name="____tab6" localSheetId="44">#REF!</definedName>
    <definedName name="____tab6" localSheetId="10">#REF!</definedName>
    <definedName name="____tab6" localSheetId="11">#REF!</definedName>
    <definedName name="____tab6" localSheetId="27">#REF!</definedName>
    <definedName name="____tab6" localSheetId="28">#REF!</definedName>
    <definedName name="____tab6" localSheetId="29">#REF!</definedName>
    <definedName name="____tab6" localSheetId="41">#REF!</definedName>
    <definedName name="____tab6" localSheetId="47">#REF!</definedName>
    <definedName name="____tab6" localSheetId="48">#REF!</definedName>
    <definedName name="____tab6" localSheetId="8">#REF!</definedName>
    <definedName name="____tab6" localSheetId="53">#REF!</definedName>
    <definedName name="____tab6">#REF!</definedName>
    <definedName name="____TAB7" localSheetId="17">#REF!</definedName>
    <definedName name="____TAB7" localSheetId="18">#REF!</definedName>
    <definedName name="____TAB7" localSheetId="19">#REF!</definedName>
    <definedName name="____TAB7" localSheetId="21">#REF!</definedName>
    <definedName name="____TAB7" localSheetId="30">#REF!</definedName>
    <definedName name="____TAB7" localSheetId="31">#REF!</definedName>
    <definedName name="____TAB7" localSheetId="35">#REF!</definedName>
    <definedName name="____TAB7" localSheetId="39">#REF!</definedName>
    <definedName name="____TAB7" localSheetId="40">#REF!</definedName>
    <definedName name="____TAB7" localSheetId="44">#REF!</definedName>
    <definedName name="____TAB7" localSheetId="10">#REF!</definedName>
    <definedName name="____TAB7" localSheetId="11">#REF!</definedName>
    <definedName name="____TAB7" localSheetId="27">#REF!</definedName>
    <definedName name="____TAB7" localSheetId="28">#REF!</definedName>
    <definedName name="____TAB7" localSheetId="29">#REF!</definedName>
    <definedName name="____TAB7" localSheetId="41">#REF!</definedName>
    <definedName name="____TAB7" localSheetId="47">#REF!</definedName>
    <definedName name="____TAB7" localSheetId="48">#REF!</definedName>
    <definedName name="____TAB7" localSheetId="8">#REF!</definedName>
    <definedName name="____TAB7" localSheetId="53">#REF!</definedName>
    <definedName name="____TAB7">#REF!</definedName>
    <definedName name="____TAB8" localSheetId="17">#REF!</definedName>
    <definedName name="____TAB8" localSheetId="18">#REF!</definedName>
    <definedName name="____TAB8" localSheetId="19">#REF!</definedName>
    <definedName name="____TAB8" localSheetId="21">#REF!</definedName>
    <definedName name="____TAB8" localSheetId="30">#REF!</definedName>
    <definedName name="____TAB8" localSheetId="31">#REF!</definedName>
    <definedName name="____TAB8" localSheetId="35">#REF!</definedName>
    <definedName name="____TAB8" localSheetId="39">#REF!</definedName>
    <definedName name="____TAB8" localSheetId="40">#REF!</definedName>
    <definedName name="____TAB8" localSheetId="44">#REF!</definedName>
    <definedName name="____TAB8" localSheetId="10">#REF!</definedName>
    <definedName name="____TAB8" localSheetId="11">#REF!</definedName>
    <definedName name="____TAB8" localSheetId="27">#REF!</definedName>
    <definedName name="____TAB8" localSheetId="28">#REF!</definedName>
    <definedName name="____TAB8" localSheetId="29">#REF!</definedName>
    <definedName name="____TAB8" localSheetId="41">#REF!</definedName>
    <definedName name="____TAB8" localSheetId="47">#REF!</definedName>
    <definedName name="____TAB8" localSheetId="48">#REF!</definedName>
    <definedName name="____TAB8" localSheetId="8">#REF!</definedName>
    <definedName name="____TAB8" localSheetId="53">#REF!</definedName>
    <definedName name="____TAB8">#REF!</definedName>
    <definedName name="____tab9" localSheetId="17">#REF!</definedName>
    <definedName name="____tab9" localSheetId="18">#REF!</definedName>
    <definedName name="____tab9" localSheetId="19">#REF!</definedName>
    <definedName name="____tab9" localSheetId="21">#REF!</definedName>
    <definedName name="____tab9" localSheetId="30">#REF!</definedName>
    <definedName name="____tab9" localSheetId="31">#REF!</definedName>
    <definedName name="____tab9" localSheetId="35">#REF!</definedName>
    <definedName name="____tab9" localSheetId="39">#REF!</definedName>
    <definedName name="____tab9" localSheetId="40">#REF!</definedName>
    <definedName name="____tab9" localSheetId="44">#REF!</definedName>
    <definedName name="____tab9" localSheetId="10">#REF!</definedName>
    <definedName name="____tab9" localSheetId="11">#REF!</definedName>
    <definedName name="____tab9" localSheetId="27">#REF!</definedName>
    <definedName name="____tab9" localSheetId="28">#REF!</definedName>
    <definedName name="____tab9" localSheetId="29">#REF!</definedName>
    <definedName name="____tab9" localSheetId="41">#REF!</definedName>
    <definedName name="____tab9" localSheetId="47">#REF!</definedName>
    <definedName name="____tab9" localSheetId="48">#REF!</definedName>
    <definedName name="____tab9" localSheetId="8">#REF!</definedName>
    <definedName name="____tab9" localSheetId="53">#REF!</definedName>
    <definedName name="____tab9">#REF!</definedName>
    <definedName name="____TB41" localSheetId="17">#REF!</definedName>
    <definedName name="____TB41" localSheetId="18">#REF!</definedName>
    <definedName name="____TB41" localSheetId="19">#REF!</definedName>
    <definedName name="____TB41" localSheetId="21">#REF!</definedName>
    <definedName name="____TB41" localSheetId="30">#REF!</definedName>
    <definedName name="____TB41" localSheetId="31">#REF!</definedName>
    <definedName name="____TB41" localSheetId="35">#REF!</definedName>
    <definedName name="____TB41" localSheetId="39">#REF!</definedName>
    <definedName name="____TB41" localSheetId="40">#REF!</definedName>
    <definedName name="____TB41" localSheetId="44">#REF!</definedName>
    <definedName name="____TB41" localSheetId="10">#REF!</definedName>
    <definedName name="____TB41" localSheetId="11">#REF!</definedName>
    <definedName name="____TB41" localSheetId="27">#REF!</definedName>
    <definedName name="____TB41" localSheetId="28">#REF!</definedName>
    <definedName name="____TB41" localSheetId="29">#REF!</definedName>
    <definedName name="____TB41" localSheetId="41">#REF!</definedName>
    <definedName name="____TB41" localSheetId="47">#REF!</definedName>
    <definedName name="____TB41" localSheetId="48">#REF!</definedName>
    <definedName name="____TB41" localSheetId="8">#REF!</definedName>
    <definedName name="____TB41" localSheetId="53">#REF!</definedName>
    <definedName name="____TB41">#REF!</definedName>
    <definedName name="____WEO1" localSheetId="17">#REF!</definedName>
    <definedName name="____WEO1" localSheetId="18">#REF!</definedName>
    <definedName name="____WEO1" localSheetId="19">#REF!</definedName>
    <definedName name="____WEO1" localSheetId="21">#REF!</definedName>
    <definedName name="____WEO1" localSheetId="30">#REF!</definedName>
    <definedName name="____WEO1" localSheetId="31">#REF!</definedName>
    <definedName name="____WEO1" localSheetId="35">#REF!</definedName>
    <definedName name="____WEO1" localSheetId="39">#REF!</definedName>
    <definedName name="____WEO1" localSheetId="40">#REF!</definedName>
    <definedName name="____WEO1" localSheetId="44">#REF!</definedName>
    <definedName name="____WEO1" localSheetId="10">#REF!</definedName>
    <definedName name="____WEO1" localSheetId="11">#REF!</definedName>
    <definedName name="____WEO1" localSheetId="27">#REF!</definedName>
    <definedName name="____WEO1" localSheetId="28">#REF!</definedName>
    <definedName name="____WEO1" localSheetId="29">#REF!</definedName>
    <definedName name="____WEO1" localSheetId="41">#REF!</definedName>
    <definedName name="____WEO1" localSheetId="47">#REF!</definedName>
    <definedName name="____WEO1" localSheetId="48">#REF!</definedName>
    <definedName name="____WEO1" localSheetId="8">#REF!</definedName>
    <definedName name="____WEO1" localSheetId="53">#REF!</definedName>
    <definedName name="____WEO1">#REF!</definedName>
    <definedName name="____WEO2" localSheetId="17">#REF!</definedName>
    <definedName name="____WEO2" localSheetId="18">#REF!</definedName>
    <definedName name="____WEO2" localSheetId="19">#REF!</definedName>
    <definedName name="____WEO2" localSheetId="21">#REF!</definedName>
    <definedName name="____WEO2" localSheetId="30">#REF!</definedName>
    <definedName name="____WEO2" localSheetId="31">#REF!</definedName>
    <definedName name="____WEO2" localSheetId="35">#REF!</definedName>
    <definedName name="____WEO2" localSheetId="39">#REF!</definedName>
    <definedName name="____WEO2" localSheetId="40">#REF!</definedName>
    <definedName name="____WEO2" localSheetId="44">#REF!</definedName>
    <definedName name="____WEO2" localSheetId="10">#REF!</definedName>
    <definedName name="____WEO2" localSheetId="11">#REF!</definedName>
    <definedName name="____WEO2" localSheetId="27">#REF!</definedName>
    <definedName name="____WEO2" localSheetId="28">#REF!</definedName>
    <definedName name="____WEO2" localSheetId="29">#REF!</definedName>
    <definedName name="____WEO2" localSheetId="41">#REF!</definedName>
    <definedName name="____WEO2" localSheetId="47">#REF!</definedName>
    <definedName name="____WEO2" localSheetId="48">#REF!</definedName>
    <definedName name="____WEO2" localSheetId="8">#REF!</definedName>
    <definedName name="____WEO2" localSheetId="53">#REF!</definedName>
    <definedName name="____WEO2">#REF!</definedName>
    <definedName name="___BOP1" localSheetId="17">#REF!</definedName>
    <definedName name="___BOP1" localSheetId="18">#REF!</definedName>
    <definedName name="___BOP1" localSheetId="19">#REF!</definedName>
    <definedName name="___BOP1" localSheetId="21">#REF!</definedName>
    <definedName name="___BOP1" localSheetId="30">#REF!</definedName>
    <definedName name="___BOP1" localSheetId="31">#REF!</definedName>
    <definedName name="___BOP1" localSheetId="35">#REF!</definedName>
    <definedName name="___BOP1" localSheetId="39">#REF!</definedName>
    <definedName name="___BOP1" localSheetId="40">#REF!</definedName>
    <definedName name="___BOP1" localSheetId="44">#REF!</definedName>
    <definedName name="___BOP1" localSheetId="10">#REF!</definedName>
    <definedName name="___BOP1" localSheetId="11">#REF!</definedName>
    <definedName name="___BOP1" localSheetId="27">#REF!</definedName>
    <definedName name="___BOP1" localSheetId="28">#REF!</definedName>
    <definedName name="___BOP1" localSheetId="29">#REF!</definedName>
    <definedName name="___BOP1" localSheetId="41">#REF!</definedName>
    <definedName name="___BOP1" localSheetId="47">#REF!</definedName>
    <definedName name="___BOP1" localSheetId="48">#REF!</definedName>
    <definedName name="___BOP1" localSheetId="8">#REF!</definedName>
    <definedName name="___BOP1" localSheetId="53">#REF!</definedName>
    <definedName name="___BOP1">#REF!</definedName>
    <definedName name="___BOP2" localSheetId="17">[1]BoP!#REF!</definedName>
    <definedName name="___BOP2" localSheetId="18">[1]BoP!#REF!</definedName>
    <definedName name="___BOP2" localSheetId="19">[1]BoP!#REF!</definedName>
    <definedName name="___BOP2" localSheetId="21">[1]BoP!#REF!</definedName>
    <definedName name="___BOP2" localSheetId="30">[1]BoP!#REF!</definedName>
    <definedName name="___BOP2" localSheetId="31">[1]BoP!#REF!</definedName>
    <definedName name="___BOP2" localSheetId="35">[1]BoP!#REF!</definedName>
    <definedName name="___BOP2" localSheetId="39">[1]BoP!#REF!</definedName>
    <definedName name="___BOP2" localSheetId="40">[1]BoP!#REF!</definedName>
    <definedName name="___BOP2" localSheetId="44">[1]BoP!#REF!</definedName>
    <definedName name="___BOP2" localSheetId="27">[1]BoP!#REF!</definedName>
    <definedName name="___BOP2" localSheetId="28">[1]BoP!#REF!</definedName>
    <definedName name="___BOP2" localSheetId="29">[1]BoP!#REF!</definedName>
    <definedName name="___BOP2" localSheetId="41">[1]BoP!#REF!</definedName>
    <definedName name="___BOP2" localSheetId="47">[1]BoP!#REF!</definedName>
    <definedName name="___BOP2" localSheetId="48">[1]BoP!#REF!</definedName>
    <definedName name="___BOP2" localSheetId="8">[1]BoP!#REF!</definedName>
    <definedName name="___BOP2" localSheetId="53">[1]BoP!#REF!</definedName>
    <definedName name="___BOP2">[1]BoP!#REF!</definedName>
    <definedName name="___dat1" localSheetId="17">'[2]work Q real'!#REF!</definedName>
    <definedName name="___dat1" localSheetId="18">'[2]work Q real'!#REF!</definedName>
    <definedName name="___dat1" localSheetId="19">'[2]work Q real'!#REF!</definedName>
    <definedName name="___dat1" localSheetId="21">'[2]work Q real'!#REF!</definedName>
    <definedName name="___dat1" localSheetId="30">'[2]work Q real'!#REF!</definedName>
    <definedName name="___dat1" localSheetId="31">'[2]work Q real'!#REF!</definedName>
    <definedName name="___dat1" localSheetId="35">'[2]work Q real'!#REF!</definedName>
    <definedName name="___dat1" localSheetId="39">'[2]work Q real'!#REF!</definedName>
    <definedName name="___dat1" localSheetId="40">'[2]work Q real'!#REF!</definedName>
    <definedName name="___dat1" localSheetId="44">'[2]work Q real'!#REF!</definedName>
    <definedName name="___dat1" localSheetId="27">'[2]work Q real'!#REF!</definedName>
    <definedName name="___dat1" localSheetId="28">'[2]work Q real'!#REF!</definedName>
    <definedName name="___dat1" localSheetId="29">'[2]work Q real'!#REF!</definedName>
    <definedName name="___dat1" localSheetId="41">'[2]work Q real'!#REF!</definedName>
    <definedName name="___dat1" localSheetId="47">'[2]work Q real'!#REF!</definedName>
    <definedName name="___dat1" localSheetId="48">'[2]work Q real'!#REF!</definedName>
    <definedName name="___dat1" localSheetId="8">'[2]work Q real'!#REF!</definedName>
    <definedName name="___dat1" localSheetId="53">'[2]work Q real'!#REF!</definedName>
    <definedName name="___dat1">'[2]work Q real'!#REF!</definedName>
    <definedName name="___dat2" localSheetId="17">#REF!</definedName>
    <definedName name="___dat2" localSheetId="18">#REF!</definedName>
    <definedName name="___dat2" localSheetId="19">#REF!</definedName>
    <definedName name="___dat2" localSheetId="21">#REF!</definedName>
    <definedName name="___dat2" localSheetId="30">#REF!</definedName>
    <definedName name="___dat2" localSheetId="31">#REF!</definedName>
    <definedName name="___dat2" localSheetId="35">#REF!</definedName>
    <definedName name="___dat2" localSheetId="39">#REF!</definedName>
    <definedName name="___dat2" localSheetId="40">#REF!</definedName>
    <definedName name="___dat2" localSheetId="44">#REF!</definedName>
    <definedName name="___dat2" localSheetId="45">#REF!</definedName>
    <definedName name="___dat2" localSheetId="10">#REF!</definedName>
    <definedName name="___dat2" localSheetId="11">#REF!</definedName>
    <definedName name="___dat2" localSheetId="27">#REF!</definedName>
    <definedName name="___dat2" localSheetId="28">#REF!</definedName>
    <definedName name="___dat2" localSheetId="29">#REF!</definedName>
    <definedName name="___dat2" localSheetId="41">#REF!</definedName>
    <definedName name="___dat2" localSheetId="47">#REF!</definedName>
    <definedName name="___dat2" localSheetId="48">#REF!</definedName>
    <definedName name="___dat2" localSheetId="8">#REF!</definedName>
    <definedName name="___dat2" localSheetId="51">#REF!</definedName>
    <definedName name="___dat2" localSheetId="53">#REF!</definedName>
    <definedName name="___dat2">#REF!</definedName>
    <definedName name="___EXP5" localSheetId="17">#REF!</definedName>
    <definedName name="___EXP5" localSheetId="18">#REF!</definedName>
    <definedName name="___EXP5" localSheetId="19">#REF!</definedName>
    <definedName name="___EXP5" localSheetId="21">#REF!</definedName>
    <definedName name="___EXP5" localSheetId="30">#REF!</definedName>
    <definedName name="___EXP5" localSheetId="31">#REF!</definedName>
    <definedName name="___EXP5" localSheetId="35">#REF!</definedName>
    <definedName name="___EXP5" localSheetId="39">#REF!</definedName>
    <definedName name="___EXP5" localSheetId="40">#REF!</definedName>
    <definedName name="___EXP5" localSheetId="44">#REF!</definedName>
    <definedName name="___EXP5" localSheetId="45">#REF!</definedName>
    <definedName name="___EXP5" localSheetId="10">#REF!</definedName>
    <definedName name="___EXP5" localSheetId="11">#REF!</definedName>
    <definedName name="___EXP5" localSheetId="27">#REF!</definedName>
    <definedName name="___EXP5" localSheetId="28">#REF!</definedName>
    <definedName name="___EXP5" localSheetId="29">#REF!</definedName>
    <definedName name="___EXP5" localSheetId="41">#REF!</definedName>
    <definedName name="___EXP5" localSheetId="47">#REF!</definedName>
    <definedName name="___EXP5" localSheetId="48">#REF!</definedName>
    <definedName name="___EXP5" localSheetId="8">#REF!</definedName>
    <definedName name="___EXP5" localSheetId="53">#REF!</definedName>
    <definedName name="___EXP5">#REF!</definedName>
    <definedName name="___EXP6" localSheetId="17">#REF!</definedName>
    <definedName name="___EXP6" localSheetId="18">#REF!</definedName>
    <definedName name="___EXP6" localSheetId="19">#REF!</definedName>
    <definedName name="___EXP6" localSheetId="21">#REF!</definedName>
    <definedName name="___EXP6" localSheetId="30">#REF!</definedName>
    <definedName name="___EXP6" localSheetId="31">#REF!</definedName>
    <definedName name="___EXP6" localSheetId="35">#REF!</definedName>
    <definedName name="___EXP6" localSheetId="39">#REF!</definedName>
    <definedName name="___EXP6" localSheetId="40">#REF!</definedName>
    <definedName name="___EXP6" localSheetId="44">#REF!</definedName>
    <definedName name="___EXP6" localSheetId="45">#REF!</definedName>
    <definedName name="___EXP6" localSheetId="10">#REF!</definedName>
    <definedName name="___EXP6" localSheetId="11">#REF!</definedName>
    <definedName name="___EXP6" localSheetId="27">#REF!</definedName>
    <definedName name="___EXP6" localSheetId="28">#REF!</definedName>
    <definedName name="___EXP6" localSheetId="29">#REF!</definedName>
    <definedName name="___EXP6" localSheetId="41">#REF!</definedName>
    <definedName name="___EXP6" localSheetId="47">#REF!</definedName>
    <definedName name="___EXP6" localSheetId="48">#REF!</definedName>
    <definedName name="___EXP6" localSheetId="8">#REF!</definedName>
    <definedName name="___EXP6" localSheetId="53">#REF!</definedName>
    <definedName name="___EXP6">#REF!</definedName>
    <definedName name="___EXP7" localSheetId="17">#REF!</definedName>
    <definedName name="___EXP7" localSheetId="18">#REF!</definedName>
    <definedName name="___EXP7" localSheetId="19">#REF!</definedName>
    <definedName name="___EXP7" localSheetId="21">#REF!</definedName>
    <definedName name="___EXP7" localSheetId="30">#REF!</definedName>
    <definedName name="___EXP7" localSheetId="31">#REF!</definedName>
    <definedName name="___EXP7" localSheetId="35">#REF!</definedName>
    <definedName name="___EXP7" localSheetId="39">#REF!</definedName>
    <definedName name="___EXP7" localSheetId="40">#REF!</definedName>
    <definedName name="___EXP7" localSheetId="44">#REF!</definedName>
    <definedName name="___EXP7" localSheetId="10">#REF!</definedName>
    <definedName name="___EXP7" localSheetId="11">#REF!</definedName>
    <definedName name="___EXP7" localSheetId="27">#REF!</definedName>
    <definedName name="___EXP7" localSheetId="28">#REF!</definedName>
    <definedName name="___EXP7" localSheetId="29">#REF!</definedName>
    <definedName name="___EXP7" localSheetId="41">#REF!</definedName>
    <definedName name="___EXP7" localSheetId="47">#REF!</definedName>
    <definedName name="___EXP7" localSheetId="48">#REF!</definedName>
    <definedName name="___EXP7" localSheetId="8">#REF!</definedName>
    <definedName name="___EXP7" localSheetId="53">#REF!</definedName>
    <definedName name="___EXP7">#REF!</definedName>
    <definedName name="___EXP9" localSheetId="17">#REF!</definedName>
    <definedName name="___EXP9" localSheetId="18">#REF!</definedName>
    <definedName name="___EXP9" localSheetId="19">#REF!</definedName>
    <definedName name="___EXP9" localSheetId="21">#REF!</definedName>
    <definedName name="___EXP9" localSheetId="30">#REF!</definedName>
    <definedName name="___EXP9" localSheetId="31">#REF!</definedName>
    <definedName name="___EXP9" localSheetId="35">#REF!</definedName>
    <definedName name="___EXP9" localSheetId="39">#REF!</definedName>
    <definedName name="___EXP9" localSheetId="40">#REF!</definedName>
    <definedName name="___EXP9" localSheetId="44">#REF!</definedName>
    <definedName name="___EXP9" localSheetId="10">#REF!</definedName>
    <definedName name="___EXP9" localSheetId="11">#REF!</definedName>
    <definedName name="___EXP9" localSheetId="27">#REF!</definedName>
    <definedName name="___EXP9" localSheetId="28">#REF!</definedName>
    <definedName name="___EXP9" localSheetId="29">#REF!</definedName>
    <definedName name="___EXP9" localSheetId="41">#REF!</definedName>
    <definedName name="___EXP9" localSheetId="47">#REF!</definedName>
    <definedName name="___EXP9" localSheetId="48">#REF!</definedName>
    <definedName name="___EXP9" localSheetId="8">#REF!</definedName>
    <definedName name="___EXP9" localSheetId="53">#REF!</definedName>
    <definedName name="___EXP9">#REF!</definedName>
    <definedName name="___IMP10" localSheetId="17">#REF!</definedName>
    <definedName name="___IMP10" localSheetId="18">#REF!</definedName>
    <definedName name="___IMP10" localSheetId="19">#REF!</definedName>
    <definedName name="___IMP10" localSheetId="21">#REF!</definedName>
    <definedName name="___IMP10" localSheetId="30">#REF!</definedName>
    <definedName name="___IMP10" localSheetId="31">#REF!</definedName>
    <definedName name="___IMP10" localSheetId="35">#REF!</definedName>
    <definedName name="___IMP10" localSheetId="39">#REF!</definedName>
    <definedName name="___IMP10" localSheetId="40">#REF!</definedName>
    <definedName name="___IMP10" localSheetId="44">#REF!</definedName>
    <definedName name="___IMP10" localSheetId="10">#REF!</definedName>
    <definedName name="___IMP10" localSheetId="11">#REF!</definedName>
    <definedName name="___IMP10" localSheetId="27">#REF!</definedName>
    <definedName name="___IMP10" localSheetId="28">#REF!</definedName>
    <definedName name="___IMP10" localSheetId="29">#REF!</definedName>
    <definedName name="___IMP10" localSheetId="41">#REF!</definedName>
    <definedName name="___IMP10" localSheetId="47">#REF!</definedName>
    <definedName name="___IMP10" localSheetId="48">#REF!</definedName>
    <definedName name="___IMP10" localSheetId="8">#REF!</definedName>
    <definedName name="___IMP10" localSheetId="53">#REF!</definedName>
    <definedName name="___IMP10">#REF!</definedName>
    <definedName name="___IMP2" localSheetId="17">#REF!</definedName>
    <definedName name="___IMP2" localSheetId="18">#REF!</definedName>
    <definedName name="___IMP2" localSheetId="19">#REF!</definedName>
    <definedName name="___IMP2" localSheetId="21">#REF!</definedName>
    <definedName name="___IMP2" localSheetId="30">#REF!</definedName>
    <definedName name="___IMP2" localSheetId="31">#REF!</definedName>
    <definedName name="___IMP2" localSheetId="35">#REF!</definedName>
    <definedName name="___IMP2" localSheetId="39">#REF!</definedName>
    <definedName name="___IMP2" localSheetId="40">#REF!</definedName>
    <definedName name="___IMP2" localSheetId="44">#REF!</definedName>
    <definedName name="___IMP2" localSheetId="10">#REF!</definedName>
    <definedName name="___IMP2" localSheetId="11">#REF!</definedName>
    <definedName name="___IMP2" localSheetId="27">#REF!</definedName>
    <definedName name="___IMP2" localSheetId="28">#REF!</definedName>
    <definedName name="___IMP2" localSheetId="29">#REF!</definedName>
    <definedName name="___IMP2" localSheetId="41">#REF!</definedName>
    <definedName name="___IMP2" localSheetId="47">#REF!</definedName>
    <definedName name="___IMP2" localSheetId="48">#REF!</definedName>
    <definedName name="___IMP2" localSheetId="8">#REF!</definedName>
    <definedName name="___IMP2" localSheetId="53">#REF!</definedName>
    <definedName name="___IMP2">#REF!</definedName>
    <definedName name="___IMP4" localSheetId="17">#REF!</definedName>
    <definedName name="___IMP4" localSheetId="18">#REF!</definedName>
    <definedName name="___IMP4" localSheetId="19">#REF!</definedName>
    <definedName name="___IMP4" localSheetId="21">#REF!</definedName>
    <definedName name="___IMP4" localSheetId="30">#REF!</definedName>
    <definedName name="___IMP4" localSheetId="31">#REF!</definedName>
    <definedName name="___IMP4" localSheetId="35">#REF!</definedName>
    <definedName name="___IMP4" localSheetId="39">#REF!</definedName>
    <definedName name="___IMP4" localSheetId="40">#REF!</definedName>
    <definedName name="___IMP4" localSheetId="44">#REF!</definedName>
    <definedName name="___IMP4" localSheetId="10">#REF!</definedName>
    <definedName name="___IMP4" localSheetId="11">#REF!</definedName>
    <definedName name="___IMP4" localSheetId="27">#REF!</definedName>
    <definedName name="___IMP4" localSheetId="28">#REF!</definedName>
    <definedName name="___IMP4" localSheetId="29">#REF!</definedName>
    <definedName name="___IMP4" localSheetId="41">#REF!</definedName>
    <definedName name="___IMP4" localSheetId="47">#REF!</definedName>
    <definedName name="___IMP4" localSheetId="48">#REF!</definedName>
    <definedName name="___IMP4" localSheetId="8">#REF!</definedName>
    <definedName name="___IMP4" localSheetId="53">#REF!</definedName>
    <definedName name="___IMP4">#REF!</definedName>
    <definedName name="___IMP6" localSheetId="17">#REF!</definedName>
    <definedName name="___IMP6" localSheetId="18">#REF!</definedName>
    <definedName name="___IMP6" localSheetId="19">#REF!</definedName>
    <definedName name="___IMP6" localSheetId="21">#REF!</definedName>
    <definedName name="___IMP6" localSheetId="30">#REF!</definedName>
    <definedName name="___IMP6" localSheetId="31">#REF!</definedName>
    <definedName name="___IMP6" localSheetId="35">#REF!</definedName>
    <definedName name="___IMP6" localSheetId="39">#REF!</definedName>
    <definedName name="___IMP6" localSheetId="40">#REF!</definedName>
    <definedName name="___IMP6" localSheetId="44">#REF!</definedName>
    <definedName name="___IMP6" localSheetId="10">#REF!</definedName>
    <definedName name="___IMP6" localSheetId="11">#REF!</definedName>
    <definedName name="___IMP6" localSheetId="27">#REF!</definedName>
    <definedName name="___IMP6" localSheetId="28">#REF!</definedName>
    <definedName name="___IMP6" localSheetId="29">#REF!</definedName>
    <definedName name="___IMP6" localSheetId="41">#REF!</definedName>
    <definedName name="___IMP6" localSheetId="47">#REF!</definedName>
    <definedName name="___IMP6" localSheetId="48">#REF!</definedName>
    <definedName name="___IMP6" localSheetId="8">#REF!</definedName>
    <definedName name="___IMP6" localSheetId="53">#REF!</definedName>
    <definedName name="___IMP6">#REF!</definedName>
    <definedName name="___IMP7" localSheetId="17">#REF!</definedName>
    <definedName name="___IMP7" localSheetId="18">#REF!</definedName>
    <definedName name="___IMP7" localSheetId="19">#REF!</definedName>
    <definedName name="___IMP7" localSheetId="21">#REF!</definedName>
    <definedName name="___IMP7" localSheetId="30">#REF!</definedName>
    <definedName name="___IMP7" localSheetId="31">#REF!</definedName>
    <definedName name="___IMP7" localSheetId="35">#REF!</definedName>
    <definedName name="___IMP7" localSheetId="39">#REF!</definedName>
    <definedName name="___IMP7" localSheetId="40">#REF!</definedName>
    <definedName name="___IMP7" localSheetId="44">#REF!</definedName>
    <definedName name="___IMP7" localSheetId="10">#REF!</definedName>
    <definedName name="___IMP7" localSheetId="11">#REF!</definedName>
    <definedName name="___IMP7" localSheetId="27">#REF!</definedName>
    <definedName name="___IMP7" localSheetId="28">#REF!</definedName>
    <definedName name="___IMP7" localSheetId="29">#REF!</definedName>
    <definedName name="___IMP7" localSheetId="41">#REF!</definedName>
    <definedName name="___IMP7" localSheetId="47">#REF!</definedName>
    <definedName name="___IMP7" localSheetId="48">#REF!</definedName>
    <definedName name="___IMP7" localSheetId="8">#REF!</definedName>
    <definedName name="___IMP7" localSheetId="53">#REF!</definedName>
    <definedName name="___IMP7">#REF!</definedName>
    <definedName name="___IMP8" localSheetId="17">#REF!</definedName>
    <definedName name="___IMP8" localSheetId="18">#REF!</definedName>
    <definedName name="___IMP8" localSheetId="19">#REF!</definedName>
    <definedName name="___IMP8" localSheetId="21">#REF!</definedName>
    <definedName name="___IMP8" localSheetId="30">#REF!</definedName>
    <definedName name="___IMP8" localSheetId="31">#REF!</definedName>
    <definedName name="___IMP8" localSheetId="35">#REF!</definedName>
    <definedName name="___IMP8" localSheetId="39">#REF!</definedName>
    <definedName name="___IMP8" localSheetId="40">#REF!</definedName>
    <definedName name="___IMP8" localSheetId="44">#REF!</definedName>
    <definedName name="___IMP8" localSheetId="10">#REF!</definedName>
    <definedName name="___IMP8" localSheetId="11">#REF!</definedName>
    <definedName name="___IMP8" localSheetId="27">#REF!</definedName>
    <definedName name="___IMP8" localSheetId="28">#REF!</definedName>
    <definedName name="___IMP8" localSheetId="29">#REF!</definedName>
    <definedName name="___IMP8" localSheetId="41">#REF!</definedName>
    <definedName name="___IMP8" localSheetId="47">#REF!</definedName>
    <definedName name="___IMP8" localSheetId="48">#REF!</definedName>
    <definedName name="___IMP8" localSheetId="8">#REF!</definedName>
    <definedName name="___IMP8" localSheetId="53">#REF!</definedName>
    <definedName name="___IMP8">#REF!</definedName>
    <definedName name="___MTS2" localSheetId="17">'[3]Annual Tables'!#REF!</definedName>
    <definedName name="___MTS2" localSheetId="18">'[3]Annual Tables'!#REF!</definedName>
    <definedName name="___MTS2" localSheetId="19">'[3]Annual Tables'!#REF!</definedName>
    <definedName name="___MTS2" localSheetId="21">'[3]Annual Tables'!#REF!</definedName>
    <definedName name="___MTS2" localSheetId="30">'[3]Annual Tables'!#REF!</definedName>
    <definedName name="___MTS2" localSheetId="31">'[3]Annual Tables'!#REF!</definedName>
    <definedName name="___MTS2" localSheetId="35">'[3]Annual Tables'!#REF!</definedName>
    <definedName name="___MTS2" localSheetId="39">'[3]Annual Tables'!#REF!</definedName>
    <definedName name="___MTS2" localSheetId="40">'[3]Annual Tables'!#REF!</definedName>
    <definedName name="___MTS2" localSheetId="44">'[3]Annual Tables'!#REF!</definedName>
    <definedName name="___MTS2" localSheetId="27">'[3]Annual Tables'!#REF!</definedName>
    <definedName name="___MTS2" localSheetId="28">'[3]Annual Tables'!#REF!</definedName>
    <definedName name="___MTS2" localSheetId="29">'[3]Annual Tables'!#REF!</definedName>
    <definedName name="___MTS2" localSheetId="41">'[3]Annual Tables'!#REF!</definedName>
    <definedName name="___MTS2" localSheetId="47">'[3]Annual Tables'!#REF!</definedName>
    <definedName name="___MTS2" localSheetId="48">'[3]Annual Tables'!#REF!</definedName>
    <definedName name="___MTS2" localSheetId="8">'[3]Annual Tables'!#REF!</definedName>
    <definedName name="___MTS2" localSheetId="53">'[3]Annual Tables'!#REF!</definedName>
    <definedName name="___MTS2">'[3]Annual Tables'!#REF!</definedName>
    <definedName name="___OUT1" localSheetId="17">#REF!</definedName>
    <definedName name="___OUT1" localSheetId="18">#REF!</definedName>
    <definedName name="___OUT1" localSheetId="19">#REF!</definedName>
    <definedName name="___OUT1" localSheetId="21">#REF!</definedName>
    <definedName name="___OUT1" localSheetId="30">#REF!</definedName>
    <definedName name="___OUT1" localSheetId="31">#REF!</definedName>
    <definedName name="___OUT1" localSheetId="35">#REF!</definedName>
    <definedName name="___OUT1" localSheetId="39">#REF!</definedName>
    <definedName name="___OUT1" localSheetId="40">#REF!</definedName>
    <definedName name="___OUT1" localSheetId="44">#REF!</definedName>
    <definedName name="___OUT1" localSheetId="45">#REF!</definedName>
    <definedName name="___OUT1" localSheetId="10">#REF!</definedName>
    <definedName name="___OUT1" localSheetId="11">#REF!</definedName>
    <definedName name="___OUT1" localSheetId="27">#REF!</definedName>
    <definedName name="___OUT1" localSheetId="28">#REF!</definedName>
    <definedName name="___OUT1" localSheetId="29">#REF!</definedName>
    <definedName name="___OUT1" localSheetId="41">#REF!</definedName>
    <definedName name="___OUT1" localSheetId="47">#REF!</definedName>
    <definedName name="___OUT1" localSheetId="48">#REF!</definedName>
    <definedName name="___OUT1" localSheetId="8">#REF!</definedName>
    <definedName name="___OUT1" localSheetId="51">#REF!</definedName>
    <definedName name="___OUT1" localSheetId="53">#REF!</definedName>
    <definedName name="___OUT1">#REF!</definedName>
    <definedName name="___OUT2" localSheetId="17">#REF!</definedName>
    <definedName name="___OUT2" localSheetId="18">#REF!</definedName>
    <definedName name="___OUT2" localSheetId="19">#REF!</definedName>
    <definedName name="___OUT2" localSheetId="21">#REF!</definedName>
    <definedName name="___OUT2" localSheetId="30">#REF!</definedName>
    <definedName name="___OUT2" localSheetId="31">#REF!</definedName>
    <definedName name="___OUT2" localSheetId="35">#REF!</definedName>
    <definedName name="___OUT2" localSheetId="39">#REF!</definedName>
    <definedName name="___OUT2" localSheetId="40">#REF!</definedName>
    <definedName name="___OUT2" localSheetId="44">#REF!</definedName>
    <definedName name="___OUT2" localSheetId="45">#REF!</definedName>
    <definedName name="___OUT2" localSheetId="10">#REF!</definedName>
    <definedName name="___OUT2" localSheetId="11">#REF!</definedName>
    <definedName name="___OUT2" localSheetId="27">#REF!</definedName>
    <definedName name="___OUT2" localSheetId="28">#REF!</definedName>
    <definedName name="___OUT2" localSheetId="29">#REF!</definedName>
    <definedName name="___OUT2" localSheetId="41">#REF!</definedName>
    <definedName name="___OUT2" localSheetId="47">#REF!</definedName>
    <definedName name="___OUT2" localSheetId="48">#REF!</definedName>
    <definedName name="___OUT2" localSheetId="8">#REF!</definedName>
    <definedName name="___OUT2" localSheetId="53">#REF!</definedName>
    <definedName name="___OUT2">#REF!</definedName>
    <definedName name="___PAG2" localSheetId="17">[3]Index!#REF!</definedName>
    <definedName name="___PAG2" localSheetId="18">[3]Index!#REF!</definedName>
    <definedName name="___PAG2" localSheetId="19">[3]Index!#REF!</definedName>
    <definedName name="___PAG2" localSheetId="21">[3]Index!#REF!</definedName>
    <definedName name="___PAG2" localSheetId="30">[3]Index!#REF!</definedName>
    <definedName name="___PAG2" localSheetId="31">[3]Index!#REF!</definedName>
    <definedName name="___PAG2" localSheetId="35">[3]Index!#REF!</definedName>
    <definedName name="___PAG2" localSheetId="39">[3]Index!#REF!</definedName>
    <definedName name="___PAG2" localSheetId="40">[3]Index!#REF!</definedName>
    <definedName name="___PAG2" localSheetId="44">[3]Index!#REF!</definedName>
    <definedName name="___PAG2" localSheetId="45">[3]Index!#REF!</definedName>
    <definedName name="___PAG2" localSheetId="27">[3]Index!#REF!</definedName>
    <definedName name="___PAG2" localSheetId="28">[3]Index!#REF!</definedName>
    <definedName name="___PAG2" localSheetId="29">[3]Index!#REF!</definedName>
    <definedName name="___PAG2" localSheetId="41">[3]Index!#REF!</definedName>
    <definedName name="___PAG2" localSheetId="47">[3]Index!#REF!</definedName>
    <definedName name="___PAG2" localSheetId="48">[3]Index!#REF!</definedName>
    <definedName name="___PAG2" localSheetId="8">[3]Index!#REF!</definedName>
    <definedName name="___PAG2" localSheetId="53">[3]Index!#REF!</definedName>
    <definedName name="___PAG2">[3]Index!#REF!</definedName>
    <definedName name="___PAG3" localSheetId="17">[3]Index!#REF!</definedName>
    <definedName name="___PAG3" localSheetId="18">[3]Index!#REF!</definedName>
    <definedName name="___PAG3" localSheetId="19">[3]Index!#REF!</definedName>
    <definedName name="___PAG3" localSheetId="21">[3]Index!#REF!</definedName>
    <definedName name="___PAG3" localSheetId="30">[3]Index!#REF!</definedName>
    <definedName name="___PAG3" localSheetId="31">[3]Index!#REF!</definedName>
    <definedName name="___PAG3" localSheetId="39">[3]Index!#REF!</definedName>
    <definedName name="___PAG3" localSheetId="40">[3]Index!#REF!</definedName>
    <definedName name="___PAG3" localSheetId="44">[3]Index!#REF!</definedName>
    <definedName name="___PAG3" localSheetId="45">[3]Index!#REF!</definedName>
    <definedName name="___PAG3" localSheetId="27">[3]Index!#REF!</definedName>
    <definedName name="___PAG3" localSheetId="28">[3]Index!#REF!</definedName>
    <definedName name="___PAG3" localSheetId="29">[3]Index!#REF!</definedName>
    <definedName name="___PAG3" localSheetId="41">[3]Index!#REF!</definedName>
    <definedName name="___PAG3" localSheetId="47">[3]Index!#REF!</definedName>
    <definedName name="___PAG3" localSheetId="48">[3]Index!#REF!</definedName>
    <definedName name="___PAG3" localSheetId="8">[3]Index!#REF!</definedName>
    <definedName name="___PAG3" localSheetId="53">[3]Index!#REF!</definedName>
    <definedName name="___PAG3">[3]Index!#REF!</definedName>
    <definedName name="___PAG4" localSheetId="17">[3]Index!#REF!</definedName>
    <definedName name="___PAG4" localSheetId="18">[3]Index!#REF!</definedName>
    <definedName name="___PAG4" localSheetId="19">[3]Index!#REF!</definedName>
    <definedName name="___PAG4" localSheetId="21">[3]Index!#REF!</definedName>
    <definedName name="___PAG4" localSheetId="30">[3]Index!#REF!</definedName>
    <definedName name="___PAG4" localSheetId="31">[3]Index!#REF!</definedName>
    <definedName name="___PAG4" localSheetId="39">[3]Index!#REF!</definedName>
    <definedName name="___PAG4" localSheetId="40">[3]Index!#REF!</definedName>
    <definedName name="___PAG4" localSheetId="44">[3]Index!#REF!</definedName>
    <definedName name="___PAG4" localSheetId="27">[3]Index!#REF!</definedName>
    <definedName name="___PAG4" localSheetId="28">[3]Index!#REF!</definedName>
    <definedName name="___PAG4" localSheetId="29">[3]Index!#REF!</definedName>
    <definedName name="___PAG4" localSheetId="41">[3]Index!#REF!</definedName>
    <definedName name="___PAG4" localSheetId="47">[3]Index!#REF!</definedName>
    <definedName name="___PAG4" localSheetId="48">[3]Index!#REF!</definedName>
    <definedName name="___PAG4" localSheetId="8">[3]Index!#REF!</definedName>
    <definedName name="___PAG4" localSheetId="53">[3]Index!#REF!</definedName>
    <definedName name="___PAG4">[3]Index!#REF!</definedName>
    <definedName name="___PAG5" localSheetId="17">[3]Index!#REF!</definedName>
    <definedName name="___PAG5" localSheetId="18">[3]Index!#REF!</definedName>
    <definedName name="___PAG5" localSheetId="19">[3]Index!#REF!</definedName>
    <definedName name="___PAG5" localSheetId="21">[3]Index!#REF!</definedName>
    <definedName name="___PAG5" localSheetId="30">[3]Index!#REF!</definedName>
    <definedName name="___PAG5" localSheetId="31">[3]Index!#REF!</definedName>
    <definedName name="___PAG5" localSheetId="39">[3]Index!#REF!</definedName>
    <definedName name="___PAG5" localSheetId="40">[3]Index!#REF!</definedName>
    <definedName name="___PAG5" localSheetId="44">[3]Index!#REF!</definedName>
    <definedName name="___PAG5" localSheetId="27">[3]Index!#REF!</definedName>
    <definedName name="___PAG5" localSheetId="28">[3]Index!#REF!</definedName>
    <definedName name="___PAG5" localSheetId="29">[3]Index!#REF!</definedName>
    <definedName name="___PAG5" localSheetId="41">[3]Index!#REF!</definedName>
    <definedName name="___PAG5" localSheetId="47">[3]Index!#REF!</definedName>
    <definedName name="___PAG5" localSheetId="48">[3]Index!#REF!</definedName>
    <definedName name="___PAG5" localSheetId="8">[3]Index!#REF!</definedName>
    <definedName name="___PAG5" localSheetId="53">[3]Index!#REF!</definedName>
    <definedName name="___PAG5">[3]Index!#REF!</definedName>
    <definedName name="___PAG6" localSheetId="17">[3]Index!#REF!</definedName>
    <definedName name="___PAG6" localSheetId="18">[3]Index!#REF!</definedName>
    <definedName name="___PAG6" localSheetId="19">[3]Index!#REF!</definedName>
    <definedName name="___PAG6" localSheetId="21">[3]Index!#REF!</definedName>
    <definedName name="___PAG6" localSheetId="30">[3]Index!#REF!</definedName>
    <definedName name="___PAG6" localSheetId="31">[3]Index!#REF!</definedName>
    <definedName name="___PAG6" localSheetId="39">[3]Index!#REF!</definedName>
    <definedName name="___PAG6" localSheetId="40">[3]Index!#REF!</definedName>
    <definedName name="___PAG6" localSheetId="44">[3]Index!#REF!</definedName>
    <definedName name="___PAG6" localSheetId="27">[3]Index!#REF!</definedName>
    <definedName name="___PAG6" localSheetId="28">[3]Index!#REF!</definedName>
    <definedName name="___PAG6" localSheetId="29">[3]Index!#REF!</definedName>
    <definedName name="___PAG6" localSheetId="41">[3]Index!#REF!</definedName>
    <definedName name="___PAG6" localSheetId="47">[3]Index!#REF!</definedName>
    <definedName name="___PAG6" localSheetId="48">[3]Index!#REF!</definedName>
    <definedName name="___PAG6" localSheetId="8">[3]Index!#REF!</definedName>
    <definedName name="___PAG6" localSheetId="53">[3]Index!#REF!</definedName>
    <definedName name="___PAG6">[3]Index!#REF!</definedName>
    <definedName name="___PAG7" localSheetId="17">#REF!</definedName>
    <definedName name="___PAG7" localSheetId="18">#REF!</definedName>
    <definedName name="___PAG7" localSheetId="19">#REF!</definedName>
    <definedName name="___PAG7" localSheetId="21">#REF!</definedName>
    <definedName name="___PAG7" localSheetId="30">#REF!</definedName>
    <definedName name="___PAG7" localSheetId="31">#REF!</definedName>
    <definedName name="___PAG7" localSheetId="35">#REF!</definedName>
    <definedName name="___PAG7" localSheetId="39">#REF!</definedName>
    <definedName name="___PAG7" localSheetId="40">#REF!</definedName>
    <definedName name="___PAG7" localSheetId="44">#REF!</definedName>
    <definedName name="___PAG7" localSheetId="45">#REF!</definedName>
    <definedName name="___PAG7" localSheetId="10">#REF!</definedName>
    <definedName name="___PAG7" localSheetId="11">#REF!</definedName>
    <definedName name="___PAG7" localSheetId="27">#REF!</definedName>
    <definedName name="___PAG7" localSheetId="28">#REF!</definedName>
    <definedName name="___PAG7" localSheetId="29">#REF!</definedName>
    <definedName name="___PAG7" localSheetId="41">#REF!</definedName>
    <definedName name="___PAG7" localSheetId="47">#REF!</definedName>
    <definedName name="___PAG7" localSheetId="48">#REF!</definedName>
    <definedName name="___PAG7" localSheetId="8">#REF!</definedName>
    <definedName name="___PAG7" localSheetId="51">#REF!</definedName>
    <definedName name="___PAG7" localSheetId="53">#REF!</definedName>
    <definedName name="___PAG7">#REF!</definedName>
    <definedName name="___pro2001">[4]pro2001!$A$1:$B$72</definedName>
    <definedName name="___RES2" localSheetId="17">[1]RES!#REF!</definedName>
    <definedName name="___RES2" localSheetId="18">[1]RES!#REF!</definedName>
    <definedName name="___RES2" localSheetId="19">[1]RES!#REF!</definedName>
    <definedName name="___RES2" localSheetId="21">[1]RES!#REF!</definedName>
    <definedName name="___RES2" localSheetId="30">[1]RES!#REF!</definedName>
    <definedName name="___RES2" localSheetId="31">[1]RES!#REF!</definedName>
    <definedName name="___RES2" localSheetId="39">[1]RES!#REF!</definedName>
    <definedName name="___RES2" localSheetId="40">[1]RES!#REF!</definedName>
    <definedName name="___RES2" localSheetId="44">[1]RES!#REF!</definedName>
    <definedName name="___RES2" localSheetId="45">[1]RES!#REF!</definedName>
    <definedName name="___RES2" localSheetId="27">[1]RES!#REF!</definedName>
    <definedName name="___RES2" localSheetId="28">[1]RES!#REF!</definedName>
    <definedName name="___RES2" localSheetId="29">[1]RES!#REF!</definedName>
    <definedName name="___RES2" localSheetId="41">[1]RES!#REF!</definedName>
    <definedName name="___RES2" localSheetId="47">[1]RES!#REF!</definedName>
    <definedName name="___RES2" localSheetId="48">[1]RES!#REF!</definedName>
    <definedName name="___RES2" localSheetId="8">[1]RES!#REF!</definedName>
    <definedName name="___RES2" localSheetId="51">[1]RES!#REF!</definedName>
    <definedName name="___RES2" localSheetId="53">[1]RES!#REF!</definedName>
    <definedName name="___RES2">[1]RES!#REF!</definedName>
    <definedName name="___TAB1" localSheetId="17">#REF!</definedName>
    <definedName name="___TAB1" localSheetId="18">#REF!</definedName>
    <definedName name="___TAB1" localSheetId="19">#REF!</definedName>
    <definedName name="___TAB1" localSheetId="21">#REF!</definedName>
    <definedName name="___TAB1" localSheetId="30">#REF!</definedName>
    <definedName name="___TAB1" localSheetId="31">#REF!</definedName>
    <definedName name="___TAB1" localSheetId="35">#REF!</definedName>
    <definedName name="___TAB1" localSheetId="39">#REF!</definedName>
    <definedName name="___TAB1" localSheetId="40">#REF!</definedName>
    <definedName name="___TAB1" localSheetId="44">#REF!</definedName>
    <definedName name="___TAB1" localSheetId="45">#REF!</definedName>
    <definedName name="___TAB1" localSheetId="10">#REF!</definedName>
    <definedName name="___TAB1" localSheetId="11">#REF!</definedName>
    <definedName name="___TAB1" localSheetId="27">#REF!</definedName>
    <definedName name="___TAB1" localSheetId="28">#REF!</definedName>
    <definedName name="___TAB1" localSheetId="29">#REF!</definedName>
    <definedName name="___TAB1" localSheetId="41">#REF!</definedName>
    <definedName name="___TAB1" localSheetId="47">#REF!</definedName>
    <definedName name="___TAB1" localSheetId="48">#REF!</definedName>
    <definedName name="___TAB1" localSheetId="8">#REF!</definedName>
    <definedName name="___TAB1" localSheetId="51">#REF!</definedName>
    <definedName name="___TAB1" localSheetId="53">#REF!</definedName>
    <definedName name="___TAB1">#REF!</definedName>
    <definedName name="___TAB10" localSheetId="17">#REF!</definedName>
    <definedName name="___TAB10" localSheetId="18">#REF!</definedName>
    <definedName name="___TAB10" localSheetId="19">#REF!</definedName>
    <definedName name="___TAB10" localSheetId="21">#REF!</definedName>
    <definedName name="___TAB10" localSheetId="30">#REF!</definedName>
    <definedName name="___TAB10" localSheetId="31">#REF!</definedName>
    <definedName name="___TAB10" localSheetId="35">#REF!</definedName>
    <definedName name="___TAB10" localSheetId="39">#REF!</definedName>
    <definedName name="___TAB10" localSheetId="40">#REF!</definedName>
    <definedName name="___TAB10" localSheetId="44">#REF!</definedName>
    <definedName name="___TAB10" localSheetId="45">#REF!</definedName>
    <definedName name="___TAB10" localSheetId="10">#REF!</definedName>
    <definedName name="___TAB10" localSheetId="11">#REF!</definedName>
    <definedName name="___TAB10" localSheetId="27">#REF!</definedName>
    <definedName name="___TAB10" localSheetId="28">#REF!</definedName>
    <definedName name="___TAB10" localSheetId="29">#REF!</definedName>
    <definedName name="___TAB10" localSheetId="41">#REF!</definedName>
    <definedName name="___TAB10" localSheetId="47">#REF!</definedName>
    <definedName name="___TAB10" localSheetId="48">#REF!</definedName>
    <definedName name="___TAB10" localSheetId="8">#REF!</definedName>
    <definedName name="___TAB10" localSheetId="53">#REF!</definedName>
    <definedName name="___TAB10">#REF!</definedName>
    <definedName name="___TAB12" localSheetId="17">#REF!</definedName>
    <definedName name="___TAB12" localSheetId="18">#REF!</definedName>
    <definedName name="___TAB12" localSheetId="19">#REF!</definedName>
    <definedName name="___TAB12" localSheetId="21">#REF!</definedName>
    <definedName name="___TAB12" localSheetId="30">#REF!</definedName>
    <definedName name="___TAB12" localSheetId="31">#REF!</definedName>
    <definedName name="___TAB12" localSheetId="35">#REF!</definedName>
    <definedName name="___TAB12" localSheetId="39">#REF!</definedName>
    <definedName name="___TAB12" localSheetId="40">#REF!</definedName>
    <definedName name="___TAB12" localSheetId="44">#REF!</definedName>
    <definedName name="___TAB12" localSheetId="45">#REF!</definedName>
    <definedName name="___TAB12" localSheetId="10">#REF!</definedName>
    <definedName name="___TAB12" localSheetId="11">#REF!</definedName>
    <definedName name="___TAB12" localSheetId="27">#REF!</definedName>
    <definedName name="___TAB12" localSheetId="28">#REF!</definedName>
    <definedName name="___TAB12" localSheetId="29">#REF!</definedName>
    <definedName name="___TAB12" localSheetId="41">#REF!</definedName>
    <definedName name="___TAB12" localSheetId="47">#REF!</definedName>
    <definedName name="___TAB12" localSheetId="48">#REF!</definedName>
    <definedName name="___TAB12" localSheetId="8">#REF!</definedName>
    <definedName name="___TAB12" localSheetId="53">#REF!</definedName>
    <definedName name="___TAB12">#REF!</definedName>
    <definedName name="___Tab19" localSheetId="17">#REF!</definedName>
    <definedName name="___Tab19" localSheetId="18">#REF!</definedName>
    <definedName name="___Tab19" localSheetId="19">#REF!</definedName>
    <definedName name="___Tab19" localSheetId="21">#REF!</definedName>
    <definedName name="___Tab19" localSheetId="30">#REF!</definedName>
    <definedName name="___Tab19" localSheetId="31">#REF!</definedName>
    <definedName name="___Tab19" localSheetId="35">#REF!</definedName>
    <definedName name="___Tab19" localSheetId="39">#REF!</definedName>
    <definedName name="___Tab19" localSheetId="40">#REF!</definedName>
    <definedName name="___Tab19" localSheetId="44">#REF!</definedName>
    <definedName name="___Tab19" localSheetId="10">#REF!</definedName>
    <definedName name="___Tab19" localSheetId="11">#REF!</definedName>
    <definedName name="___Tab19" localSheetId="27">#REF!</definedName>
    <definedName name="___Tab19" localSheetId="28">#REF!</definedName>
    <definedName name="___Tab19" localSheetId="29">#REF!</definedName>
    <definedName name="___Tab19" localSheetId="41">#REF!</definedName>
    <definedName name="___Tab19" localSheetId="47">#REF!</definedName>
    <definedName name="___Tab19" localSheetId="48">#REF!</definedName>
    <definedName name="___Tab19" localSheetId="8">#REF!</definedName>
    <definedName name="___Tab19" localSheetId="53">#REF!</definedName>
    <definedName name="___Tab19">#REF!</definedName>
    <definedName name="___TAB2" localSheetId="17">#REF!</definedName>
    <definedName name="___TAB2" localSheetId="18">#REF!</definedName>
    <definedName name="___TAB2" localSheetId="19">#REF!</definedName>
    <definedName name="___TAB2" localSheetId="21">#REF!</definedName>
    <definedName name="___TAB2" localSheetId="30">#REF!</definedName>
    <definedName name="___TAB2" localSheetId="31">#REF!</definedName>
    <definedName name="___TAB2" localSheetId="35">#REF!</definedName>
    <definedName name="___TAB2" localSheetId="39">#REF!</definedName>
    <definedName name="___TAB2" localSheetId="40">#REF!</definedName>
    <definedName name="___TAB2" localSheetId="44">#REF!</definedName>
    <definedName name="___TAB2" localSheetId="10">#REF!</definedName>
    <definedName name="___TAB2" localSheetId="11">#REF!</definedName>
    <definedName name="___TAB2" localSheetId="27">#REF!</definedName>
    <definedName name="___TAB2" localSheetId="28">#REF!</definedName>
    <definedName name="___TAB2" localSheetId="29">#REF!</definedName>
    <definedName name="___TAB2" localSheetId="41">#REF!</definedName>
    <definedName name="___TAB2" localSheetId="47">#REF!</definedName>
    <definedName name="___TAB2" localSheetId="48">#REF!</definedName>
    <definedName name="___TAB2" localSheetId="8">#REF!</definedName>
    <definedName name="___TAB2" localSheetId="53">#REF!</definedName>
    <definedName name="___TAB2">#REF!</definedName>
    <definedName name="___Tab20" localSheetId="17">#REF!</definedName>
    <definedName name="___Tab20" localSheetId="18">#REF!</definedName>
    <definedName name="___Tab20" localSheetId="19">#REF!</definedName>
    <definedName name="___Tab20" localSheetId="21">#REF!</definedName>
    <definedName name="___Tab20" localSheetId="30">#REF!</definedName>
    <definedName name="___Tab20" localSheetId="31">#REF!</definedName>
    <definedName name="___Tab20" localSheetId="35">#REF!</definedName>
    <definedName name="___Tab20" localSheetId="39">#REF!</definedName>
    <definedName name="___Tab20" localSheetId="40">#REF!</definedName>
    <definedName name="___Tab20" localSheetId="44">#REF!</definedName>
    <definedName name="___Tab20" localSheetId="10">#REF!</definedName>
    <definedName name="___Tab20" localSheetId="11">#REF!</definedName>
    <definedName name="___Tab20" localSheetId="27">#REF!</definedName>
    <definedName name="___Tab20" localSheetId="28">#REF!</definedName>
    <definedName name="___Tab20" localSheetId="29">#REF!</definedName>
    <definedName name="___Tab20" localSheetId="41">#REF!</definedName>
    <definedName name="___Tab20" localSheetId="47">#REF!</definedName>
    <definedName name="___Tab20" localSheetId="48">#REF!</definedName>
    <definedName name="___Tab20" localSheetId="8">#REF!</definedName>
    <definedName name="___Tab20" localSheetId="53">#REF!</definedName>
    <definedName name="___Tab20">#REF!</definedName>
    <definedName name="___Tab21" localSheetId="17">#REF!</definedName>
    <definedName name="___Tab21" localSheetId="18">#REF!</definedName>
    <definedName name="___Tab21" localSheetId="19">#REF!</definedName>
    <definedName name="___Tab21" localSheetId="21">#REF!</definedName>
    <definedName name="___Tab21" localSheetId="30">#REF!</definedName>
    <definedName name="___Tab21" localSheetId="31">#REF!</definedName>
    <definedName name="___Tab21" localSheetId="35">#REF!</definedName>
    <definedName name="___Tab21" localSheetId="39">#REF!</definedName>
    <definedName name="___Tab21" localSheetId="40">#REF!</definedName>
    <definedName name="___Tab21" localSheetId="44">#REF!</definedName>
    <definedName name="___Tab21" localSheetId="10">#REF!</definedName>
    <definedName name="___Tab21" localSheetId="11">#REF!</definedName>
    <definedName name="___Tab21" localSheetId="27">#REF!</definedName>
    <definedName name="___Tab21" localSheetId="28">#REF!</definedName>
    <definedName name="___Tab21" localSheetId="29">#REF!</definedName>
    <definedName name="___Tab21" localSheetId="41">#REF!</definedName>
    <definedName name="___Tab21" localSheetId="47">#REF!</definedName>
    <definedName name="___Tab21" localSheetId="48">#REF!</definedName>
    <definedName name="___Tab21" localSheetId="8">#REF!</definedName>
    <definedName name="___Tab21" localSheetId="53">#REF!</definedName>
    <definedName name="___Tab21">#REF!</definedName>
    <definedName name="___Tab22" localSheetId="17">#REF!</definedName>
    <definedName name="___Tab22" localSheetId="18">#REF!</definedName>
    <definedName name="___Tab22" localSheetId="19">#REF!</definedName>
    <definedName name="___Tab22" localSheetId="21">#REF!</definedName>
    <definedName name="___Tab22" localSheetId="30">#REF!</definedName>
    <definedName name="___Tab22" localSheetId="31">#REF!</definedName>
    <definedName name="___Tab22" localSheetId="35">#REF!</definedName>
    <definedName name="___Tab22" localSheetId="39">#REF!</definedName>
    <definedName name="___Tab22" localSheetId="40">#REF!</definedName>
    <definedName name="___Tab22" localSheetId="44">#REF!</definedName>
    <definedName name="___Tab22" localSheetId="10">#REF!</definedName>
    <definedName name="___Tab22" localSheetId="11">#REF!</definedName>
    <definedName name="___Tab22" localSheetId="27">#REF!</definedName>
    <definedName name="___Tab22" localSheetId="28">#REF!</definedName>
    <definedName name="___Tab22" localSheetId="29">#REF!</definedName>
    <definedName name="___Tab22" localSheetId="41">#REF!</definedName>
    <definedName name="___Tab22" localSheetId="47">#REF!</definedName>
    <definedName name="___Tab22" localSheetId="48">#REF!</definedName>
    <definedName name="___Tab22" localSheetId="8">#REF!</definedName>
    <definedName name="___Tab22" localSheetId="53">#REF!</definedName>
    <definedName name="___Tab22">#REF!</definedName>
    <definedName name="___Tab23" localSheetId="17">#REF!</definedName>
    <definedName name="___Tab23" localSheetId="18">#REF!</definedName>
    <definedName name="___Tab23" localSheetId="19">#REF!</definedName>
    <definedName name="___Tab23" localSheetId="21">#REF!</definedName>
    <definedName name="___Tab23" localSheetId="30">#REF!</definedName>
    <definedName name="___Tab23" localSheetId="31">#REF!</definedName>
    <definedName name="___Tab23" localSheetId="35">#REF!</definedName>
    <definedName name="___Tab23" localSheetId="39">#REF!</definedName>
    <definedName name="___Tab23" localSheetId="40">#REF!</definedName>
    <definedName name="___Tab23" localSheetId="44">#REF!</definedName>
    <definedName name="___Tab23" localSheetId="10">#REF!</definedName>
    <definedName name="___Tab23" localSheetId="11">#REF!</definedName>
    <definedName name="___Tab23" localSheetId="27">#REF!</definedName>
    <definedName name="___Tab23" localSheetId="28">#REF!</definedName>
    <definedName name="___Tab23" localSheetId="29">#REF!</definedName>
    <definedName name="___Tab23" localSheetId="41">#REF!</definedName>
    <definedName name="___Tab23" localSheetId="47">#REF!</definedName>
    <definedName name="___Tab23" localSheetId="48">#REF!</definedName>
    <definedName name="___Tab23" localSheetId="8">#REF!</definedName>
    <definedName name="___Tab23" localSheetId="53">#REF!</definedName>
    <definedName name="___Tab23">#REF!</definedName>
    <definedName name="___Tab24" localSheetId="17">#REF!</definedName>
    <definedName name="___Tab24" localSheetId="18">#REF!</definedName>
    <definedName name="___Tab24" localSheetId="19">#REF!</definedName>
    <definedName name="___Tab24" localSheetId="21">#REF!</definedName>
    <definedName name="___Tab24" localSheetId="30">#REF!</definedName>
    <definedName name="___Tab24" localSheetId="31">#REF!</definedName>
    <definedName name="___Tab24" localSheetId="35">#REF!</definedName>
    <definedName name="___Tab24" localSheetId="39">#REF!</definedName>
    <definedName name="___Tab24" localSheetId="40">#REF!</definedName>
    <definedName name="___Tab24" localSheetId="44">#REF!</definedName>
    <definedName name="___Tab24" localSheetId="10">#REF!</definedName>
    <definedName name="___Tab24" localSheetId="11">#REF!</definedName>
    <definedName name="___Tab24" localSheetId="27">#REF!</definedName>
    <definedName name="___Tab24" localSheetId="28">#REF!</definedName>
    <definedName name="___Tab24" localSheetId="29">#REF!</definedName>
    <definedName name="___Tab24" localSheetId="41">#REF!</definedName>
    <definedName name="___Tab24" localSheetId="47">#REF!</definedName>
    <definedName name="___Tab24" localSheetId="48">#REF!</definedName>
    <definedName name="___Tab24" localSheetId="8">#REF!</definedName>
    <definedName name="___Tab24" localSheetId="53">#REF!</definedName>
    <definedName name="___Tab24">#REF!</definedName>
    <definedName name="___Tab26" localSheetId="17">#REF!</definedName>
    <definedName name="___Tab26" localSheetId="18">#REF!</definedName>
    <definedName name="___Tab26" localSheetId="19">#REF!</definedName>
    <definedName name="___Tab26" localSheetId="21">#REF!</definedName>
    <definedName name="___Tab26" localSheetId="30">#REF!</definedName>
    <definedName name="___Tab26" localSheetId="31">#REF!</definedName>
    <definedName name="___Tab26" localSheetId="35">#REF!</definedName>
    <definedName name="___Tab26" localSheetId="39">#REF!</definedName>
    <definedName name="___Tab26" localSheetId="40">#REF!</definedName>
    <definedName name="___Tab26" localSheetId="44">#REF!</definedName>
    <definedName name="___Tab26" localSheetId="10">#REF!</definedName>
    <definedName name="___Tab26" localSheetId="11">#REF!</definedName>
    <definedName name="___Tab26" localSheetId="27">#REF!</definedName>
    <definedName name="___Tab26" localSheetId="28">#REF!</definedName>
    <definedName name="___Tab26" localSheetId="29">#REF!</definedName>
    <definedName name="___Tab26" localSheetId="41">#REF!</definedName>
    <definedName name="___Tab26" localSheetId="47">#REF!</definedName>
    <definedName name="___Tab26" localSheetId="48">#REF!</definedName>
    <definedName name="___Tab26" localSheetId="8">#REF!</definedName>
    <definedName name="___Tab26" localSheetId="53">#REF!</definedName>
    <definedName name="___Tab26">#REF!</definedName>
    <definedName name="___Tab27" localSheetId="17">#REF!</definedName>
    <definedName name="___Tab27" localSheetId="18">#REF!</definedName>
    <definedName name="___Tab27" localSheetId="19">#REF!</definedName>
    <definedName name="___Tab27" localSheetId="21">#REF!</definedName>
    <definedName name="___Tab27" localSheetId="30">#REF!</definedName>
    <definedName name="___Tab27" localSheetId="31">#REF!</definedName>
    <definedName name="___Tab27" localSheetId="35">#REF!</definedName>
    <definedName name="___Tab27" localSheetId="39">#REF!</definedName>
    <definedName name="___Tab27" localSheetId="40">#REF!</definedName>
    <definedName name="___Tab27" localSheetId="44">#REF!</definedName>
    <definedName name="___Tab27" localSheetId="10">#REF!</definedName>
    <definedName name="___Tab27" localSheetId="11">#REF!</definedName>
    <definedName name="___Tab27" localSheetId="27">#REF!</definedName>
    <definedName name="___Tab27" localSheetId="28">#REF!</definedName>
    <definedName name="___Tab27" localSheetId="29">#REF!</definedName>
    <definedName name="___Tab27" localSheetId="41">#REF!</definedName>
    <definedName name="___Tab27" localSheetId="47">#REF!</definedName>
    <definedName name="___Tab27" localSheetId="48">#REF!</definedName>
    <definedName name="___Tab27" localSheetId="8">#REF!</definedName>
    <definedName name="___Tab27" localSheetId="53">#REF!</definedName>
    <definedName name="___Tab27">#REF!</definedName>
    <definedName name="___Tab28" localSheetId="17">#REF!</definedName>
    <definedName name="___Tab28" localSheetId="18">#REF!</definedName>
    <definedName name="___Tab28" localSheetId="19">#REF!</definedName>
    <definedName name="___Tab28" localSheetId="21">#REF!</definedName>
    <definedName name="___Tab28" localSheetId="30">#REF!</definedName>
    <definedName name="___Tab28" localSheetId="31">#REF!</definedName>
    <definedName name="___Tab28" localSheetId="35">#REF!</definedName>
    <definedName name="___Tab28" localSheetId="39">#REF!</definedName>
    <definedName name="___Tab28" localSheetId="40">#REF!</definedName>
    <definedName name="___Tab28" localSheetId="44">#REF!</definedName>
    <definedName name="___Tab28" localSheetId="10">#REF!</definedName>
    <definedName name="___Tab28" localSheetId="11">#REF!</definedName>
    <definedName name="___Tab28" localSheetId="27">#REF!</definedName>
    <definedName name="___Tab28" localSheetId="28">#REF!</definedName>
    <definedName name="___Tab28" localSheetId="29">#REF!</definedName>
    <definedName name="___Tab28" localSheetId="41">#REF!</definedName>
    <definedName name="___Tab28" localSheetId="47">#REF!</definedName>
    <definedName name="___Tab28" localSheetId="48">#REF!</definedName>
    <definedName name="___Tab28" localSheetId="8">#REF!</definedName>
    <definedName name="___Tab28" localSheetId="53">#REF!</definedName>
    <definedName name="___Tab28">#REF!</definedName>
    <definedName name="___Tab29" localSheetId="17">#REF!</definedName>
    <definedName name="___Tab29" localSheetId="18">#REF!</definedName>
    <definedName name="___Tab29" localSheetId="19">#REF!</definedName>
    <definedName name="___Tab29" localSheetId="21">#REF!</definedName>
    <definedName name="___Tab29" localSheetId="30">#REF!</definedName>
    <definedName name="___Tab29" localSheetId="31">#REF!</definedName>
    <definedName name="___Tab29" localSheetId="35">#REF!</definedName>
    <definedName name="___Tab29" localSheetId="39">#REF!</definedName>
    <definedName name="___Tab29" localSheetId="40">#REF!</definedName>
    <definedName name="___Tab29" localSheetId="44">#REF!</definedName>
    <definedName name="___Tab29" localSheetId="10">#REF!</definedName>
    <definedName name="___Tab29" localSheetId="11">#REF!</definedName>
    <definedName name="___Tab29" localSheetId="27">#REF!</definedName>
    <definedName name="___Tab29" localSheetId="28">#REF!</definedName>
    <definedName name="___Tab29" localSheetId="29">#REF!</definedName>
    <definedName name="___Tab29" localSheetId="41">#REF!</definedName>
    <definedName name="___Tab29" localSheetId="47">#REF!</definedName>
    <definedName name="___Tab29" localSheetId="48">#REF!</definedName>
    <definedName name="___Tab29" localSheetId="8">#REF!</definedName>
    <definedName name="___Tab29" localSheetId="53">#REF!</definedName>
    <definedName name="___Tab29">#REF!</definedName>
    <definedName name="___TAB3" localSheetId="17">#REF!</definedName>
    <definedName name="___TAB3" localSheetId="18">#REF!</definedName>
    <definedName name="___TAB3" localSheetId="19">#REF!</definedName>
    <definedName name="___TAB3" localSheetId="21">#REF!</definedName>
    <definedName name="___TAB3" localSheetId="30">#REF!</definedName>
    <definedName name="___TAB3" localSheetId="31">#REF!</definedName>
    <definedName name="___TAB3" localSheetId="35">#REF!</definedName>
    <definedName name="___TAB3" localSheetId="39">#REF!</definedName>
    <definedName name="___TAB3" localSheetId="40">#REF!</definedName>
    <definedName name="___TAB3" localSheetId="44">#REF!</definedName>
    <definedName name="___TAB3" localSheetId="10">#REF!</definedName>
    <definedName name="___TAB3" localSheetId="11">#REF!</definedName>
    <definedName name="___TAB3" localSheetId="27">#REF!</definedName>
    <definedName name="___TAB3" localSheetId="28">#REF!</definedName>
    <definedName name="___TAB3" localSheetId="29">#REF!</definedName>
    <definedName name="___TAB3" localSheetId="41">#REF!</definedName>
    <definedName name="___TAB3" localSheetId="47">#REF!</definedName>
    <definedName name="___TAB3" localSheetId="48">#REF!</definedName>
    <definedName name="___TAB3" localSheetId="8">#REF!</definedName>
    <definedName name="___TAB3" localSheetId="53">#REF!</definedName>
    <definedName name="___TAB3">#REF!</definedName>
    <definedName name="___Tab30" localSheetId="17">#REF!</definedName>
    <definedName name="___Tab30" localSheetId="18">#REF!</definedName>
    <definedName name="___Tab30" localSheetId="19">#REF!</definedName>
    <definedName name="___Tab30" localSheetId="21">#REF!</definedName>
    <definedName name="___Tab30" localSheetId="30">#REF!</definedName>
    <definedName name="___Tab30" localSheetId="31">#REF!</definedName>
    <definedName name="___Tab30" localSheetId="35">#REF!</definedName>
    <definedName name="___Tab30" localSheetId="39">#REF!</definedName>
    <definedName name="___Tab30" localSheetId="40">#REF!</definedName>
    <definedName name="___Tab30" localSheetId="44">#REF!</definedName>
    <definedName name="___Tab30" localSheetId="10">#REF!</definedName>
    <definedName name="___Tab30" localSheetId="11">#REF!</definedName>
    <definedName name="___Tab30" localSheetId="27">#REF!</definedName>
    <definedName name="___Tab30" localSheetId="28">#REF!</definedName>
    <definedName name="___Tab30" localSheetId="29">#REF!</definedName>
    <definedName name="___Tab30" localSheetId="41">#REF!</definedName>
    <definedName name="___Tab30" localSheetId="47">#REF!</definedName>
    <definedName name="___Tab30" localSheetId="48">#REF!</definedName>
    <definedName name="___Tab30" localSheetId="8">#REF!</definedName>
    <definedName name="___Tab30" localSheetId="53">#REF!</definedName>
    <definedName name="___Tab30">#REF!</definedName>
    <definedName name="___Tab31" localSheetId="17">#REF!</definedName>
    <definedName name="___Tab31" localSheetId="18">#REF!</definedName>
    <definedName name="___Tab31" localSheetId="19">#REF!</definedName>
    <definedName name="___Tab31" localSheetId="21">#REF!</definedName>
    <definedName name="___Tab31" localSheetId="30">#REF!</definedName>
    <definedName name="___Tab31" localSheetId="31">#REF!</definedName>
    <definedName name="___Tab31" localSheetId="35">#REF!</definedName>
    <definedName name="___Tab31" localSheetId="39">#REF!</definedName>
    <definedName name="___Tab31" localSheetId="40">#REF!</definedName>
    <definedName name="___Tab31" localSheetId="44">#REF!</definedName>
    <definedName name="___Tab31" localSheetId="10">#REF!</definedName>
    <definedName name="___Tab31" localSheetId="11">#REF!</definedName>
    <definedName name="___Tab31" localSheetId="27">#REF!</definedName>
    <definedName name="___Tab31" localSheetId="28">#REF!</definedName>
    <definedName name="___Tab31" localSheetId="29">#REF!</definedName>
    <definedName name="___Tab31" localSheetId="41">#REF!</definedName>
    <definedName name="___Tab31" localSheetId="47">#REF!</definedName>
    <definedName name="___Tab31" localSheetId="48">#REF!</definedName>
    <definedName name="___Tab31" localSheetId="8">#REF!</definedName>
    <definedName name="___Tab31" localSheetId="53">#REF!</definedName>
    <definedName name="___Tab31">#REF!</definedName>
    <definedName name="___Tab32" localSheetId="17">#REF!</definedName>
    <definedName name="___Tab32" localSheetId="18">#REF!</definedName>
    <definedName name="___Tab32" localSheetId="19">#REF!</definedName>
    <definedName name="___Tab32" localSheetId="21">#REF!</definedName>
    <definedName name="___Tab32" localSheetId="30">#REF!</definedName>
    <definedName name="___Tab32" localSheetId="31">#REF!</definedName>
    <definedName name="___Tab32" localSheetId="35">#REF!</definedName>
    <definedName name="___Tab32" localSheetId="39">#REF!</definedName>
    <definedName name="___Tab32" localSheetId="40">#REF!</definedName>
    <definedName name="___Tab32" localSheetId="44">#REF!</definedName>
    <definedName name="___Tab32" localSheetId="10">#REF!</definedName>
    <definedName name="___Tab32" localSheetId="11">#REF!</definedName>
    <definedName name="___Tab32" localSheetId="27">#REF!</definedName>
    <definedName name="___Tab32" localSheetId="28">#REF!</definedName>
    <definedName name="___Tab32" localSheetId="29">#REF!</definedName>
    <definedName name="___Tab32" localSheetId="41">#REF!</definedName>
    <definedName name="___Tab32" localSheetId="47">#REF!</definedName>
    <definedName name="___Tab32" localSheetId="48">#REF!</definedName>
    <definedName name="___Tab32" localSheetId="8">#REF!</definedName>
    <definedName name="___Tab32" localSheetId="53">#REF!</definedName>
    <definedName name="___Tab32">#REF!</definedName>
    <definedName name="___Tab33" localSheetId="17">#REF!</definedName>
    <definedName name="___Tab33" localSheetId="18">#REF!</definedName>
    <definedName name="___Tab33" localSheetId="19">#REF!</definedName>
    <definedName name="___Tab33" localSheetId="21">#REF!</definedName>
    <definedName name="___Tab33" localSheetId="30">#REF!</definedName>
    <definedName name="___Tab33" localSheetId="31">#REF!</definedName>
    <definedName name="___Tab33" localSheetId="35">#REF!</definedName>
    <definedName name="___Tab33" localSheetId="39">#REF!</definedName>
    <definedName name="___Tab33" localSheetId="40">#REF!</definedName>
    <definedName name="___Tab33" localSheetId="44">#REF!</definedName>
    <definedName name="___Tab33" localSheetId="10">#REF!</definedName>
    <definedName name="___Tab33" localSheetId="11">#REF!</definedName>
    <definedName name="___Tab33" localSheetId="27">#REF!</definedName>
    <definedName name="___Tab33" localSheetId="28">#REF!</definedName>
    <definedName name="___Tab33" localSheetId="29">#REF!</definedName>
    <definedName name="___Tab33" localSheetId="41">#REF!</definedName>
    <definedName name="___Tab33" localSheetId="47">#REF!</definedName>
    <definedName name="___Tab33" localSheetId="48">#REF!</definedName>
    <definedName name="___Tab33" localSheetId="8">#REF!</definedName>
    <definedName name="___Tab33" localSheetId="53">#REF!</definedName>
    <definedName name="___Tab33">#REF!</definedName>
    <definedName name="___Tab34" localSheetId="17">#REF!</definedName>
    <definedName name="___Tab34" localSheetId="18">#REF!</definedName>
    <definedName name="___Tab34" localSheetId="19">#REF!</definedName>
    <definedName name="___Tab34" localSheetId="21">#REF!</definedName>
    <definedName name="___Tab34" localSheetId="30">#REF!</definedName>
    <definedName name="___Tab34" localSheetId="31">#REF!</definedName>
    <definedName name="___Tab34" localSheetId="35">#REF!</definedName>
    <definedName name="___Tab34" localSheetId="39">#REF!</definedName>
    <definedName name="___Tab34" localSheetId="40">#REF!</definedName>
    <definedName name="___Tab34" localSheetId="44">#REF!</definedName>
    <definedName name="___Tab34" localSheetId="10">#REF!</definedName>
    <definedName name="___Tab34" localSheetId="11">#REF!</definedName>
    <definedName name="___Tab34" localSheetId="27">#REF!</definedName>
    <definedName name="___Tab34" localSheetId="28">#REF!</definedName>
    <definedName name="___Tab34" localSheetId="29">#REF!</definedName>
    <definedName name="___Tab34" localSheetId="41">#REF!</definedName>
    <definedName name="___Tab34" localSheetId="47">#REF!</definedName>
    <definedName name="___Tab34" localSheetId="48">#REF!</definedName>
    <definedName name="___Tab34" localSheetId="8">#REF!</definedName>
    <definedName name="___Tab34" localSheetId="53">#REF!</definedName>
    <definedName name="___Tab34">#REF!</definedName>
    <definedName name="___Tab35" localSheetId="17">#REF!</definedName>
    <definedName name="___Tab35" localSheetId="18">#REF!</definedName>
    <definedName name="___Tab35" localSheetId="19">#REF!</definedName>
    <definedName name="___Tab35" localSheetId="21">#REF!</definedName>
    <definedName name="___Tab35" localSheetId="30">#REF!</definedName>
    <definedName name="___Tab35" localSheetId="31">#REF!</definedName>
    <definedName name="___Tab35" localSheetId="35">#REF!</definedName>
    <definedName name="___Tab35" localSheetId="39">#REF!</definedName>
    <definedName name="___Tab35" localSheetId="40">#REF!</definedName>
    <definedName name="___Tab35" localSheetId="44">#REF!</definedName>
    <definedName name="___Tab35" localSheetId="10">#REF!</definedName>
    <definedName name="___Tab35" localSheetId="11">#REF!</definedName>
    <definedName name="___Tab35" localSheetId="27">#REF!</definedName>
    <definedName name="___Tab35" localSheetId="28">#REF!</definedName>
    <definedName name="___Tab35" localSheetId="29">#REF!</definedName>
    <definedName name="___Tab35" localSheetId="41">#REF!</definedName>
    <definedName name="___Tab35" localSheetId="47">#REF!</definedName>
    <definedName name="___Tab35" localSheetId="48">#REF!</definedName>
    <definedName name="___Tab35" localSheetId="8">#REF!</definedName>
    <definedName name="___Tab35" localSheetId="53">#REF!</definedName>
    <definedName name="___Tab35">#REF!</definedName>
    <definedName name="___TAB4" localSheetId="17">#REF!</definedName>
    <definedName name="___TAB4" localSheetId="18">#REF!</definedName>
    <definedName name="___TAB4" localSheetId="19">#REF!</definedName>
    <definedName name="___TAB4" localSheetId="21">#REF!</definedName>
    <definedName name="___TAB4" localSheetId="30">#REF!</definedName>
    <definedName name="___TAB4" localSheetId="31">#REF!</definedName>
    <definedName name="___TAB4" localSheetId="35">#REF!</definedName>
    <definedName name="___TAB4" localSheetId="39">#REF!</definedName>
    <definedName name="___TAB4" localSheetId="40">#REF!</definedName>
    <definedName name="___TAB4" localSheetId="44">#REF!</definedName>
    <definedName name="___TAB4" localSheetId="10">#REF!</definedName>
    <definedName name="___TAB4" localSheetId="11">#REF!</definedName>
    <definedName name="___TAB4" localSheetId="27">#REF!</definedName>
    <definedName name="___TAB4" localSheetId="28">#REF!</definedName>
    <definedName name="___TAB4" localSheetId="29">#REF!</definedName>
    <definedName name="___TAB4" localSheetId="41">#REF!</definedName>
    <definedName name="___TAB4" localSheetId="47">#REF!</definedName>
    <definedName name="___TAB4" localSheetId="48">#REF!</definedName>
    <definedName name="___TAB4" localSheetId="8">#REF!</definedName>
    <definedName name="___TAB4" localSheetId="53">#REF!</definedName>
    <definedName name="___TAB4">#REF!</definedName>
    <definedName name="___TAB5" localSheetId="17">#REF!</definedName>
    <definedName name="___TAB5" localSheetId="18">#REF!</definedName>
    <definedName name="___TAB5" localSheetId="19">#REF!</definedName>
    <definedName name="___TAB5" localSheetId="21">#REF!</definedName>
    <definedName name="___TAB5" localSheetId="30">#REF!</definedName>
    <definedName name="___TAB5" localSheetId="31">#REF!</definedName>
    <definedName name="___TAB5" localSheetId="35">#REF!</definedName>
    <definedName name="___TAB5" localSheetId="39">#REF!</definedName>
    <definedName name="___TAB5" localSheetId="40">#REF!</definedName>
    <definedName name="___TAB5" localSheetId="44">#REF!</definedName>
    <definedName name="___TAB5" localSheetId="10">#REF!</definedName>
    <definedName name="___TAB5" localSheetId="11">#REF!</definedName>
    <definedName name="___TAB5" localSheetId="27">#REF!</definedName>
    <definedName name="___TAB5" localSheetId="28">#REF!</definedName>
    <definedName name="___TAB5" localSheetId="29">#REF!</definedName>
    <definedName name="___TAB5" localSheetId="41">#REF!</definedName>
    <definedName name="___TAB5" localSheetId="47">#REF!</definedName>
    <definedName name="___TAB5" localSheetId="48">#REF!</definedName>
    <definedName name="___TAB5" localSheetId="8">#REF!</definedName>
    <definedName name="___TAB5" localSheetId="53">#REF!</definedName>
    <definedName name="___TAB5">#REF!</definedName>
    <definedName name="___tab6" localSheetId="17">#REF!</definedName>
    <definedName name="___tab6" localSheetId="18">#REF!</definedName>
    <definedName name="___tab6" localSheetId="19">#REF!</definedName>
    <definedName name="___tab6" localSheetId="21">#REF!</definedName>
    <definedName name="___tab6" localSheetId="30">#REF!</definedName>
    <definedName name="___tab6" localSheetId="31">#REF!</definedName>
    <definedName name="___tab6" localSheetId="35">#REF!</definedName>
    <definedName name="___tab6" localSheetId="39">#REF!</definedName>
    <definedName name="___tab6" localSheetId="40">#REF!</definedName>
    <definedName name="___tab6" localSheetId="44">#REF!</definedName>
    <definedName name="___tab6" localSheetId="10">#REF!</definedName>
    <definedName name="___tab6" localSheetId="11">#REF!</definedName>
    <definedName name="___tab6" localSheetId="27">#REF!</definedName>
    <definedName name="___tab6" localSheetId="28">#REF!</definedName>
    <definedName name="___tab6" localSheetId="29">#REF!</definedName>
    <definedName name="___tab6" localSheetId="41">#REF!</definedName>
    <definedName name="___tab6" localSheetId="47">#REF!</definedName>
    <definedName name="___tab6" localSheetId="48">#REF!</definedName>
    <definedName name="___tab6" localSheetId="8">#REF!</definedName>
    <definedName name="___tab6" localSheetId="53">#REF!</definedName>
    <definedName name="___tab6">#REF!</definedName>
    <definedName name="___TAB7" localSheetId="17">#REF!</definedName>
    <definedName name="___TAB7" localSheetId="18">#REF!</definedName>
    <definedName name="___TAB7" localSheetId="19">#REF!</definedName>
    <definedName name="___TAB7" localSheetId="21">#REF!</definedName>
    <definedName name="___TAB7" localSheetId="30">#REF!</definedName>
    <definedName name="___TAB7" localSheetId="31">#REF!</definedName>
    <definedName name="___TAB7" localSheetId="35">#REF!</definedName>
    <definedName name="___TAB7" localSheetId="39">#REF!</definedName>
    <definedName name="___TAB7" localSheetId="40">#REF!</definedName>
    <definedName name="___TAB7" localSheetId="44">#REF!</definedName>
    <definedName name="___TAB7" localSheetId="10">#REF!</definedName>
    <definedName name="___TAB7" localSheetId="11">#REF!</definedName>
    <definedName name="___TAB7" localSheetId="27">#REF!</definedName>
    <definedName name="___TAB7" localSheetId="28">#REF!</definedName>
    <definedName name="___TAB7" localSheetId="29">#REF!</definedName>
    <definedName name="___TAB7" localSheetId="41">#REF!</definedName>
    <definedName name="___TAB7" localSheetId="47">#REF!</definedName>
    <definedName name="___TAB7" localSheetId="48">#REF!</definedName>
    <definedName name="___TAB7" localSheetId="8">#REF!</definedName>
    <definedName name="___TAB7" localSheetId="53">#REF!</definedName>
    <definedName name="___TAB7">#REF!</definedName>
    <definedName name="___TAB8" localSheetId="17">#REF!</definedName>
    <definedName name="___TAB8" localSheetId="18">#REF!</definedName>
    <definedName name="___TAB8" localSheetId="19">#REF!</definedName>
    <definedName name="___TAB8" localSheetId="21">#REF!</definedName>
    <definedName name="___TAB8" localSheetId="30">#REF!</definedName>
    <definedName name="___TAB8" localSheetId="31">#REF!</definedName>
    <definedName name="___TAB8" localSheetId="35">#REF!</definedName>
    <definedName name="___TAB8" localSheetId="39">#REF!</definedName>
    <definedName name="___TAB8" localSheetId="40">#REF!</definedName>
    <definedName name="___TAB8" localSheetId="44">#REF!</definedName>
    <definedName name="___TAB8" localSheetId="10">#REF!</definedName>
    <definedName name="___TAB8" localSheetId="11">#REF!</definedName>
    <definedName name="___TAB8" localSheetId="27">#REF!</definedName>
    <definedName name="___TAB8" localSheetId="28">#REF!</definedName>
    <definedName name="___TAB8" localSheetId="29">#REF!</definedName>
    <definedName name="___TAB8" localSheetId="41">#REF!</definedName>
    <definedName name="___TAB8" localSheetId="47">#REF!</definedName>
    <definedName name="___TAB8" localSheetId="48">#REF!</definedName>
    <definedName name="___TAB8" localSheetId="8">#REF!</definedName>
    <definedName name="___TAB8" localSheetId="53">#REF!</definedName>
    <definedName name="___TAB8">#REF!</definedName>
    <definedName name="___tab9" localSheetId="17">#REF!</definedName>
    <definedName name="___tab9" localSheetId="18">#REF!</definedName>
    <definedName name="___tab9" localSheetId="19">#REF!</definedName>
    <definedName name="___tab9" localSheetId="21">#REF!</definedName>
    <definedName name="___tab9" localSheetId="30">#REF!</definedName>
    <definedName name="___tab9" localSheetId="31">#REF!</definedName>
    <definedName name="___tab9" localSheetId="35">#REF!</definedName>
    <definedName name="___tab9" localSheetId="39">#REF!</definedName>
    <definedName name="___tab9" localSheetId="40">#REF!</definedName>
    <definedName name="___tab9" localSheetId="44">#REF!</definedName>
    <definedName name="___tab9" localSheetId="10">#REF!</definedName>
    <definedName name="___tab9" localSheetId="11">#REF!</definedName>
    <definedName name="___tab9" localSheetId="27">#REF!</definedName>
    <definedName name="___tab9" localSheetId="28">#REF!</definedName>
    <definedName name="___tab9" localSheetId="29">#REF!</definedName>
    <definedName name="___tab9" localSheetId="41">#REF!</definedName>
    <definedName name="___tab9" localSheetId="47">#REF!</definedName>
    <definedName name="___tab9" localSheetId="48">#REF!</definedName>
    <definedName name="___tab9" localSheetId="8">#REF!</definedName>
    <definedName name="___tab9" localSheetId="53">#REF!</definedName>
    <definedName name="___tab9">#REF!</definedName>
    <definedName name="___TB41" localSheetId="17">#REF!</definedName>
    <definedName name="___TB41" localSheetId="18">#REF!</definedName>
    <definedName name="___TB41" localSheetId="19">#REF!</definedName>
    <definedName name="___TB41" localSheetId="21">#REF!</definedName>
    <definedName name="___TB41" localSheetId="30">#REF!</definedName>
    <definedName name="___TB41" localSheetId="31">#REF!</definedName>
    <definedName name="___TB41" localSheetId="35">#REF!</definedName>
    <definedName name="___TB41" localSheetId="39">#REF!</definedName>
    <definedName name="___TB41" localSheetId="40">#REF!</definedName>
    <definedName name="___TB41" localSheetId="44">#REF!</definedName>
    <definedName name="___TB41" localSheetId="10">#REF!</definedName>
    <definedName name="___TB41" localSheetId="11">#REF!</definedName>
    <definedName name="___TB41" localSheetId="27">#REF!</definedName>
    <definedName name="___TB41" localSheetId="28">#REF!</definedName>
    <definedName name="___TB41" localSheetId="29">#REF!</definedName>
    <definedName name="___TB41" localSheetId="41">#REF!</definedName>
    <definedName name="___TB41" localSheetId="47">#REF!</definedName>
    <definedName name="___TB41" localSheetId="48">#REF!</definedName>
    <definedName name="___TB41" localSheetId="8">#REF!</definedName>
    <definedName name="___TB41" localSheetId="53">#REF!</definedName>
    <definedName name="___TB41">#REF!</definedName>
    <definedName name="___WEO1" localSheetId="17">#REF!</definedName>
    <definedName name="___WEO1" localSheetId="18">#REF!</definedName>
    <definedName name="___WEO1" localSheetId="19">#REF!</definedName>
    <definedName name="___WEO1" localSheetId="21">#REF!</definedName>
    <definedName name="___WEO1" localSheetId="30">#REF!</definedName>
    <definedName name="___WEO1" localSheetId="31">#REF!</definedName>
    <definedName name="___WEO1" localSheetId="35">#REF!</definedName>
    <definedName name="___WEO1" localSheetId="39">#REF!</definedName>
    <definedName name="___WEO1" localSheetId="40">#REF!</definedName>
    <definedName name="___WEO1" localSheetId="44">#REF!</definedName>
    <definedName name="___WEO1" localSheetId="10">#REF!</definedName>
    <definedName name="___WEO1" localSheetId="11">#REF!</definedName>
    <definedName name="___WEO1" localSheetId="27">#REF!</definedName>
    <definedName name="___WEO1" localSheetId="28">#REF!</definedName>
    <definedName name="___WEO1" localSheetId="29">#REF!</definedName>
    <definedName name="___WEO1" localSheetId="41">#REF!</definedName>
    <definedName name="___WEO1" localSheetId="47">#REF!</definedName>
    <definedName name="___WEO1" localSheetId="48">#REF!</definedName>
    <definedName name="___WEO1" localSheetId="8">#REF!</definedName>
    <definedName name="___WEO1" localSheetId="53">#REF!</definedName>
    <definedName name="___WEO1">#REF!</definedName>
    <definedName name="___WEO2" localSheetId="17">#REF!</definedName>
    <definedName name="___WEO2" localSheetId="18">#REF!</definedName>
    <definedName name="___WEO2" localSheetId="19">#REF!</definedName>
    <definedName name="___WEO2" localSheetId="21">#REF!</definedName>
    <definedName name="___WEO2" localSheetId="30">#REF!</definedName>
    <definedName name="___WEO2" localSheetId="31">#REF!</definedName>
    <definedName name="___WEO2" localSheetId="35">#REF!</definedName>
    <definedName name="___WEO2" localSheetId="39">#REF!</definedName>
    <definedName name="___WEO2" localSheetId="40">#REF!</definedName>
    <definedName name="___WEO2" localSheetId="44">#REF!</definedName>
    <definedName name="___WEO2" localSheetId="10">#REF!</definedName>
    <definedName name="___WEO2" localSheetId="11">#REF!</definedName>
    <definedName name="___WEO2" localSheetId="27">#REF!</definedName>
    <definedName name="___WEO2" localSheetId="28">#REF!</definedName>
    <definedName name="___WEO2" localSheetId="29">#REF!</definedName>
    <definedName name="___WEO2" localSheetId="41">#REF!</definedName>
    <definedName name="___WEO2" localSheetId="47">#REF!</definedName>
    <definedName name="___WEO2" localSheetId="48">#REF!</definedName>
    <definedName name="___WEO2" localSheetId="8">#REF!</definedName>
    <definedName name="___WEO2" localSheetId="53">#REF!</definedName>
    <definedName name="___WEO2">#REF!</definedName>
    <definedName name="__123Graph_A" localSheetId="17" hidden="1">#REF!</definedName>
    <definedName name="__123Graph_A" localSheetId="18" hidden="1">#REF!</definedName>
    <definedName name="__123Graph_A" localSheetId="19" hidden="1">#REF!</definedName>
    <definedName name="__123Graph_A" localSheetId="21" hidden="1">#REF!</definedName>
    <definedName name="__123Graph_A" localSheetId="30" hidden="1">#REF!</definedName>
    <definedName name="__123Graph_A" localSheetId="31" hidden="1">#REF!</definedName>
    <definedName name="__123Graph_A" localSheetId="35" hidden="1">#REF!</definedName>
    <definedName name="__123Graph_A" localSheetId="39" hidden="1">#REF!</definedName>
    <definedName name="__123Graph_A" localSheetId="40" hidden="1">#REF!</definedName>
    <definedName name="__123Graph_A" localSheetId="43" hidden="1">#REF!</definedName>
    <definedName name="__123Graph_A" localSheetId="44" hidden="1">#REF!</definedName>
    <definedName name="__123Graph_A" localSheetId="10" hidden="1">#REF!</definedName>
    <definedName name="__123Graph_A" localSheetId="11" hidden="1">#REF!</definedName>
    <definedName name="__123Graph_A" localSheetId="62" hidden="1">#REF!</definedName>
    <definedName name="__123Graph_A" localSheetId="27" hidden="1">#REF!</definedName>
    <definedName name="__123Graph_A" localSheetId="28" hidden="1">#REF!</definedName>
    <definedName name="__123Graph_A" localSheetId="29" hidden="1">#REF!</definedName>
    <definedName name="__123Graph_A" localSheetId="41" hidden="1">#REF!</definedName>
    <definedName name="__123Graph_A" localSheetId="47" hidden="1">#REF!</definedName>
    <definedName name="__123Graph_A" localSheetId="48" hidden="1">#REF!</definedName>
    <definedName name="__123Graph_A" localSheetId="8" hidden="1">#REF!</definedName>
    <definedName name="__123Graph_A" localSheetId="53" hidden="1">#REF!</definedName>
    <definedName name="__123Graph_A" hidden="1">#REF!</definedName>
    <definedName name="__123Graph_ABERLGRAP" localSheetId="18" hidden="1">'[5]Time series'!#REF!</definedName>
    <definedName name="__123Graph_ABERLGRAP" localSheetId="21" hidden="1">'[5]Time series'!#REF!</definedName>
    <definedName name="__123Graph_ABERLGRAP" localSheetId="30" hidden="1">'[5]Time series'!#REF!</definedName>
    <definedName name="__123Graph_ABERLGRAP" localSheetId="31" hidden="1">'[5]Time series'!#REF!</definedName>
    <definedName name="__123Graph_ABERLGRAP" localSheetId="39" hidden="1">'[5]Time series'!#REF!</definedName>
    <definedName name="__123Graph_ABERLGRAP" localSheetId="40" hidden="1">'[5]Time series'!#REF!</definedName>
    <definedName name="__123Graph_ABERLGRAP" localSheetId="43" hidden="1">'[5]Time series'!#REF!</definedName>
    <definedName name="__123Graph_ABERLGRAP" localSheetId="62" hidden="1">'[5]Time series'!#REF!</definedName>
    <definedName name="__123Graph_ABERLGRAP" localSheetId="27" hidden="1">'[5]Time series'!#REF!</definedName>
    <definedName name="__123Graph_ABERLGRAP" localSheetId="28" hidden="1">'[5]Time series'!#REF!</definedName>
    <definedName name="__123Graph_ABERLGRAP" localSheetId="29" hidden="1">'[5]Time series'!#REF!</definedName>
    <definedName name="__123Graph_ABERLGRAP" localSheetId="41" hidden="1">'[5]Time series'!#REF!</definedName>
    <definedName name="__123Graph_ABERLGRAP" localSheetId="47" hidden="1">'[5]Time series'!#REF!</definedName>
    <definedName name="__123Graph_ABERLGRAP" localSheetId="48" hidden="1">'[5]Time series'!#REF!</definedName>
    <definedName name="__123Graph_ABERLGRAP" localSheetId="8" hidden="1">'[5]Time series'!#REF!</definedName>
    <definedName name="__123Graph_ABERLGRAP" hidden="1">'[5]Time series'!#REF!</definedName>
    <definedName name="__123Graph_ACATCH1" localSheetId="18" hidden="1">'[5]Time series'!#REF!</definedName>
    <definedName name="__123Graph_ACATCH1" localSheetId="21" hidden="1">'[5]Time series'!#REF!</definedName>
    <definedName name="__123Graph_ACATCH1" localSheetId="30" hidden="1">'[5]Time series'!#REF!</definedName>
    <definedName name="__123Graph_ACATCH1" localSheetId="31" hidden="1">'[5]Time series'!#REF!</definedName>
    <definedName name="__123Graph_ACATCH1" localSheetId="39" hidden="1">'[5]Time series'!#REF!</definedName>
    <definedName name="__123Graph_ACATCH1" localSheetId="40" hidden="1">'[5]Time series'!#REF!</definedName>
    <definedName name="__123Graph_ACATCH1" localSheetId="43" hidden="1">'[5]Time series'!#REF!</definedName>
    <definedName name="__123Graph_ACATCH1" localSheetId="62" hidden="1">'[5]Time series'!#REF!</definedName>
    <definedName name="__123Graph_ACATCH1" localSheetId="27" hidden="1">'[5]Time series'!#REF!</definedName>
    <definedName name="__123Graph_ACATCH1" localSheetId="28" hidden="1">'[5]Time series'!#REF!</definedName>
    <definedName name="__123Graph_ACATCH1" localSheetId="29" hidden="1">'[5]Time series'!#REF!</definedName>
    <definedName name="__123Graph_ACATCH1" localSheetId="41" hidden="1">'[5]Time series'!#REF!</definedName>
    <definedName name="__123Graph_ACATCH1" localSheetId="47" hidden="1">'[5]Time series'!#REF!</definedName>
    <definedName name="__123Graph_ACATCH1" localSheetId="48" hidden="1">'[5]Time series'!#REF!</definedName>
    <definedName name="__123Graph_ACATCH1" localSheetId="8" hidden="1">'[5]Time series'!#REF!</definedName>
    <definedName name="__123Graph_ACATCH1" hidden="1">'[5]Time series'!#REF!</definedName>
    <definedName name="__123Graph_ACONVERG1" localSheetId="18" hidden="1">'[5]Time series'!#REF!</definedName>
    <definedName name="__123Graph_ACONVERG1" localSheetId="21" hidden="1">'[5]Time series'!#REF!</definedName>
    <definedName name="__123Graph_ACONVERG1" localSheetId="30" hidden="1">'[5]Time series'!#REF!</definedName>
    <definedName name="__123Graph_ACONVERG1" localSheetId="31" hidden="1">'[5]Time series'!#REF!</definedName>
    <definedName name="__123Graph_ACONVERG1" localSheetId="39" hidden="1">'[5]Time series'!#REF!</definedName>
    <definedName name="__123Graph_ACONVERG1" localSheetId="40" hidden="1">'[5]Time series'!#REF!</definedName>
    <definedName name="__123Graph_ACONVERG1" localSheetId="43" hidden="1">'[5]Time series'!#REF!</definedName>
    <definedName name="__123Graph_ACONVERG1" localSheetId="62" hidden="1">'[5]Time series'!#REF!</definedName>
    <definedName name="__123Graph_ACONVERG1" localSheetId="27" hidden="1">'[5]Time series'!#REF!</definedName>
    <definedName name="__123Graph_ACONVERG1" localSheetId="28" hidden="1">'[5]Time series'!#REF!</definedName>
    <definedName name="__123Graph_ACONVERG1" localSheetId="29" hidden="1">'[5]Time series'!#REF!</definedName>
    <definedName name="__123Graph_ACONVERG1" localSheetId="41" hidden="1">'[5]Time series'!#REF!</definedName>
    <definedName name="__123Graph_ACONVERG1" localSheetId="47" hidden="1">'[5]Time series'!#REF!</definedName>
    <definedName name="__123Graph_ACONVERG1" localSheetId="48" hidden="1">'[5]Time series'!#REF!</definedName>
    <definedName name="__123Graph_ACONVERG1" localSheetId="8" hidden="1">'[5]Time series'!#REF!</definedName>
    <definedName name="__123Graph_ACONVERG1" hidden="1">'[5]Time series'!#REF!</definedName>
    <definedName name="__123Graph_AECTOT" localSheetId="18" hidden="1">#REF!</definedName>
    <definedName name="__123Graph_AECTOT" localSheetId="21" hidden="1">#REF!</definedName>
    <definedName name="__123Graph_AECTOT" localSheetId="30" hidden="1">#REF!</definedName>
    <definedName name="__123Graph_AECTOT" localSheetId="31" hidden="1">#REF!</definedName>
    <definedName name="__123Graph_AECTOT" localSheetId="39" hidden="1">#REF!</definedName>
    <definedName name="__123Graph_AECTOT" localSheetId="40" hidden="1">#REF!</definedName>
    <definedName name="__123Graph_AECTOT" localSheetId="43" hidden="1">#REF!</definedName>
    <definedName name="__123Graph_AECTOT" localSheetId="62" hidden="1">#REF!</definedName>
    <definedName name="__123Graph_AECTOT" localSheetId="27" hidden="1">#REF!</definedName>
    <definedName name="__123Graph_AECTOT" localSheetId="28" hidden="1">#REF!</definedName>
    <definedName name="__123Graph_AECTOT" localSheetId="29" hidden="1">#REF!</definedName>
    <definedName name="__123Graph_AECTOT" localSheetId="41" hidden="1">#REF!</definedName>
    <definedName name="__123Graph_AECTOT" localSheetId="47" hidden="1">#REF!</definedName>
    <definedName name="__123Graph_AECTOT" localSheetId="48" hidden="1">#REF!</definedName>
    <definedName name="__123Graph_AECTOT" localSheetId="8" hidden="1">#REF!</definedName>
    <definedName name="__123Graph_AECTOT" hidden="1">#REF!</definedName>
    <definedName name="__123Graph_AEXP" localSheetId="17" hidden="1">#REF!</definedName>
    <definedName name="__123Graph_AEXP" localSheetId="18" hidden="1">#REF!</definedName>
    <definedName name="__123Graph_AEXP" localSheetId="19" hidden="1">#REF!</definedName>
    <definedName name="__123Graph_AEXP" localSheetId="21" hidden="1">#REF!</definedName>
    <definedName name="__123Graph_AEXP" localSheetId="30" hidden="1">#REF!</definedName>
    <definedName name="__123Graph_AEXP" localSheetId="31" hidden="1">#REF!</definedName>
    <definedName name="__123Graph_AEXP" localSheetId="35" hidden="1">#REF!</definedName>
    <definedName name="__123Graph_AEXP" localSheetId="39" hidden="1">#REF!</definedName>
    <definedName name="__123Graph_AEXP" localSheetId="40" hidden="1">#REF!</definedName>
    <definedName name="__123Graph_AEXP" localSheetId="43" hidden="1">#REF!</definedName>
    <definedName name="__123Graph_AEXP" localSheetId="44" hidden="1">#REF!</definedName>
    <definedName name="__123Graph_AEXP" localSheetId="10" hidden="1">#REF!</definedName>
    <definedName name="__123Graph_AEXP" localSheetId="11" hidden="1">#REF!</definedName>
    <definedName name="__123Graph_AEXP" localSheetId="62" hidden="1">#REF!</definedName>
    <definedName name="__123Graph_AEXP" localSheetId="27" hidden="1">#REF!</definedName>
    <definedName name="__123Graph_AEXP" localSheetId="28" hidden="1">#REF!</definedName>
    <definedName name="__123Graph_AEXP" localSheetId="29" hidden="1">#REF!</definedName>
    <definedName name="__123Graph_AEXP" localSheetId="41" hidden="1">#REF!</definedName>
    <definedName name="__123Graph_AEXP" localSheetId="47" hidden="1">#REF!</definedName>
    <definedName name="__123Graph_AEXP" localSheetId="48" hidden="1">#REF!</definedName>
    <definedName name="__123Graph_AEXP" localSheetId="8" hidden="1">#REF!</definedName>
    <definedName name="__123Graph_AEXP" localSheetId="53" hidden="1">#REF!</definedName>
    <definedName name="__123Graph_AEXP" hidden="1">#REF!</definedName>
    <definedName name="__123Graph_AGRAPH2" localSheetId="18" hidden="1">'[5]Time series'!#REF!</definedName>
    <definedName name="__123Graph_AGRAPH2" localSheetId="21" hidden="1">'[5]Time series'!#REF!</definedName>
    <definedName name="__123Graph_AGRAPH2" localSheetId="30" hidden="1">'[5]Time series'!#REF!</definedName>
    <definedName name="__123Graph_AGRAPH2" localSheetId="31" hidden="1">'[5]Time series'!#REF!</definedName>
    <definedName name="__123Graph_AGRAPH2" localSheetId="39" hidden="1">'[5]Time series'!#REF!</definedName>
    <definedName name="__123Graph_AGRAPH2" localSheetId="40" hidden="1">'[5]Time series'!#REF!</definedName>
    <definedName name="__123Graph_AGRAPH2" localSheetId="43" hidden="1">'[5]Time series'!#REF!</definedName>
    <definedName name="__123Graph_AGRAPH2" localSheetId="62" hidden="1">'[5]Time series'!#REF!</definedName>
    <definedName name="__123Graph_AGRAPH2" localSheetId="27" hidden="1">'[5]Time series'!#REF!</definedName>
    <definedName name="__123Graph_AGRAPH2" localSheetId="28" hidden="1">'[5]Time series'!#REF!</definedName>
    <definedName name="__123Graph_AGRAPH2" localSheetId="29" hidden="1">'[5]Time series'!#REF!</definedName>
    <definedName name="__123Graph_AGRAPH2" localSheetId="41" hidden="1">'[5]Time series'!#REF!</definedName>
    <definedName name="__123Graph_AGRAPH2" localSheetId="47" hidden="1">'[5]Time series'!#REF!</definedName>
    <definedName name="__123Graph_AGRAPH2" localSheetId="48" hidden="1">'[5]Time series'!#REF!</definedName>
    <definedName name="__123Graph_AGRAPH2" localSheetId="8" hidden="1">'[5]Time series'!#REF!</definedName>
    <definedName name="__123Graph_AGRAPH2" hidden="1">'[5]Time series'!#REF!</definedName>
    <definedName name="__123Graph_AGRAPH41" localSheetId="18" hidden="1">'[5]Time series'!#REF!</definedName>
    <definedName name="__123Graph_AGRAPH41" localSheetId="21" hidden="1">'[5]Time series'!#REF!</definedName>
    <definedName name="__123Graph_AGRAPH41" localSheetId="30" hidden="1">'[5]Time series'!#REF!</definedName>
    <definedName name="__123Graph_AGRAPH41" localSheetId="31" hidden="1">'[5]Time series'!#REF!</definedName>
    <definedName name="__123Graph_AGRAPH41" localSheetId="39" hidden="1">'[5]Time series'!#REF!</definedName>
    <definedName name="__123Graph_AGRAPH41" localSheetId="40" hidden="1">'[5]Time series'!#REF!</definedName>
    <definedName name="__123Graph_AGRAPH41" localSheetId="43" hidden="1">'[5]Time series'!#REF!</definedName>
    <definedName name="__123Graph_AGRAPH41" localSheetId="62" hidden="1">'[5]Time series'!#REF!</definedName>
    <definedName name="__123Graph_AGRAPH41" localSheetId="27" hidden="1">'[5]Time series'!#REF!</definedName>
    <definedName name="__123Graph_AGRAPH41" localSheetId="28" hidden="1">'[5]Time series'!#REF!</definedName>
    <definedName name="__123Graph_AGRAPH41" localSheetId="29" hidden="1">'[5]Time series'!#REF!</definedName>
    <definedName name="__123Graph_AGRAPH41" localSheetId="41" hidden="1">'[5]Time series'!#REF!</definedName>
    <definedName name="__123Graph_AGRAPH41" localSheetId="47" hidden="1">'[5]Time series'!#REF!</definedName>
    <definedName name="__123Graph_AGRAPH41" localSheetId="48" hidden="1">'[5]Time series'!#REF!</definedName>
    <definedName name="__123Graph_AGRAPH41" localSheetId="8" hidden="1">'[5]Time series'!#REF!</definedName>
    <definedName name="__123Graph_AGRAPH41" hidden="1">'[5]Time series'!#REF!</definedName>
    <definedName name="__123Graph_AGRAPH42" localSheetId="18" hidden="1">'[5]Time series'!#REF!</definedName>
    <definedName name="__123Graph_AGRAPH42" localSheetId="21" hidden="1">'[5]Time series'!#REF!</definedName>
    <definedName name="__123Graph_AGRAPH42" localSheetId="30" hidden="1">'[5]Time series'!#REF!</definedName>
    <definedName name="__123Graph_AGRAPH42" localSheetId="31" hidden="1">'[5]Time series'!#REF!</definedName>
    <definedName name="__123Graph_AGRAPH42" localSheetId="39" hidden="1">'[5]Time series'!#REF!</definedName>
    <definedName name="__123Graph_AGRAPH42" localSheetId="40" hidden="1">'[5]Time series'!#REF!</definedName>
    <definedName name="__123Graph_AGRAPH42" localSheetId="43" hidden="1">'[5]Time series'!#REF!</definedName>
    <definedName name="__123Graph_AGRAPH42" localSheetId="62" hidden="1">'[5]Time series'!#REF!</definedName>
    <definedName name="__123Graph_AGRAPH42" localSheetId="27" hidden="1">'[5]Time series'!#REF!</definedName>
    <definedName name="__123Graph_AGRAPH42" localSheetId="28" hidden="1">'[5]Time series'!#REF!</definedName>
    <definedName name="__123Graph_AGRAPH42" localSheetId="29" hidden="1">'[5]Time series'!#REF!</definedName>
    <definedName name="__123Graph_AGRAPH42" localSheetId="41" hidden="1">'[5]Time series'!#REF!</definedName>
    <definedName name="__123Graph_AGRAPH42" localSheetId="47" hidden="1">'[5]Time series'!#REF!</definedName>
    <definedName name="__123Graph_AGRAPH42" localSheetId="48" hidden="1">'[5]Time series'!#REF!</definedName>
    <definedName name="__123Graph_AGRAPH42" localSheetId="8" hidden="1">'[5]Time series'!#REF!</definedName>
    <definedName name="__123Graph_AGRAPH42" hidden="1">'[5]Time series'!#REF!</definedName>
    <definedName name="__123Graph_AGRAPH44" localSheetId="18" hidden="1">'[5]Time series'!#REF!</definedName>
    <definedName name="__123Graph_AGRAPH44" localSheetId="21" hidden="1">'[5]Time series'!#REF!</definedName>
    <definedName name="__123Graph_AGRAPH44" localSheetId="30" hidden="1">'[5]Time series'!#REF!</definedName>
    <definedName name="__123Graph_AGRAPH44" localSheetId="31" hidden="1">'[5]Time series'!#REF!</definedName>
    <definedName name="__123Graph_AGRAPH44" localSheetId="39" hidden="1">'[5]Time series'!#REF!</definedName>
    <definedName name="__123Graph_AGRAPH44" localSheetId="40" hidden="1">'[5]Time series'!#REF!</definedName>
    <definedName name="__123Graph_AGRAPH44" localSheetId="43" hidden="1">'[5]Time series'!#REF!</definedName>
    <definedName name="__123Graph_AGRAPH44" localSheetId="62" hidden="1">'[5]Time series'!#REF!</definedName>
    <definedName name="__123Graph_AGRAPH44" localSheetId="27" hidden="1">'[5]Time series'!#REF!</definedName>
    <definedName name="__123Graph_AGRAPH44" localSheetId="28" hidden="1">'[5]Time series'!#REF!</definedName>
    <definedName name="__123Graph_AGRAPH44" localSheetId="29" hidden="1">'[5]Time series'!#REF!</definedName>
    <definedName name="__123Graph_AGRAPH44" localSheetId="41" hidden="1">'[5]Time series'!#REF!</definedName>
    <definedName name="__123Graph_AGRAPH44" localSheetId="47" hidden="1">'[5]Time series'!#REF!</definedName>
    <definedName name="__123Graph_AGRAPH44" localSheetId="48" hidden="1">'[5]Time series'!#REF!</definedName>
    <definedName name="__123Graph_AGRAPH44" localSheetId="8" hidden="1">'[5]Time series'!#REF!</definedName>
    <definedName name="__123Graph_AGRAPH44" hidden="1">'[5]Time series'!#REF!</definedName>
    <definedName name="__123Graph_APERIB" localSheetId="18" hidden="1">'[5]Time series'!#REF!</definedName>
    <definedName name="__123Graph_APERIB" localSheetId="21" hidden="1">'[5]Time series'!#REF!</definedName>
    <definedName name="__123Graph_APERIB" localSheetId="30" hidden="1">'[5]Time series'!#REF!</definedName>
    <definedName name="__123Graph_APERIB" localSheetId="31" hidden="1">'[5]Time series'!#REF!</definedName>
    <definedName name="__123Graph_APERIB" localSheetId="39" hidden="1">'[5]Time series'!#REF!</definedName>
    <definedName name="__123Graph_APERIB" localSheetId="40" hidden="1">'[5]Time series'!#REF!</definedName>
    <definedName name="__123Graph_APERIB" localSheetId="43" hidden="1">'[5]Time series'!#REF!</definedName>
    <definedName name="__123Graph_APERIB" localSheetId="62" hidden="1">'[5]Time series'!#REF!</definedName>
    <definedName name="__123Graph_APERIB" localSheetId="27" hidden="1">'[5]Time series'!#REF!</definedName>
    <definedName name="__123Graph_APERIB" localSheetId="28" hidden="1">'[5]Time series'!#REF!</definedName>
    <definedName name="__123Graph_APERIB" localSheetId="29" hidden="1">'[5]Time series'!#REF!</definedName>
    <definedName name="__123Graph_APERIB" localSheetId="41" hidden="1">'[5]Time series'!#REF!</definedName>
    <definedName name="__123Graph_APERIB" localSheetId="47" hidden="1">'[5]Time series'!#REF!</definedName>
    <definedName name="__123Graph_APERIB" localSheetId="48" hidden="1">'[5]Time series'!#REF!</definedName>
    <definedName name="__123Graph_APERIB" localSheetId="8" hidden="1">'[5]Time series'!#REF!</definedName>
    <definedName name="__123Graph_APERIB" hidden="1">'[5]Time series'!#REF!</definedName>
    <definedName name="__123Graph_APRODABSC" localSheetId="18" hidden="1">'[5]Time series'!#REF!</definedName>
    <definedName name="__123Graph_APRODABSC" localSheetId="21" hidden="1">'[5]Time series'!#REF!</definedName>
    <definedName name="__123Graph_APRODABSC" localSheetId="30" hidden="1">'[5]Time series'!#REF!</definedName>
    <definedName name="__123Graph_APRODABSC" localSheetId="31" hidden="1">'[5]Time series'!#REF!</definedName>
    <definedName name="__123Graph_APRODABSC" localSheetId="39" hidden="1">'[5]Time series'!#REF!</definedName>
    <definedName name="__123Graph_APRODABSC" localSheetId="40" hidden="1">'[5]Time series'!#REF!</definedName>
    <definedName name="__123Graph_APRODABSC" localSheetId="43" hidden="1">'[5]Time series'!#REF!</definedName>
    <definedName name="__123Graph_APRODABSC" localSheetId="62" hidden="1">'[5]Time series'!#REF!</definedName>
    <definedName name="__123Graph_APRODABSC" localSheetId="27" hidden="1">'[5]Time series'!#REF!</definedName>
    <definedName name="__123Graph_APRODABSC" localSheetId="28" hidden="1">'[5]Time series'!#REF!</definedName>
    <definedName name="__123Graph_APRODABSC" localSheetId="29" hidden="1">'[5]Time series'!#REF!</definedName>
    <definedName name="__123Graph_APRODABSC" localSheetId="41" hidden="1">'[5]Time series'!#REF!</definedName>
    <definedName name="__123Graph_APRODABSC" localSheetId="47" hidden="1">'[5]Time series'!#REF!</definedName>
    <definedName name="__123Graph_APRODABSC" localSheetId="48" hidden="1">'[5]Time series'!#REF!</definedName>
    <definedName name="__123Graph_APRODABSC" localSheetId="8" hidden="1">'[5]Time series'!#REF!</definedName>
    <definedName name="__123Graph_APRODABSC" hidden="1">'[5]Time series'!#REF!</definedName>
    <definedName name="__123Graph_APRODABSD" localSheetId="18" hidden="1">'[5]Time series'!#REF!</definedName>
    <definedName name="__123Graph_APRODABSD" localSheetId="21" hidden="1">'[5]Time series'!#REF!</definedName>
    <definedName name="__123Graph_APRODABSD" localSheetId="30" hidden="1">'[5]Time series'!#REF!</definedName>
    <definedName name="__123Graph_APRODABSD" localSheetId="31" hidden="1">'[5]Time series'!#REF!</definedName>
    <definedName name="__123Graph_APRODABSD" localSheetId="39" hidden="1">'[5]Time series'!#REF!</definedName>
    <definedName name="__123Graph_APRODABSD" localSheetId="40" hidden="1">'[5]Time series'!#REF!</definedName>
    <definedName name="__123Graph_APRODABSD" localSheetId="43" hidden="1">'[5]Time series'!#REF!</definedName>
    <definedName name="__123Graph_APRODABSD" localSheetId="62" hidden="1">'[5]Time series'!#REF!</definedName>
    <definedName name="__123Graph_APRODABSD" localSheetId="27" hidden="1">'[5]Time series'!#REF!</definedName>
    <definedName name="__123Graph_APRODABSD" localSheetId="28" hidden="1">'[5]Time series'!#REF!</definedName>
    <definedName name="__123Graph_APRODABSD" localSheetId="29" hidden="1">'[5]Time series'!#REF!</definedName>
    <definedName name="__123Graph_APRODABSD" localSheetId="41" hidden="1">'[5]Time series'!#REF!</definedName>
    <definedName name="__123Graph_APRODABSD" localSheetId="47" hidden="1">'[5]Time series'!#REF!</definedName>
    <definedName name="__123Graph_APRODABSD" localSheetId="48" hidden="1">'[5]Time series'!#REF!</definedName>
    <definedName name="__123Graph_APRODABSD" localSheetId="8" hidden="1">'[5]Time series'!#REF!</definedName>
    <definedName name="__123Graph_APRODABSD" hidden="1">'[5]Time series'!#REF!</definedName>
    <definedName name="__123Graph_APRODTRE2" localSheetId="18" hidden="1">'[5]Time series'!#REF!</definedName>
    <definedName name="__123Graph_APRODTRE2" localSheetId="21" hidden="1">'[5]Time series'!#REF!</definedName>
    <definedName name="__123Graph_APRODTRE2" localSheetId="30" hidden="1">'[5]Time series'!#REF!</definedName>
    <definedName name="__123Graph_APRODTRE2" localSheetId="31" hidden="1">'[5]Time series'!#REF!</definedName>
    <definedName name="__123Graph_APRODTRE2" localSheetId="39" hidden="1">'[5]Time series'!#REF!</definedName>
    <definedName name="__123Graph_APRODTRE2" localSheetId="40" hidden="1">'[5]Time series'!#REF!</definedName>
    <definedName name="__123Graph_APRODTRE2" localSheetId="43" hidden="1">'[5]Time series'!#REF!</definedName>
    <definedName name="__123Graph_APRODTRE2" localSheetId="62" hidden="1">'[5]Time series'!#REF!</definedName>
    <definedName name="__123Graph_APRODTRE2" localSheetId="27" hidden="1">'[5]Time series'!#REF!</definedName>
    <definedName name="__123Graph_APRODTRE2" localSheetId="28" hidden="1">'[5]Time series'!#REF!</definedName>
    <definedName name="__123Graph_APRODTRE2" localSheetId="29" hidden="1">'[5]Time series'!#REF!</definedName>
    <definedName name="__123Graph_APRODTRE2" localSheetId="41" hidden="1">'[5]Time series'!#REF!</definedName>
    <definedName name="__123Graph_APRODTRE2" localSheetId="47" hidden="1">'[5]Time series'!#REF!</definedName>
    <definedName name="__123Graph_APRODTRE2" localSheetId="48" hidden="1">'[5]Time series'!#REF!</definedName>
    <definedName name="__123Graph_APRODTRE2" localSheetId="8" hidden="1">'[5]Time series'!#REF!</definedName>
    <definedName name="__123Graph_APRODTRE2" hidden="1">'[5]Time series'!#REF!</definedName>
    <definedName name="__123Graph_APRODTRE3" localSheetId="18" hidden="1">'[5]Time series'!#REF!</definedName>
    <definedName name="__123Graph_APRODTRE3" localSheetId="21" hidden="1">'[5]Time series'!#REF!</definedName>
    <definedName name="__123Graph_APRODTRE3" localSheetId="30" hidden="1">'[5]Time series'!#REF!</definedName>
    <definedName name="__123Graph_APRODTRE3" localSheetId="31" hidden="1">'[5]Time series'!#REF!</definedName>
    <definedName name="__123Graph_APRODTRE3" localSheetId="39" hidden="1">'[5]Time series'!#REF!</definedName>
    <definedName name="__123Graph_APRODTRE3" localSheetId="40" hidden="1">'[5]Time series'!#REF!</definedName>
    <definedName name="__123Graph_APRODTRE3" localSheetId="43" hidden="1">'[5]Time series'!#REF!</definedName>
    <definedName name="__123Graph_APRODTRE3" localSheetId="62" hidden="1">'[5]Time series'!#REF!</definedName>
    <definedName name="__123Graph_APRODTRE3" localSheetId="27" hidden="1">'[5]Time series'!#REF!</definedName>
    <definedName name="__123Graph_APRODTRE3" localSheetId="28" hidden="1">'[5]Time series'!#REF!</definedName>
    <definedName name="__123Graph_APRODTRE3" localSheetId="29" hidden="1">'[5]Time series'!#REF!</definedName>
    <definedName name="__123Graph_APRODTRE3" localSheetId="41" hidden="1">'[5]Time series'!#REF!</definedName>
    <definedName name="__123Graph_APRODTRE3" localSheetId="47" hidden="1">'[5]Time series'!#REF!</definedName>
    <definedName name="__123Graph_APRODTRE3" localSheetId="48" hidden="1">'[5]Time series'!#REF!</definedName>
    <definedName name="__123Graph_APRODTRE3" localSheetId="8" hidden="1">'[5]Time series'!#REF!</definedName>
    <definedName name="__123Graph_APRODTRE3" hidden="1">'[5]Time series'!#REF!</definedName>
    <definedName name="__123Graph_APRODTRE4" localSheetId="18" hidden="1">'[5]Time series'!#REF!</definedName>
    <definedName name="__123Graph_APRODTRE4" localSheetId="21" hidden="1">'[5]Time series'!#REF!</definedName>
    <definedName name="__123Graph_APRODTRE4" localSheetId="30" hidden="1">'[5]Time series'!#REF!</definedName>
    <definedName name="__123Graph_APRODTRE4" localSheetId="31" hidden="1">'[5]Time series'!#REF!</definedName>
    <definedName name="__123Graph_APRODTRE4" localSheetId="39" hidden="1">'[5]Time series'!#REF!</definedName>
    <definedName name="__123Graph_APRODTRE4" localSheetId="40" hidden="1">'[5]Time series'!#REF!</definedName>
    <definedName name="__123Graph_APRODTRE4" localSheetId="43" hidden="1">'[5]Time series'!#REF!</definedName>
    <definedName name="__123Graph_APRODTRE4" localSheetId="62" hidden="1">'[5]Time series'!#REF!</definedName>
    <definedName name="__123Graph_APRODTRE4" localSheetId="27" hidden="1">'[5]Time series'!#REF!</definedName>
    <definedName name="__123Graph_APRODTRE4" localSheetId="28" hidden="1">'[5]Time series'!#REF!</definedName>
    <definedName name="__123Graph_APRODTRE4" localSheetId="29" hidden="1">'[5]Time series'!#REF!</definedName>
    <definedName name="__123Graph_APRODTRE4" localSheetId="41" hidden="1">'[5]Time series'!#REF!</definedName>
    <definedName name="__123Graph_APRODTRE4" localSheetId="47" hidden="1">'[5]Time series'!#REF!</definedName>
    <definedName name="__123Graph_APRODTRE4" localSheetId="48" hidden="1">'[5]Time series'!#REF!</definedName>
    <definedName name="__123Graph_APRODTRE4" localSheetId="8" hidden="1">'[5]Time series'!#REF!</definedName>
    <definedName name="__123Graph_APRODTRE4" hidden="1">'[5]Time series'!#REF!</definedName>
    <definedName name="__123Graph_APRODTREND" localSheetId="18" hidden="1">'[5]Time series'!#REF!</definedName>
    <definedName name="__123Graph_APRODTREND" localSheetId="21" hidden="1">'[5]Time series'!#REF!</definedName>
    <definedName name="__123Graph_APRODTREND" localSheetId="30" hidden="1">'[5]Time series'!#REF!</definedName>
    <definedName name="__123Graph_APRODTREND" localSheetId="31" hidden="1">'[5]Time series'!#REF!</definedName>
    <definedName name="__123Graph_APRODTREND" localSheetId="39" hidden="1">'[5]Time series'!#REF!</definedName>
    <definedName name="__123Graph_APRODTREND" localSheetId="40" hidden="1">'[5]Time series'!#REF!</definedName>
    <definedName name="__123Graph_APRODTREND" localSheetId="43" hidden="1">'[5]Time series'!#REF!</definedName>
    <definedName name="__123Graph_APRODTREND" localSheetId="62" hidden="1">'[5]Time series'!#REF!</definedName>
    <definedName name="__123Graph_APRODTREND" localSheetId="27" hidden="1">'[5]Time series'!#REF!</definedName>
    <definedName name="__123Graph_APRODTREND" localSheetId="28" hidden="1">'[5]Time series'!#REF!</definedName>
    <definedName name="__123Graph_APRODTREND" localSheetId="29" hidden="1">'[5]Time series'!#REF!</definedName>
    <definedName name="__123Graph_APRODTREND" localSheetId="41" hidden="1">'[5]Time series'!#REF!</definedName>
    <definedName name="__123Graph_APRODTREND" localSheetId="47" hidden="1">'[5]Time series'!#REF!</definedName>
    <definedName name="__123Graph_APRODTREND" localSheetId="48" hidden="1">'[5]Time series'!#REF!</definedName>
    <definedName name="__123Graph_APRODTREND" localSheetId="8" hidden="1">'[5]Time series'!#REF!</definedName>
    <definedName name="__123Graph_APRODTREND" hidden="1">'[5]Time series'!#REF!</definedName>
    <definedName name="__123Graph_ATEST1" localSheetId="53" hidden="1">[6]REER!$AZ$144:$AZ$210</definedName>
    <definedName name="__123Graph_ATEST1" hidden="1">[7]REER!$AZ$144:$AZ$210</definedName>
    <definedName name="__123Graph_AUTRECHT" localSheetId="18" hidden="1">'[5]Time series'!#REF!</definedName>
    <definedName name="__123Graph_AUTRECHT" localSheetId="21" hidden="1">'[5]Time series'!#REF!</definedName>
    <definedName name="__123Graph_AUTRECHT" localSheetId="30" hidden="1">'[5]Time series'!#REF!</definedName>
    <definedName name="__123Graph_AUTRECHT" localSheetId="31" hidden="1">'[5]Time series'!#REF!</definedName>
    <definedName name="__123Graph_AUTRECHT" localSheetId="39" hidden="1">'[5]Time series'!#REF!</definedName>
    <definedName name="__123Graph_AUTRECHT" localSheetId="40" hidden="1">'[5]Time series'!#REF!</definedName>
    <definedName name="__123Graph_AUTRECHT" localSheetId="43" hidden="1">'[5]Time series'!#REF!</definedName>
    <definedName name="__123Graph_AUTRECHT" localSheetId="62" hidden="1">'[5]Time series'!#REF!</definedName>
    <definedName name="__123Graph_AUTRECHT" localSheetId="27" hidden="1">'[5]Time series'!#REF!</definedName>
    <definedName name="__123Graph_AUTRECHT" localSheetId="28" hidden="1">'[5]Time series'!#REF!</definedName>
    <definedName name="__123Graph_AUTRECHT" localSheetId="29" hidden="1">'[5]Time series'!#REF!</definedName>
    <definedName name="__123Graph_AUTRECHT" localSheetId="41" hidden="1">'[5]Time series'!#REF!</definedName>
    <definedName name="__123Graph_AUTRECHT" localSheetId="47" hidden="1">'[5]Time series'!#REF!</definedName>
    <definedName name="__123Graph_AUTRECHT" localSheetId="48" hidden="1">'[5]Time series'!#REF!</definedName>
    <definedName name="__123Graph_AUTRECHT" localSheetId="8" hidden="1">'[5]Time series'!#REF!</definedName>
    <definedName name="__123Graph_AUTRECHT" hidden="1">'[5]Time series'!#REF!</definedName>
    <definedName name="__123Graph_B" localSheetId="17" hidden="1">#REF!</definedName>
    <definedName name="__123Graph_B" localSheetId="18" hidden="1">#REF!</definedName>
    <definedName name="__123Graph_B" localSheetId="19" hidden="1">#REF!</definedName>
    <definedName name="__123Graph_B" localSheetId="21" hidden="1">#REF!</definedName>
    <definedName name="__123Graph_B" localSheetId="30" hidden="1">#REF!</definedName>
    <definedName name="__123Graph_B" localSheetId="31" hidden="1">#REF!</definedName>
    <definedName name="__123Graph_B" localSheetId="35" hidden="1">#REF!</definedName>
    <definedName name="__123Graph_B" localSheetId="39" hidden="1">#REF!</definedName>
    <definedName name="__123Graph_B" localSheetId="40" hidden="1">#REF!</definedName>
    <definedName name="__123Graph_B" localSheetId="43" hidden="1">#REF!</definedName>
    <definedName name="__123Graph_B" localSheetId="44" hidden="1">#REF!</definedName>
    <definedName name="__123Graph_B" localSheetId="10" hidden="1">#REF!</definedName>
    <definedName name="__123Graph_B" localSheetId="11" hidden="1">#REF!</definedName>
    <definedName name="__123Graph_B" localSheetId="62" hidden="1">#REF!</definedName>
    <definedName name="__123Graph_B" localSheetId="27" hidden="1">#REF!</definedName>
    <definedName name="__123Graph_B" localSheetId="28" hidden="1">#REF!</definedName>
    <definedName name="__123Graph_B" localSheetId="29" hidden="1">#REF!</definedName>
    <definedName name="__123Graph_B" localSheetId="41" hidden="1">#REF!</definedName>
    <definedName name="__123Graph_B" localSheetId="47" hidden="1">#REF!</definedName>
    <definedName name="__123Graph_B" localSheetId="48" hidden="1">#REF!</definedName>
    <definedName name="__123Graph_B" localSheetId="8" hidden="1">#REF!</definedName>
    <definedName name="__123Graph_B" localSheetId="51" hidden="1">#REF!</definedName>
    <definedName name="__123Graph_B" localSheetId="53" hidden="1">#REF!</definedName>
    <definedName name="__123Graph_B" hidden="1">#REF!</definedName>
    <definedName name="__123Graph_BBERLGRAP" localSheetId="18" hidden="1">'[5]Time series'!#REF!</definedName>
    <definedName name="__123Graph_BBERLGRAP" localSheetId="21" hidden="1">'[5]Time series'!#REF!</definedName>
    <definedName name="__123Graph_BBERLGRAP" localSheetId="30" hidden="1">'[5]Time series'!#REF!</definedName>
    <definedName name="__123Graph_BBERLGRAP" localSheetId="31" hidden="1">'[5]Time series'!#REF!</definedName>
    <definedName name="__123Graph_BBERLGRAP" localSheetId="39" hidden="1">'[5]Time series'!#REF!</definedName>
    <definedName name="__123Graph_BBERLGRAP" localSheetId="40" hidden="1">'[5]Time series'!#REF!</definedName>
    <definedName name="__123Graph_BBERLGRAP" localSheetId="43" hidden="1">'[5]Time series'!#REF!</definedName>
    <definedName name="__123Graph_BBERLGRAP" localSheetId="62" hidden="1">'[5]Time series'!#REF!</definedName>
    <definedName name="__123Graph_BBERLGRAP" localSheetId="27" hidden="1">'[5]Time series'!#REF!</definedName>
    <definedName name="__123Graph_BBERLGRAP" localSheetId="28" hidden="1">'[5]Time series'!#REF!</definedName>
    <definedName name="__123Graph_BBERLGRAP" localSheetId="29" hidden="1">'[5]Time series'!#REF!</definedName>
    <definedName name="__123Graph_BBERLGRAP" localSheetId="41" hidden="1">'[5]Time series'!#REF!</definedName>
    <definedName name="__123Graph_BBERLGRAP" localSheetId="47" hidden="1">'[5]Time series'!#REF!</definedName>
    <definedName name="__123Graph_BBERLGRAP" localSheetId="48" hidden="1">'[5]Time series'!#REF!</definedName>
    <definedName name="__123Graph_BBERLGRAP" localSheetId="8" hidden="1">'[5]Time series'!#REF!</definedName>
    <definedName name="__123Graph_BBERLGRAP" hidden="1">'[5]Time series'!#REF!</definedName>
    <definedName name="__123Graph_BCATCH1" localSheetId="18" hidden="1">'[5]Time series'!#REF!</definedName>
    <definedName name="__123Graph_BCATCH1" localSheetId="21" hidden="1">'[5]Time series'!#REF!</definedName>
    <definedName name="__123Graph_BCATCH1" localSheetId="30" hidden="1">'[5]Time series'!#REF!</definedName>
    <definedName name="__123Graph_BCATCH1" localSheetId="31" hidden="1">'[5]Time series'!#REF!</definedName>
    <definedName name="__123Graph_BCATCH1" localSheetId="39" hidden="1">'[5]Time series'!#REF!</definedName>
    <definedName name="__123Graph_BCATCH1" localSheetId="40" hidden="1">'[5]Time series'!#REF!</definedName>
    <definedName name="__123Graph_BCATCH1" localSheetId="43" hidden="1">'[5]Time series'!#REF!</definedName>
    <definedName name="__123Graph_BCATCH1" localSheetId="62" hidden="1">'[5]Time series'!#REF!</definedName>
    <definedName name="__123Graph_BCATCH1" localSheetId="27" hidden="1">'[5]Time series'!#REF!</definedName>
    <definedName name="__123Graph_BCATCH1" localSheetId="28" hidden="1">'[5]Time series'!#REF!</definedName>
    <definedName name="__123Graph_BCATCH1" localSheetId="29" hidden="1">'[5]Time series'!#REF!</definedName>
    <definedName name="__123Graph_BCATCH1" localSheetId="41" hidden="1">'[5]Time series'!#REF!</definedName>
    <definedName name="__123Graph_BCATCH1" localSheetId="47" hidden="1">'[5]Time series'!#REF!</definedName>
    <definedName name="__123Graph_BCATCH1" localSheetId="48" hidden="1">'[5]Time series'!#REF!</definedName>
    <definedName name="__123Graph_BCATCH1" localSheetId="8" hidden="1">'[5]Time series'!#REF!</definedName>
    <definedName name="__123Graph_BCATCH1" hidden="1">'[5]Time series'!#REF!</definedName>
    <definedName name="__123Graph_BCONVERG1" localSheetId="18" hidden="1">'[5]Time series'!#REF!</definedName>
    <definedName name="__123Graph_BCONVERG1" localSheetId="21" hidden="1">'[5]Time series'!#REF!</definedName>
    <definedName name="__123Graph_BCONVERG1" localSheetId="30" hidden="1">'[5]Time series'!#REF!</definedName>
    <definedName name="__123Graph_BCONVERG1" localSheetId="31" hidden="1">'[5]Time series'!#REF!</definedName>
    <definedName name="__123Graph_BCONVERG1" localSheetId="39" hidden="1">'[5]Time series'!#REF!</definedName>
    <definedName name="__123Graph_BCONVERG1" localSheetId="40" hidden="1">'[5]Time series'!#REF!</definedName>
    <definedName name="__123Graph_BCONVERG1" localSheetId="43" hidden="1">'[5]Time series'!#REF!</definedName>
    <definedName name="__123Graph_BCONVERG1" localSheetId="62" hidden="1">'[5]Time series'!#REF!</definedName>
    <definedName name="__123Graph_BCONVERG1" localSheetId="27" hidden="1">'[5]Time series'!#REF!</definedName>
    <definedName name="__123Graph_BCONVERG1" localSheetId="28" hidden="1">'[5]Time series'!#REF!</definedName>
    <definedName name="__123Graph_BCONVERG1" localSheetId="29" hidden="1">'[5]Time series'!#REF!</definedName>
    <definedName name="__123Graph_BCONVERG1" localSheetId="41" hidden="1">'[5]Time series'!#REF!</definedName>
    <definedName name="__123Graph_BCONVERG1" localSheetId="47" hidden="1">'[5]Time series'!#REF!</definedName>
    <definedName name="__123Graph_BCONVERG1" localSheetId="48" hidden="1">'[5]Time series'!#REF!</definedName>
    <definedName name="__123Graph_BCONVERG1" localSheetId="8" hidden="1">'[5]Time series'!#REF!</definedName>
    <definedName name="__123Graph_BCONVERG1" hidden="1">'[5]Time series'!#REF!</definedName>
    <definedName name="__123Graph_BCurrent" localSheetId="17" hidden="1">[8]G!#REF!</definedName>
    <definedName name="__123Graph_BCurrent" localSheetId="18" hidden="1">[8]G!#REF!</definedName>
    <definedName name="__123Graph_BCurrent" localSheetId="19" hidden="1">[8]G!#REF!</definedName>
    <definedName name="__123Graph_BCurrent" localSheetId="21" hidden="1">[8]G!#REF!</definedName>
    <definedName name="__123Graph_BCurrent" localSheetId="30" hidden="1">[8]G!#REF!</definedName>
    <definedName name="__123Graph_BCurrent" localSheetId="31" hidden="1">[8]G!#REF!</definedName>
    <definedName name="__123Graph_BCurrent" localSheetId="35" hidden="1">[8]G!#REF!</definedName>
    <definedName name="__123Graph_BCurrent" localSheetId="39" hidden="1">[8]G!#REF!</definedName>
    <definedName name="__123Graph_BCurrent" localSheetId="40" hidden="1">[8]G!#REF!</definedName>
    <definedName name="__123Graph_BCurrent" localSheetId="43" hidden="1">[8]G!#REF!</definedName>
    <definedName name="__123Graph_BCurrent" localSheetId="44" hidden="1">[8]G!#REF!</definedName>
    <definedName name="__123Graph_BCurrent" localSheetId="62" hidden="1">[8]G!#REF!</definedName>
    <definedName name="__123Graph_BCurrent" localSheetId="27" hidden="1">[8]G!#REF!</definedName>
    <definedName name="__123Graph_BCurrent" localSheetId="28" hidden="1">[8]G!#REF!</definedName>
    <definedName name="__123Graph_BCurrent" localSheetId="29" hidden="1">[8]G!#REF!</definedName>
    <definedName name="__123Graph_BCurrent" localSheetId="41" hidden="1">[8]G!#REF!</definedName>
    <definedName name="__123Graph_BCurrent" localSheetId="47" hidden="1">[8]G!#REF!</definedName>
    <definedName name="__123Graph_BCurrent" localSheetId="48" hidden="1">[8]G!#REF!</definedName>
    <definedName name="__123Graph_BCurrent" localSheetId="8" hidden="1">[8]G!#REF!</definedName>
    <definedName name="__123Graph_BCurrent" localSheetId="51" hidden="1">[8]G!#REF!</definedName>
    <definedName name="__123Graph_BCurrent" localSheetId="53" hidden="1">[8]G!#REF!</definedName>
    <definedName name="__123Graph_BCurrent" hidden="1">[8]G!#REF!</definedName>
    <definedName name="__123Graph_BECTOT" localSheetId="18" hidden="1">#REF!</definedName>
    <definedName name="__123Graph_BECTOT" localSheetId="21" hidden="1">#REF!</definedName>
    <definedName name="__123Graph_BECTOT" localSheetId="30" hidden="1">#REF!</definedName>
    <definedName name="__123Graph_BECTOT" localSheetId="31" hidden="1">#REF!</definedName>
    <definedName name="__123Graph_BECTOT" localSheetId="39" hidden="1">#REF!</definedName>
    <definedName name="__123Graph_BECTOT" localSheetId="40" hidden="1">#REF!</definedName>
    <definedName name="__123Graph_BECTOT" localSheetId="43" hidden="1">#REF!</definedName>
    <definedName name="__123Graph_BECTOT" localSheetId="62" hidden="1">#REF!</definedName>
    <definedName name="__123Graph_BECTOT" localSheetId="27" hidden="1">#REF!</definedName>
    <definedName name="__123Graph_BECTOT" localSheetId="28" hidden="1">#REF!</definedName>
    <definedName name="__123Graph_BECTOT" localSheetId="29" hidden="1">#REF!</definedName>
    <definedName name="__123Graph_BECTOT" localSheetId="41" hidden="1">#REF!</definedName>
    <definedName name="__123Graph_BECTOT" localSheetId="47" hidden="1">#REF!</definedName>
    <definedName name="__123Graph_BECTOT" localSheetId="48" hidden="1">#REF!</definedName>
    <definedName name="__123Graph_BECTOT" localSheetId="8" hidden="1">#REF!</definedName>
    <definedName name="__123Graph_BECTOT" hidden="1">#REF!</definedName>
    <definedName name="__123Graph_BGDP" localSheetId="17" hidden="1">'[9]Quarterly Program'!#REF!</definedName>
    <definedName name="__123Graph_BGDP" localSheetId="18" hidden="1">'[9]Quarterly Program'!#REF!</definedName>
    <definedName name="__123Graph_BGDP" localSheetId="19" hidden="1">'[9]Quarterly Program'!#REF!</definedName>
    <definedName name="__123Graph_BGDP" localSheetId="21" hidden="1">'[9]Quarterly Program'!#REF!</definedName>
    <definedName name="__123Graph_BGDP" localSheetId="30" hidden="1">'[9]Quarterly Program'!#REF!</definedName>
    <definedName name="__123Graph_BGDP" localSheetId="31" hidden="1">'[9]Quarterly Program'!#REF!</definedName>
    <definedName name="__123Graph_BGDP" localSheetId="35" hidden="1">'[9]Quarterly Program'!#REF!</definedName>
    <definedName name="__123Graph_BGDP" localSheetId="39" hidden="1">'[9]Quarterly Program'!#REF!</definedName>
    <definedName name="__123Graph_BGDP" localSheetId="40" hidden="1">'[9]Quarterly Program'!#REF!</definedName>
    <definedName name="__123Graph_BGDP" localSheetId="43" hidden="1">'[9]Quarterly Program'!#REF!</definedName>
    <definedName name="__123Graph_BGDP" localSheetId="44" hidden="1">'[9]Quarterly Program'!#REF!</definedName>
    <definedName name="__123Graph_BGDP" localSheetId="62" hidden="1">'[9]Quarterly Program'!#REF!</definedName>
    <definedName name="__123Graph_BGDP" localSheetId="27" hidden="1">'[9]Quarterly Program'!#REF!</definedName>
    <definedName name="__123Graph_BGDP" localSheetId="28" hidden="1">'[9]Quarterly Program'!#REF!</definedName>
    <definedName name="__123Graph_BGDP" localSheetId="29" hidden="1">'[9]Quarterly Program'!#REF!</definedName>
    <definedName name="__123Graph_BGDP" localSheetId="41" hidden="1">'[9]Quarterly Program'!#REF!</definedName>
    <definedName name="__123Graph_BGDP" localSheetId="47" hidden="1">'[9]Quarterly Program'!#REF!</definedName>
    <definedName name="__123Graph_BGDP" localSheetId="48" hidden="1">'[9]Quarterly Program'!#REF!</definedName>
    <definedName name="__123Graph_BGDP" localSheetId="8" hidden="1">'[9]Quarterly Program'!#REF!</definedName>
    <definedName name="__123Graph_BGDP" localSheetId="51" hidden="1">'[9]Quarterly Program'!#REF!</definedName>
    <definedName name="__123Graph_BGDP" localSheetId="53" hidden="1">'[9]Quarterly Program'!#REF!</definedName>
    <definedName name="__123Graph_BGDP" hidden="1">'[9]Quarterly Program'!#REF!</definedName>
    <definedName name="__123Graph_BGRAPH2" localSheetId="18" hidden="1">'[5]Time series'!#REF!</definedName>
    <definedName name="__123Graph_BGRAPH2" localSheetId="21" hidden="1">'[5]Time series'!#REF!</definedName>
    <definedName name="__123Graph_BGRAPH2" localSheetId="30" hidden="1">'[5]Time series'!#REF!</definedName>
    <definedName name="__123Graph_BGRAPH2" localSheetId="31" hidden="1">'[5]Time series'!#REF!</definedName>
    <definedName name="__123Graph_BGRAPH2" localSheetId="39" hidden="1">'[5]Time series'!#REF!</definedName>
    <definedName name="__123Graph_BGRAPH2" localSheetId="40" hidden="1">'[5]Time series'!#REF!</definedName>
    <definedName name="__123Graph_BGRAPH2" localSheetId="43" hidden="1">'[5]Time series'!#REF!</definedName>
    <definedName name="__123Graph_BGRAPH2" localSheetId="62" hidden="1">'[5]Time series'!#REF!</definedName>
    <definedName name="__123Graph_BGRAPH2" localSheetId="27" hidden="1">'[5]Time series'!#REF!</definedName>
    <definedName name="__123Graph_BGRAPH2" localSheetId="28" hidden="1">'[5]Time series'!#REF!</definedName>
    <definedName name="__123Graph_BGRAPH2" localSheetId="29" hidden="1">'[5]Time series'!#REF!</definedName>
    <definedName name="__123Graph_BGRAPH2" localSheetId="41" hidden="1">'[5]Time series'!#REF!</definedName>
    <definedName name="__123Graph_BGRAPH2" localSheetId="47" hidden="1">'[5]Time series'!#REF!</definedName>
    <definedName name="__123Graph_BGRAPH2" localSheetId="48" hidden="1">'[5]Time series'!#REF!</definedName>
    <definedName name="__123Graph_BGRAPH2" localSheetId="8" hidden="1">'[5]Time series'!#REF!</definedName>
    <definedName name="__123Graph_BGRAPH2" hidden="1">'[5]Time series'!#REF!</definedName>
    <definedName name="__123Graph_BGRAPH41" localSheetId="18" hidden="1">'[5]Time series'!#REF!</definedName>
    <definedName name="__123Graph_BGRAPH41" localSheetId="21" hidden="1">'[5]Time series'!#REF!</definedName>
    <definedName name="__123Graph_BGRAPH41" localSheetId="30" hidden="1">'[5]Time series'!#REF!</definedName>
    <definedName name="__123Graph_BGRAPH41" localSheetId="31" hidden="1">'[5]Time series'!#REF!</definedName>
    <definedName name="__123Graph_BGRAPH41" localSheetId="39" hidden="1">'[5]Time series'!#REF!</definedName>
    <definedName name="__123Graph_BGRAPH41" localSheetId="40" hidden="1">'[5]Time series'!#REF!</definedName>
    <definedName name="__123Graph_BGRAPH41" localSheetId="43" hidden="1">'[5]Time series'!#REF!</definedName>
    <definedName name="__123Graph_BGRAPH41" localSheetId="62" hidden="1">'[5]Time series'!#REF!</definedName>
    <definedName name="__123Graph_BGRAPH41" localSheetId="27" hidden="1">'[5]Time series'!#REF!</definedName>
    <definedName name="__123Graph_BGRAPH41" localSheetId="28" hidden="1">'[5]Time series'!#REF!</definedName>
    <definedName name="__123Graph_BGRAPH41" localSheetId="29" hidden="1">'[5]Time series'!#REF!</definedName>
    <definedName name="__123Graph_BGRAPH41" localSheetId="41" hidden="1">'[5]Time series'!#REF!</definedName>
    <definedName name="__123Graph_BGRAPH41" localSheetId="47" hidden="1">'[5]Time series'!#REF!</definedName>
    <definedName name="__123Graph_BGRAPH41" localSheetId="48" hidden="1">'[5]Time series'!#REF!</definedName>
    <definedName name="__123Graph_BGRAPH41" localSheetId="8" hidden="1">'[5]Time series'!#REF!</definedName>
    <definedName name="__123Graph_BGRAPH41" hidden="1">'[5]Time series'!#REF!</definedName>
    <definedName name="__123Graph_BMONEY" localSheetId="17" hidden="1">'[9]Quarterly Program'!#REF!</definedName>
    <definedName name="__123Graph_BMONEY" localSheetId="18" hidden="1">'[9]Quarterly Program'!#REF!</definedName>
    <definedName name="__123Graph_BMONEY" localSheetId="19" hidden="1">'[9]Quarterly Program'!#REF!</definedName>
    <definedName name="__123Graph_BMONEY" localSheetId="21" hidden="1">'[9]Quarterly Program'!#REF!</definedName>
    <definedName name="__123Graph_BMONEY" localSheetId="30" hidden="1">'[9]Quarterly Program'!#REF!</definedName>
    <definedName name="__123Graph_BMONEY" localSheetId="31" hidden="1">'[9]Quarterly Program'!#REF!</definedName>
    <definedName name="__123Graph_BMONEY" localSheetId="39" hidden="1">'[9]Quarterly Program'!#REF!</definedName>
    <definedName name="__123Graph_BMONEY" localSheetId="40" hidden="1">'[9]Quarterly Program'!#REF!</definedName>
    <definedName name="__123Graph_BMONEY" localSheetId="43" hidden="1">'[9]Quarterly Program'!#REF!</definedName>
    <definedName name="__123Graph_BMONEY" localSheetId="44" hidden="1">'[9]Quarterly Program'!#REF!</definedName>
    <definedName name="__123Graph_BMONEY" localSheetId="62" hidden="1">'[9]Quarterly Program'!#REF!</definedName>
    <definedName name="__123Graph_BMONEY" localSheetId="27" hidden="1">'[9]Quarterly Program'!#REF!</definedName>
    <definedName name="__123Graph_BMONEY" localSheetId="28" hidden="1">'[9]Quarterly Program'!#REF!</definedName>
    <definedName name="__123Graph_BMONEY" localSheetId="29" hidden="1">'[9]Quarterly Program'!#REF!</definedName>
    <definedName name="__123Graph_BMONEY" localSheetId="41" hidden="1">'[9]Quarterly Program'!#REF!</definedName>
    <definedName name="__123Graph_BMONEY" localSheetId="47" hidden="1">'[9]Quarterly Program'!#REF!</definedName>
    <definedName name="__123Graph_BMONEY" localSheetId="48" hidden="1">'[9]Quarterly Program'!#REF!</definedName>
    <definedName name="__123Graph_BMONEY" localSheetId="8" hidden="1">'[9]Quarterly Program'!#REF!</definedName>
    <definedName name="__123Graph_BMONEY" localSheetId="53" hidden="1">'[9]Quarterly Program'!#REF!</definedName>
    <definedName name="__123Graph_BMONEY" hidden="1">'[9]Quarterly Program'!#REF!</definedName>
    <definedName name="__123Graph_BPERIB" localSheetId="18" hidden="1">'[5]Time series'!#REF!</definedName>
    <definedName name="__123Graph_BPERIB" localSheetId="21" hidden="1">'[5]Time series'!#REF!</definedName>
    <definedName name="__123Graph_BPERIB" localSheetId="30" hidden="1">'[5]Time series'!#REF!</definedName>
    <definedName name="__123Graph_BPERIB" localSheetId="31" hidden="1">'[5]Time series'!#REF!</definedName>
    <definedName name="__123Graph_BPERIB" localSheetId="39" hidden="1">'[5]Time series'!#REF!</definedName>
    <definedName name="__123Graph_BPERIB" localSheetId="40" hidden="1">'[5]Time series'!#REF!</definedName>
    <definedName name="__123Graph_BPERIB" localSheetId="43" hidden="1">'[5]Time series'!#REF!</definedName>
    <definedName name="__123Graph_BPERIB" localSheetId="62" hidden="1">'[5]Time series'!#REF!</definedName>
    <definedName name="__123Graph_BPERIB" localSheetId="27" hidden="1">'[5]Time series'!#REF!</definedName>
    <definedName name="__123Graph_BPERIB" localSheetId="28" hidden="1">'[5]Time series'!#REF!</definedName>
    <definedName name="__123Graph_BPERIB" localSheetId="29" hidden="1">'[5]Time series'!#REF!</definedName>
    <definedName name="__123Graph_BPERIB" localSheetId="41" hidden="1">'[5]Time series'!#REF!</definedName>
    <definedName name="__123Graph_BPERIB" localSheetId="47" hidden="1">'[5]Time series'!#REF!</definedName>
    <definedName name="__123Graph_BPERIB" localSheetId="48" hidden="1">'[5]Time series'!#REF!</definedName>
    <definedName name="__123Graph_BPERIB" localSheetId="8" hidden="1">'[5]Time series'!#REF!</definedName>
    <definedName name="__123Graph_BPERIB" hidden="1">'[5]Time series'!#REF!</definedName>
    <definedName name="__123Graph_BPRODABSC" localSheetId="18" hidden="1">'[5]Time series'!#REF!</definedName>
    <definedName name="__123Graph_BPRODABSC" localSheetId="21" hidden="1">'[5]Time series'!#REF!</definedName>
    <definedName name="__123Graph_BPRODABSC" localSheetId="30" hidden="1">'[5]Time series'!#REF!</definedName>
    <definedName name="__123Graph_BPRODABSC" localSheetId="31" hidden="1">'[5]Time series'!#REF!</definedName>
    <definedName name="__123Graph_BPRODABSC" localSheetId="39" hidden="1">'[5]Time series'!#REF!</definedName>
    <definedName name="__123Graph_BPRODABSC" localSheetId="40" hidden="1">'[5]Time series'!#REF!</definedName>
    <definedName name="__123Graph_BPRODABSC" localSheetId="43" hidden="1">'[5]Time series'!#REF!</definedName>
    <definedName name="__123Graph_BPRODABSC" localSheetId="62" hidden="1">'[5]Time series'!#REF!</definedName>
    <definedName name="__123Graph_BPRODABSC" localSheetId="27" hidden="1">'[5]Time series'!#REF!</definedName>
    <definedName name="__123Graph_BPRODABSC" localSheetId="28" hidden="1">'[5]Time series'!#REF!</definedName>
    <definedName name="__123Graph_BPRODABSC" localSheetId="29" hidden="1">'[5]Time series'!#REF!</definedName>
    <definedName name="__123Graph_BPRODABSC" localSheetId="41" hidden="1">'[5]Time series'!#REF!</definedName>
    <definedName name="__123Graph_BPRODABSC" localSheetId="47" hidden="1">'[5]Time series'!#REF!</definedName>
    <definedName name="__123Graph_BPRODABSC" localSheetId="48" hidden="1">'[5]Time series'!#REF!</definedName>
    <definedName name="__123Graph_BPRODABSC" localSheetId="8" hidden="1">'[5]Time series'!#REF!</definedName>
    <definedName name="__123Graph_BPRODABSC" hidden="1">'[5]Time series'!#REF!</definedName>
    <definedName name="__123Graph_BPRODABSD" localSheetId="18" hidden="1">'[5]Time series'!#REF!</definedName>
    <definedName name="__123Graph_BPRODABSD" localSheetId="21" hidden="1">'[5]Time series'!#REF!</definedName>
    <definedName name="__123Graph_BPRODABSD" localSheetId="30" hidden="1">'[5]Time series'!#REF!</definedName>
    <definedName name="__123Graph_BPRODABSD" localSheetId="31" hidden="1">'[5]Time series'!#REF!</definedName>
    <definedName name="__123Graph_BPRODABSD" localSheetId="39" hidden="1">'[5]Time series'!#REF!</definedName>
    <definedName name="__123Graph_BPRODABSD" localSheetId="40" hidden="1">'[5]Time series'!#REF!</definedName>
    <definedName name="__123Graph_BPRODABSD" localSheetId="43" hidden="1">'[5]Time series'!#REF!</definedName>
    <definedName name="__123Graph_BPRODABSD" localSheetId="62" hidden="1">'[5]Time series'!#REF!</definedName>
    <definedName name="__123Graph_BPRODABSD" localSheetId="27" hidden="1">'[5]Time series'!#REF!</definedName>
    <definedName name="__123Graph_BPRODABSD" localSheetId="28" hidden="1">'[5]Time series'!#REF!</definedName>
    <definedName name="__123Graph_BPRODABSD" localSheetId="29" hidden="1">'[5]Time series'!#REF!</definedName>
    <definedName name="__123Graph_BPRODABSD" localSheetId="41" hidden="1">'[5]Time series'!#REF!</definedName>
    <definedName name="__123Graph_BPRODABSD" localSheetId="47" hidden="1">'[5]Time series'!#REF!</definedName>
    <definedName name="__123Graph_BPRODABSD" localSheetId="48" hidden="1">'[5]Time series'!#REF!</definedName>
    <definedName name="__123Graph_BPRODABSD" localSheetId="8" hidden="1">'[5]Time series'!#REF!</definedName>
    <definedName name="__123Graph_BPRODABSD" hidden="1">'[5]Time series'!#REF!</definedName>
    <definedName name="__123Graph_BREER3" localSheetId="53" hidden="1">[6]REER!$BB$144:$BB$212</definedName>
    <definedName name="__123Graph_BREER3" hidden="1">[7]REER!$BB$144:$BB$212</definedName>
    <definedName name="__123Graph_BTEST1" localSheetId="53" hidden="1">[6]REER!$AY$144:$AY$210</definedName>
    <definedName name="__123Graph_BTEST1" hidden="1">[7]REER!$AY$144:$AY$210</definedName>
    <definedName name="__123Graph_C" localSheetId="18" hidden="1">#REF!</definedName>
    <definedName name="__123Graph_C" localSheetId="21" hidden="1">#REF!</definedName>
    <definedName name="__123Graph_C" localSheetId="30" hidden="1">#REF!</definedName>
    <definedName name="__123Graph_C" localSheetId="31" hidden="1">#REF!</definedName>
    <definedName name="__123Graph_C" localSheetId="39" hidden="1">#REF!</definedName>
    <definedName name="__123Graph_C" localSheetId="40" hidden="1">#REF!</definedName>
    <definedName name="__123Graph_C" localSheetId="43" hidden="1">#REF!</definedName>
    <definedName name="__123Graph_C" localSheetId="62" hidden="1">#REF!</definedName>
    <definedName name="__123Graph_C" localSheetId="27" hidden="1">#REF!</definedName>
    <definedName name="__123Graph_C" localSheetId="28" hidden="1">#REF!</definedName>
    <definedName name="__123Graph_C" localSheetId="29" hidden="1">#REF!</definedName>
    <definedName name="__123Graph_C" localSheetId="41" hidden="1">#REF!</definedName>
    <definedName name="__123Graph_C" localSheetId="47" hidden="1">#REF!</definedName>
    <definedName name="__123Graph_C" localSheetId="48" hidden="1">#REF!</definedName>
    <definedName name="__123Graph_C" localSheetId="8" hidden="1">#REF!</definedName>
    <definedName name="__123Graph_C" hidden="1">#REF!</definedName>
    <definedName name="__123Graph_CBERLGRAP" localSheetId="18" hidden="1">'[5]Time series'!#REF!</definedName>
    <definedName name="__123Graph_CBERLGRAP" localSheetId="21" hidden="1">'[5]Time series'!#REF!</definedName>
    <definedName name="__123Graph_CBERLGRAP" localSheetId="30" hidden="1">'[5]Time series'!#REF!</definedName>
    <definedName name="__123Graph_CBERLGRAP" localSheetId="31" hidden="1">'[5]Time series'!#REF!</definedName>
    <definedName name="__123Graph_CBERLGRAP" localSheetId="39" hidden="1">'[5]Time series'!#REF!</definedName>
    <definedName name="__123Graph_CBERLGRAP" localSheetId="40" hidden="1">'[5]Time series'!#REF!</definedName>
    <definedName name="__123Graph_CBERLGRAP" localSheetId="43" hidden="1">'[5]Time series'!#REF!</definedName>
    <definedName name="__123Graph_CBERLGRAP" localSheetId="62" hidden="1">'[5]Time series'!#REF!</definedName>
    <definedName name="__123Graph_CBERLGRAP" localSheetId="27" hidden="1">'[5]Time series'!#REF!</definedName>
    <definedName name="__123Graph_CBERLGRAP" localSheetId="28" hidden="1">'[5]Time series'!#REF!</definedName>
    <definedName name="__123Graph_CBERLGRAP" localSheetId="29" hidden="1">'[5]Time series'!#REF!</definedName>
    <definedName name="__123Graph_CBERLGRAP" localSheetId="41" hidden="1">'[5]Time series'!#REF!</definedName>
    <definedName name="__123Graph_CBERLGRAP" localSheetId="47" hidden="1">'[5]Time series'!#REF!</definedName>
    <definedName name="__123Graph_CBERLGRAP" localSheetId="48" hidden="1">'[5]Time series'!#REF!</definedName>
    <definedName name="__123Graph_CBERLGRAP" localSheetId="8" hidden="1">'[5]Time series'!#REF!</definedName>
    <definedName name="__123Graph_CBERLGRAP" hidden="1">'[5]Time series'!#REF!</definedName>
    <definedName name="__123Graph_CCATCH1" localSheetId="18" hidden="1">'[5]Time series'!#REF!</definedName>
    <definedName name="__123Graph_CCATCH1" localSheetId="21" hidden="1">'[5]Time series'!#REF!</definedName>
    <definedName name="__123Graph_CCATCH1" localSheetId="30" hidden="1">'[5]Time series'!#REF!</definedName>
    <definedName name="__123Graph_CCATCH1" localSheetId="31" hidden="1">'[5]Time series'!#REF!</definedName>
    <definedName name="__123Graph_CCATCH1" localSheetId="39" hidden="1">'[5]Time series'!#REF!</definedName>
    <definedName name="__123Graph_CCATCH1" localSheetId="40" hidden="1">'[5]Time series'!#REF!</definedName>
    <definedName name="__123Graph_CCATCH1" localSheetId="43" hidden="1">'[5]Time series'!#REF!</definedName>
    <definedName name="__123Graph_CCATCH1" localSheetId="62" hidden="1">'[5]Time series'!#REF!</definedName>
    <definedName name="__123Graph_CCATCH1" localSheetId="27" hidden="1">'[5]Time series'!#REF!</definedName>
    <definedName name="__123Graph_CCATCH1" localSheetId="28" hidden="1">'[5]Time series'!#REF!</definedName>
    <definedName name="__123Graph_CCATCH1" localSheetId="29" hidden="1">'[5]Time series'!#REF!</definedName>
    <definedName name="__123Graph_CCATCH1" localSheetId="41" hidden="1">'[5]Time series'!#REF!</definedName>
    <definedName name="__123Graph_CCATCH1" localSheetId="47" hidden="1">'[5]Time series'!#REF!</definedName>
    <definedName name="__123Graph_CCATCH1" localSheetId="48" hidden="1">'[5]Time series'!#REF!</definedName>
    <definedName name="__123Graph_CCATCH1" localSheetId="8" hidden="1">'[5]Time series'!#REF!</definedName>
    <definedName name="__123Graph_CCATCH1" hidden="1">'[5]Time series'!#REF!</definedName>
    <definedName name="__123Graph_CECTOT" localSheetId="18" hidden="1">#REF!</definedName>
    <definedName name="__123Graph_CECTOT" localSheetId="21" hidden="1">#REF!</definedName>
    <definedName name="__123Graph_CECTOT" localSheetId="30" hidden="1">#REF!</definedName>
    <definedName name="__123Graph_CECTOT" localSheetId="31" hidden="1">#REF!</definedName>
    <definedName name="__123Graph_CECTOT" localSheetId="39" hidden="1">#REF!</definedName>
    <definedName name="__123Graph_CECTOT" localSheetId="40" hidden="1">#REF!</definedName>
    <definedName name="__123Graph_CECTOT" localSheetId="43" hidden="1">#REF!</definedName>
    <definedName name="__123Graph_CECTOT" localSheetId="62" hidden="1">#REF!</definedName>
    <definedName name="__123Graph_CECTOT" localSheetId="27" hidden="1">#REF!</definedName>
    <definedName name="__123Graph_CECTOT" localSheetId="28" hidden="1">#REF!</definedName>
    <definedName name="__123Graph_CECTOT" localSheetId="29" hidden="1">#REF!</definedName>
    <definedName name="__123Graph_CECTOT" localSheetId="41" hidden="1">#REF!</definedName>
    <definedName name="__123Graph_CECTOT" localSheetId="47" hidden="1">#REF!</definedName>
    <definedName name="__123Graph_CECTOT" localSheetId="48" hidden="1">#REF!</definedName>
    <definedName name="__123Graph_CECTOT" localSheetId="8" hidden="1">#REF!</definedName>
    <definedName name="__123Graph_CECTOT" hidden="1">#REF!</definedName>
    <definedName name="__123Graph_CGRAPH41" localSheetId="18" hidden="1">'[5]Time series'!#REF!</definedName>
    <definedName name="__123Graph_CGRAPH41" localSheetId="21" hidden="1">'[5]Time series'!#REF!</definedName>
    <definedName name="__123Graph_CGRAPH41" localSheetId="30" hidden="1">'[5]Time series'!#REF!</definedName>
    <definedName name="__123Graph_CGRAPH41" localSheetId="31" hidden="1">'[5]Time series'!#REF!</definedName>
    <definedName name="__123Graph_CGRAPH41" localSheetId="39" hidden="1">'[5]Time series'!#REF!</definedName>
    <definedName name="__123Graph_CGRAPH41" localSheetId="40" hidden="1">'[5]Time series'!#REF!</definedName>
    <definedName name="__123Graph_CGRAPH41" localSheetId="43" hidden="1">'[5]Time series'!#REF!</definedName>
    <definedName name="__123Graph_CGRAPH41" localSheetId="62" hidden="1">'[5]Time series'!#REF!</definedName>
    <definedName name="__123Graph_CGRAPH41" localSheetId="27" hidden="1">'[5]Time series'!#REF!</definedName>
    <definedName name="__123Graph_CGRAPH41" localSheetId="28" hidden="1">'[5]Time series'!#REF!</definedName>
    <definedName name="__123Graph_CGRAPH41" localSheetId="29" hidden="1">'[5]Time series'!#REF!</definedName>
    <definedName name="__123Graph_CGRAPH41" localSheetId="41" hidden="1">'[5]Time series'!#REF!</definedName>
    <definedName name="__123Graph_CGRAPH41" localSheetId="47" hidden="1">'[5]Time series'!#REF!</definedName>
    <definedName name="__123Graph_CGRAPH41" localSheetId="48" hidden="1">'[5]Time series'!#REF!</definedName>
    <definedName name="__123Graph_CGRAPH41" localSheetId="8" hidden="1">'[5]Time series'!#REF!</definedName>
    <definedName name="__123Graph_CGRAPH41" hidden="1">'[5]Time series'!#REF!</definedName>
    <definedName name="__123Graph_CGRAPH44" localSheetId="18" hidden="1">'[5]Time series'!#REF!</definedName>
    <definedName name="__123Graph_CGRAPH44" localSheetId="21" hidden="1">'[5]Time series'!#REF!</definedName>
    <definedName name="__123Graph_CGRAPH44" localSheetId="30" hidden="1">'[5]Time series'!#REF!</definedName>
    <definedName name="__123Graph_CGRAPH44" localSheetId="31" hidden="1">'[5]Time series'!#REF!</definedName>
    <definedName name="__123Graph_CGRAPH44" localSheetId="39" hidden="1">'[5]Time series'!#REF!</definedName>
    <definedName name="__123Graph_CGRAPH44" localSheetId="40" hidden="1">'[5]Time series'!#REF!</definedName>
    <definedName name="__123Graph_CGRAPH44" localSheetId="43" hidden="1">'[5]Time series'!#REF!</definedName>
    <definedName name="__123Graph_CGRAPH44" localSheetId="62" hidden="1">'[5]Time series'!#REF!</definedName>
    <definedName name="__123Graph_CGRAPH44" localSheetId="27" hidden="1">'[5]Time series'!#REF!</definedName>
    <definedName name="__123Graph_CGRAPH44" localSheetId="28" hidden="1">'[5]Time series'!#REF!</definedName>
    <definedName name="__123Graph_CGRAPH44" localSheetId="29" hidden="1">'[5]Time series'!#REF!</definedName>
    <definedName name="__123Graph_CGRAPH44" localSheetId="41" hidden="1">'[5]Time series'!#REF!</definedName>
    <definedName name="__123Graph_CGRAPH44" localSheetId="47" hidden="1">'[5]Time series'!#REF!</definedName>
    <definedName name="__123Graph_CGRAPH44" localSheetId="48" hidden="1">'[5]Time series'!#REF!</definedName>
    <definedName name="__123Graph_CGRAPH44" localSheetId="8" hidden="1">'[5]Time series'!#REF!</definedName>
    <definedName name="__123Graph_CGRAPH44" hidden="1">'[5]Time series'!#REF!</definedName>
    <definedName name="__123Graph_CPERIA" localSheetId="18" hidden="1">'[5]Time series'!#REF!</definedName>
    <definedName name="__123Graph_CPERIA" localSheetId="21" hidden="1">'[5]Time series'!#REF!</definedName>
    <definedName name="__123Graph_CPERIA" localSheetId="30" hidden="1">'[5]Time series'!#REF!</definedName>
    <definedName name="__123Graph_CPERIA" localSheetId="31" hidden="1">'[5]Time series'!#REF!</definedName>
    <definedName name="__123Graph_CPERIA" localSheetId="39" hidden="1">'[5]Time series'!#REF!</definedName>
    <definedName name="__123Graph_CPERIA" localSheetId="40" hidden="1">'[5]Time series'!#REF!</definedName>
    <definedName name="__123Graph_CPERIA" localSheetId="43" hidden="1">'[5]Time series'!#REF!</definedName>
    <definedName name="__123Graph_CPERIA" localSheetId="62" hidden="1">'[5]Time series'!#REF!</definedName>
    <definedName name="__123Graph_CPERIA" localSheetId="27" hidden="1">'[5]Time series'!#REF!</definedName>
    <definedName name="__123Graph_CPERIA" localSheetId="28" hidden="1">'[5]Time series'!#REF!</definedName>
    <definedName name="__123Graph_CPERIA" localSheetId="29" hidden="1">'[5]Time series'!#REF!</definedName>
    <definedName name="__123Graph_CPERIA" localSheetId="41" hidden="1">'[5]Time series'!#REF!</definedName>
    <definedName name="__123Graph_CPERIA" localSheetId="47" hidden="1">'[5]Time series'!#REF!</definedName>
    <definedName name="__123Graph_CPERIA" localSheetId="48" hidden="1">'[5]Time series'!#REF!</definedName>
    <definedName name="__123Graph_CPERIA" localSheetId="8" hidden="1">'[5]Time series'!#REF!</definedName>
    <definedName name="__123Graph_CPERIA" hidden="1">'[5]Time series'!#REF!</definedName>
    <definedName name="__123Graph_CPERIB" localSheetId="18" hidden="1">'[5]Time series'!#REF!</definedName>
    <definedName name="__123Graph_CPERIB" localSheetId="21" hidden="1">'[5]Time series'!#REF!</definedName>
    <definedName name="__123Graph_CPERIB" localSheetId="30" hidden="1">'[5]Time series'!#REF!</definedName>
    <definedName name="__123Graph_CPERIB" localSheetId="31" hidden="1">'[5]Time series'!#REF!</definedName>
    <definedName name="__123Graph_CPERIB" localSheetId="39" hidden="1">'[5]Time series'!#REF!</definedName>
    <definedName name="__123Graph_CPERIB" localSheetId="40" hidden="1">'[5]Time series'!#REF!</definedName>
    <definedName name="__123Graph_CPERIB" localSheetId="43" hidden="1">'[5]Time series'!#REF!</definedName>
    <definedName name="__123Graph_CPERIB" localSheetId="62" hidden="1">'[5]Time series'!#REF!</definedName>
    <definedName name="__123Graph_CPERIB" localSheetId="27" hidden="1">'[5]Time series'!#REF!</definedName>
    <definedName name="__123Graph_CPERIB" localSheetId="28" hidden="1">'[5]Time series'!#REF!</definedName>
    <definedName name="__123Graph_CPERIB" localSheetId="29" hidden="1">'[5]Time series'!#REF!</definedName>
    <definedName name="__123Graph_CPERIB" localSheetId="41" hidden="1">'[5]Time series'!#REF!</definedName>
    <definedName name="__123Graph_CPERIB" localSheetId="47" hidden="1">'[5]Time series'!#REF!</definedName>
    <definedName name="__123Graph_CPERIB" localSheetId="48" hidden="1">'[5]Time series'!#REF!</definedName>
    <definedName name="__123Graph_CPERIB" localSheetId="8" hidden="1">'[5]Time series'!#REF!</definedName>
    <definedName name="__123Graph_CPERIB" hidden="1">'[5]Time series'!#REF!</definedName>
    <definedName name="__123Graph_CPRODABSC" localSheetId="18" hidden="1">'[5]Time series'!#REF!</definedName>
    <definedName name="__123Graph_CPRODABSC" localSheetId="21" hidden="1">'[5]Time series'!#REF!</definedName>
    <definedName name="__123Graph_CPRODABSC" localSheetId="30" hidden="1">'[5]Time series'!#REF!</definedName>
    <definedName name="__123Graph_CPRODABSC" localSheetId="31" hidden="1">'[5]Time series'!#REF!</definedName>
    <definedName name="__123Graph_CPRODABSC" localSheetId="39" hidden="1">'[5]Time series'!#REF!</definedName>
    <definedName name="__123Graph_CPRODABSC" localSheetId="40" hidden="1">'[5]Time series'!#REF!</definedName>
    <definedName name="__123Graph_CPRODABSC" localSheetId="43" hidden="1">'[5]Time series'!#REF!</definedName>
    <definedName name="__123Graph_CPRODABSC" localSheetId="62" hidden="1">'[5]Time series'!#REF!</definedName>
    <definedName name="__123Graph_CPRODABSC" localSheetId="27" hidden="1">'[5]Time series'!#REF!</definedName>
    <definedName name="__123Graph_CPRODABSC" localSheetId="28" hidden="1">'[5]Time series'!#REF!</definedName>
    <definedName name="__123Graph_CPRODABSC" localSheetId="29" hidden="1">'[5]Time series'!#REF!</definedName>
    <definedName name="__123Graph_CPRODABSC" localSheetId="41" hidden="1">'[5]Time series'!#REF!</definedName>
    <definedName name="__123Graph_CPRODABSC" localSheetId="47" hidden="1">'[5]Time series'!#REF!</definedName>
    <definedName name="__123Graph_CPRODABSC" localSheetId="48" hidden="1">'[5]Time series'!#REF!</definedName>
    <definedName name="__123Graph_CPRODABSC" localSheetId="8" hidden="1">'[5]Time series'!#REF!</definedName>
    <definedName name="__123Graph_CPRODABSC" hidden="1">'[5]Time series'!#REF!</definedName>
    <definedName name="__123Graph_CPRODTRE2" localSheetId="18" hidden="1">'[5]Time series'!#REF!</definedName>
    <definedName name="__123Graph_CPRODTRE2" localSheetId="21" hidden="1">'[5]Time series'!#REF!</definedName>
    <definedName name="__123Graph_CPRODTRE2" localSheetId="30" hidden="1">'[5]Time series'!#REF!</definedName>
    <definedName name="__123Graph_CPRODTRE2" localSheetId="31" hidden="1">'[5]Time series'!#REF!</definedName>
    <definedName name="__123Graph_CPRODTRE2" localSheetId="39" hidden="1">'[5]Time series'!#REF!</definedName>
    <definedName name="__123Graph_CPRODTRE2" localSheetId="40" hidden="1">'[5]Time series'!#REF!</definedName>
    <definedName name="__123Graph_CPRODTRE2" localSheetId="43" hidden="1">'[5]Time series'!#REF!</definedName>
    <definedName name="__123Graph_CPRODTRE2" localSheetId="62" hidden="1">'[5]Time series'!#REF!</definedName>
    <definedName name="__123Graph_CPRODTRE2" localSheetId="27" hidden="1">'[5]Time series'!#REF!</definedName>
    <definedName name="__123Graph_CPRODTRE2" localSheetId="28" hidden="1">'[5]Time series'!#REF!</definedName>
    <definedName name="__123Graph_CPRODTRE2" localSheetId="29" hidden="1">'[5]Time series'!#REF!</definedName>
    <definedName name="__123Graph_CPRODTRE2" localSheetId="41" hidden="1">'[5]Time series'!#REF!</definedName>
    <definedName name="__123Graph_CPRODTRE2" localSheetId="47" hidden="1">'[5]Time series'!#REF!</definedName>
    <definedName name="__123Graph_CPRODTRE2" localSheetId="48" hidden="1">'[5]Time series'!#REF!</definedName>
    <definedName name="__123Graph_CPRODTRE2" localSheetId="8" hidden="1">'[5]Time series'!#REF!</definedName>
    <definedName name="__123Graph_CPRODTRE2" hidden="1">'[5]Time series'!#REF!</definedName>
    <definedName name="__123Graph_CPRODTREND" localSheetId="18" hidden="1">'[5]Time series'!#REF!</definedName>
    <definedName name="__123Graph_CPRODTREND" localSheetId="21" hidden="1">'[5]Time series'!#REF!</definedName>
    <definedName name="__123Graph_CPRODTREND" localSheetId="30" hidden="1">'[5]Time series'!#REF!</definedName>
    <definedName name="__123Graph_CPRODTREND" localSheetId="31" hidden="1">'[5]Time series'!#REF!</definedName>
    <definedName name="__123Graph_CPRODTREND" localSheetId="39" hidden="1">'[5]Time series'!#REF!</definedName>
    <definedName name="__123Graph_CPRODTREND" localSheetId="40" hidden="1">'[5]Time series'!#REF!</definedName>
    <definedName name="__123Graph_CPRODTREND" localSheetId="43" hidden="1">'[5]Time series'!#REF!</definedName>
    <definedName name="__123Graph_CPRODTREND" localSheetId="62" hidden="1">'[5]Time series'!#REF!</definedName>
    <definedName name="__123Graph_CPRODTREND" localSheetId="27" hidden="1">'[5]Time series'!#REF!</definedName>
    <definedName name="__123Graph_CPRODTREND" localSheetId="28" hidden="1">'[5]Time series'!#REF!</definedName>
    <definedName name="__123Graph_CPRODTREND" localSheetId="29" hidden="1">'[5]Time series'!#REF!</definedName>
    <definedName name="__123Graph_CPRODTREND" localSheetId="41" hidden="1">'[5]Time series'!#REF!</definedName>
    <definedName name="__123Graph_CPRODTREND" localSheetId="47" hidden="1">'[5]Time series'!#REF!</definedName>
    <definedName name="__123Graph_CPRODTREND" localSheetId="48" hidden="1">'[5]Time series'!#REF!</definedName>
    <definedName name="__123Graph_CPRODTREND" localSheetId="8" hidden="1">'[5]Time series'!#REF!</definedName>
    <definedName name="__123Graph_CPRODTREND" hidden="1">'[5]Time series'!#REF!</definedName>
    <definedName name="__123Graph_CREER3" localSheetId="53" hidden="1">[6]REER!$BB$144:$BB$212</definedName>
    <definedName name="__123Graph_CREER3" hidden="1">[7]REER!$BB$144:$BB$212</definedName>
    <definedName name="__123Graph_CTEST1" localSheetId="53" hidden="1">[6]REER!$BK$140:$BK$140</definedName>
    <definedName name="__123Graph_CTEST1" hidden="1">[7]REER!$BK$140:$BK$140</definedName>
    <definedName name="__123Graph_CUTRECHT" localSheetId="18" hidden="1">'[5]Time series'!#REF!</definedName>
    <definedName name="__123Graph_CUTRECHT" localSheetId="21" hidden="1">'[5]Time series'!#REF!</definedName>
    <definedName name="__123Graph_CUTRECHT" localSheetId="30" hidden="1">'[5]Time series'!#REF!</definedName>
    <definedName name="__123Graph_CUTRECHT" localSheetId="31" hidden="1">'[5]Time series'!#REF!</definedName>
    <definedName name="__123Graph_CUTRECHT" localSheetId="39" hidden="1">'[5]Time series'!#REF!</definedName>
    <definedName name="__123Graph_CUTRECHT" localSheetId="40" hidden="1">'[5]Time series'!#REF!</definedName>
    <definedName name="__123Graph_CUTRECHT" localSheetId="43" hidden="1">'[5]Time series'!#REF!</definedName>
    <definedName name="__123Graph_CUTRECHT" localSheetId="62" hidden="1">'[5]Time series'!#REF!</definedName>
    <definedName name="__123Graph_CUTRECHT" localSheetId="27" hidden="1">'[5]Time series'!#REF!</definedName>
    <definedName name="__123Graph_CUTRECHT" localSheetId="28" hidden="1">'[5]Time series'!#REF!</definedName>
    <definedName name="__123Graph_CUTRECHT" localSheetId="29" hidden="1">'[5]Time series'!#REF!</definedName>
    <definedName name="__123Graph_CUTRECHT" localSheetId="41" hidden="1">'[5]Time series'!#REF!</definedName>
    <definedName name="__123Graph_CUTRECHT" localSheetId="47" hidden="1">'[5]Time series'!#REF!</definedName>
    <definedName name="__123Graph_CUTRECHT" localSheetId="48" hidden="1">'[5]Time series'!#REF!</definedName>
    <definedName name="__123Graph_CUTRECHT" localSheetId="8" hidden="1">'[5]Time series'!#REF!</definedName>
    <definedName name="__123Graph_CUTRECHT" hidden="1">'[5]Time series'!#REF!</definedName>
    <definedName name="__123Graph_D" localSheetId="18" hidden="1">#REF!</definedName>
    <definedName name="__123Graph_D" localSheetId="21" hidden="1">#REF!</definedName>
    <definedName name="__123Graph_D" localSheetId="30" hidden="1">#REF!</definedName>
    <definedName name="__123Graph_D" localSheetId="31" hidden="1">#REF!</definedName>
    <definedName name="__123Graph_D" localSheetId="39" hidden="1">#REF!</definedName>
    <definedName name="__123Graph_D" localSheetId="40" hidden="1">#REF!</definedName>
    <definedName name="__123Graph_D" localSheetId="43" hidden="1">#REF!</definedName>
    <definedName name="__123Graph_D" localSheetId="62" hidden="1">#REF!</definedName>
    <definedName name="__123Graph_D" localSheetId="27" hidden="1">#REF!</definedName>
    <definedName name="__123Graph_D" localSheetId="28" hidden="1">#REF!</definedName>
    <definedName name="__123Graph_D" localSheetId="29" hidden="1">#REF!</definedName>
    <definedName name="__123Graph_D" localSheetId="41" hidden="1">#REF!</definedName>
    <definedName name="__123Graph_D" localSheetId="47" hidden="1">#REF!</definedName>
    <definedName name="__123Graph_D" localSheetId="48" hidden="1">#REF!</definedName>
    <definedName name="__123Graph_D" localSheetId="8" hidden="1">#REF!</definedName>
    <definedName name="__123Graph_D" hidden="1">#REF!</definedName>
    <definedName name="__123Graph_DBERLGRAP" localSheetId="18" hidden="1">'[5]Time series'!#REF!</definedName>
    <definedName name="__123Graph_DBERLGRAP" localSheetId="21" hidden="1">'[5]Time series'!#REF!</definedName>
    <definedName name="__123Graph_DBERLGRAP" localSheetId="30" hidden="1">'[5]Time series'!#REF!</definedName>
    <definedName name="__123Graph_DBERLGRAP" localSheetId="31" hidden="1">'[5]Time series'!#REF!</definedName>
    <definedName name="__123Graph_DBERLGRAP" localSheetId="39" hidden="1">'[5]Time series'!#REF!</definedName>
    <definedName name="__123Graph_DBERLGRAP" localSheetId="40" hidden="1">'[5]Time series'!#REF!</definedName>
    <definedName name="__123Graph_DBERLGRAP" localSheetId="43" hidden="1">'[5]Time series'!#REF!</definedName>
    <definedName name="__123Graph_DBERLGRAP" localSheetId="62" hidden="1">'[5]Time series'!#REF!</definedName>
    <definedName name="__123Graph_DBERLGRAP" localSheetId="27" hidden="1">'[5]Time series'!#REF!</definedName>
    <definedName name="__123Graph_DBERLGRAP" localSheetId="28" hidden="1">'[5]Time series'!#REF!</definedName>
    <definedName name="__123Graph_DBERLGRAP" localSheetId="29" hidden="1">'[5]Time series'!#REF!</definedName>
    <definedName name="__123Graph_DBERLGRAP" localSheetId="41" hidden="1">'[5]Time series'!#REF!</definedName>
    <definedName name="__123Graph_DBERLGRAP" localSheetId="47" hidden="1">'[5]Time series'!#REF!</definedName>
    <definedName name="__123Graph_DBERLGRAP" localSheetId="48" hidden="1">'[5]Time series'!#REF!</definedName>
    <definedName name="__123Graph_DBERLGRAP" localSheetId="8" hidden="1">'[5]Time series'!#REF!</definedName>
    <definedName name="__123Graph_DBERLGRAP" hidden="1">'[5]Time series'!#REF!</definedName>
    <definedName name="__123Graph_DCATCH1" localSheetId="18" hidden="1">'[5]Time series'!#REF!</definedName>
    <definedName name="__123Graph_DCATCH1" localSheetId="21" hidden="1">'[5]Time series'!#REF!</definedName>
    <definedName name="__123Graph_DCATCH1" localSheetId="30" hidden="1">'[5]Time series'!#REF!</definedName>
    <definedName name="__123Graph_DCATCH1" localSheetId="31" hidden="1">'[5]Time series'!#REF!</definedName>
    <definedName name="__123Graph_DCATCH1" localSheetId="39" hidden="1">'[5]Time series'!#REF!</definedName>
    <definedName name="__123Graph_DCATCH1" localSheetId="40" hidden="1">'[5]Time series'!#REF!</definedName>
    <definedName name="__123Graph_DCATCH1" localSheetId="43" hidden="1">'[5]Time series'!#REF!</definedName>
    <definedName name="__123Graph_DCATCH1" localSheetId="62" hidden="1">'[5]Time series'!#REF!</definedName>
    <definedName name="__123Graph_DCATCH1" localSheetId="27" hidden="1">'[5]Time series'!#REF!</definedName>
    <definedName name="__123Graph_DCATCH1" localSheetId="28" hidden="1">'[5]Time series'!#REF!</definedName>
    <definedName name="__123Graph_DCATCH1" localSheetId="29" hidden="1">'[5]Time series'!#REF!</definedName>
    <definedName name="__123Graph_DCATCH1" localSheetId="41" hidden="1">'[5]Time series'!#REF!</definedName>
    <definedName name="__123Graph_DCATCH1" localSheetId="47" hidden="1">'[5]Time series'!#REF!</definedName>
    <definedName name="__123Graph_DCATCH1" localSheetId="48" hidden="1">'[5]Time series'!#REF!</definedName>
    <definedName name="__123Graph_DCATCH1" localSheetId="8" hidden="1">'[5]Time series'!#REF!</definedName>
    <definedName name="__123Graph_DCATCH1" hidden="1">'[5]Time series'!#REF!</definedName>
    <definedName name="__123Graph_DCONVERG1" localSheetId="18" hidden="1">'[5]Time series'!#REF!</definedName>
    <definedName name="__123Graph_DCONVERG1" localSheetId="21" hidden="1">'[5]Time series'!#REF!</definedName>
    <definedName name="__123Graph_DCONVERG1" localSheetId="30" hidden="1">'[5]Time series'!#REF!</definedName>
    <definedName name="__123Graph_DCONVERG1" localSheetId="31" hidden="1">'[5]Time series'!#REF!</definedName>
    <definedName name="__123Graph_DCONVERG1" localSheetId="39" hidden="1">'[5]Time series'!#REF!</definedName>
    <definedName name="__123Graph_DCONVERG1" localSheetId="40" hidden="1">'[5]Time series'!#REF!</definedName>
    <definedName name="__123Graph_DCONVERG1" localSheetId="43" hidden="1">'[5]Time series'!#REF!</definedName>
    <definedName name="__123Graph_DCONVERG1" localSheetId="62" hidden="1">'[5]Time series'!#REF!</definedName>
    <definedName name="__123Graph_DCONVERG1" localSheetId="27" hidden="1">'[5]Time series'!#REF!</definedName>
    <definedName name="__123Graph_DCONVERG1" localSheetId="28" hidden="1">'[5]Time series'!#REF!</definedName>
    <definedName name="__123Graph_DCONVERG1" localSheetId="29" hidden="1">'[5]Time series'!#REF!</definedName>
    <definedName name="__123Graph_DCONVERG1" localSheetId="41" hidden="1">'[5]Time series'!#REF!</definedName>
    <definedName name="__123Graph_DCONVERG1" localSheetId="47" hidden="1">'[5]Time series'!#REF!</definedName>
    <definedName name="__123Graph_DCONVERG1" localSheetId="48" hidden="1">'[5]Time series'!#REF!</definedName>
    <definedName name="__123Graph_DCONVERG1" localSheetId="8" hidden="1">'[5]Time series'!#REF!</definedName>
    <definedName name="__123Graph_DCONVERG1" hidden="1">'[5]Time series'!#REF!</definedName>
    <definedName name="__123Graph_DECTOT" localSheetId="18" hidden="1">#REF!</definedName>
    <definedName name="__123Graph_DECTOT" localSheetId="21" hidden="1">#REF!</definedName>
    <definedName name="__123Graph_DECTOT" localSheetId="30" hidden="1">#REF!</definedName>
    <definedName name="__123Graph_DECTOT" localSheetId="31" hidden="1">#REF!</definedName>
    <definedName name="__123Graph_DECTOT" localSheetId="39" hidden="1">#REF!</definedName>
    <definedName name="__123Graph_DECTOT" localSheetId="40" hidden="1">#REF!</definedName>
    <definedName name="__123Graph_DECTOT" localSheetId="43" hidden="1">#REF!</definedName>
    <definedName name="__123Graph_DECTOT" localSheetId="62" hidden="1">#REF!</definedName>
    <definedName name="__123Graph_DECTOT" localSheetId="27" hidden="1">#REF!</definedName>
    <definedName name="__123Graph_DECTOT" localSheetId="28" hidden="1">#REF!</definedName>
    <definedName name="__123Graph_DECTOT" localSheetId="29" hidden="1">#REF!</definedName>
    <definedName name="__123Graph_DECTOT" localSheetId="41" hidden="1">#REF!</definedName>
    <definedName name="__123Graph_DECTOT" localSheetId="47" hidden="1">#REF!</definedName>
    <definedName name="__123Graph_DECTOT" localSheetId="48" hidden="1">#REF!</definedName>
    <definedName name="__123Graph_DECTOT" localSheetId="8" hidden="1">#REF!</definedName>
    <definedName name="__123Graph_DECTOT" hidden="1">#REF!</definedName>
    <definedName name="__123Graph_DGRAPH41" localSheetId="18" hidden="1">'[5]Time series'!#REF!</definedName>
    <definedName name="__123Graph_DGRAPH41" localSheetId="21" hidden="1">'[5]Time series'!#REF!</definedName>
    <definedName name="__123Graph_DGRAPH41" localSheetId="30" hidden="1">'[5]Time series'!#REF!</definedName>
    <definedName name="__123Graph_DGRAPH41" localSheetId="31" hidden="1">'[5]Time series'!#REF!</definedName>
    <definedName name="__123Graph_DGRAPH41" localSheetId="39" hidden="1">'[5]Time series'!#REF!</definedName>
    <definedName name="__123Graph_DGRAPH41" localSheetId="40" hidden="1">'[5]Time series'!#REF!</definedName>
    <definedName name="__123Graph_DGRAPH41" localSheetId="43" hidden="1">'[5]Time series'!#REF!</definedName>
    <definedName name="__123Graph_DGRAPH41" localSheetId="62" hidden="1">'[5]Time series'!#REF!</definedName>
    <definedName name="__123Graph_DGRAPH41" localSheetId="27" hidden="1">'[5]Time series'!#REF!</definedName>
    <definedName name="__123Graph_DGRAPH41" localSheetId="28" hidden="1">'[5]Time series'!#REF!</definedName>
    <definedName name="__123Graph_DGRAPH41" localSheetId="29" hidden="1">'[5]Time series'!#REF!</definedName>
    <definedName name="__123Graph_DGRAPH41" localSheetId="41" hidden="1">'[5]Time series'!#REF!</definedName>
    <definedName name="__123Graph_DGRAPH41" localSheetId="47" hidden="1">'[5]Time series'!#REF!</definedName>
    <definedName name="__123Graph_DGRAPH41" localSheetId="48" hidden="1">'[5]Time series'!#REF!</definedName>
    <definedName name="__123Graph_DGRAPH41" localSheetId="8" hidden="1">'[5]Time series'!#REF!</definedName>
    <definedName name="__123Graph_DGRAPH41" hidden="1">'[5]Time series'!#REF!</definedName>
    <definedName name="__123Graph_DPERIA" localSheetId="18" hidden="1">'[5]Time series'!#REF!</definedName>
    <definedName name="__123Graph_DPERIA" localSheetId="21" hidden="1">'[5]Time series'!#REF!</definedName>
    <definedName name="__123Graph_DPERIA" localSheetId="30" hidden="1">'[5]Time series'!#REF!</definedName>
    <definedName name="__123Graph_DPERIA" localSheetId="31" hidden="1">'[5]Time series'!#REF!</definedName>
    <definedName name="__123Graph_DPERIA" localSheetId="39" hidden="1">'[5]Time series'!#REF!</definedName>
    <definedName name="__123Graph_DPERIA" localSheetId="40" hidden="1">'[5]Time series'!#REF!</definedName>
    <definedName name="__123Graph_DPERIA" localSheetId="43" hidden="1">'[5]Time series'!#REF!</definedName>
    <definedName name="__123Graph_DPERIA" localSheetId="62" hidden="1">'[5]Time series'!#REF!</definedName>
    <definedName name="__123Graph_DPERIA" localSheetId="27" hidden="1">'[5]Time series'!#REF!</definedName>
    <definedName name="__123Graph_DPERIA" localSheetId="28" hidden="1">'[5]Time series'!#REF!</definedName>
    <definedName name="__123Graph_DPERIA" localSheetId="29" hidden="1">'[5]Time series'!#REF!</definedName>
    <definedName name="__123Graph_DPERIA" localSheetId="41" hidden="1">'[5]Time series'!#REF!</definedName>
    <definedName name="__123Graph_DPERIA" localSheetId="47" hidden="1">'[5]Time series'!#REF!</definedName>
    <definedName name="__123Graph_DPERIA" localSheetId="48" hidden="1">'[5]Time series'!#REF!</definedName>
    <definedName name="__123Graph_DPERIA" localSheetId="8" hidden="1">'[5]Time series'!#REF!</definedName>
    <definedName name="__123Graph_DPERIA" hidden="1">'[5]Time series'!#REF!</definedName>
    <definedName name="__123Graph_DPERIB" localSheetId="18" hidden="1">'[5]Time series'!#REF!</definedName>
    <definedName name="__123Graph_DPERIB" localSheetId="21" hidden="1">'[5]Time series'!#REF!</definedName>
    <definedName name="__123Graph_DPERIB" localSheetId="30" hidden="1">'[5]Time series'!#REF!</definedName>
    <definedName name="__123Graph_DPERIB" localSheetId="31" hidden="1">'[5]Time series'!#REF!</definedName>
    <definedName name="__123Graph_DPERIB" localSheetId="39" hidden="1">'[5]Time series'!#REF!</definedName>
    <definedName name="__123Graph_DPERIB" localSheetId="40" hidden="1">'[5]Time series'!#REF!</definedName>
    <definedName name="__123Graph_DPERIB" localSheetId="43" hidden="1">'[5]Time series'!#REF!</definedName>
    <definedName name="__123Graph_DPERIB" localSheetId="62" hidden="1">'[5]Time series'!#REF!</definedName>
    <definedName name="__123Graph_DPERIB" localSheetId="27" hidden="1">'[5]Time series'!#REF!</definedName>
    <definedName name="__123Graph_DPERIB" localSheetId="28" hidden="1">'[5]Time series'!#REF!</definedName>
    <definedName name="__123Graph_DPERIB" localSheetId="29" hidden="1">'[5]Time series'!#REF!</definedName>
    <definedName name="__123Graph_DPERIB" localSheetId="41" hidden="1">'[5]Time series'!#REF!</definedName>
    <definedName name="__123Graph_DPERIB" localSheetId="47" hidden="1">'[5]Time series'!#REF!</definedName>
    <definedName name="__123Graph_DPERIB" localSheetId="48" hidden="1">'[5]Time series'!#REF!</definedName>
    <definedName name="__123Graph_DPERIB" localSheetId="8" hidden="1">'[5]Time series'!#REF!</definedName>
    <definedName name="__123Graph_DPERIB" hidden="1">'[5]Time series'!#REF!</definedName>
    <definedName name="__123Graph_DPRODABSC" localSheetId="18" hidden="1">'[5]Time series'!#REF!</definedName>
    <definedName name="__123Graph_DPRODABSC" localSheetId="21" hidden="1">'[5]Time series'!#REF!</definedName>
    <definedName name="__123Graph_DPRODABSC" localSheetId="30" hidden="1">'[5]Time series'!#REF!</definedName>
    <definedName name="__123Graph_DPRODABSC" localSheetId="31" hidden="1">'[5]Time series'!#REF!</definedName>
    <definedName name="__123Graph_DPRODABSC" localSheetId="39" hidden="1">'[5]Time series'!#REF!</definedName>
    <definedName name="__123Graph_DPRODABSC" localSheetId="40" hidden="1">'[5]Time series'!#REF!</definedName>
    <definedName name="__123Graph_DPRODABSC" localSheetId="43" hidden="1">'[5]Time series'!#REF!</definedName>
    <definedName name="__123Graph_DPRODABSC" localSheetId="62" hidden="1">'[5]Time series'!#REF!</definedName>
    <definedName name="__123Graph_DPRODABSC" localSheetId="27" hidden="1">'[5]Time series'!#REF!</definedName>
    <definedName name="__123Graph_DPRODABSC" localSheetId="28" hidden="1">'[5]Time series'!#REF!</definedName>
    <definedName name="__123Graph_DPRODABSC" localSheetId="29" hidden="1">'[5]Time series'!#REF!</definedName>
    <definedName name="__123Graph_DPRODABSC" localSheetId="41" hidden="1">'[5]Time series'!#REF!</definedName>
    <definedName name="__123Graph_DPRODABSC" localSheetId="47" hidden="1">'[5]Time series'!#REF!</definedName>
    <definedName name="__123Graph_DPRODABSC" localSheetId="48" hidden="1">'[5]Time series'!#REF!</definedName>
    <definedName name="__123Graph_DPRODABSC" localSheetId="8" hidden="1">'[5]Time series'!#REF!</definedName>
    <definedName name="__123Graph_DPRODABSC" hidden="1">'[5]Time series'!#REF!</definedName>
    <definedName name="__123Graph_DREER3" localSheetId="53" hidden="1">[6]REER!$BB$144:$BB$210</definedName>
    <definedName name="__123Graph_DREER3" hidden="1">[7]REER!$BB$144:$BB$210</definedName>
    <definedName name="__123Graph_DTEST1" localSheetId="53" hidden="1">[6]REER!$BB$144:$BB$210</definedName>
    <definedName name="__123Graph_DTEST1" hidden="1">[7]REER!$BB$144:$BB$210</definedName>
    <definedName name="__123Graph_DUTRECHT" localSheetId="18" hidden="1">'[5]Time series'!#REF!</definedName>
    <definedName name="__123Graph_DUTRECHT" localSheetId="21" hidden="1">'[5]Time series'!#REF!</definedName>
    <definedName name="__123Graph_DUTRECHT" localSheetId="30" hidden="1">'[5]Time series'!#REF!</definedName>
    <definedName name="__123Graph_DUTRECHT" localSheetId="31" hidden="1">'[5]Time series'!#REF!</definedName>
    <definedName name="__123Graph_DUTRECHT" localSheetId="39" hidden="1">'[5]Time series'!#REF!</definedName>
    <definedName name="__123Graph_DUTRECHT" localSheetId="40" hidden="1">'[5]Time series'!#REF!</definedName>
    <definedName name="__123Graph_DUTRECHT" localSheetId="43" hidden="1">'[5]Time series'!#REF!</definedName>
    <definedName name="__123Graph_DUTRECHT" localSheetId="62" hidden="1">'[5]Time series'!#REF!</definedName>
    <definedName name="__123Graph_DUTRECHT" localSheetId="27" hidden="1">'[5]Time series'!#REF!</definedName>
    <definedName name="__123Graph_DUTRECHT" localSheetId="28" hidden="1">'[5]Time series'!#REF!</definedName>
    <definedName name="__123Graph_DUTRECHT" localSheetId="29" hidden="1">'[5]Time series'!#REF!</definedName>
    <definedName name="__123Graph_DUTRECHT" localSheetId="41" hidden="1">'[5]Time series'!#REF!</definedName>
    <definedName name="__123Graph_DUTRECHT" localSheetId="47" hidden="1">'[5]Time series'!#REF!</definedName>
    <definedName name="__123Graph_DUTRECHT" localSheetId="48" hidden="1">'[5]Time series'!#REF!</definedName>
    <definedName name="__123Graph_DUTRECHT" localSheetId="8" hidden="1">'[5]Time series'!#REF!</definedName>
    <definedName name="__123Graph_DUTRECHT" hidden="1">'[5]Time series'!#REF!</definedName>
    <definedName name="__123Graph_E" localSheetId="18" hidden="1">#REF!</definedName>
    <definedName name="__123Graph_E" localSheetId="21" hidden="1">#REF!</definedName>
    <definedName name="__123Graph_E" localSheetId="30" hidden="1">#REF!</definedName>
    <definedName name="__123Graph_E" localSheetId="31" hidden="1">#REF!</definedName>
    <definedName name="__123Graph_E" localSheetId="39" hidden="1">#REF!</definedName>
    <definedName name="__123Graph_E" localSheetId="40" hidden="1">#REF!</definedName>
    <definedName name="__123Graph_E" localSheetId="43" hidden="1">#REF!</definedName>
    <definedName name="__123Graph_E" localSheetId="62" hidden="1">#REF!</definedName>
    <definedName name="__123Graph_E" localSheetId="27" hidden="1">#REF!</definedName>
    <definedName name="__123Graph_E" localSheetId="28" hidden="1">#REF!</definedName>
    <definedName name="__123Graph_E" localSheetId="29" hidden="1">#REF!</definedName>
    <definedName name="__123Graph_E" localSheetId="41" hidden="1">#REF!</definedName>
    <definedName name="__123Graph_E" localSheetId="47" hidden="1">#REF!</definedName>
    <definedName name="__123Graph_E" localSheetId="48" hidden="1">#REF!</definedName>
    <definedName name="__123Graph_E" localSheetId="8" hidden="1">#REF!</definedName>
    <definedName name="__123Graph_E" hidden="1">#REF!</definedName>
    <definedName name="__123Graph_EBERLGRAP" localSheetId="18" hidden="1">'[5]Time series'!#REF!</definedName>
    <definedName name="__123Graph_EBERLGRAP" localSheetId="21" hidden="1">'[5]Time series'!#REF!</definedName>
    <definedName name="__123Graph_EBERLGRAP" localSheetId="30" hidden="1">'[5]Time series'!#REF!</definedName>
    <definedName name="__123Graph_EBERLGRAP" localSheetId="31" hidden="1">'[5]Time series'!#REF!</definedName>
    <definedName name="__123Graph_EBERLGRAP" localSheetId="39" hidden="1">'[5]Time series'!#REF!</definedName>
    <definedName name="__123Graph_EBERLGRAP" localSheetId="40" hidden="1">'[5]Time series'!#REF!</definedName>
    <definedName name="__123Graph_EBERLGRAP" localSheetId="43" hidden="1">'[5]Time series'!#REF!</definedName>
    <definedName name="__123Graph_EBERLGRAP" localSheetId="62" hidden="1">'[5]Time series'!#REF!</definedName>
    <definedName name="__123Graph_EBERLGRAP" localSheetId="27" hidden="1">'[5]Time series'!#REF!</definedName>
    <definedName name="__123Graph_EBERLGRAP" localSheetId="28" hidden="1">'[5]Time series'!#REF!</definedName>
    <definedName name="__123Graph_EBERLGRAP" localSheetId="29" hidden="1">'[5]Time series'!#REF!</definedName>
    <definedName name="__123Graph_EBERLGRAP" localSheetId="41" hidden="1">'[5]Time series'!#REF!</definedName>
    <definedName name="__123Graph_EBERLGRAP" localSheetId="47" hidden="1">'[5]Time series'!#REF!</definedName>
    <definedName name="__123Graph_EBERLGRAP" localSheetId="48" hidden="1">'[5]Time series'!#REF!</definedName>
    <definedName name="__123Graph_EBERLGRAP" localSheetId="8" hidden="1">'[5]Time series'!#REF!</definedName>
    <definedName name="__123Graph_EBERLGRAP" hidden="1">'[5]Time series'!#REF!</definedName>
    <definedName name="__123Graph_ECONVERG1" localSheetId="18" hidden="1">'[5]Time series'!#REF!</definedName>
    <definedName name="__123Graph_ECONVERG1" localSheetId="21" hidden="1">'[5]Time series'!#REF!</definedName>
    <definedName name="__123Graph_ECONVERG1" localSheetId="30" hidden="1">'[5]Time series'!#REF!</definedName>
    <definedName name="__123Graph_ECONVERG1" localSheetId="31" hidden="1">'[5]Time series'!#REF!</definedName>
    <definedName name="__123Graph_ECONVERG1" localSheetId="39" hidden="1">'[5]Time series'!#REF!</definedName>
    <definedName name="__123Graph_ECONVERG1" localSheetId="40" hidden="1">'[5]Time series'!#REF!</definedName>
    <definedName name="__123Graph_ECONVERG1" localSheetId="43" hidden="1">'[5]Time series'!#REF!</definedName>
    <definedName name="__123Graph_ECONVERG1" localSheetId="62" hidden="1">'[5]Time series'!#REF!</definedName>
    <definedName name="__123Graph_ECONVERG1" localSheetId="27" hidden="1">'[5]Time series'!#REF!</definedName>
    <definedName name="__123Graph_ECONVERG1" localSheetId="28" hidden="1">'[5]Time series'!#REF!</definedName>
    <definedName name="__123Graph_ECONVERG1" localSheetId="29" hidden="1">'[5]Time series'!#REF!</definedName>
    <definedName name="__123Graph_ECONVERG1" localSheetId="41" hidden="1">'[5]Time series'!#REF!</definedName>
    <definedName name="__123Graph_ECONVERG1" localSheetId="47" hidden="1">'[5]Time series'!#REF!</definedName>
    <definedName name="__123Graph_ECONVERG1" localSheetId="48" hidden="1">'[5]Time series'!#REF!</definedName>
    <definedName name="__123Graph_ECONVERG1" localSheetId="8" hidden="1">'[5]Time series'!#REF!</definedName>
    <definedName name="__123Graph_ECONVERG1" hidden="1">'[5]Time series'!#REF!</definedName>
    <definedName name="__123Graph_EECTOT" localSheetId="18" hidden="1">#REF!</definedName>
    <definedName name="__123Graph_EECTOT" localSheetId="21" hidden="1">#REF!</definedName>
    <definedName name="__123Graph_EECTOT" localSheetId="30" hidden="1">#REF!</definedName>
    <definedName name="__123Graph_EECTOT" localSheetId="31" hidden="1">#REF!</definedName>
    <definedName name="__123Graph_EECTOT" localSheetId="39" hidden="1">#REF!</definedName>
    <definedName name="__123Graph_EECTOT" localSheetId="40" hidden="1">#REF!</definedName>
    <definedName name="__123Graph_EECTOT" localSheetId="43" hidden="1">#REF!</definedName>
    <definedName name="__123Graph_EECTOT" localSheetId="62" hidden="1">#REF!</definedName>
    <definedName name="__123Graph_EECTOT" localSheetId="27" hidden="1">#REF!</definedName>
    <definedName name="__123Graph_EECTOT" localSheetId="28" hidden="1">#REF!</definedName>
    <definedName name="__123Graph_EECTOT" localSheetId="29" hidden="1">#REF!</definedName>
    <definedName name="__123Graph_EECTOT" localSheetId="41" hidden="1">#REF!</definedName>
    <definedName name="__123Graph_EECTOT" localSheetId="47" hidden="1">#REF!</definedName>
    <definedName name="__123Graph_EECTOT" localSheetId="48" hidden="1">#REF!</definedName>
    <definedName name="__123Graph_EECTOT" localSheetId="8" hidden="1">#REF!</definedName>
    <definedName name="__123Graph_EECTOT" hidden="1">#REF!</definedName>
    <definedName name="__123Graph_EGRAPH41" localSheetId="18" hidden="1">'[5]Time series'!#REF!</definedName>
    <definedName name="__123Graph_EGRAPH41" localSheetId="21" hidden="1">'[5]Time series'!#REF!</definedName>
    <definedName name="__123Graph_EGRAPH41" localSheetId="30" hidden="1">'[5]Time series'!#REF!</definedName>
    <definedName name="__123Graph_EGRAPH41" localSheetId="31" hidden="1">'[5]Time series'!#REF!</definedName>
    <definedName name="__123Graph_EGRAPH41" localSheetId="39" hidden="1">'[5]Time series'!#REF!</definedName>
    <definedName name="__123Graph_EGRAPH41" localSheetId="40" hidden="1">'[5]Time series'!#REF!</definedName>
    <definedName name="__123Graph_EGRAPH41" localSheetId="43" hidden="1">'[5]Time series'!#REF!</definedName>
    <definedName name="__123Graph_EGRAPH41" localSheetId="62" hidden="1">'[5]Time series'!#REF!</definedName>
    <definedName name="__123Graph_EGRAPH41" localSheetId="27" hidden="1">'[5]Time series'!#REF!</definedName>
    <definedName name="__123Graph_EGRAPH41" localSheetId="28" hidden="1">'[5]Time series'!#REF!</definedName>
    <definedName name="__123Graph_EGRAPH41" localSheetId="29" hidden="1">'[5]Time series'!#REF!</definedName>
    <definedName name="__123Graph_EGRAPH41" localSheetId="41" hidden="1">'[5]Time series'!#REF!</definedName>
    <definedName name="__123Graph_EGRAPH41" localSheetId="47" hidden="1">'[5]Time series'!#REF!</definedName>
    <definedName name="__123Graph_EGRAPH41" localSheetId="48" hidden="1">'[5]Time series'!#REF!</definedName>
    <definedName name="__123Graph_EGRAPH41" localSheetId="8" hidden="1">'[5]Time series'!#REF!</definedName>
    <definedName name="__123Graph_EGRAPH41" hidden="1">'[5]Time series'!#REF!</definedName>
    <definedName name="__123Graph_EPERIA" localSheetId="18" hidden="1">'[5]Time series'!#REF!</definedName>
    <definedName name="__123Graph_EPERIA" localSheetId="21" hidden="1">'[5]Time series'!#REF!</definedName>
    <definedName name="__123Graph_EPERIA" localSheetId="30" hidden="1">'[5]Time series'!#REF!</definedName>
    <definedName name="__123Graph_EPERIA" localSheetId="31" hidden="1">'[5]Time series'!#REF!</definedName>
    <definedName name="__123Graph_EPERIA" localSheetId="39" hidden="1">'[5]Time series'!#REF!</definedName>
    <definedName name="__123Graph_EPERIA" localSheetId="40" hidden="1">'[5]Time series'!#REF!</definedName>
    <definedName name="__123Graph_EPERIA" localSheetId="43" hidden="1">'[5]Time series'!#REF!</definedName>
    <definedName name="__123Graph_EPERIA" localSheetId="62" hidden="1">'[5]Time series'!#REF!</definedName>
    <definedName name="__123Graph_EPERIA" localSheetId="27" hidden="1">'[5]Time series'!#REF!</definedName>
    <definedName name="__123Graph_EPERIA" localSheetId="28" hidden="1">'[5]Time series'!#REF!</definedName>
    <definedName name="__123Graph_EPERIA" localSheetId="29" hidden="1">'[5]Time series'!#REF!</definedName>
    <definedName name="__123Graph_EPERIA" localSheetId="41" hidden="1">'[5]Time series'!#REF!</definedName>
    <definedName name="__123Graph_EPERIA" localSheetId="47" hidden="1">'[5]Time series'!#REF!</definedName>
    <definedName name="__123Graph_EPERIA" localSheetId="48" hidden="1">'[5]Time series'!#REF!</definedName>
    <definedName name="__123Graph_EPERIA" localSheetId="8" hidden="1">'[5]Time series'!#REF!</definedName>
    <definedName name="__123Graph_EPERIA" hidden="1">'[5]Time series'!#REF!</definedName>
    <definedName name="__123Graph_EPRODABSC" localSheetId="18" hidden="1">'[5]Time series'!#REF!</definedName>
    <definedName name="__123Graph_EPRODABSC" localSheetId="21" hidden="1">'[5]Time series'!#REF!</definedName>
    <definedName name="__123Graph_EPRODABSC" localSheetId="30" hidden="1">'[5]Time series'!#REF!</definedName>
    <definedName name="__123Graph_EPRODABSC" localSheetId="31" hidden="1">'[5]Time series'!#REF!</definedName>
    <definedName name="__123Graph_EPRODABSC" localSheetId="39" hidden="1">'[5]Time series'!#REF!</definedName>
    <definedName name="__123Graph_EPRODABSC" localSheetId="40" hidden="1">'[5]Time series'!#REF!</definedName>
    <definedName name="__123Graph_EPRODABSC" localSheetId="43" hidden="1">'[5]Time series'!#REF!</definedName>
    <definedName name="__123Graph_EPRODABSC" localSheetId="62" hidden="1">'[5]Time series'!#REF!</definedName>
    <definedName name="__123Graph_EPRODABSC" localSheetId="27" hidden="1">'[5]Time series'!#REF!</definedName>
    <definedName name="__123Graph_EPRODABSC" localSheetId="28" hidden="1">'[5]Time series'!#REF!</definedName>
    <definedName name="__123Graph_EPRODABSC" localSheetId="29" hidden="1">'[5]Time series'!#REF!</definedName>
    <definedName name="__123Graph_EPRODABSC" localSheetId="41" hidden="1">'[5]Time series'!#REF!</definedName>
    <definedName name="__123Graph_EPRODABSC" localSheetId="47" hidden="1">'[5]Time series'!#REF!</definedName>
    <definedName name="__123Graph_EPRODABSC" localSheetId="48" hidden="1">'[5]Time series'!#REF!</definedName>
    <definedName name="__123Graph_EPRODABSC" localSheetId="8" hidden="1">'[5]Time series'!#REF!</definedName>
    <definedName name="__123Graph_EPRODABSC" hidden="1">'[5]Time series'!#REF!</definedName>
    <definedName name="__123Graph_EREER3" localSheetId="53" hidden="1">[6]REER!$BR$144:$BR$211</definedName>
    <definedName name="__123Graph_EREER3" hidden="1">[7]REER!$BR$144:$BR$211</definedName>
    <definedName name="__123Graph_ETEST1" localSheetId="53" hidden="1">[6]REER!$BR$144:$BR$211</definedName>
    <definedName name="__123Graph_ETEST1" hidden="1">[7]REER!$BR$144:$BR$211</definedName>
    <definedName name="__123Graph_FBERLGRAP" localSheetId="18" hidden="1">'[5]Time series'!#REF!</definedName>
    <definedName name="__123Graph_FBERLGRAP" localSheetId="21" hidden="1">'[5]Time series'!#REF!</definedName>
    <definedName name="__123Graph_FBERLGRAP" localSheetId="30" hidden="1">'[5]Time series'!#REF!</definedName>
    <definedName name="__123Graph_FBERLGRAP" localSheetId="31" hidden="1">'[5]Time series'!#REF!</definedName>
    <definedName name="__123Graph_FBERLGRAP" localSheetId="39" hidden="1">'[5]Time series'!#REF!</definedName>
    <definedName name="__123Graph_FBERLGRAP" localSheetId="40" hidden="1">'[5]Time series'!#REF!</definedName>
    <definedName name="__123Graph_FBERLGRAP" localSheetId="43" hidden="1">'[5]Time series'!#REF!</definedName>
    <definedName name="__123Graph_FBERLGRAP" localSheetId="62" hidden="1">'[5]Time series'!#REF!</definedName>
    <definedName name="__123Graph_FBERLGRAP" localSheetId="27" hidden="1">'[5]Time series'!#REF!</definedName>
    <definedName name="__123Graph_FBERLGRAP" localSheetId="28" hidden="1">'[5]Time series'!#REF!</definedName>
    <definedName name="__123Graph_FBERLGRAP" localSheetId="29" hidden="1">'[5]Time series'!#REF!</definedName>
    <definedName name="__123Graph_FBERLGRAP" localSheetId="41" hidden="1">'[5]Time series'!#REF!</definedName>
    <definedName name="__123Graph_FBERLGRAP" localSheetId="47" hidden="1">'[5]Time series'!#REF!</definedName>
    <definedName name="__123Graph_FBERLGRAP" localSheetId="48" hidden="1">'[5]Time series'!#REF!</definedName>
    <definedName name="__123Graph_FBERLGRAP" localSheetId="8" hidden="1">'[5]Time series'!#REF!</definedName>
    <definedName name="__123Graph_FBERLGRAP" hidden="1">'[5]Time series'!#REF!</definedName>
    <definedName name="__123Graph_FGRAPH41" localSheetId="18" hidden="1">'[5]Time series'!#REF!</definedName>
    <definedName name="__123Graph_FGRAPH41" localSheetId="21" hidden="1">'[5]Time series'!#REF!</definedName>
    <definedName name="__123Graph_FGRAPH41" localSheetId="30" hidden="1">'[5]Time series'!#REF!</definedName>
    <definedName name="__123Graph_FGRAPH41" localSheetId="31" hidden="1">'[5]Time series'!#REF!</definedName>
    <definedName name="__123Graph_FGRAPH41" localSheetId="39" hidden="1">'[5]Time series'!#REF!</definedName>
    <definedName name="__123Graph_FGRAPH41" localSheetId="40" hidden="1">'[5]Time series'!#REF!</definedName>
    <definedName name="__123Graph_FGRAPH41" localSheetId="43" hidden="1">'[5]Time series'!#REF!</definedName>
    <definedName name="__123Graph_FGRAPH41" localSheetId="62" hidden="1">'[5]Time series'!#REF!</definedName>
    <definedName name="__123Graph_FGRAPH41" localSheetId="27" hidden="1">'[5]Time series'!#REF!</definedName>
    <definedName name="__123Graph_FGRAPH41" localSheetId="28" hidden="1">'[5]Time series'!#REF!</definedName>
    <definedName name="__123Graph_FGRAPH41" localSheetId="29" hidden="1">'[5]Time series'!#REF!</definedName>
    <definedName name="__123Graph_FGRAPH41" localSheetId="41" hidden="1">'[5]Time series'!#REF!</definedName>
    <definedName name="__123Graph_FGRAPH41" localSheetId="47" hidden="1">'[5]Time series'!#REF!</definedName>
    <definedName name="__123Graph_FGRAPH41" localSheetId="48" hidden="1">'[5]Time series'!#REF!</definedName>
    <definedName name="__123Graph_FGRAPH41" localSheetId="8" hidden="1">'[5]Time series'!#REF!</definedName>
    <definedName name="__123Graph_FGRAPH41" hidden="1">'[5]Time series'!#REF!</definedName>
    <definedName name="__123Graph_FPRODABSC" localSheetId="18" hidden="1">'[5]Time series'!#REF!</definedName>
    <definedName name="__123Graph_FPRODABSC" localSheetId="21" hidden="1">'[5]Time series'!#REF!</definedName>
    <definedName name="__123Graph_FPRODABSC" localSheetId="30" hidden="1">'[5]Time series'!#REF!</definedName>
    <definedName name="__123Graph_FPRODABSC" localSheetId="31" hidden="1">'[5]Time series'!#REF!</definedName>
    <definedName name="__123Graph_FPRODABSC" localSheetId="39" hidden="1">'[5]Time series'!#REF!</definedName>
    <definedName name="__123Graph_FPRODABSC" localSheetId="40" hidden="1">'[5]Time series'!#REF!</definedName>
    <definedName name="__123Graph_FPRODABSC" localSheetId="43" hidden="1">'[5]Time series'!#REF!</definedName>
    <definedName name="__123Graph_FPRODABSC" localSheetId="62" hidden="1">'[5]Time series'!#REF!</definedName>
    <definedName name="__123Graph_FPRODABSC" localSheetId="27" hidden="1">'[5]Time series'!#REF!</definedName>
    <definedName name="__123Graph_FPRODABSC" localSheetId="28" hidden="1">'[5]Time series'!#REF!</definedName>
    <definedName name="__123Graph_FPRODABSC" localSheetId="29" hidden="1">'[5]Time series'!#REF!</definedName>
    <definedName name="__123Graph_FPRODABSC" localSheetId="41" hidden="1">'[5]Time series'!#REF!</definedName>
    <definedName name="__123Graph_FPRODABSC" localSheetId="47" hidden="1">'[5]Time series'!#REF!</definedName>
    <definedName name="__123Graph_FPRODABSC" localSheetId="48" hidden="1">'[5]Time series'!#REF!</definedName>
    <definedName name="__123Graph_FPRODABSC" localSheetId="8" hidden="1">'[5]Time series'!#REF!</definedName>
    <definedName name="__123Graph_FPRODABSC" hidden="1">'[5]Time series'!#REF!</definedName>
    <definedName name="__123Graph_FREER3" localSheetId="53" hidden="1">[6]REER!$BN$140:$BN$140</definedName>
    <definedName name="__123Graph_FREER3" hidden="1">[7]REER!$BN$140:$BN$140</definedName>
    <definedName name="__123Graph_FTEST1" localSheetId="53" hidden="1">[6]REER!$BN$140:$BN$140</definedName>
    <definedName name="__123Graph_FTEST1" hidden="1">[7]REER!$BN$140:$BN$140</definedName>
    <definedName name="__123Graph_X" localSheetId="17" hidden="1">'[10]i2-KA'!#REF!</definedName>
    <definedName name="__123Graph_X" localSheetId="18" hidden="1">'[10]i2-KA'!#REF!</definedName>
    <definedName name="__123Graph_X" localSheetId="19" hidden="1">'[10]i2-KA'!#REF!</definedName>
    <definedName name="__123Graph_X" localSheetId="21" hidden="1">'[10]i2-KA'!#REF!</definedName>
    <definedName name="__123Graph_X" localSheetId="30" hidden="1">'[10]i2-KA'!#REF!</definedName>
    <definedName name="__123Graph_X" localSheetId="31" hidden="1">'[10]i2-KA'!#REF!</definedName>
    <definedName name="__123Graph_X" localSheetId="39" hidden="1">'[10]i2-KA'!#REF!</definedName>
    <definedName name="__123Graph_X" localSheetId="40" hidden="1">'[10]i2-KA'!#REF!</definedName>
    <definedName name="__123Graph_X" localSheetId="43" hidden="1">'[10]i2-KA'!#REF!</definedName>
    <definedName name="__123Graph_X" localSheetId="44" hidden="1">'[10]i2-KA'!#REF!</definedName>
    <definedName name="__123Graph_X" localSheetId="45" hidden="1">'[10]i2-KA'!#REF!</definedName>
    <definedName name="__123Graph_X" localSheetId="62" hidden="1">'[10]i2-KA'!#REF!</definedName>
    <definedName name="__123Graph_X" localSheetId="27" hidden="1">'[10]i2-KA'!#REF!</definedName>
    <definedName name="__123Graph_X" localSheetId="28" hidden="1">'[10]i2-KA'!#REF!</definedName>
    <definedName name="__123Graph_X" localSheetId="29" hidden="1">'[10]i2-KA'!#REF!</definedName>
    <definedName name="__123Graph_X" localSheetId="41" hidden="1">'[10]i2-KA'!#REF!</definedName>
    <definedName name="__123Graph_X" localSheetId="47" hidden="1">'[10]i2-KA'!#REF!</definedName>
    <definedName name="__123Graph_X" localSheetId="48" hidden="1">'[10]i2-KA'!#REF!</definedName>
    <definedName name="__123Graph_X" localSheetId="8" hidden="1">'[10]i2-KA'!#REF!</definedName>
    <definedName name="__123Graph_X" localSheetId="51" hidden="1">'[10]i2-KA'!#REF!</definedName>
    <definedName name="__123Graph_X" localSheetId="53" hidden="1">'[10]i2-KA'!#REF!</definedName>
    <definedName name="__123Graph_X" hidden="1">'[10]i2-KA'!#REF!</definedName>
    <definedName name="__123Graph_XCurrent" localSheetId="17" hidden="1">'[10]i2-KA'!#REF!</definedName>
    <definedName name="__123Graph_XCurrent" localSheetId="18" hidden="1">'[10]i2-KA'!#REF!</definedName>
    <definedName name="__123Graph_XCurrent" localSheetId="19" hidden="1">'[10]i2-KA'!#REF!</definedName>
    <definedName name="__123Graph_XCurrent" localSheetId="21" hidden="1">'[10]i2-KA'!#REF!</definedName>
    <definedName name="__123Graph_XCurrent" localSheetId="30" hidden="1">'[10]i2-KA'!#REF!</definedName>
    <definedName name="__123Graph_XCurrent" localSheetId="31" hidden="1">'[10]i2-KA'!#REF!</definedName>
    <definedName name="__123Graph_XCurrent" localSheetId="39" hidden="1">'[10]i2-KA'!#REF!</definedName>
    <definedName name="__123Graph_XCurrent" localSheetId="40" hidden="1">'[10]i2-KA'!#REF!</definedName>
    <definedName name="__123Graph_XCurrent" localSheetId="43" hidden="1">'[10]i2-KA'!#REF!</definedName>
    <definedName name="__123Graph_XCurrent" localSheetId="44" hidden="1">'[10]i2-KA'!#REF!</definedName>
    <definedName name="__123Graph_XCurrent" localSheetId="62" hidden="1">'[10]i2-KA'!#REF!</definedName>
    <definedName name="__123Graph_XCurrent" localSheetId="27" hidden="1">'[10]i2-KA'!#REF!</definedName>
    <definedName name="__123Graph_XCurrent" localSheetId="28" hidden="1">'[10]i2-KA'!#REF!</definedName>
    <definedName name="__123Graph_XCurrent" localSheetId="29" hidden="1">'[10]i2-KA'!#REF!</definedName>
    <definedName name="__123Graph_XCurrent" localSheetId="41" hidden="1">'[10]i2-KA'!#REF!</definedName>
    <definedName name="__123Graph_XCurrent" localSheetId="47" hidden="1">'[10]i2-KA'!#REF!</definedName>
    <definedName name="__123Graph_XCurrent" localSheetId="48" hidden="1">'[10]i2-KA'!#REF!</definedName>
    <definedName name="__123Graph_XCurrent" localSheetId="8" hidden="1">'[10]i2-KA'!#REF!</definedName>
    <definedName name="__123Graph_XCurrent" localSheetId="51" hidden="1">'[10]i2-KA'!#REF!</definedName>
    <definedName name="__123Graph_XCurrent" localSheetId="53" hidden="1">'[10]i2-KA'!#REF!</definedName>
    <definedName name="__123Graph_XCurrent" hidden="1">'[10]i2-KA'!#REF!</definedName>
    <definedName name="__123Graph_XECTOT" localSheetId="18" hidden="1">#REF!</definedName>
    <definedName name="__123Graph_XECTOT" localSheetId="21" hidden="1">#REF!</definedName>
    <definedName name="__123Graph_XECTOT" localSheetId="30" hidden="1">#REF!</definedName>
    <definedName name="__123Graph_XECTOT" localSheetId="31" hidden="1">#REF!</definedName>
    <definedName name="__123Graph_XECTOT" localSheetId="39" hidden="1">#REF!</definedName>
    <definedName name="__123Graph_XECTOT" localSheetId="40" hidden="1">#REF!</definedName>
    <definedName name="__123Graph_XECTOT" localSheetId="43" hidden="1">#REF!</definedName>
    <definedName name="__123Graph_XECTOT" localSheetId="62" hidden="1">#REF!</definedName>
    <definedName name="__123Graph_XECTOT" localSheetId="27" hidden="1">#REF!</definedName>
    <definedName name="__123Graph_XECTOT" localSheetId="28" hidden="1">#REF!</definedName>
    <definedName name="__123Graph_XECTOT" localSheetId="29" hidden="1">#REF!</definedName>
    <definedName name="__123Graph_XECTOT" localSheetId="41" hidden="1">#REF!</definedName>
    <definedName name="__123Graph_XECTOT" localSheetId="47" hidden="1">#REF!</definedName>
    <definedName name="__123Graph_XECTOT" localSheetId="48" hidden="1">#REF!</definedName>
    <definedName name="__123Graph_XECTOT" localSheetId="8" hidden="1">#REF!</definedName>
    <definedName name="__123Graph_XECTOT" hidden="1">#REF!</definedName>
    <definedName name="__123Graph_XEXP" localSheetId="17" hidden="1">[11]EdssGeeGAS!#REF!</definedName>
    <definedName name="__123Graph_XEXP" localSheetId="18" hidden="1">[11]EdssGeeGAS!#REF!</definedName>
    <definedName name="__123Graph_XEXP" localSheetId="19" hidden="1">[11]EdssGeeGAS!#REF!</definedName>
    <definedName name="__123Graph_XEXP" localSheetId="21" hidden="1">[11]EdssGeeGAS!#REF!</definedName>
    <definedName name="__123Graph_XEXP" localSheetId="30" hidden="1">[11]EdssGeeGAS!#REF!</definedName>
    <definedName name="__123Graph_XEXP" localSheetId="31" hidden="1">[11]EdssGeeGAS!#REF!</definedName>
    <definedName name="__123Graph_XEXP" localSheetId="39" hidden="1">[11]EdssGeeGAS!#REF!</definedName>
    <definedName name="__123Graph_XEXP" localSheetId="40" hidden="1">[11]EdssGeeGAS!#REF!</definedName>
    <definedName name="__123Graph_XEXP" localSheetId="43" hidden="1">[11]EdssGeeGAS!#REF!</definedName>
    <definedName name="__123Graph_XEXP" localSheetId="44" hidden="1">[11]EdssGeeGAS!#REF!</definedName>
    <definedName name="__123Graph_XEXP" localSheetId="62" hidden="1">[11]EdssGeeGAS!#REF!</definedName>
    <definedName name="__123Graph_XEXP" localSheetId="27" hidden="1">[11]EdssGeeGAS!#REF!</definedName>
    <definedName name="__123Graph_XEXP" localSheetId="28" hidden="1">[11]EdssGeeGAS!#REF!</definedName>
    <definedName name="__123Graph_XEXP" localSheetId="29" hidden="1">[11]EdssGeeGAS!#REF!</definedName>
    <definedName name="__123Graph_XEXP" localSheetId="41" hidden="1">[11]EdssGeeGAS!#REF!</definedName>
    <definedName name="__123Graph_XEXP" localSheetId="47" hidden="1">[11]EdssGeeGAS!#REF!</definedName>
    <definedName name="__123Graph_XEXP" localSheetId="48" hidden="1">[11]EdssGeeGAS!#REF!</definedName>
    <definedName name="__123Graph_XEXP" localSheetId="8" hidden="1">[11]EdssGeeGAS!#REF!</definedName>
    <definedName name="__123Graph_XEXP" localSheetId="53" hidden="1">[11]EdssGeeGAS!#REF!</definedName>
    <definedName name="__123Graph_XEXP" hidden="1">[11]EdssGeeGAS!#REF!</definedName>
    <definedName name="__123Graph_XChart1" localSheetId="17" hidden="1">'[10]i2-KA'!#REF!</definedName>
    <definedName name="__123Graph_XChart1" localSheetId="18" hidden="1">'[10]i2-KA'!#REF!</definedName>
    <definedName name="__123Graph_XChart1" localSheetId="19" hidden="1">'[10]i2-KA'!#REF!</definedName>
    <definedName name="__123Graph_XChart1" localSheetId="21" hidden="1">'[10]i2-KA'!#REF!</definedName>
    <definedName name="__123Graph_XChart1" localSheetId="30" hidden="1">'[10]i2-KA'!#REF!</definedName>
    <definedName name="__123Graph_XChart1" localSheetId="31" hidden="1">'[10]i2-KA'!#REF!</definedName>
    <definedName name="__123Graph_XChart1" localSheetId="39" hidden="1">'[10]i2-KA'!#REF!</definedName>
    <definedName name="__123Graph_XChart1" localSheetId="40" hidden="1">'[10]i2-KA'!#REF!</definedName>
    <definedName name="__123Graph_XChart1" localSheetId="43" hidden="1">'[10]i2-KA'!#REF!</definedName>
    <definedName name="__123Graph_XChart1" localSheetId="44" hidden="1">'[10]i2-KA'!#REF!</definedName>
    <definedName name="__123Graph_XChart1" localSheetId="62" hidden="1">'[10]i2-KA'!#REF!</definedName>
    <definedName name="__123Graph_XChart1" localSheetId="27" hidden="1">'[10]i2-KA'!#REF!</definedName>
    <definedName name="__123Graph_XChart1" localSheetId="28" hidden="1">'[10]i2-KA'!#REF!</definedName>
    <definedName name="__123Graph_XChart1" localSheetId="29" hidden="1">'[10]i2-KA'!#REF!</definedName>
    <definedName name="__123Graph_XChart1" localSheetId="41" hidden="1">'[10]i2-KA'!#REF!</definedName>
    <definedName name="__123Graph_XChart1" localSheetId="47" hidden="1">'[10]i2-KA'!#REF!</definedName>
    <definedName name="__123Graph_XChart1" localSheetId="48" hidden="1">'[10]i2-KA'!#REF!</definedName>
    <definedName name="__123Graph_XChart1" localSheetId="8" hidden="1">'[10]i2-KA'!#REF!</definedName>
    <definedName name="__123Graph_XChart1" localSheetId="53" hidden="1">'[10]i2-KA'!#REF!</definedName>
    <definedName name="__123Graph_XChart1" hidden="1">'[10]i2-KA'!#REF!</definedName>
    <definedName name="__123Graph_XChart2" localSheetId="17" hidden="1">'[10]i2-KA'!#REF!</definedName>
    <definedName name="__123Graph_XChart2" localSheetId="18" hidden="1">'[10]i2-KA'!#REF!</definedName>
    <definedName name="__123Graph_XChart2" localSheetId="19" hidden="1">'[10]i2-KA'!#REF!</definedName>
    <definedName name="__123Graph_XChart2" localSheetId="21" hidden="1">'[10]i2-KA'!#REF!</definedName>
    <definedName name="__123Graph_XChart2" localSheetId="30" hidden="1">'[10]i2-KA'!#REF!</definedName>
    <definedName name="__123Graph_XChart2" localSheetId="31" hidden="1">'[10]i2-KA'!#REF!</definedName>
    <definedName name="__123Graph_XChart2" localSheetId="39" hidden="1">'[10]i2-KA'!#REF!</definedName>
    <definedName name="__123Graph_XChart2" localSheetId="40" hidden="1">'[10]i2-KA'!#REF!</definedName>
    <definedName name="__123Graph_XChart2" localSheetId="43" hidden="1">'[10]i2-KA'!#REF!</definedName>
    <definedName name="__123Graph_XChart2" localSheetId="44" hidden="1">'[10]i2-KA'!#REF!</definedName>
    <definedName name="__123Graph_XChart2" localSheetId="62" hidden="1">'[10]i2-KA'!#REF!</definedName>
    <definedName name="__123Graph_XChart2" localSheetId="27" hidden="1">'[10]i2-KA'!#REF!</definedName>
    <definedName name="__123Graph_XChart2" localSheetId="28" hidden="1">'[10]i2-KA'!#REF!</definedName>
    <definedName name="__123Graph_XChart2" localSheetId="29" hidden="1">'[10]i2-KA'!#REF!</definedName>
    <definedName name="__123Graph_XChart2" localSheetId="41" hidden="1">'[10]i2-KA'!#REF!</definedName>
    <definedName name="__123Graph_XChart2" localSheetId="47" hidden="1">'[10]i2-KA'!#REF!</definedName>
    <definedName name="__123Graph_XChart2" localSheetId="48" hidden="1">'[10]i2-KA'!#REF!</definedName>
    <definedName name="__123Graph_XChart2" localSheetId="8" hidden="1">'[10]i2-KA'!#REF!</definedName>
    <definedName name="__123Graph_XChart2" localSheetId="53" hidden="1">'[10]i2-KA'!#REF!</definedName>
    <definedName name="__123Graph_XChart2" hidden="1">'[10]i2-KA'!#REF!</definedName>
    <definedName name="__123Graph_XTEST1" localSheetId="53" hidden="1">[6]REER!$C$9:$C$75</definedName>
    <definedName name="__123Graph_XTEST1" hidden="1">[7]REER!$C$9:$C$75</definedName>
    <definedName name="__BOP1" localSheetId="17">#REF!</definedName>
    <definedName name="__BOP1" localSheetId="18">#REF!</definedName>
    <definedName name="__BOP1" localSheetId="19">#REF!</definedName>
    <definedName name="__BOP1" localSheetId="21">#REF!</definedName>
    <definedName name="__BOP1" localSheetId="30">#REF!</definedName>
    <definedName name="__BOP1" localSheetId="31">#REF!</definedName>
    <definedName name="__BOP1" localSheetId="35">#REF!</definedName>
    <definedName name="__BOP1" localSheetId="39">#REF!</definedName>
    <definedName name="__BOP1" localSheetId="40">#REF!</definedName>
    <definedName name="__BOP1" localSheetId="44">#REF!</definedName>
    <definedName name="__BOP1" localSheetId="45">#REF!</definedName>
    <definedName name="__BOP1" localSheetId="10">#REF!</definedName>
    <definedName name="__BOP1" localSheetId="11">#REF!</definedName>
    <definedName name="__BOP1" localSheetId="27">#REF!</definedName>
    <definedName name="__BOP1" localSheetId="28">#REF!</definedName>
    <definedName name="__BOP1" localSheetId="29">#REF!</definedName>
    <definedName name="__BOP1" localSheetId="41">#REF!</definedName>
    <definedName name="__BOP1" localSheetId="47">#REF!</definedName>
    <definedName name="__BOP1" localSheetId="48">#REF!</definedName>
    <definedName name="__BOP1" localSheetId="8">#REF!</definedName>
    <definedName name="__BOP1" localSheetId="51">#REF!</definedName>
    <definedName name="__BOP1" localSheetId="53">#REF!</definedName>
    <definedName name="__BOP1">#REF!</definedName>
    <definedName name="__BOP2" localSheetId="17">[1]BoP!#REF!</definedName>
    <definedName name="__BOP2" localSheetId="18">[1]BoP!#REF!</definedName>
    <definedName name="__BOP2" localSheetId="19">[1]BoP!#REF!</definedName>
    <definedName name="__BOP2" localSheetId="21">[1]BoP!#REF!</definedName>
    <definedName name="__BOP2" localSheetId="30">[1]BoP!#REF!</definedName>
    <definedName name="__BOP2" localSheetId="31">[1]BoP!#REF!</definedName>
    <definedName name="__BOP2" localSheetId="35">[1]BoP!#REF!</definedName>
    <definedName name="__BOP2" localSheetId="39">[1]BoP!#REF!</definedName>
    <definedName name="__BOP2" localSheetId="40">[1]BoP!#REF!</definedName>
    <definedName name="__BOP2" localSheetId="44">[1]BoP!#REF!</definedName>
    <definedName name="__BOP2" localSheetId="27">[1]BoP!#REF!</definedName>
    <definedName name="__BOP2" localSheetId="28">[1]BoP!#REF!</definedName>
    <definedName name="__BOP2" localSheetId="29">[1]BoP!#REF!</definedName>
    <definedName name="__BOP2" localSheetId="41">[1]BoP!#REF!</definedName>
    <definedName name="__BOP2" localSheetId="47">[1]BoP!#REF!</definedName>
    <definedName name="__BOP2" localSheetId="48">[1]BoP!#REF!</definedName>
    <definedName name="__BOP2" localSheetId="8">[1]BoP!#REF!</definedName>
    <definedName name="__BOP2" localSheetId="51">[1]BoP!#REF!</definedName>
    <definedName name="__BOP2" localSheetId="53">[1]BoP!#REF!</definedName>
    <definedName name="__BOP2">[1]BoP!#REF!</definedName>
    <definedName name="__dat1" localSheetId="17">'[2]work Q real'!#REF!</definedName>
    <definedName name="__dat1" localSheetId="18">'[2]work Q real'!#REF!</definedName>
    <definedName name="__dat1" localSheetId="19">'[2]work Q real'!#REF!</definedName>
    <definedName name="__dat1" localSheetId="21">'[2]work Q real'!#REF!</definedName>
    <definedName name="__dat1" localSheetId="30">'[2]work Q real'!#REF!</definedName>
    <definedName name="__dat1" localSheetId="31">'[2]work Q real'!#REF!</definedName>
    <definedName name="__dat1" localSheetId="39">'[2]work Q real'!#REF!</definedName>
    <definedName name="__dat1" localSheetId="40">'[2]work Q real'!#REF!</definedName>
    <definedName name="__dat1" localSheetId="44">'[2]work Q real'!#REF!</definedName>
    <definedName name="__dat1" localSheetId="45">'[2]work Q real'!#REF!</definedName>
    <definedName name="__dat1" localSheetId="27">'[2]work Q real'!#REF!</definedName>
    <definedName name="__dat1" localSheetId="28">'[2]work Q real'!#REF!</definedName>
    <definedName name="__dat1" localSheetId="29">'[2]work Q real'!#REF!</definedName>
    <definedName name="__dat1" localSheetId="41">'[2]work Q real'!#REF!</definedName>
    <definedName name="__dat1" localSheetId="47">'[2]work Q real'!#REF!</definedName>
    <definedName name="__dat1" localSheetId="48">'[2]work Q real'!#REF!</definedName>
    <definedName name="__dat1" localSheetId="8">'[2]work Q real'!#REF!</definedName>
    <definedName name="__dat1" localSheetId="51">'[2]work Q real'!#REF!</definedName>
    <definedName name="__dat1" localSheetId="53">'[2]work Q real'!#REF!</definedName>
    <definedName name="__dat1">'[2]work Q real'!#REF!</definedName>
    <definedName name="__dat2" localSheetId="17">#REF!</definedName>
    <definedName name="__dat2" localSheetId="18">#REF!</definedName>
    <definedName name="__dat2" localSheetId="19">#REF!</definedName>
    <definedName name="__dat2" localSheetId="21">#REF!</definedName>
    <definedName name="__dat2" localSheetId="30">#REF!</definedName>
    <definedName name="__dat2" localSheetId="31">#REF!</definedName>
    <definedName name="__dat2" localSheetId="35">#REF!</definedName>
    <definedName name="__dat2" localSheetId="39">#REF!</definedName>
    <definedName name="__dat2" localSheetId="40">#REF!</definedName>
    <definedName name="__dat2" localSheetId="44">#REF!</definedName>
    <definedName name="__dat2" localSheetId="45">#REF!</definedName>
    <definedName name="__dat2" localSheetId="10">#REF!</definedName>
    <definedName name="__dat2" localSheetId="11">#REF!</definedName>
    <definedName name="__dat2" localSheetId="27">#REF!</definedName>
    <definedName name="__dat2" localSheetId="28">#REF!</definedName>
    <definedName name="__dat2" localSheetId="29">#REF!</definedName>
    <definedName name="__dat2" localSheetId="41">#REF!</definedName>
    <definedName name="__dat2" localSheetId="47">#REF!</definedName>
    <definedName name="__dat2" localSheetId="48">#REF!</definedName>
    <definedName name="__dat2" localSheetId="8">#REF!</definedName>
    <definedName name="__dat2" localSheetId="51">#REF!</definedName>
    <definedName name="__dat2" localSheetId="53">#REF!</definedName>
    <definedName name="__dat2">#REF!</definedName>
    <definedName name="__EXP5" localSheetId="17">#REF!</definedName>
    <definedName name="__EXP5" localSheetId="18">#REF!</definedName>
    <definedName name="__EXP5" localSheetId="19">#REF!</definedName>
    <definedName name="__EXP5" localSheetId="21">#REF!</definedName>
    <definedName name="__EXP5" localSheetId="30">#REF!</definedName>
    <definedName name="__EXP5" localSheetId="31">#REF!</definedName>
    <definedName name="__EXP5" localSheetId="35">#REF!</definedName>
    <definedName name="__EXP5" localSheetId="39">#REF!</definedName>
    <definedName name="__EXP5" localSheetId="40">#REF!</definedName>
    <definedName name="__EXP5" localSheetId="44">#REF!</definedName>
    <definedName name="__EXP5" localSheetId="45">#REF!</definedName>
    <definedName name="__EXP5" localSheetId="10">#REF!</definedName>
    <definedName name="__EXP5" localSheetId="11">#REF!</definedName>
    <definedName name="__EXP5" localSheetId="27">#REF!</definedName>
    <definedName name="__EXP5" localSheetId="28">#REF!</definedName>
    <definedName name="__EXP5" localSheetId="29">#REF!</definedName>
    <definedName name="__EXP5" localSheetId="41">#REF!</definedName>
    <definedName name="__EXP5" localSheetId="47">#REF!</definedName>
    <definedName name="__EXP5" localSheetId="48">#REF!</definedName>
    <definedName name="__EXP5" localSheetId="8">#REF!</definedName>
    <definedName name="__EXP5" localSheetId="53">#REF!</definedName>
    <definedName name="__EXP5">#REF!</definedName>
    <definedName name="__EXP6" localSheetId="17">#REF!</definedName>
    <definedName name="__EXP6" localSheetId="18">#REF!</definedName>
    <definedName name="__EXP6" localSheetId="19">#REF!</definedName>
    <definedName name="__EXP6" localSheetId="21">#REF!</definedName>
    <definedName name="__EXP6" localSheetId="30">#REF!</definedName>
    <definedName name="__EXP6" localSheetId="31">#REF!</definedName>
    <definedName name="__EXP6" localSheetId="35">#REF!</definedName>
    <definedName name="__EXP6" localSheetId="39">#REF!</definedName>
    <definedName name="__EXP6" localSheetId="40">#REF!</definedName>
    <definedName name="__EXP6" localSheetId="44">#REF!</definedName>
    <definedName name="__EXP6" localSheetId="45">#REF!</definedName>
    <definedName name="__EXP6" localSheetId="10">#REF!</definedName>
    <definedName name="__EXP6" localSheetId="11">#REF!</definedName>
    <definedName name="__EXP6" localSheetId="27">#REF!</definedName>
    <definedName name="__EXP6" localSheetId="28">#REF!</definedName>
    <definedName name="__EXP6" localSheetId="29">#REF!</definedName>
    <definedName name="__EXP6" localSheetId="41">#REF!</definedName>
    <definedName name="__EXP6" localSheetId="47">#REF!</definedName>
    <definedName name="__EXP6" localSheetId="48">#REF!</definedName>
    <definedName name="__EXP6" localSheetId="8">#REF!</definedName>
    <definedName name="__EXP6" localSheetId="53">#REF!</definedName>
    <definedName name="__EXP6">#REF!</definedName>
    <definedName name="__EXP7" localSheetId="17">#REF!</definedName>
    <definedName name="__EXP7" localSheetId="18">#REF!</definedName>
    <definedName name="__EXP7" localSheetId="19">#REF!</definedName>
    <definedName name="__EXP7" localSheetId="21">#REF!</definedName>
    <definedName name="__EXP7" localSheetId="30">#REF!</definedName>
    <definedName name="__EXP7" localSheetId="31">#REF!</definedName>
    <definedName name="__EXP7" localSheetId="35">#REF!</definedName>
    <definedName name="__EXP7" localSheetId="39">#REF!</definedName>
    <definedName name="__EXP7" localSheetId="40">#REF!</definedName>
    <definedName name="__EXP7" localSheetId="44">#REF!</definedName>
    <definedName name="__EXP7" localSheetId="10">#REF!</definedName>
    <definedName name="__EXP7" localSheetId="11">#REF!</definedName>
    <definedName name="__EXP7" localSheetId="27">#REF!</definedName>
    <definedName name="__EXP7" localSheetId="28">#REF!</definedName>
    <definedName name="__EXP7" localSheetId="29">#REF!</definedName>
    <definedName name="__EXP7" localSheetId="41">#REF!</definedName>
    <definedName name="__EXP7" localSheetId="47">#REF!</definedName>
    <definedName name="__EXP7" localSheetId="48">#REF!</definedName>
    <definedName name="__EXP7" localSheetId="8">#REF!</definedName>
    <definedName name="__EXP7" localSheetId="53">#REF!</definedName>
    <definedName name="__EXP7">#REF!</definedName>
    <definedName name="__EXP9" localSheetId="17">#REF!</definedName>
    <definedName name="__EXP9" localSheetId="18">#REF!</definedName>
    <definedName name="__EXP9" localSheetId="19">#REF!</definedName>
    <definedName name="__EXP9" localSheetId="21">#REF!</definedName>
    <definedName name="__EXP9" localSheetId="30">#REF!</definedName>
    <definedName name="__EXP9" localSheetId="31">#REF!</definedName>
    <definedName name="__EXP9" localSheetId="35">#REF!</definedName>
    <definedName name="__EXP9" localSheetId="39">#REF!</definedName>
    <definedName name="__EXP9" localSheetId="40">#REF!</definedName>
    <definedName name="__EXP9" localSheetId="44">#REF!</definedName>
    <definedName name="__EXP9" localSheetId="10">#REF!</definedName>
    <definedName name="__EXP9" localSheetId="11">#REF!</definedName>
    <definedName name="__EXP9" localSheetId="27">#REF!</definedName>
    <definedName name="__EXP9" localSheetId="28">#REF!</definedName>
    <definedName name="__EXP9" localSheetId="29">#REF!</definedName>
    <definedName name="__EXP9" localSheetId="41">#REF!</definedName>
    <definedName name="__EXP9" localSheetId="47">#REF!</definedName>
    <definedName name="__EXP9" localSheetId="48">#REF!</definedName>
    <definedName name="__EXP9" localSheetId="8">#REF!</definedName>
    <definedName name="__EXP9" localSheetId="53">#REF!</definedName>
    <definedName name="__EXP9">#REF!</definedName>
    <definedName name="__IMP10" localSheetId="17">#REF!</definedName>
    <definedName name="__IMP10" localSheetId="18">#REF!</definedName>
    <definedName name="__IMP10" localSheetId="19">#REF!</definedName>
    <definedName name="__IMP10" localSheetId="21">#REF!</definedName>
    <definedName name="__IMP10" localSheetId="30">#REF!</definedName>
    <definedName name="__IMP10" localSheetId="31">#REF!</definedName>
    <definedName name="__IMP10" localSheetId="35">#REF!</definedName>
    <definedName name="__IMP10" localSheetId="39">#REF!</definedName>
    <definedName name="__IMP10" localSheetId="40">#REF!</definedName>
    <definedName name="__IMP10" localSheetId="44">#REF!</definedName>
    <definedName name="__IMP10" localSheetId="10">#REF!</definedName>
    <definedName name="__IMP10" localSheetId="11">#REF!</definedName>
    <definedName name="__IMP10" localSheetId="27">#REF!</definedName>
    <definedName name="__IMP10" localSheetId="28">#REF!</definedName>
    <definedName name="__IMP10" localSheetId="29">#REF!</definedName>
    <definedName name="__IMP10" localSheetId="41">#REF!</definedName>
    <definedName name="__IMP10" localSheetId="47">#REF!</definedName>
    <definedName name="__IMP10" localSheetId="48">#REF!</definedName>
    <definedName name="__IMP10" localSheetId="8">#REF!</definedName>
    <definedName name="__IMP10" localSheetId="53">#REF!</definedName>
    <definedName name="__IMP10">#REF!</definedName>
    <definedName name="__IMP2" localSheetId="17">#REF!</definedName>
    <definedName name="__IMP2" localSheetId="18">#REF!</definedName>
    <definedName name="__IMP2" localSheetId="19">#REF!</definedName>
    <definedName name="__IMP2" localSheetId="21">#REF!</definedName>
    <definedName name="__IMP2" localSheetId="30">#REF!</definedName>
    <definedName name="__IMP2" localSheetId="31">#REF!</definedName>
    <definedName name="__IMP2" localSheetId="35">#REF!</definedName>
    <definedName name="__IMP2" localSheetId="39">#REF!</definedName>
    <definedName name="__IMP2" localSheetId="40">#REF!</definedName>
    <definedName name="__IMP2" localSheetId="44">#REF!</definedName>
    <definedName name="__IMP2" localSheetId="10">#REF!</definedName>
    <definedName name="__IMP2" localSheetId="11">#REF!</definedName>
    <definedName name="__IMP2" localSheetId="27">#REF!</definedName>
    <definedName name="__IMP2" localSheetId="28">#REF!</definedName>
    <definedName name="__IMP2" localSheetId="29">#REF!</definedName>
    <definedName name="__IMP2" localSheetId="41">#REF!</definedName>
    <definedName name="__IMP2" localSheetId="47">#REF!</definedName>
    <definedName name="__IMP2" localSheetId="48">#REF!</definedName>
    <definedName name="__IMP2" localSheetId="8">#REF!</definedName>
    <definedName name="__IMP2" localSheetId="53">#REF!</definedName>
    <definedName name="__IMP2">#REF!</definedName>
    <definedName name="__IMP4" localSheetId="17">#REF!</definedName>
    <definedName name="__IMP4" localSheetId="18">#REF!</definedName>
    <definedName name="__IMP4" localSheetId="19">#REF!</definedName>
    <definedName name="__IMP4" localSheetId="21">#REF!</definedName>
    <definedName name="__IMP4" localSheetId="30">#REF!</definedName>
    <definedName name="__IMP4" localSheetId="31">#REF!</definedName>
    <definedName name="__IMP4" localSheetId="35">#REF!</definedName>
    <definedName name="__IMP4" localSheetId="39">#REF!</definedName>
    <definedName name="__IMP4" localSheetId="40">#REF!</definedName>
    <definedName name="__IMP4" localSheetId="44">#REF!</definedName>
    <definedName name="__IMP4" localSheetId="10">#REF!</definedName>
    <definedName name="__IMP4" localSheetId="11">#REF!</definedName>
    <definedName name="__IMP4" localSheetId="27">#REF!</definedName>
    <definedName name="__IMP4" localSheetId="28">#REF!</definedName>
    <definedName name="__IMP4" localSheetId="29">#REF!</definedName>
    <definedName name="__IMP4" localSheetId="41">#REF!</definedName>
    <definedName name="__IMP4" localSheetId="47">#REF!</definedName>
    <definedName name="__IMP4" localSheetId="48">#REF!</definedName>
    <definedName name="__IMP4" localSheetId="8">#REF!</definedName>
    <definedName name="__IMP4" localSheetId="53">#REF!</definedName>
    <definedName name="__IMP4">#REF!</definedName>
    <definedName name="__IMP6" localSheetId="17">#REF!</definedName>
    <definedName name="__IMP6" localSheetId="18">#REF!</definedName>
    <definedName name="__IMP6" localSheetId="19">#REF!</definedName>
    <definedName name="__IMP6" localSheetId="21">#REF!</definedName>
    <definedName name="__IMP6" localSheetId="30">#REF!</definedName>
    <definedName name="__IMP6" localSheetId="31">#REF!</definedName>
    <definedName name="__IMP6" localSheetId="35">#REF!</definedName>
    <definedName name="__IMP6" localSheetId="39">#REF!</definedName>
    <definedName name="__IMP6" localSheetId="40">#REF!</definedName>
    <definedName name="__IMP6" localSheetId="44">#REF!</definedName>
    <definedName name="__IMP6" localSheetId="10">#REF!</definedName>
    <definedName name="__IMP6" localSheetId="11">#REF!</definedName>
    <definedName name="__IMP6" localSheetId="27">#REF!</definedName>
    <definedName name="__IMP6" localSheetId="28">#REF!</definedName>
    <definedName name="__IMP6" localSheetId="29">#REF!</definedName>
    <definedName name="__IMP6" localSheetId="41">#REF!</definedName>
    <definedName name="__IMP6" localSheetId="47">#REF!</definedName>
    <definedName name="__IMP6" localSheetId="48">#REF!</definedName>
    <definedName name="__IMP6" localSheetId="8">#REF!</definedName>
    <definedName name="__IMP6" localSheetId="53">#REF!</definedName>
    <definedName name="__IMP6">#REF!</definedName>
    <definedName name="__IMP7" localSheetId="17">#REF!</definedName>
    <definedName name="__IMP7" localSheetId="18">#REF!</definedName>
    <definedName name="__IMP7" localSheetId="19">#REF!</definedName>
    <definedName name="__IMP7" localSheetId="21">#REF!</definedName>
    <definedName name="__IMP7" localSheetId="30">#REF!</definedName>
    <definedName name="__IMP7" localSheetId="31">#REF!</definedName>
    <definedName name="__IMP7" localSheetId="35">#REF!</definedName>
    <definedName name="__IMP7" localSheetId="39">#REF!</definedName>
    <definedName name="__IMP7" localSheetId="40">#REF!</definedName>
    <definedName name="__IMP7" localSheetId="44">#REF!</definedName>
    <definedName name="__IMP7" localSheetId="10">#REF!</definedName>
    <definedName name="__IMP7" localSheetId="11">#REF!</definedName>
    <definedName name="__IMP7" localSheetId="27">#REF!</definedName>
    <definedName name="__IMP7" localSheetId="28">#REF!</definedName>
    <definedName name="__IMP7" localSheetId="29">#REF!</definedName>
    <definedName name="__IMP7" localSheetId="41">#REF!</definedName>
    <definedName name="__IMP7" localSheetId="47">#REF!</definedName>
    <definedName name="__IMP7" localSheetId="48">#REF!</definedName>
    <definedName name="__IMP7" localSheetId="8">#REF!</definedName>
    <definedName name="__IMP7" localSheetId="53">#REF!</definedName>
    <definedName name="__IMP7">#REF!</definedName>
    <definedName name="__IMP8" localSheetId="17">#REF!</definedName>
    <definedName name="__IMP8" localSheetId="18">#REF!</definedName>
    <definedName name="__IMP8" localSheetId="19">#REF!</definedName>
    <definedName name="__IMP8" localSheetId="21">#REF!</definedName>
    <definedName name="__IMP8" localSheetId="30">#REF!</definedName>
    <definedName name="__IMP8" localSheetId="31">#REF!</definedName>
    <definedName name="__IMP8" localSheetId="35">#REF!</definedName>
    <definedName name="__IMP8" localSheetId="39">#REF!</definedName>
    <definedName name="__IMP8" localSheetId="40">#REF!</definedName>
    <definedName name="__IMP8" localSheetId="44">#REF!</definedName>
    <definedName name="__IMP8" localSheetId="10">#REF!</definedName>
    <definedName name="__IMP8" localSheetId="11">#REF!</definedName>
    <definedName name="__IMP8" localSheetId="27">#REF!</definedName>
    <definedName name="__IMP8" localSheetId="28">#REF!</definedName>
    <definedName name="__IMP8" localSheetId="29">#REF!</definedName>
    <definedName name="__IMP8" localSheetId="41">#REF!</definedName>
    <definedName name="__IMP8" localSheetId="47">#REF!</definedName>
    <definedName name="__IMP8" localSheetId="48">#REF!</definedName>
    <definedName name="__IMP8" localSheetId="8">#REF!</definedName>
    <definedName name="__IMP8" localSheetId="53">#REF!</definedName>
    <definedName name="__IMP8">#REF!</definedName>
    <definedName name="__MTS2" localSheetId="17">'[3]Annual Tables'!#REF!</definedName>
    <definedName name="__MTS2" localSheetId="18">'[3]Annual Tables'!#REF!</definedName>
    <definedName name="__MTS2" localSheetId="19">'[3]Annual Tables'!#REF!</definedName>
    <definedName name="__MTS2" localSheetId="21">'[3]Annual Tables'!#REF!</definedName>
    <definedName name="__MTS2" localSheetId="30">'[3]Annual Tables'!#REF!</definedName>
    <definedName name="__MTS2" localSheetId="31">'[3]Annual Tables'!#REF!</definedName>
    <definedName name="__MTS2" localSheetId="35">'[3]Annual Tables'!#REF!</definedName>
    <definedName name="__MTS2" localSheetId="39">'[3]Annual Tables'!#REF!</definedName>
    <definedName name="__MTS2" localSheetId="40">'[3]Annual Tables'!#REF!</definedName>
    <definedName name="__MTS2" localSheetId="44">'[3]Annual Tables'!#REF!</definedName>
    <definedName name="__MTS2" localSheetId="27">'[3]Annual Tables'!#REF!</definedName>
    <definedName name="__MTS2" localSheetId="28">'[3]Annual Tables'!#REF!</definedName>
    <definedName name="__MTS2" localSheetId="29">'[3]Annual Tables'!#REF!</definedName>
    <definedName name="__MTS2" localSheetId="41">'[3]Annual Tables'!#REF!</definedName>
    <definedName name="__MTS2" localSheetId="47">'[3]Annual Tables'!#REF!</definedName>
    <definedName name="__MTS2" localSheetId="48">'[3]Annual Tables'!#REF!</definedName>
    <definedName name="__MTS2" localSheetId="8">'[3]Annual Tables'!#REF!</definedName>
    <definedName name="__MTS2" localSheetId="53">'[3]Annual Tables'!#REF!</definedName>
    <definedName name="__MTS2">'[3]Annual Tables'!#REF!</definedName>
    <definedName name="__OUT1" localSheetId="17">#REF!</definedName>
    <definedName name="__OUT1" localSheetId="18">#REF!</definedName>
    <definedName name="__OUT1" localSheetId="19">#REF!</definedName>
    <definedName name="__OUT1" localSheetId="21">#REF!</definedName>
    <definedName name="__OUT1" localSheetId="30">#REF!</definedName>
    <definedName name="__OUT1" localSheetId="31">#REF!</definedName>
    <definedName name="__OUT1" localSheetId="35">#REF!</definedName>
    <definedName name="__OUT1" localSheetId="39">#REF!</definedName>
    <definedName name="__OUT1" localSheetId="40">#REF!</definedName>
    <definedName name="__OUT1" localSheetId="44">#REF!</definedName>
    <definedName name="__OUT1" localSheetId="45">#REF!</definedName>
    <definedName name="__OUT1" localSheetId="10">#REF!</definedName>
    <definedName name="__OUT1" localSheetId="11">#REF!</definedName>
    <definedName name="__OUT1" localSheetId="27">#REF!</definedName>
    <definedName name="__OUT1" localSheetId="28">#REF!</definedName>
    <definedName name="__OUT1" localSheetId="29">#REF!</definedName>
    <definedName name="__OUT1" localSheetId="41">#REF!</definedName>
    <definedName name="__OUT1" localSheetId="47">#REF!</definedName>
    <definedName name="__OUT1" localSheetId="48">#REF!</definedName>
    <definedName name="__OUT1" localSheetId="8">#REF!</definedName>
    <definedName name="__OUT1" localSheetId="51">#REF!</definedName>
    <definedName name="__OUT1" localSheetId="53">#REF!</definedName>
    <definedName name="__OUT1">#REF!</definedName>
    <definedName name="__OUT2" localSheetId="17">#REF!</definedName>
    <definedName name="__OUT2" localSheetId="18">#REF!</definedName>
    <definedName name="__OUT2" localSheetId="19">#REF!</definedName>
    <definedName name="__OUT2" localSheetId="21">#REF!</definedName>
    <definedName name="__OUT2" localSheetId="30">#REF!</definedName>
    <definedName name="__OUT2" localSheetId="31">#REF!</definedName>
    <definedName name="__OUT2" localSheetId="35">#REF!</definedName>
    <definedName name="__OUT2" localSheetId="39">#REF!</definedName>
    <definedName name="__OUT2" localSheetId="40">#REF!</definedName>
    <definedName name="__OUT2" localSheetId="44">#REF!</definedName>
    <definedName name="__OUT2" localSheetId="45">#REF!</definedName>
    <definedName name="__OUT2" localSheetId="10">#REF!</definedName>
    <definedName name="__OUT2" localSheetId="11">#REF!</definedName>
    <definedName name="__OUT2" localSheetId="27">#REF!</definedName>
    <definedName name="__OUT2" localSheetId="28">#REF!</definedName>
    <definedName name="__OUT2" localSheetId="29">#REF!</definedName>
    <definedName name="__OUT2" localSheetId="41">#REF!</definedName>
    <definedName name="__OUT2" localSheetId="47">#REF!</definedName>
    <definedName name="__OUT2" localSheetId="48">#REF!</definedName>
    <definedName name="__OUT2" localSheetId="8">#REF!</definedName>
    <definedName name="__OUT2" localSheetId="53">#REF!</definedName>
    <definedName name="__OUT2">#REF!</definedName>
    <definedName name="__PAG2" localSheetId="17">[3]Index!#REF!</definedName>
    <definedName name="__PAG2" localSheetId="18">[3]Index!#REF!</definedName>
    <definedName name="__PAG2" localSheetId="19">[3]Index!#REF!</definedName>
    <definedName name="__PAG2" localSheetId="21">[3]Index!#REF!</definedName>
    <definedName name="__PAG2" localSheetId="30">[3]Index!#REF!</definedName>
    <definedName name="__PAG2" localSheetId="31">[3]Index!#REF!</definedName>
    <definedName name="__PAG2" localSheetId="35">[3]Index!#REF!</definedName>
    <definedName name="__PAG2" localSheetId="39">[3]Index!#REF!</definedName>
    <definedName name="__PAG2" localSheetId="40">[3]Index!#REF!</definedName>
    <definedName name="__PAG2" localSheetId="44">[3]Index!#REF!</definedName>
    <definedName name="__PAG2" localSheetId="45">[3]Index!#REF!</definedName>
    <definedName name="__PAG2" localSheetId="27">[3]Index!#REF!</definedName>
    <definedName name="__PAG2" localSheetId="28">[3]Index!#REF!</definedName>
    <definedName name="__PAG2" localSheetId="29">[3]Index!#REF!</definedName>
    <definedName name="__PAG2" localSheetId="41">[3]Index!#REF!</definedName>
    <definedName name="__PAG2" localSheetId="47">[3]Index!#REF!</definedName>
    <definedName name="__PAG2" localSheetId="48">[3]Index!#REF!</definedName>
    <definedName name="__PAG2" localSheetId="8">[3]Index!#REF!</definedName>
    <definedName name="__PAG2" localSheetId="53">[3]Index!#REF!</definedName>
    <definedName name="__PAG2">[3]Index!#REF!</definedName>
    <definedName name="__PAG3" localSheetId="17">[3]Index!#REF!</definedName>
    <definedName name="__PAG3" localSheetId="18">[3]Index!#REF!</definedName>
    <definedName name="__PAG3" localSheetId="19">[3]Index!#REF!</definedName>
    <definedName name="__PAG3" localSheetId="21">[3]Index!#REF!</definedName>
    <definedName name="__PAG3" localSheetId="30">[3]Index!#REF!</definedName>
    <definedName name="__PAG3" localSheetId="31">[3]Index!#REF!</definedName>
    <definedName name="__PAG3" localSheetId="39">[3]Index!#REF!</definedName>
    <definedName name="__PAG3" localSheetId="40">[3]Index!#REF!</definedName>
    <definedName name="__PAG3" localSheetId="44">[3]Index!#REF!</definedName>
    <definedName name="__PAG3" localSheetId="45">[3]Index!#REF!</definedName>
    <definedName name="__PAG3" localSheetId="27">[3]Index!#REF!</definedName>
    <definedName name="__PAG3" localSheetId="28">[3]Index!#REF!</definedName>
    <definedName name="__PAG3" localSheetId="29">[3]Index!#REF!</definedName>
    <definedName name="__PAG3" localSheetId="41">[3]Index!#REF!</definedName>
    <definedName name="__PAG3" localSheetId="47">[3]Index!#REF!</definedName>
    <definedName name="__PAG3" localSheetId="48">[3]Index!#REF!</definedName>
    <definedName name="__PAG3" localSheetId="8">[3]Index!#REF!</definedName>
    <definedName name="__PAG3" localSheetId="53">[3]Index!#REF!</definedName>
    <definedName name="__PAG3">[3]Index!#REF!</definedName>
    <definedName name="__PAG4" localSheetId="17">[3]Index!#REF!</definedName>
    <definedName name="__PAG4" localSheetId="18">[3]Index!#REF!</definedName>
    <definedName name="__PAG4" localSheetId="19">[3]Index!#REF!</definedName>
    <definedName name="__PAG4" localSheetId="21">[3]Index!#REF!</definedName>
    <definedName name="__PAG4" localSheetId="30">[3]Index!#REF!</definedName>
    <definedName name="__PAG4" localSheetId="31">[3]Index!#REF!</definedName>
    <definedName name="__PAG4" localSheetId="39">[3]Index!#REF!</definedName>
    <definedName name="__PAG4" localSheetId="40">[3]Index!#REF!</definedName>
    <definedName name="__PAG4" localSheetId="44">[3]Index!#REF!</definedName>
    <definedName name="__PAG4" localSheetId="27">[3]Index!#REF!</definedName>
    <definedName name="__PAG4" localSheetId="28">[3]Index!#REF!</definedName>
    <definedName name="__PAG4" localSheetId="29">[3]Index!#REF!</definedName>
    <definedName name="__PAG4" localSheetId="41">[3]Index!#REF!</definedName>
    <definedName name="__PAG4" localSheetId="47">[3]Index!#REF!</definedName>
    <definedName name="__PAG4" localSheetId="48">[3]Index!#REF!</definedName>
    <definedName name="__PAG4" localSheetId="8">[3]Index!#REF!</definedName>
    <definedName name="__PAG4" localSheetId="53">[3]Index!#REF!</definedName>
    <definedName name="__PAG4">[3]Index!#REF!</definedName>
    <definedName name="__PAG5" localSheetId="17">[3]Index!#REF!</definedName>
    <definedName name="__PAG5" localSheetId="18">[3]Index!#REF!</definedName>
    <definedName name="__PAG5" localSheetId="19">[3]Index!#REF!</definedName>
    <definedName name="__PAG5" localSheetId="21">[3]Index!#REF!</definedName>
    <definedName name="__PAG5" localSheetId="30">[3]Index!#REF!</definedName>
    <definedName name="__PAG5" localSheetId="31">[3]Index!#REF!</definedName>
    <definedName name="__PAG5" localSheetId="39">[3]Index!#REF!</definedName>
    <definedName name="__PAG5" localSheetId="40">[3]Index!#REF!</definedName>
    <definedName name="__PAG5" localSheetId="44">[3]Index!#REF!</definedName>
    <definedName name="__PAG5" localSheetId="27">[3]Index!#REF!</definedName>
    <definedName name="__PAG5" localSheetId="28">[3]Index!#REF!</definedName>
    <definedName name="__PAG5" localSheetId="29">[3]Index!#REF!</definedName>
    <definedName name="__PAG5" localSheetId="41">[3]Index!#REF!</definedName>
    <definedName name="__PAG5" localSheetId="47">[3]Index!#REF!</definedName>
    <definedName name="__PAG5" localSheetId="48">[3]Index!#REF!</definedName>
    <definedName name="__PAG5" localSheetId="8">[3]Index!#REF!</definedName>
    <definedName name="__PAG5" localSheetId="53">[3]Index!#REF!</definedName>
    <definedName name="__PAG5">[3]Index!#REF!</definedName>
    <definedName name="__PAG6" localSheetId="17">[3]Index!#REF!</definedName>
    <definedName name="__PAG6" localSheetId="18">[3]Index!#REF!</definedName>
    <definedName name="__PAG6" localSheetId="19">[3]Index!#REF!</definedName>
    <definedName name="__PAG6" localSheetId="21">[3]Index!#REF!</definedName>
    <definedName name="__PAG6" localSheetId="30">[3]Index!#REF!</definedName>
    <definedName name="__PAG6" localSheetId="31">[3]Index!#REF!</definedName>
    <definedName name="__PAG6" localSheetId="39">[3]Index!#REF!</definedName>
    <definedName name="__PAG6" localSheetId="40">[3]Index!#REF!</definedName>
    <definedName name="__PAG6" localSheetId="44">[3]Index!#REF!</definedName>
    <definedName name="__PAG6" localSheetId="27">[3]Index!#REF!</definedName>
    <definedName name="__PAG6" localSheetId="28">[3]Index!#REF!</definedName>
    <definedName name="__PAG6" localSheetId="29">[3]Index!#REF!</definedName>
    <definedName name="__PAG6" localSheetId="41">[3]Index!#REF!</definedName>
    <definedName name="__PAG6" localSheetId="47">[3]Index!#REF!</definedName>
    <definedName name="__PAG6" localSheetId="48">[3]Index!#REF!</definedName>
    <definedName name="__PAG6" localSheetId="8">[3]Index!#REF!</definedName>
    <definedName name="__PAG6" localSheetId="53">[3]Index!#REF!</definedName>
    <definedName name="__PAG6">[3]Index!#REF!</definedName>
    <definedName name="__PAG7" localSheetId="17">#REF!</definedName>
    <definedName name="__PAG7" localSheetId="18">#REF!</definedName>
    <definedName name="__PAG7" localSheetId="19">#REF!</definedName>
    <definedName name="__PAG7" localSheetId="21">#REF!</definedName>
    <definedName name="__PAG7" localSheetId="30">#REF!</definedName>
    <definedName name="__PAG7" localSheetId="31">#REF!</definedName>
    <definedName name="__PAG7" localSheetId="35">#REF!</definedName>
    <definedName name="__PAG7" localSheetId="39">#REF!</definedName>
    <definedName name="__PAG7" localSheetId="40">#REF!</definedName>
    <definedName name="__PAG7" localSheetId="44">#REF!</definedName>
    <definedName name="__PAG7" localSheetId="45">#REF!</definedName>
    <definedName name="__PAG7" localSheetId="10">#REF!</definedName>
    <definedName name="__PAG7" localSheetId="11">#REF!</definedName>
    <definedName name="__PAG7" localSheetId="27">#REF!</definedName>
    <definedName name="__PAG7" localSheetId="28">#REF!</definedName>
    <definedName name="__PAG7" localSheetId="29">#REF!</definedName>
    <definedName name="__PAG7" localSheetId="41">#REF!</definedName>
    <definedName name="__PAG7" localSheetId="47">#REF!</definedName>
    <definedName name="__PAG7" localSheetId="48">#REF!</definedName>
    <definedName name="__PAG7" localSheetId="8">#REF!</definedName>
    <definedName name="__PAG7" localSheetId="51">#REF!</definedName>
    <definedName name="__PAG7" localSheetId="53">#REF!</definedName>
    <definedName name="__PAG7">#REF!</definedName>
    <definedName name="__pro2001" localSheetId="53">[4]pro2001!$A$1:$B$72</definedName>
    <definedName name="__pro2001">[12]pro2001!$A$1:$B$72</definedName>
    <definedName name="__RES2" localSheetId="17">[1]RES!#REF!</definedName>
    <definedName name="__RES2" localSheetId="18">[1]RES!#REF!</definedName>
    <definedName name="__RES2" localSheetId="19">[1]RES!#REF!</definedName>
    <definedName name="__RES2" localSheetId="21">[1]RES!#REF!</definedName>
    <definedName name="__RES2" localSheetId="30">[1]RES!#REF!</definedName>
    <definedName name="__RES2" localSheetId="31">[1]RES!#REF!</definedName>
    <definedName name="__RES2" localSheetId="39">[1]RES!#REF!</definedName>
    <definedName name="__RES2" localSheetId="40">[1]RES!#REF!</definedName>
    <definedName name="__RES2" localSheetId="44">[1]RES!#REF!</definedName>
    <definedName name="__RES2" localSheetId="45">[1]RES!#REF!</definedName>
    <definedName name="__RES2" localSheetId="27">[1]RES!#REF!</definedName>
    <definedName name="__RES2" localSheetId="28">[1]RES!#REF!</definedName>
    <definedName name="__RES2" localSheetId="29">[1]RES!#REF!</definedName>
    <definedName name="__RES2" localSheetId="41">[1]RES!#REF!</definedName>
    <definedName name="__RES2" localSheetId="47">[1]RES!#REF!</definedName>
    <definedName name="__RES2" localSheetId="48">[1]RES!#REF!</definedName>
    <definedName name="__RES2" localSheetId="8">[1]RES!#REF!</definedName>
    <definedName name="__RES2" localSheetId="51">[1]RES!#REF!</definedName>
    <definedName name="__RES2" localSheetId="53">[1]RES!#REF!</definedName>
    <definedName name="__RES2">[1]RES!#REF!</definedName>
    <definedName name="__TAB1" localSheetId="17">#REF!</definedName>
    <definedName name="__TAB1" localSheetId="18">#REF!</definedName>
    <definedName name="__TAB1" localSheetId="19">#REF!</definedName>
    <definedName name="__TAB1" localSheetId="21">#REF!</definedName>
    <definedName name="__TAB1" localSheetId="30">#REF!</definedName>
    <definedName name="__TAB1" localSheetId="31">#REF!</definedName>
    <definedName name="__TAB1" localSheetId="35">#REF!</definedName>
    <definedName name="__TAB1" localSheetId="39">#REF!</definedName>
    <definedName name="__TAB1" localSheetId="40">#REF!</definedName>
    <definedName name="__TAB1" localSheetId="44">#REF!</definedName>
    <definedName name="__TAB1" localSheetId="45">#REF!</definedName>
    <definedName name="__TAB1" localSheetId="10">#REF!</definedName>
    <definedName name="__TAB1" localSheetId="11">#REF!</definedName>
    <definedName name="__TAB1" localSheetId="27">#REF!</definedName>
    <definedName name="__TAB1" localSheetId="28">#REF!</definedName>
    <definedName name="__TAB1" localSheetId="29">#REF!</definedName>
    <definedName name="__TAB1" localSheetId="41">#REF!</definedName>
    <definedName name="__TAB1" localSheetId="47">#REF!</definedName>
    <definedName name="__TAB1" localSheetId="48">#REF!</definedName>
    <definedName name="__TAB1" localSheetId="8">#REF!</definedName>
    <definedName name="__TAB1" localSheetId="51">#REF!</definedName>
    <definedName name="__TAB1" localSheetId="53">#REF!</definedName>
    <definedName name="__TAB1">#REF!</definedName>
    <definedName name="__TAB10" localSheetId="17">#REF!</definedName>
    <definedName name="__TAB10" localSheetId="18">#REF!</definedName>
    <definedName name="__TAB10" localSheetId="19">#REF!</definedName>
    <definedName name="__TAB10" localSheetId="21">#REF!</definedName>
    <definedName name="__TAB10" localSheetId="30">#REF!</definedName>
    <definedName name="__TAB10" localSheetId="31">#REF!</definedName>
    <definedName name="__TAB10" localSheetId="35">#REF!</definedName>
    <definedName name="__TAB10" localSheetId="39">#REF!</definedName>
    <definedName name="__TAB10" localSheetId="40">#REF!</definedName>
    <definedName name="__TAB10" localSheetId="44">#REF!</definedName>
    <definedName name="__TAB10" localSheetId="45">#REF!</definedName>
    <definedName name="__TAB10" localSheetId="10">#REF!</definedName>
    <definedName name="__TAB10" localSheetId="11">#REF!</definedName>
    <definedName name="__TAB10" localSheetId="27">#REF!</definedName>
    <definedName name="__TAB10" localSheetId="28">#REF!</definedName>
    <definedName name="__TAB10" localSheetId="29">#REF!</definedName>
    <definedName name="__TAB10" localSheetId="41">#REF!</definedName>
    <definedName name="__TAB10" localSheetId="47">#REF!</definedName>
    <definedName name="__TAB10" localSheetId="48">#REF!</definedName>
    <definedName name="__TAB10" localSheetId="8">#REF!</definedName>
    <definedName name="__TAB10" localSheetId="53">#REF!</definedName>
    <definedName name="__TAB10">#REF!</definedName>
    <definedName name="__TAB12" localSheetId="17">#REF!</definedName>
    <definedName name="__TAB12" localSheetId="18">#REF!</definedName>
    <definedName name="__TAB12" localSheetId="19">#REF!</definedName>
    <definedName name="__TAB12" localSheetId="21">#REF!</definedName>
    <definedName name="__TAB12" localSheetId="30">#REF!</definedName>
    <definedName name="__TAB12" localSheetId="31">#REF!</definedName>
    <definedName name="__TAB12" localSheetId="35">#REF!</definedName>
    <definedName name="__TAB12" localSheetId="39">#REF!</definedName>
    <definedName name="__TAB12" localSheetId="40">#REF!</definedName>
    <definedName name="__TAB12" localSheetId="44">#REF!</definedName>
    <definedName name="__TAB12" localSheetId="45">#REF!</definedName>
    <definedName name="__TAB12" localSheetId="10">#REF!</definedName>
    <definedName name="__TAB12" localSheetId="11">#REF!</definedName>
    <definedName name="__TAB12" localSheetId="27">#REF!</definedName>
    <definedName name="__TAB12" localSheetId="28">#REF!</definedName>
    <definedName name="__TAB12" localSheetId="29">#REF!</definedName>
    <definedName name="__TAB12" localSheetId="41">#REF!</definedName>
    <definedName name="__TAB12" localSheetId="47">#REF!</definedName>
    <definedName name="__TAB12" localSheetId="48">#REF!</definedName>
    <definedName name="__TAB12" localSheetId="8">#REF!</definedName>
    <definedName name="__TAB12" localSheetId="53">#REF!</definedName>
    <definedName name="__TAB12">#REF!</definedName>
    <definedName name="__Tab19" localSheetId="17">#REF!</definedName>
    <definedName name="__Tab19" localSheetId="18">#REF!</definedName>
    <definedName name="__Tab19" localSheetId="19">#REF!</definedName>
    <definedName name="__Tab19" localSheetId="21">#REF!</definedName>
    <definedName name="__Tab19" localSheetId="30">#REF!</definedName>
    <definedName name="__Tab19" localSheetId="31">#REF!</definedName>
    <definedName name="__Tab19" localSheetId="35">#REF!</definedName>
    <definedName name="__Tab19" localSheetId="39">#REF!</definedName>
    <definedName name="__Tab19" localSheetId="40">#REF!</definedName>
    <definedName name="__Tab19" localSheetId="44">#REF!</definedName>
    <definedName name="__Tab19" localSheetId="10">#REF!</definedName>
    <definedName name="__Tab19" localSheetId="11">#REF!</definedName>
    <definedName name="__Tab19" localSheetId="27">#REF!</definedName>
    <definedName name="__Tab19" localSheetId="28">#REF!</definedName>
    <definedName name="__Tab19" localSheetId="29">#REF!</definedName>
    <definedName name="__Tab19" localSheetId="41">#REF!</definedName>
    <definedName name="__Tab19" localSheetId="47">#REF!</definedName>
    <definedName name="__Tab19" localSheetId="48">#REF!</definedName>
    <definedName name="__Tab19" localSheetId="8">#REF!</definedName>
    <definedName name="__Tab19" localSheetId="53">#REF!</definedName>
    <definedName name="__Tab19">#REF!</definedName>
    <definedName name="__TAB2" localSheetId="17">#REF!</definedName>
    <definedName name="__TAB2" localSheetId="18">#REF!</definedName>
    <definedName name="__TAB2" localSheetId="19">#REF!</definedName>
    <definedName name="__TAB2" localSheetId="21">#REF!</definedName>
    <definedName name="__TAB2" localSheetId="30">#REF!</definedName>
    <definedName name="__TAB2" localSheetId="31">#REF!</definedName>
    <definedName name="__TAB2" localSheetId="35">#REF!</definedName>
    <definedName name="__TAB2" localSheetId="39">#REF!</definedName>
    <definedName name="__TAB2" localSheetId="40">#REF!</definedName>
    <definedName name="__TAB2" localSheetId="44">#REF!</definedName>
    <definedName name="__TAB2" localSheetId="10">#REF!</definedName>
    <definedName name="__TAB2" localSheetId="11">#REF!</definedName>
    <definedName name="__TAB2" localSheetId="27">#REF!</definedName>
    <definedName name="__TAB2" localSheetId="28">#REF!</definedName>
    <definedName name="__TAB2" localSheetId="29">#REF!</definedName>
    <definedName name="__TAB2" localSheetId="41">#REF!</definedName>
    <definedName name="__TAB2" localSheetId="47">#REF!</definedName>
    <definedName name="__TAB2" localSheetId="48">#REF!</definedName>
    <definedName name="__TAB2" localSheetId="8">#REF!</definedName>
    <definedName name="__TAB2" localSheetId="53">#REF!</definedName>
    <definedName name="__TAB2">#REF!</definedName>
    <definedName name="__Tab20" localSheetId="17">#REF!</definedName>
    <definedName name="__Tab20" localSheetId="18">#REF!</definedName>
    <definedName name="__Tab20" localSheetId="19">#REF!</definedName>
    <definedName name="__Tab20" localSheetId="21">#REF!</definedName>
    <definedName name="__Tab20" localSheetId="30">#REF!</definedName>
    <definedName name="__Tab20" localSheetId="31">#REF!</definedName>
    <definedName name="__Tab20" localSheetId="35">#REF!</definedName>
    <definedName name="__Tab20" localSheetId="39">#REF!</definedName>
    <definedName name="__Tab20" localSheetId="40">#REF!</definedName>
    <definedName name="__Tab20" localSheetId="44">#REF!</definedName>
    <definedName name="__Tab20" localSheetId="10">#REF!</definedName>
    <definedName name="__Tab20" localSheetId="11">#REF!</definedName>
    <definedName name="__Tab20" localSheetId="27">#REF!</definedName>
    <definedName name="__Tab20" localSheetId="28">#REF!</definedName>
    <definedName name="__Tab20" localSheetId="29">#REF!</definedName>
    <definedName name="__Tab20" localSheetId="41">#REF!</definedName>
    <definedName name="__Tab20" localSheetId="47">#REF!</definedName>
    <definedName name="__Tab20" localSheetId="48">#REF!</definedName>
    <definedName name="__Tab20" localSheetId="8">#REF!</definedName>
    <definedName name="__Tab20" localSheetId="53">#REF!</definedName>
    <definedName name="__Tab20">#REF!</definedName>
    <definedName name="__Tab21" localSheetId="17">#REF!</definedName>
    <definedName name="__Tab21" localSheetId="18">#REF!</definedName>
    <definedName name="__Tab21" localSheetId="19">#REF!</definedName>
    <definedName name="__Tab21" localSheetId="21">#REF!</definedName>
    <definedName name="__Tab21" localSheetId="30">#REF!</definedName>
    <definedName name="__Tab21" localSheetId="31">#REF!</definedName>
    <definedName name="__Tab21" localSheetId="35">#REF!</definedName>
    <definedName name="__Tab21" localSheetId="39">#REF!</definedName>
    <definedName name="__Tab21" localSheetId="40">#REF!</definedName>
    <definedName name="__Tab21" localSheetId="44">#REF!</definedName>
    <definedName name="__Tab21" localSheetId="10">#REF!</definedName>
    <definedName name="__Tab21" localSheetId="11">#REF!</definedName>
    <definedName name="__Tab21" localSheetId="27">#REF!</definedName>
    <definedName name="__Tab21" localSheetId="28">#REF!</definedName>
    <definedName name="__Tab21" localSheetId="29">#REF!</definedName>
    <definedName name="__Tab21" localSheetId="41">#REF!</definedName>
    <definedName name="__Tab21" localSheetId="47">#REF!</definedName>
    <definedName name="__Tab21" localSheetId="48">#REF!</definedName>
    <definedName name="__Tab21" localSheetId="8">#REF!</definedName>
    <definedName name="__Tab21" localSheetId="53">#REF!</definedName>
    <definedName name="__Tab21">#REF!</definedName>
    <definedName name="__Tab22" localSheetId="17">#REF!</definedName>
    <definedName name="__Tab22" localSheetId="18">#REF!</definedName>
    <definedName name="__Tab22" localSheetId="19">#REF!</definedName>
    <definedName name="__Tab22" localSheetId="21">#REF!</definedName>
    <definedName name="__Tab22" localSheetId="30">#REF!</definedName>
    <definedName name="__Tab22" localSheetId="31">#REF!</definedName>
    <definedName name="__Tab22" localSheetId="35">#REF!</definedName>
    <definedName name="__Tab22" localSheetId="39">#REF!</definedName>
    <definedName name="__Tab22" localSheetId="40">#REF!</definedName>
    <definedName name="__Tab22" localSheetId="44">#REF!</definedName>
    <definedName name="__Tab22" localSheetId="10">#REF!</definedName>
    <definedName name="__Tab22" localSheetId="11">#REF!</definedName>
    <definedName name="__Tab22" localSheetId="27">#REF!</definedName>
    <definedName name="__Tab22" localSheetId="28">#REF!</definedName>
    <definedName name="__Tab22" localSheetId="29">#REF!</definedName>
    <definedName name="__Tab22" localSheetId="41">#REF!</definedName>
    <definedName name="__Tab22" localSheetId="47">#REF!</definedName>
    <definedName name="__Tab22" localSheetId="48">#REF!</definedName>
    <definedName name="__Tab22" localSheetId="8">#REF!</definedName>
    <definedName name="__Tab22" localSheetId="53">#REF!</definedName>
    <definedName name="__Tab22">#REF!</definedName>
    <definedName name="__Tab23" localSheetId="17">#REF!</definedName>
    <definedName name="__Tab23" localSheetId="18">#REF!</definedName>
    <definedName name="__Tab23" localSheetId="19">#REF!</definedName>
    <definedName name="__Tab23" localSheetId="21">#REF!</definedName>
    <definedName name="__Tab23" localSheetId="30">#REF!</definedName>
    <definedName name="__Tab23" localSheetId="31">#REF!</definedName>
    <definedName name="__Tab23" localSheetId="35">#REF!</definedName>
    <definedName name="__Tab23" localSheetId="39">#REF!</definedName>
    <definedName name="__Tab23" localSheetId="40">#REF!</definedName>
    <definedName name="__Tab23" localSheetId="44">#REF!</definedName>
    <definedName name="__Tab23" localSheetId="10">#REF!</definedName>
    <definedName name="__Tab23" localSheetId="11">#REF!</definedName>
    <definedName name="__Tab23" localSheetId="27">#REF!</definedName>
    <definedName name="__Tab23" localSheetId="28">#REF!</definedName>
    <definedName name="__Tab23" localSheetId="29">#REF!</definedName>
    <definedName name="__Tab23" localSheetId="41">#REF!</definedName>
    <definedName name="__Tab23" localSheetId="47">#REF!</definedName>
    <definedName name="__Tab23" localSheetId="48">#REF!</definedName>
    <definedName name="__Tab23" localSheetId="8">#REF!</definedName>
    <definedName name="__Tab23" localSheetId="53">#REF!</definedName>
    <definedName name="__Tab23">#REF!</definedName>
    <definedName name="__Tab24" localSheetId="17">#REF!</definedName>
    <definedName name="__Tab24" localSheetId="18">#REF!</definedName>
    <definedName name="__Tab24" localSheetId="19">#REF!</definedName>
    <definedName name="__Tab24" localSheetId="21">#REF!</definedName>
    <definedName name="__Tab24" localSheetId="30">#REF!</definedName>
    <definedName name="__Tab24" localSheetId="31">#REF!</definedName>
    <definedName name="__Tab24" localSheetId="35">#REF!</definedName>
    <definedName name="__Tab24" localSheetId="39">#REF!</definedName>
    <definedName name="__Tab24" localSheetId="40">#REF!</definedName>
    <definedName name="__Tab24" localSheetId="44">#REF!</definedName>
    <definedName name="__Tab24" localSheetId="10">#REF!</definedName>
    <definedName name="__Tab24" localSheetId="11">#REF!</definedName>
    <definedName name="__Tab24" localSheetId="27">#REF!</definedName>
    <definedName name="__Tab24" localSheetId="28">#REF!</definedName>
    <definedName name="__Tab24" localSheetId="29">#REF!</definedName>
    <definedName name="__Tab24" localSheetId="41">#REF!</definedName>
    <definedName name="__Tab24" localSheetId="47">#REF!</definedName>
    <definedName name="__Tab24" localSheetId="48">#REF!</definedName>
    <definedName name="__Tab24" localSheetId="8">#REF!</definedName>
    <definedName name="__Tab24" localSheetId="53">#REF!</definedName>
    <definedName name="__Tab24">#REF!</definedName>
    <definedName name="__Tab26" localSheetId="17">#REF!</definedName>
    <definedName name="__Tab26" localSheetId="18">#REF!</definedName>
    <definedName name="__Tab26" localSheetId="19">#REF!</definedName>
    <definedName name="__Tab26" localSheetId="21">#REF!</definedName>
    <definedName name="__Tab26" localSheetId="30">#REF!</definedName>
    <definedName name="__Tab26" localSheetId="31">#REF!</definedName>
    <definedName name="__Tab26" localSheetId="35">#REF!</definedName>
    <definedName name="__Tab26" localSheetId="39">#REF!</definedName>
    <definedName name="__Tab26" localSheetId="40">#REF!</definedName>
    <definedName name="__Tab26" localSheetId="44">#REF!</definedName>
    <definedName name="__Tab26" localSheetId="10">#REF!</definedName>
    <definedName name="__Tab26" localSheetId="11">#REF!</definedName>
    <definedName name="__Tab26" localSheetId="27">#REF!</definedName>
    <definedName name="__Tab26" localSheetId="28">#REF!</definedName>
    <definedName name="__Tab26" localSheetId="29">#REF!</definedName>
    <definedName name="__Tab26" localSheetId="41">#REF!</definedName>
    <definedName name="__Tab26" localSheetId="47">#REF!</definedName>
    <definedName name="__Tab26" localSheetId="48">#REF!</definedName>
    <definedName name="__Tab26" localSheetId="8">#REF!</definedName>
    <definedName name="__Tab26" localSheetId="53">#REF!</definedName>
    <definedName name="__Tab26">#REF!</definedName>
    <definedName name="__Tab27" localSheetId="17">#REF!</definedName>
    <definedName name="__Tab27" localSheetId="18">#REF!</definedName>
    <definedName name="__Tab27" localSheetId="19">#REF!</definedName>
    <definedName name="__Tab27" localSheetId="21">#REF!</definedName>
    <definedName name="__Tab27" localSheetId="30">#REF!</definedName>
    <definedName name="__Tab27" localSheetId="31">#REF!</definedName>
    <definedName name="__Tab27" localSheetId="35">#REF!</definedName>
    <definedName name="__Tab27" localSheetId="39">#REF!</definedName>
    <definedName name="__Tab27" localSheetId="40">#REF!</definedName>
    <definedName name="__Tab27" localSheetId="44">#REF!</definedName>
    <definedName name="__Tab27" localSheetId="10">#REF!</definedName>
    <definedName name="__Tab27" localSheetId="11">#REF!</definedName>
    <definedName name="__Tab27" localSheetId="27">#REF!</definedName>
    <definedName name="__Tab27" localSheetId="28">#REF!</definedName>
    <definedName name="__Tab27" localSheetId="29">#REF!</definedName>
    <definedName name="__Tab27" localSheetId="41">#REF!</definedName>
    <definedName name="__Tab27" localSheetId="47">#REF!</definedName>
    <definedName name="__Tab27" localSheetId="48">#REF!</definedName>
    <definedName name="__Tab27" localSheetId="8">#REF!</definedName>
    <definedName name="__Tab27" localSheetId="53">#REF!</definedName>
    <definedName name="__Tab27">#REF!</definedName>
    <definedName name="__Tab28" localSheetId="17">#REF!</definedName>
    <definedName name="__Tab28" localSheetId="18">#REF!</definedName>
    <definedName name="__Tab28" localSheetId="19">#REF!</definedName>
    <definedName name="__Tab28" localSheetId="21">#REF!</definedName>
    <definedName name="__Tab28" localSheetId="30">#REF!</definedName>
    <definedName name="__Tab28" localSheetId="31">#REF!</definedName>
    <definedName name="__Tab28" localSheetId="35">#REF!</definedName>
    <definedName name="__Tab28" localSheetId="39">#REF!</definedName>
    <definedName name="__Tab28" localSheetId="40">#REF!</definedName>
    <definedName name="__Tab28" localSheetId="44">#REF!</definedName>
    <definedName name="__Tab28" localSheetId="10">#REF!</definedName>
    <definedName name="__Tab28" localSheetId="11">#REF!</definedName>
    <definedName name="__Tab28" localSheetId="27">#REF!</definedName>
    <definedName name="__Tab28" localSheetId="28">#REF!</definedName>
    <definedName name="__Tab28" localSheetId="29">#REF!</definedName>
    <definedName name="__Tab28" localSheetId="41">#REF!</definedName>
    <definedName name="__Tab28" localSheetId="47">#REF!</definedName>
    <definedName name="__Tab28" localSheetId="48">#REF!</definedName>
    <definedName name="__Tab28" localSheetId="8">#REF!</definedName>
    <definedName name="__Tab28" localSheetId="53">#REF!</definedName>
    <definedName name="__Tab28">#REF!</definedName>
    <definedName name="__Tab29" localSheetId="17">#REF!</definedName>
    <definedName name="__Tab29" localSheetId="18">#REF!</definedName>
    <definedName name="__Tab29" localSheetId="19">#REF!</definedName>
    <definedName name="__Tab29" localSheetId="21">#REF!</definedName>
    <definedName name="__Tab29" localSheetId="30">#REF!</definedName>
    <definedName name="__Tab29" localSheetId="31">#REF!</definedName>
    <definedName name="__Tab29" localSheetId="35">#REF!</definedName>
    <definedName name="__Tab29" localSheetId="39">#REF!</definedName>
    <definedName name="__Tab29" localSheetId="40">#REF!</definedName>
    <definedName name="__Tab29" localSheetId="44">#REF!</definedName>
    <definedName name="__Tab29" localSheetId="10">#REF!</definedName>
    <definedName name="__Tab29" localSheetId="11">#REF!</definedName>
    <definedName name="__Tab29" localSheetId="27">#REF!</definedName>
    <definedName name="__Tab29" localSheetId="28">#REF!</definedName>
    <definedName name="__Tab29" localSheetId="29">#REF!</definedName>
    <definedName name="__Tab29" localSheetId="41">#REF!</definedName>
    <definedName name="__Tab29" localSheetId="47">#REF!</definedName>
    <definedName name="__Tab29" localSheetId="48">#REF!</definedName>
    <definedName name="__Tab29" localSheetId="8">#REF!</definedName>
    <definedName name="__Tab29" localSheetId="53">#REF!</definedName>
    <definedName name="__Tab29">#REF!</definedName>
    <definedName name="__TAB3" localSheetId="17">#REF!</definedName>
    <definedName name="__TAB3" localSheetId="18">#REF!</definedName>
    <definedName name="__TAB3" localSheetId="19">#REF!</definedName>
    <definedName name="__TAB3" localSheetId="21">#REF!</definedName>
    <definedName name="__TAB3" localSheetId="30">#REF!</definedName>
    <definedName name="__TAB3" localSheetId="31">#REF!</definedName>
    <definedName name="__TAB3" localSheetId="35">#REF!</definedName>
    <definedName name="__TAB3" localSheetId="39">#REF!</definedName>
    <definedName name="__TAB3" localSheetId="40">#REF!</definedName>
    <definedName name="__TAB3" localSheetId="44">#REF!</definedName>
    <definedName name="__TAB3" localSheetId="10">#REF!</definedName>
    <definedName name="__TAB3" localSheetId="11">#REF!</definedName>
    <definedName name="__TAB3" localSheetId="27">#REF!</definedName>
    <definedName name="__TAB3" localSheetId="28">#REF!</definedName>
    <definedName name="__TAB3" localSheetId="29">#REF!</definedName>
    <definedName name="__TAB3" localSheetId="41">#REF!</definedName>
    <definedName name="__TAB3" localSheetId="47">#REF!</definedName>
    <definedName name="__TAB3" localSheetId="48">#REF!</definedName>
    <definedName name="__TAB3" localSheetId="8">#REF!</definedName>
    <definedName name="__TAB3" localSheetId="53">#REF!</definedName>
    <definedName name="__TAB3">#REF!</definedName>
    <definedName name="__Tab30" localSheetId="17">#REF!</definedName>
    <definedName name="__Tab30" localSheetId="18">#REF!</definedName>
    <definedName name="__Tab30" localSheetId="19">#REF!</definedName>
    <definedName name="__Tab30" localSheetId="21">#REF!</definedName>
    <definedName name="__Tab30" localSheetId="30">#REF!</definedName>
    <definedName name="__Tab30" localSheetId="31">#REF!</definedName>
    <definedName name="__Tab30" localSheetId="35">#REF!</definedName>
    <definedName name="__Tab30" localSheetId="39">#REF!</definedName>
    <definedName name="__Tab30" localSheetId="40">#REF!</definedName>
    <definedName name="__Tab30" localSheetId="44">#REF!</definedName>
    <definedName name="__Tab30" localSheetId="10">#REF!</definedName>
    <definedName name="__Tab30" localSheetId="11">#REF!</definedName>
    <definedName name="__Tab30" localSheetId="27">#REF!</definedName>
    <definedName name="__Tab30" localSheetId="28">#REF!</definedName>
    <definedName name="__Tab30" localSheetId="29">#REF!</definedName>
    <definedName name="__Tab30" localSheetId="41">#REF!</definedName>
    <definedName name="__Tab30" localSheetId="47">#REF!</definedName>
    <definedName name="__Tab30" localSheetId="48">#REF!</definedName>
    <definedName name="__Tab30" localSheetId="8">#REF!</definedName>
    <definedName name="__Tab30" localSheetId="53">#REF!</definedName>
    <definedName name="__Tab30">#REF!</definedName>
    <definedName name="__Tab31" localSheetId="17">#REF!</definedName>
    <definedName name="__Tab31" localSheetId="18">#REF!</definedName>
    <definedName name="__Tab31" localSheetId="19">#REF!</definedName>
    <definedName name="__Tab31" localSheetId="21">#REF!</definedName>
    <definedName name="__Tab31" localSheetId="30">#REF!</definedName>
    <definedName name="__Tab31" localSheetId="31">#REF!</definedName>
    <definedName name="__Tab31" localSheetId="35">#REF!</definedName>
    <definedName name="__Tab31" localSheetId="39">#REF!</definedName>
    <definedName name="__Tab31" localSheetId="40">#REF!</definedName>
    <definedName name="__Tab31" localSheetId="44">#REF!</definedName>
    <definedName name="__Tab31" localSheetId="10">#REF!</definedName>
    <definedName name="__Tab31" localSheetId="11">#REF!</definedName>
    <definedName name="__Tab31" localSheetId="27">#REF!</definedName>
    <definedName name="__Tab31" localSheetId="28">#REF!</definedName>
    <definedName name="__Tab31" localSheetId="29">#REF!</definedName>
    <definedName name="__Tab31" localSheetId="41">#REF!</definedName>
    <definedName name="__Tab31" localSheetId="47">#REF!</definedName>
    <definedName name="__Tab31" localSheetId="48">#REF!</definedName>
    <definedName name="__Tab31" localSheetId="8">#REF!</definedName>
    <definedName name="__Tab31" localSheetId="53">#REF!</definedName>
    <definedName name="__Tab31">#REF!</definedName>
    <definedName name="__Tab32" localSheetId="17">#REF!</definedName>
    <definedName name="__Tab32" localSheetId="18">#REF!</definedName>
    <definedName name="__Tab32" localSheetId="19">#REF!</definedName>
    <definedName name="__Tab32" localSheetId="21">#REF!</definedName>
    <definedName name="__Tab32" localSheetId="30">#REF!</definedName>
    <definedName name="__Tab32" localSheetId="31">#REF!</definedName>
    <definedName name="__Tab32" localSheetId="35">#REF!</definedName>
    <definedName name="__Tab32" localSheetId="39">#REF!</definedName>
    <definedName name="__Tab32" localSheetId="40">#REF!</definedName>
    <definedName name="__Tab32" localSheetId="44">#REF!</definedName>
    <definedName name="__Tab32" localSheetId="10">#REF!</definedName>
    <definedName name="__Tab32" localSheetId="11">#REF!</definedName>
    <definedName name="__Tab32" localSheetId="27">#REF!</definedName>
    <definedName name="__Tab32" localSheetId="28">#REF!</definedName>
    <definedName name="__Tab32" localSheetId="29">#REF!</definedName>
    <definedName name="__Tab32" localSheetId="41">#REF!</definedName>
    <definedName name="__Tab32" localSheetId="47">#REF!</definedName>
    <definedName name="__Tab32" localSheetId="48">#REF!</definedName>
    <definedName name="__Tab32" localSheetId="8">#REF!</definedName>
    <definedName name="__Tab32" localSheetId="53">#REF!</definedName>
    <definedName name="__Tab32">#REF!</definedName>
    <definedName name="__Tab33" localSheetId="17">#REF!</definedName>
    <definedName name="__Tab33" localSheetId="18">#REF!</definedName>
    <definedName name="__Tab33" localSheetId="19">#REF!</definedName>
    <definedName name="__Tab33" localSheetId="21">#REF!</definedName>
    <definedName name="__Tab33" localSheetId="30">#REF!</definedName>
    <definedName name="__Tab33" localSheetId="31">#REF!</definedName>
    <definedName name="__Tab33" localSheetId="35">#REF!</definedName>
    <definedName name="__Tab33" localSheetId="39">#REF!</definedName>
    <definedName name="__Tab33" localSheetId="40">#REF!</definedName>
    <definedName name="__Tab33" localSheetId="44">#REF!</definedName>
    <definedName name="__Tab33" localSheetId="10">#REF!</definedName>
    <definedName name="__Tab33" localSheetId="11">#REF!</definedName>
    <definedName name="__Tab33" localSheetId="27">#REF!</definedName>
    <definedName name="__Tab33" localSheetId="28">#REF!</definedName>
    <definedName name="__Tab33" localSheetId="29">#REF!</definedName>
    <definedName name="__Tab33" localSheetId="41">#REF!</definedName>
    <definedName name="__Tab33" localSheetId="47">#REF!</definedName>
    <definedName name="__Tab33" localSheetId="48">#REF!</definedName>
    <definedName name="__Tab33" localSheetId="8">#REF!</definedName>
    <definedName name="__Tab33" localSheetId="53">#REF!</definedName>
    <definedName name="__Tab33">#REF!</definedName>
    <definedName name="__Tab34" localSheetId="17">#REF!</definedName>
    <definedName name="__Tab34" localSheetId="18">#REF!</definedName>
    <definedName name="__Tab34" localSheetId="19">#REF!</definedName>
    <definedName name="__Tab34" localSheetId="21">#REF!</definedName>
    <definedName name="__Tab34" localSheetId="30">#REF!</definedName>
    <definedName name="__Tab34" localSheetId="31">#REF!</definedName>
    <definedName name="__Tab34" localSheetId="35">#REF!</definedName>
    <definedName name="__Tab34" localSheetId="39">#REF!</definedName>
    <definedName name="__Tab34" localSheetId="40">#REF!</definedName>
    <definedName name="__Tab34" localSheetId="44">#REF!</definedName>
    <definedName name="__Tab34" localSheetId="10">#REF!</definedName>
    <definedName name="__Tab34" localSheetId="11">#REF!</definedName>
    <definedName name="__Tab34" localSheetId="27">#REF!</definedName>
    <definedName name="__Tab34" localSheetId="28">#REF!</definedName>
    <definedName name="__Tab34" localSheetId="29">#REF!</definedName>
    <definedName name="__Tab34" localSheetId="41">#REF!</definedName>
    <definedName name="__Tab34" localSheetId="47">#REF!</definedName>
    <definedName name="__Tab34" localSheetId="48">#REF!</definedName>
    <definedName name="__Tab34" localSheetId="8">#REF!</definedName>
    <definedName name="__Tab34" localSheetId="53">#REF!</definedName>
    <definedName name="__Tab34">#REF!</definedName>
    <definedName name="__Tab35" localSheetId="17">#REF!</definedName>
    <definedName name="__Tab35" localSheetId="18">#REF!</definedName>
    <definedName name="__Tab35" localSheetId="19">#REF!</definedName>
    <definedName name="__Tab35" localSheetId="21">#REF!</definedName>
    <definedName name="__Tab35" localSheetId="30">#REF!</definedName>
    <definedName name="__Tab35" localSheetId="31">#REF!</definedName>
    <definedName name="__Tab35" localSheetId="35">#REF!</definedName>
    <definedName name="__Tab35" localSheetId="39">#REF!</definedName>
    <definedName name="__Tab35" localSheetId="40">#REF!</definedName>
    <definedName name="__Tab35" localSheetId="44">#REF!</definedName>
    <definedName name="__Tab35" localSheetId="10">#REF!</definedName>
    <definedName name="__Tab35" localSheetId="11">#REF!</definedName>
    <definedName name="__Tab35" localSheetId="27">#REF!</definedName>
    <definedName name="__Tab35" localSheetId="28">#REF!</definedName>
    <definedName name="__Tab35" localSheetId="29">#REF!</definedName>
    <definedName name="__Tab35" localSheetId="41">#REF!</definedName>
    <definedName name="__Tab35" localSheetId="47">#REF!</definedName>
    <definedName name="__Tab35" localSheetId="48">#REF!</definedName>
    <definedName name="__Tab35" localSheetId="8">#REF!</definedName>
    <definedName name="__Tab35" localSheetId="53">#REF!</definedName>
    <definedName name="__Tab35">#REF!</definedName>
    <definedName name="__TAB4" localSheetId="17">#REF!</definedName>
    <definedName name="__TAB4" localSheetId="18">#REF!</definedName>
    <definedName name="__TAB4" localSheetId="19">#REF!</definedName>
    <definedName name="__TAB4" localSheetId="21">#REF!</definedName>
    <definedName name="__TAB4" localSheetId="30">#REF!</definedName>
    <definedName name="__TAB4" localSheetId="31">#REF!</definedName>
    <definedName name="__TAB4" localSheetId="35">#REF!</definedName>
    <definedName name="__TAB4" localSheetId="39">#REF!</definedName>
    <definedName name="__TAB4" localSheetId="40">#REF!</definedName>
    <definedName name="__TAB4" localSheetId="44">#REF!</definedName>
    <definedName name="__TAB4" localSheetId="10">#REF!</definedName>
    <definedName name="__TAB4" localSheetId="11">#REF!</definedName>
    <definedName name="__TAB4" localSheetId="27">#REF!</definedName>
    <definedName name="__TAB4" localSheetId="28">#REF!</definedName>
    <definedName name="__TAB4" localSheetId="29">#REF!</definedName>
    <definedName name="__TAB4" localSheetId="41">#REF!</definedName>
    <definedName name="__TAB4" localSheetId="47">#REF!</definedName>
    <definedName name="__TAB4" localSheetId="48">#REF!</definedName>
    <definedName name="__TAB4" localSheetId="8">#REF!</definedName>
    <definedName name="__TAB4" localSheetId="53">#REF!</definedName>
    <definedName name="__TAB4">#REF!</definedName>
    <definedName name="__TAB5" localSheetId="17">#REF!</definedName>
    <definedName name="__TAB5" localSheetId="18">#REF!</definedName>
    <definedName name="__TAB5" localSheetId="19">#REF!</definedName>
    <definedName name="__TAB5" localSheetId="21">#REF!</definedName>
    <definedName name="__TAB5" localSheetId="30">#REF!</definedName>
    <definedName name="__TAB5" localSheetId="31">#REF!</definedName>
    <definedName name="__TAB5" localSheetId="35">#REF!</definedName>
    <definedName name="__TAB5" localSheetId="39">#REF!</definedName>
    <definedName name="__TAB5" localSheetId="40">#REF!</definedName>
    <definedName name="__TAB5" localSheetId="44">#REF!</definedName>
    <definedName name="__TAB5" localSheetId="10">#REF!</definedName>
    <definedName name="__TAB5" localSheetId="11">#REF!</definedName>
    <definedName name="__TAB5" localSheetId="27">#REF!</definedName>
    <definedName name="__TAB5" localSheetId="28">#REF!</definedName>
    <definedName name="__TAB5" localSheetId="29">#REF!</definedName>
    <definedName name="__TAB5" localSheetId="41">#REF!</definedName>
    <definedName name="__TAB5" localSheetId="47">#REF!</definedName>
    <definedName name="__TAB5" localSheetId="48">#REF!</definedName>
    <definedName name="__TAB5" localSheetId="8">#REF!</definedName>
    <definedName name="__TAB5" localSheetId="53">#REF!</definedName>
    <definedName name="__TAB5">#REF!</definedName>
    <definedName name="__tab6" localSheetId="17">#REF!</definedName>
    <definedName name="__tab6" localSheetId="18">#REF!</definedName>
    <definedName name="__tab6" localSheetId="19">#REF!</definedName>
    <definedName name="__tab6" localSheetId="21">#REF!</definedName>
    <definedName name="__tab6" localSheetId="30">#REF!</definedName>
    <definedName name="__tab6" localSheetId="31">#REF!</definedName>
    <definedName name="__tab6" localSheetId="35">#REF!</definedName>
    <definedName name="__tab6" localSheetId="39">#REF!</definedName>
    <definedName name="__tab6" localSheetId="40">#REF!</definedName>
    <definedName name="__tab6" localSheetId="44">#REF!</definedName>
    <definedName name="__tab6" localSheetId="10">#REF!</definedName>
    <definedName name="__tab6" localSheetId="11">#REF!</definedName>
    <definedName name="__tab6" localSheetId="27">#REF!</definedName>
    <definedName name="__tab6" localSheetId="28">#REF!</definedName>
    <definedName name="__tab6" localSheetId="29">#REF!</definedName>
    <definedName name="__tab6" localSheetId="41">#REF!</definedName>
    <definedName name="__tab6" localSheetId="47">#REF!</definedName>
    <definedName name="__tab6" localSheetId="48">#REF!</definedName>
    <definedName name="__tab6" localSheetId="8">#REF!</definedName>
    <definedName name="__tab6" localSheetId="53">#REF!</definedName>
    <definedName name="__tab6">#REF!</definedName>
    <definedName name="__TAB7" localSheetId="17">#REF!</definedName>
    <definedName name="__TAB7" localSheetId="18">#REF!</definedName>
    <definedName name="__TAB7" localSheetId="19">#REF!</definedName>
    <definedName name="__TAB7" localSheetId="21">#REF!</definedName>
    <definedName name="__TAB7" localSheetId="30">#REF!</definedName>
    <definedName name="__TAB7" localSheetId="31">#REF!</definedName>
    <definedName name="__TAB7" localSheetId="35">#REF!</definedName>
    <definedName name="__TAB7" localSheetId="39">#REF!</definedName>
    <definedName name="__TAB7" localSheetId="40">#REF!</definedName>
    <definedName name="__TAB7" localSheetId="44">#REF!</definedName>
    <definedName name="__TAB7" localSheetId="10">#REF!</definedName>
    <definedName name="__TAB7" localSheetId="11">#REF!</definedName>
    <definedName name="__TAB7" localSheetId="27">#REF!</definedName>
    <definedName name="__TAB7" localSheetId="28">#REF!</definedName>
    <definedName name="__TAB7" localSheetId="29">#REF!</definedName>
    <definedName name="__TAB7" localSheetId="41">#REF!</definedName>
    <definedName name="__TAB7" localSheetId="47">#REF!</definedName>
    <definedName name="__TAB7" localSheetId="48">#REF!</definedName>
    <definedName name="__TAB7" localSheetId="8">#REF!</definedName>
    <definedName name="__TAB7" localSheetId="53">#REF!</definedName>
    <definedName name="__TAB7">#REF!</definedName>
    <definedName name="__TAB8" localSheetId="17">#REF!</definedName>
    <definedName name="__TAB8" localSheetId="18">#REF!</definedName>
    <definedName name="__TAB8" localSheetId="19">#REF!</definedName>
    <definedName name="__TAB8" localSheetId="21">#REF!</definedName>
    <definedName name="__TAB8" localSheetId="30">#REF!</definedName>
    <definedName name="__TAB8" localSheetId="31">#REF!</definedName>
    <definedName name="__TAB8" localSheetId="35">#REF!</definedName>
    <definedName name="__TAB8" localSheetId="39">#REF!</definedName>
    <definedName name="__TAB8" localSheetId="40">#REF!</definedName>
    <definedName name="__TAB8" localSheetId="44">#REF!</definedName>
    <definedName name="__TAB8" localSheetId="10">#REF!</definedName>
    <definedName name="__TAB8" localSheetId="11">#REF!</definedName>
    <definedName name="__TAB8" localSheetId="27">#REF!</definedName>
    <definedName name="__TAB8" localSheetId="28">#REF!</definedName>
    <definedName name="__TAB8" localSheetId="29">#REF!</definedName>
    <definedName name="__TAB8" localSheetId="41">#REF!</definedName>
    <definedName name="__TAB8" localSheetId="47">#REF!</definedName>
    <definedName name="__TAB8" localSheetId="48">#REF!</definedName>
    <definedName name="__TAB8" localSheetId="8">#REF!</definedName>
    <definedName name="__TAB8" localSheetId="53">#REF!</definedName>
    <definedName name="__TAB8">#REF!</definedName>
    <definedName name="__tab9" localSheetId="17">#REF!</definedName>
    <definedName name="__tab9" localSheetId="18">#REF!</definedName>
    <definedName name="__tab9" localSheetId="19">#REF!</definedName>
    <definedName name="__tab9" localSheetId="21">#REF!</definedName>
    <definedName name="__tab9" localSheetId="30">#REF!</definedName>
    <definedName name="__tab9" localSheetId="31">#REF!</definedName>
    <definedName name="__tab9" localSheetId="35">#REF!</definedName>
    <definedName name="__tab9" localSheetId="39">#REF!</definedName>
    <definedName name="__tab9" localSheetId="40">#REF!</definedName>
    <definedName name="__tab9" localSheetId="44">#REF!</definedName>
    <definedName name="__tab9" localSheetId="10">#REF!</definedName>
    <definedName name="__tab9" localSheetId="11">#REF!</definedName>
    <definedName name="__tab9" localSheetId="27">#REF!</definedName>
    <definedName name="__tab9" localSheetId="28">#REF!</definedName>
    <definedName name="__tab9" localSheetId="29">#REF!</definedName>
    <definedName name="__tab9" localSheetId="41">#REF!</definedName>
    <definedName name="__tab9" localSheetId="47">#REF!</definedName>
    <definedName name="__tab9" localSheetId="48">#REF!</definedName>
    <definedName name="__tab9" localSheetId="8">#REF!</definedName>
    <definedName name="__tab9" localSheetId="53">#REF!</definedName>
    <definedName name="__tab9">#REF!</definedName>
    <definedName name="__TB41" localSheetId="17">#REF!</definedName>
    <definedName name="__TB41" localSheetId="18">#REF!</definedName>
    <definedName name="__TB41" localSheetId="19">#REF!</definedName>
    <definedName name="__TB41" localSheetId="21">#REF!</definedName>
    <definedName name="__TB41" localSheetId="30">#REF!</definedName>
    <definedName name="__TB41" localSheetId="31">#REF!</definedName>
    <definedName name="__TB41" localSheetId="35">#REF!</definedName>
    <definedName name="__TB41" localSheetId="39">#REF!</definedName>
    <definedName name="__TB41" localSheetId="40">#REF!</definedName>
    <definedName name="__TB41" localSheetId="44">#REF!</definedName>
    <definedName name="__TB41" localSheetId="10">#REF!</definedName>
    <definedName name="__TB41" localSheetId="11">#REF!</definedName>
    <definedName name="__TB41" localSheetId="27">#REF!</definedName>
    <definedName name="__TB41" localSheetId="28">#REF!</definedName>
    <definedName name="__TB41" localSheetId="29">#REF!</definedName>
    <definedName name="__TB41" localSheetId="41">#REF!</definedName>
    <definedName name="__TB41" localSheetId="47">#REF!</definedName>
    <definedName name="__TB41" localSheetId="48">#REF!</definedName>
    <definedName name="__TB41" localSheetId="8">#REF!</definedName>
    <definedName name="__TB41" localSheetId="53">#REF!</definedName>
    <definedName name="__TB41">#REF!</definedName>
    <definedName name="__WEO1" localSheetId="17">#REF!</definedName>
    <definedName name="__WEO1" localSheetId="18">#REF!</definedName>
    <definedName name="__WEO1" localSheetId="19">#REF!</definedName>
    <definedName name="__WEO1" localSheetId="21">#REF!</definedName>
    <definedName name="__WEO1" localSheetId="30">#REF!</definedName>
    <definedName name="__WEO1" localSheetId="31">#REF!</definedName>
    <definedName name="__WEO1" localSheetId="35">#REF!</definedName>
    <definedName name="__WEO1" localSheetId="39">#REF!</definedName>
    <definedName name="__WEO1" localSheetId="40">#REF!</definedName>
    <definedName name="__WEO1" localSheetId="44">#REF!</definedName>
    <definedName name="__WEO1" localSheetId="10">#REF!</definedName>
    <definedName name="__WEO1" localSheetId="11">#REF!</definedName>
    <definedName name="__WEO1" localSheetId="27">#REF!</definedName>
    <definedName name="__WEO1" localSheetId="28">#REF!</definedName>
    <definedName name="__WEO1" localSheetId="29">#REF!</definedName>
    <definedName name="__WEO1" localSheetId="41">#REF!</definedName>
    <definedName name="__WEO1" localSheetId="47">#REF!</definedName>
    <definedName name="__WEO1" localSheetId="48">#REF!</definedName>
    <definedName name="__WEO1" localSheetId="8">#REF!</definedName>
    <definedName name="__WEO1" localSheetId="53">#REF!</definedName>
    <definedName name="__WEO1">#REF!</definedName>
    <definedName name="__WEO2" localSheetId="17">#REF!</definedName>
    <definedName name="__WEO2" localSheetId="18">#REF!</definedName>
    <definedName name="__WEO2" localSheetId="19">#REF!</definedName>
    <definedName name="__WEO2" localSheetId="21">#REF!</definedName>
    <definedName name="__WEO2" localSheetId="30">#REF!</definedName>
    <definedName name="__WEO2" localSheetId="31">#REF!</definedName>
    <definedName name="__WEO2" localSheetId="35">#REF!</definedName>
    <definedName name="__WEO2" localSheetId="39">#REF!</definedName>
    <definedName name="__WEO2" localSheetId="40">#REF!</definedName>
    <definedName name="__WEO2" localSheetId="44">#REF!</definedName>
    <definedName name="__WEO2" localSheetId="10">#REF!</definedName>
    <definedName name="__WEO2" localSheetId="11">#REF!</definedName>
    <definedName name="__WEO2" localSheetId="27">#REF!</definedName>
    <definedName name="__WEO2" localSheetId="28">#REF!</definedName>
    <definedName name="__WEO2" localSheetId="29">#REF!</definedName>
    <definedName name="__WEO2" localSheetId="41">#REF!</definedName>
    <definedName name="__WEO2" localSheetId="47">#REF!</definedName>
    <definedName name="__WEO2" localSheetId="48">#REF!</definedName>
    <definedName name="__WEO2" localSheetId="8">#REF!</definedName>
    <definedName name="__WEO2" localSheetId="53">#REF!</definedName>
    <definedName name="__WEO2">#REF!</definedName>
    <definedName name="_1__123Graph_AChart_1" localSheetId="18" hidden="1">'[13]Table 1'!#REF!</definedName>
    <definedName name="_1__123Graph_AChart_1" localSheetId="21" hidden="1">'[13]Table 1'!#REF!</definedName>
    <definedName name="_1__123Graph_AChart_1" localSheetId="30" hidden="1">'[13]Table 1'!#REF!</definedName>
    <definedName name="_1__123Graph_AChart_1" localSheetId="31" hidden="1">'[13]Table 1'!#REF!</definedName>
    <definedName name="_1__123Graph_AChart_1" localSheetId="39" hidden="1">'[13]Table 1'!#REF!</definedName>
    <definedName name="_1__123Graph_AChart_1" localSheetId="40" hidden="1">'[13]Table 1'!#REF!</definedName>
    <definedName name="_1__123Graph_AChart_1" localSheetId="43" hidden="1">'[13]Table 1'!#REF!</definedName>
    <definedName name="_1__123Graph_AChart_1" localSheetId="62" hidden="1">'[13]Table 1'!#REF!</definedName>
    <definedName name="_1__123Graph_AChart_1" localSheetId="27" hidden="1">'[13]Table 1'!#REF!</definedName>
    <definedName name="_1__123Graph_AChart_1" localSheetId="28" hidden="1">'[13]Table 1'!#REF!</definedName>
    <definedName name="_1__123Graph_AChart_1" localSheetId="29" hidden="1">'[13]Table 1'!#REF!</definedName>
    <definedName name="_1__123Graph_AChart_1" localSheetId="41" hidden="1">'[13]Table 1'!#REF!</definedName>
    <definedName name="_1__123Graph_AChart_1" localSheetId="47" hidden="1">'[13]Table 1'!#REF!</definedName>
    <definedName name="_1__123Graph_AChart_1" localSheetId="48" hidden="1">'[13]Table 1'!#REF!</definedName>
    <definedName name="_1__123Graph_AChart_1" localSheetId="8" hidden="1">'[13]Table 1'!#REF!</definedName>
    <definedName name="_1__123Graph_AChart_1" hidden="1">'[13]Table 1'!#REF!</definedName>
    <definedName name="_1_123Graph_A" localSheetId="17" hidden="1">#REF!</definedName>
    <definedName name="_1_123Graph_A" localSheetId="18" hidden="1">#REF!</definedName>
    <definedName name="_1_123Graph_A" localSheetId="19" hidden="1">#REF!</definedName>
    <definedName name="_1_123Graph_A" localSheetId="21" hidden="1">#REF!</definedName>
    <definedName name="_1_123Graph_A" localSheetId="30" hidden="1">#REF!</definedName>
    <definedName name="_1_123Graph_A" localSheetId="31" hidden="1">#REF!</definedName>
    <definedName name="_1_123Graph_A" localSheetId="35" hidden="1">#REF!</definedName>
    <definedName name="_1_123Graph_A" localSheetId="39" hidden="1">#REF!</definedName>
    <definedName name="_1_123Graph_A" localSheetId="40" hidden="1">#REF!</definedName>
    <definedName name="_1_123Graph_A" localSheetId="43" hidden="1">#REF!</definedName>
    <definedName name="_1_123Graph_A" localSheetId="44" hidden="1">#REF!</definedName>
    <definedName name="_1_123Graph_A" localSheetId="10" hidden="1">#REF!</definedName>
    <definedName name="_1_123Graph_A" localSheetId="11" hidden="1">#REF!</definedName>
    <definedName name="_1_123Graph_A" localSheetId="62" hidden="1">#REF!</definedName>
    <definedName name="_1_123Graph_A" localSheetId="27" hidden="1">#REF!</definedName>
    <definedName name="_1_123Graph_A" localSheetId="28" hidden="1">#REF!</definedName>
    <definedName name="_1_123Graph_A" localSheetId="29" hidden="1">#REF!</definedName>
    <definedName name="_1_123Graph_A" localSheetId="41" hidden="1">#REF!</definedName>
    <definedName name="_1_123Graph_A" localSheetId="47" hidden="1">#REF!</definedName>
    <definedName name="_1_123Graph_A" localSheetId="48" hidden="1">#REF!</definedName>
    <definedName name="_1_123Graph_A" localSheetId="8" hidden="1">#REF!</definedName>
    <definedName name="_1_123Graph_A" localSheetId="53" hidden="1">#REF!</definedName>
    <definedName name="_1_123Graph_A" hidden="1">#REF!</definedName>
    <definedName name="_10__123Graph_ACHART_2" localSheetId="15" hidden="1">'[14]Employment Data Sectors (wages)'!$A$8173:$A$8184</definedName>
    <definedName name="_10__123Graph_ACHART_2" localSheetId="17" hidden="1">'[14]Employment Data Sectors (wages)'!$A$8173:$A$8184</definedName>
    <definedName name="_10__123Graph_ACHART_2" localSheetId="18" hidden="1">'[14]Employment Data Sectors (wages)'!$A$8173:$A$8184</definedName>
    <definedName name="_10__123Graph_ACHART_2" localSheetId="19" hidden="1">'[14]Employment Data Sectors (wages)'!$A$8173:$A$8184</definedName>
    <definedName name="_10__123Graph_ACHART_2" localSheetId="21" hidden="1">'[14]Employment Data Sectors (wages)'!$A$8173:$A$8184</definedName>
    <definedName name="_10__123Graph_ACHART_2" localSheetId="43" hidden="1">'[14]Employment Data Sectors (wages)'!$A$8173:$A$8184</definedName>
    <definedName name="_10__123Graph_ACHART_2" localSheetId="62" hidden="1">'[14]Employment Data Sectors (wages)'!$A$8173:$A$8184</definedName>
    <definedName name="_10__123Graph_ACHART_2" localSheetId="51" hidden="1">'[14]Employment Data Sectors (wages)'!$A$8173:$A$8184</definedName>
    <definedName name="_10__123Graph_ACHART_2" localSheetId="53" hidden="1">'[14]Employment Data Sectors (wages)'!$A$8173:$A$8184</definedName>
    <definedName name="_10__123Graph_ACHART_2" hidden="1">'[14]Employment Data Sectors (wages)'!$A$8173:$A$8184</definedName>
    <definedName name="_10__123Graph_ACHART_8" hidden="1">'[15]Employment Data Sectors (wages)'!$W$8175:$W$8186</definedName>
    <definedName name="_10__123Graph_BCHART_1" hidden="1">'[16]Employment Data Sectors (wages)'!$B$8173:$B$8184</definedName>
    <definedName name="_100__123Graph_BCHART_8" hidden="1">'[14]Employment Data Sectors (wages)'!$W$13:$W$8187</definedName>
    <definedName name="_105__123Graph_CCHART_1" hidden="1">'[14]Employment Data Sectors (wages)'!$C$8173:$C$8184</definedName>
    <definedName name="_11__123Graph_BCHART_1" hidden="1">'[15]Employment Data Sectors (wages)'!$B$8173:$B$8184</definedName>
    <definedName name="_11__123Graph_BCHART_2" hidden="1">'[16]Employment Data Sectors (wages)'!$B$8173:$B$8184</definedName>
    <definedName name="_110__123Graph_CCHART_2" hidden="1">'[14]Employment Data Sectors (wages)'!$C$8173:$C$8184</definedName>
    <definedName name="_115__123Graph_CCHART_3" hidden="1">'[14]Employment Data Sectors (wages)'!$C$11:$C$8185</definedName>
    <definedName name="_12__123Graph_ACHART_3" localSheetId="15" hidden="1">'[14]Employment Data Sectors (wages)'!$A$11:$A$8185</definedName>
    <definedName name="_12__123Graph_ACHART_3" localSheetId="17" hidden="1">'[14]Employment Data Sectors (wages)'!$A$11:$A$8185</definedName>
    <definedName name="_12__123Graph_ACHART_3" localSheetId="18" hidden="1">'[14]Employment Data Sectors (wages)'!$A$11:$A$8185</definedName>
    <definedName name="_12__123Graph_ACHART_3" localSheetId="19" hidden="1">'[14]Employment Data Sectors (wages)'!$A$11:$A$8185</definedName>
    <definedName name="_12__123Graph_ACHART_3" localSheetId="21" hidden="1">'[14]Employment Data Sectors (wages)'!$A$11:$A$8185</definedName>
    <definedName name="_12__123Graph_ACHART_3" localSheetId="43" hidden="1">'[14]Employment Data Sectors (wages)'!$A$11:$A$8185</definedName>
    <definedName name="_12__123Graph_ACHART_3" localSheetId="62" hidden="1">'[14]Employment Data Sectors (wages)'!$A$11:$A$8185</definedName>
    <definedName name="_12__123Graph_ACHART_3" localSheetId="51" hidden="1">'[14]Employment Data Sectors (wages)'!$A$11:$A$8185</definedName>
    <definedName name="_12__123Graph_ACHART_3" localSheetId="53" hidden="1">'[14]Employment Data Sectors (wages)'!$A$11:$A$8185</definedName>
    <definedName name="_12__123Graph_ACHART_3" hidden="1">'[14]Employment Data Sectors (wages)'!$A$11:$A$8185</definedName>
    <definedName name="_12__123Graph_BCHART_2" hidden="1">'[15]Employment Data Sectors (wages)'!$B$8173:$B$8184</definedName>
    <definedName name="_12__123Graph_BCHART_3" hidden="1">'[16]Employment Data Sectors (wages)'!$B$11:$B$8185</definedName>
    <definedName name="_120__123Graph_CCHART_4" hidden="1">'[14]Employment Data Sectors (wages)'!$C$12:$C$23</definedName>
    <definedName name="_123Graph_AB" localSheetId="17" hidden="1">#REF!</definedName>
    <definedName name="_123Graph_AB" localSheetId="18" hidden="1">#REF!</definedName>
    <definedName name="_123Graph_AB" localSheetId="19" hidden="1">#REF!</definedName>
    <definedName name="_123Graph_AB" localSheetId="21" hidden="1">#REF!</definedName>
    <definedName name="_123Graph_AB" localSheetId="30" hidden="1">#REF!</definedName>
    <definedName name="_123Graph_AB" localSheetId="31" hidden="1">#REF!</definedName>
    <definedName name="_123Graph_AB" localSheetId="35" hidden="1">#REF!</definedName>
    <definedName name="_123Graph_AB" localSheetId="39" hidden="1">#REF!</definedName>
    <definedName name="_123Graph_AB" localSheetId="40" hidden="1">#REF!</definedName>
    <definedName name="_123Graph_AB" localSheetId="43" hidden="1">#REF!</definedName>
    <definedName name="_123Graph_AB" localSheetId="44" hidden="1">#REF!</definedName>
    <definedName name="_123Graph_AB" localSheetId="10" hidden="1">#REF!</definedName>
    <definedName name="_123Graph_AB" localSheetId="11" hidden="1">#REF!</definedName>
    <definedName name="_123Graph_AB" localSheetId="62" hidden="1">#REF!</definedName>
    <definedName name="_123Graph_AB" localSheetId="27" hidden="1">#REF!</definedName>
    <definedName name="_123Graph_AB" localSheetId="28" hidden="1">#REF!</definedName>
    <definedName name="_123Graph_AB" localSheetId="29" hidden="1">#REF!</definedName>
    <definedName name="_123Graph_AB" localSheetId="41" hidden="1">#REF!</definedName>
    <definedName name="_123Graph_AB" localSheetId="47" hidden="1">#REF!</definedName>
    <definedName name="_123Graph_AB" localSheetId="48" hidden="1">#REF!</definedName>
    <definedName name="_123Graph_AB" localSheetId="8" hidden="1">#REF!</definedName>
    <definedName name="_123Graph_AB" localSheetId="51" hidden="1">#REF!</definedName>
    <definedName name="_123Graph_AB" localSheetId="53" hidden="1">#REF!</definedName>
    <definedName name="_123Graph_AB" hidden="1">#REF!</definedName>
    <definedName name="_123Graph_B" localSheetId="17" hidden="1">#REF!</definedName>
    <definedName name="_123Graph_B" localSheetId="18" hidden="1">#REF!</definedName>
    <definedName name="_123Graph_B" localSheetId="19" hidden="1">#REF!</definedName>
    <definedName name="_123Graph_B" localSheetId="21" hidden="1">#REF!</definedName>
    <definedName name="_123Graph_B" localSheetId="30" hidden="1">#REF!</definedName>
    <definedName name="_123Graph_B" localSheetId="31" hidden="1">#REF!</definedName>
    <definedName name="_123Graph_B" localSheetId="35" hidden="1">#REF!</definedName>
    <definedName name="_123Graph_B" localSheetId="39" hidden="1">#REF!</definedName>
    <definedName name="_123Graph_B" localSheetId="40" hidden="1">#REF!</definedName>
    <definedName name="_123Graph_B" localSheetId="43" hidden="1">#REF!</definedName>
    <definedName name="_123Graph_B" localSheetId="44" hidden="1">#REF!</definedName>
    <definedName name="_123Graph_B" localSheetId="10" hidden="1">#REF!</definedName>
    <definedName name="_123Graph_B" localSheetId="11" hidden="1">#REF!</definedName>
    <definedName name="_123Graph_B" localSheetId="62" hidden="1">#REF!</definedName>
    <definedName name="_123Graph_B" localSheetId="27" hidden="1">#REF!</definedName>
    <definedName name="_123Graph_B" localSheetId="28" hidden="1">#REF!</definedName>
    <definedName name="_123Graph_B" localSheetId="29" hidden="1">#REF!</definedName>
    <definedName name="_123Graph_B" localSheetId="41" hidden="1">#REF!</definedName>
    <definedName name="_123Graph_B" localSheetId="47" hidden="1">#REF!</definedName>
    <definedName name="_123Graph_B" localSheetId="48" hidden="1">#REF!</definedName>
    <definedName name="_123Graph_B" localSheetId="8" hidden="1">#REF!</definedName>
    <definedName name="_123Graph_B" localSheetId="53" hidden="1">#REF!</definedName>
    <definedName name="_123Graph_B" hidden="1">#REF!</definedName>
    <definedName name="_123Graph_DB" localSheetId="17" hidden="1">#REF!</definedName>
    <definedName name="_123Graph_DB" localSheetId="18" hidden="1">#REF!</definedName>
    <definedName name="_123Graph_DB" localSheetId="19" hidden="1">#REF!</definedName>
    <definedName name="_123Graph_DB" localSheetId="21" hidden="1">#REF!</definedName>
    <definedName name="_123Graph_DB" localSheetId="30" hidden="1">#REF!</definedName>
    <definedName name="_123Graph_DB" localSheetId="31" hidden="1">#REF!</definedName>
    <definedName name="_123Graph_DB" localSheetId="35" hidden="1">#REF!</definedName>
    <definedName name="_123Graph_DB" localSheetId="39" hidden="1">#REF!</definedName>
    <definedName name="_123Graph_DB" localSheetId="40" hidden="1">#REF!</definedName>
    <definedName name="_123Graph_DB" localSheetId="43" hidden="1">#REF!</definedName>
    <definedName name="_123Graph_DB" localSheetId="44" hidden="1">#REF!</definedName>
    <definedName name="_123Graph_DB" localSheetId="10" hidden="1">#REF!</definedName>
    <definedName name="_123Graph_DB" localSheetId="11" hidden="1">#REF!</definedName>
    <definedName name="_123Graph_DB" localSheetId="62" hidden="1">#REF!</definedName>
    <definedName name="_123Graph_DB" localSheetId="27" hidden="1">#REF!</definedName>
    <definedName name="_123Graph_DB" localSheetId="28" hidden="1">#REF!</definedName>
    <definedName name="_123Graph_DB" localSheetId="29" hidden="1">#REF!</definedName>
    <definedName name="_123Graph_DB" localSheetId="41" hidden="1">#REF!</definedName>
    <definedName name="_123Graph_DB" localSheetId="47" hidden="1">#REF!</definedName>
    <definedName name="_123Graph_DB" localSheetId="48" hidden="1">#REF!</definedName>
    <definedName name="_123Graph_DB" localSheetId="8" hidden="1">#REF!</definedName>
    <definedName name="_123Graph_DB" localSheetId="53" hidden="1">#REF!</definedName>
    <definedName name="_123Graph_DB" hidden="1">#REF!</definedName>
    <definedName name="_123Graph_EB" localSheetId="17" hidden="1">#REF!</definedName>
    <definedName name="_123Graph_EB" localSheetId="18" hidden="1">#REF!</definedName>
    <definedName name="_123Graph_EB" localSheetId="19" hidden="1">#REF!</definedName>
    <definedName name="_123Graph_EB" localSheetId="21" hidden="1">#REF!</definedName>
    <definedName name="_123Graph_EB" localSheetId="30" hidden="1">#REF!</definedName>
    <definedName name="_123Graph_EB" localSheetId="31" hidden="1">#REF!</definedName>
    <definedName name="_123Graph_EB" localSheetId="35" hidden="1">#REF!</definedName>
    <definedName name="_123Graph_EB" localSheetId="39" hidden="1">#REF!</definedName>
    <definedName name="_123Graph_EB" localSheetId="40" hidden="1">#REF!</definedName>
    <definedName name="_123Graph_EB" localSheetId="43" hidden="1">#REF!</definedName>
    <definedName name="_123Graph_EB" localSheetId="44" hidden="1">#REF!</definedName>
    <definedName name="_123Graph_EB" localSheetId="10" hidden="1">#REF!</definedName>
    <definedName name="_123Graph_EB" localSheetId="11" hidden="1">#REF!</definedName>
    <definedName name="_123Graph_EB" localSheetId="62" hidden="1">#REF!</definedName>
    <definedName name="_123Graph_EB" localSheetId="27" hidden="1">#REF!</definedName>
    <definedName name="_123Graph_EB" localSheetId="28" hidden="1">#REF!</definedName>
    <definedName name="_123Graph_EB" localSheetId="29" hidden="1">#REF!</definedName>
    <definedName name="_123Graph_EB" localSheetId="41" hidden="1">#REF!</definedName>
    <definedName name="_123Graph_EB" localSheetId="47" hidden="1">#REF!</definedName>
    <definedName name="_123Graph_EB" localSheetId="48" hidden="1">#REF!</definedName>
    <definedName name="_123Graph_EB" localSheetId="8" hidden="1">#REF!</definedName>
    <definedName name="_123Graph_EB" localSheetId="53" hidden="1">#REF!</definedName>
    <definedName name="_123Graph_EB" hidden="1">#REF!</definedName>
    <definedName name="_123Graph_FB" localSheetId="17" hidden="1">#REF!</definedName>
    <definedName name="_123Graph_FB" localSheetId="18" hidden="1">#REF!</definedName>
    <definedName name="_123Graph_FB" localSheetId="19" hidden="1">#REF!</definedName>
    <definedName name="_123Graph_FB" localSheetId="21" hidden="1">#REF!</definedName>
    <definedName name="_123Graph_FB" localSheetId="30" hidden="1">#REF!</definedName>
    <definedName name="_123Graph_FB" localSheetId="31" hidden="1">#REF!</definedName>
    <definedName name="_123Graph_FB" localSheetId="35" hidden="1">#REF!</definedName>
    <definedName name="_123Graph_FB" localSheetId="39" hidden="1">#REF!</definedName>
    <definedName name="_123Graph_FB" localSheetId="40" hidden="1">#REF!</definedName>
    <definedName name="_123Graph_FB" localSheetId="43" hidden="1">#REF!</definedName>
    <definedName name="_123Graph_FB" localSheetId="44" hidden="1">#REF!</definedName>
    <definedName name="_123Graph_FB" localSheetId="10" hidden="1">#REF!</definedName>
    <definedName name="_123Graph_FB" localSheetId="11" hidden="1">#REF!</definedName>
    <definedName name="_123Graph_FB" localSheetId="62" hidden="1">#REF!</definedName>
    <definedName name="_123Graph_FB" localSheetId="27" hidden="1">#REF!</definedName>
    <definedName name="_123Graph_FB" localSheetId="28" hidden="1">#REF!</definedName>
    <definedName name="_123Graph_FB" localSheetId="29" hidden="1">#REF!</definedName>
    <definedName name="_123Graph_FB" localSheetId="41" hidden="1">#REF!</definedName>
    <definedName name="_123Graph_FB" localSheetId="47" hidden="1">#REF!</definedName>
    <definedName name="_123Graph_FB" localSheetId="48" hidden="1">#REF!</definedName>
    <definedName name="_123Graph_FB" localSheetId="8" hidden="1">#REF!</definedName>
    <definedName name="_123Graph_FB" localSheetId="53" hidden="1">#REF!</definedName>
    <definedName name="_123Graph_FB" hidden="1">#REF!</definedName>
    <definedName name="_125__123Graph_CCHART_5" hidden="1">'[14]Employment Data Sectors (wages)'!$C$24:$C$35</definedName>
    <definedName name="_13__123Graph_BCHART_3" hidden="1">'[15]Employment Data Sectors (wages)'!$B$11:$B$8185</definedName>
    <definedName name="_13__123Graph_BCHART_4" hidden="1">'[16]Employment Data Sectors (wages)'!$B$12:$B$23</definedName>
    <definedName name="_130__123Graph_CCHART_6" hidden="1">'[14]Employment Data Sectors (wages)'!$U$49:$U$8103</definedName>
    <definedName name="_132Graph_CB" localSheetId="17" hidden="1">#REF!</definedName>
    <definedName name="_132Graph_CB" localSheetId="18" hidden="1">#REF!</definedName>
    <definedName name="_132Graph_CB" localSheetId="19" hidden="1">#REF!</definedName>
    <definedName name="_132Graph_CB" localSheetId="21" hidden="1">#REF!</definedName>
    <definedName name="_132Graph_CB" localSheetId="30" hidden="1">#REF!</definedName>
    <definedName name="_132Graph_CB" localSheetId="31" hidden="1">#REF!</definedName>
    <definedName name="_132Graph_CB" localSheetId="35" hidden="1">#REF!</definedName>
    <definedName name="_132Graph_CB" localSheetId="39" hidden="1">#REF!</definedName>
    <definedName name="_132Graph_CB" localSheetId="40" hidden="1">#REF!</definedName>
    <definedName name="_132Graph_CB" localSheetId="43" hidden="1">#REF!</definedName>
    <definedName name="_132Graph_CB" localSheetId="44" hidden="1">#REF!</definedName>
    <definedName name="_132Graph_CB" localSheetId="10" hidden="1">#REF!</definedName>
    <definedName name="_132Graph_CB" localSheetId="11" hidden="1">#REF!</definedName>
    <definedName name="_132Graph_CB" localSheetId="62" hidden="1">#REF!</definedName>
    <definedName name="_132Graph_CB" localSheetId="27" hidden="1">#REF!</definedName>
    <definedName name="_132Graph_CB" localSheetId="28" hidden="1">#REF!</definedName>
    <definedName name="_132Graph_CB" localSheetId="29" hidden="1">#REF!</definedName>
    <definedName name="_132Graph_CB" localSheetId="41" hidden="1">#REF!</definedName>
    <definedName name="_132Graph_CB" localSheetId="47" hidden="1">#REF!</definedName>
    <definedName name="_132Graph_CB" localSheetId="48" hidden="1">#REF!</definedName>
    <definedName name="_132Graph_CB" localSheetId="8" hidden="1">#REF!</definedName>
    <definedName name="_132Graph_CB" localSheetId="51" hidden="1">#REF!</definedName>
    <definedName name="_132Graph_CB" localSheetId="53" hidden="1">#REF!</definedName>
    <definedName name="_132Graph_CB" hidden="1">#REF!</definedName>
    <definedName name="_135__123Graph_CCHART_7" hidden="1">'[14]Employment Data Sectors (wages)'!$Y$14:$Y$25</definedName>
    <definedName name="_14__123Graph_ACHART_4" localSheetId="15" hidden="1">'[14]Employment Data Sectors (wages)'!$A$12:$A$23</definedName>
    <definedName name="_14__123Graph_ACHART_4" localSheetId="17" hidden="1">'[14]Employment Data Sectors (wages)'!$A$12:$A$23</definedName>
    <definedName name="_14__123Graph_ACHART_4" localSheetId="18" hidden="1">'[14]Employment Data Sectors (wages)'!$A$12:$A$23</definedName>
    <definedName name="_14__123Graph_ACHART_4" localSheetId="19" hidden="1">'[14]Employment Data Sectors (wages)'!$A$12:$A$23</definedName>
    <definedName name="_14__123Graph_ACHART_4" localSheetId="21" hidden="1">'[14]Employment Data Sectors (wages)'!$A$12:$A$23</definedName>
    <definedName name="_14__123Graph_ACHART_4" localSheetId="43" hidden="1">'[14]Employment Data Sectors (wages)'!$A$12:$A$23</definedName>
    <definedName name="_14__123Graph_ACHART_4" localSheetId="62" hidden="1">'[14]Employment Data Sectors (wages)'!$A$12:$A$23</definedName>
    <definedName name="_14__123Graph_ACHART_4" localSheetId="51" hidden="1">'[14]Employment Data Sectors (wages)'!$A$12:$A$23</definedName>
    <definedName name="_14__123Graph_ACHART_4" localSheetId="53" hidden="1">'[14]Employment Data Sectors (wages)'!$A$12:$A$23</definedName>
    <definedName name="_14__123Graph_ACHART_4" hidden="1">'[14]Employment Data Sectors (wages)'!$A$12:$A$23</definedName>
    <definedName name="_14__123Graph_BCHART_4" hidden="1">'[15]Employment Data Sectors (wages)'!$B$12:$B$23</definedName>
    <definedName name="_14__123Graph_BCHART_5" hidden="1">'[16]Employment Data Sectors (wages)'!$B$24:$B$35</definedName>
    <definedName name="_140__123Graph_CCHART_8" hidden="1">'[14]Employment Data Sectors (wages)'!$W$14:$W$25</definedName>
    <definedName name="_145__123Graph_DCHART_7" hidden="1">'[14]Employment Data Sectors (wages)'!$Y$26:$Y$37</definedName>
    <definedName name="_15__123Graph_BCHART_5" hidden="1">'[15]Employment Data Sectors (wages)'!$B$24:$B$35</definedName>
    <definedName name="_15__123Graph_BCHART_6" hidden="1">'[16]Employment Data Sectors (wages)'!$AS$49:$AS$8103</definedName>
    <definedName name="_150__123Graph_DCHART_8" hidden="1">'[14]Employment Data Sectors (wages)'!$W$26:$W$37</definedName>
    <definedName name="_155__123Graph_ECHART_7" hidden="1">'[14]Employment Data Sectors (wages)'!$Y$38:$Y$49</definedName>
    <definedName name="_16__123Graph_ACHART_5" localSheetId="15" hidden="1">'[14]Employment Data Sectors (wages)'!$A$24:$A$35</definedName>
    <definedName name="_16__123Graph_ACHART_5" localSheetId="17" hidden="1">'[14]Employment Data Sectors (wages)'!$A$24:$A$35</definedName>
    <definedName name="_16__123Graph_ACHART_5" localSheetId="18" hidden="1">'[14]Employment Data Sectors (wages)'!$A$24:$A$35</definedName>
    <definedName name="_16__123Graph_ACHART_5" localSheetId="19" hidden="1">'[14]Employment Data Sectors (wages)'!$A$24:$A$35</definedName>
    <definedName name="_16__123Graph_ACHART_5" localSheetId="21" hidden="1">'[14]Employment Data Sectors (wages)'!$A$24:$A$35</definedName>
    <definedName name="_16__123Graph_ACHART_5" localSheetId="43" hidden="1">'[14]Employment Data Sectors (wages)'!$A$24:$A$35</definedName>
    <definedName name="_16__123Graph_ACHART_5" localSheetId="62" hidden="1">'[14]Employment Data Sectors (wages)'!$A$24:$A$35</definedName>
    <definedName name="_16__123Graph_ACHART_5" localSheetId="51" hidden="1">'[14]Employment Data Sectors (wages)'!$A$24:$A$35</definedName>
    <definedName name="_16__123Graph_ACHART_5" localSheetId="53" hidden="1">'[14]Employment Data Sectors (wages)'!$A$24:$A$35</definedName>
    <definedName name="_16__123Graph_ACHART_5" hidden="1">'[14]Employment Data Sectors (wages)'!$A$24:$A$35</definedName>
    <definedName name="_16__123Graph_BCHART_6" hidden="1">'[15]Employment Data Sectors (wages)'!$AS$49:$AS$8103</definedName>
    <definedName name="_16__123Graph_BCHART_7" hidden="1">'[16]Employment Data Sectors (wages)'!$Y$13:$Y$8187</definedName>
    <definedName name="_160__123Graph_ECHART_8" hidden="1">'[14]Employment Data Sectors (wages)'!$H$86:$H$99</definedName>
    <definedName name="_165__123Graph_FCHART_8" hidden="1">'[14]Employment Data Sectors (wages)'!$H$6:$H$17</definedName>
    <definedName name="_17__123Graph_BCHART_7" hidden="1">'[15]Employment Data Sectors (wages)'!$Y$13:$Y$8187</definedName>
    <definedName name="_17__123Graph_BCHART_8" hidden="1">'[16]Employment Data Sectors (wages)'!$W$13:$W$8187</definedName>
    <definedName name="_18__123Graph_ACHART_6" localSheetId="15" hidden="1">'[14]Employment Data Sectors (wages)'!$Y$49:$Y$8103</definedName>
    <definedName name="_18__123Graph_ACHART_6" localSheetId="17" hidden="1">'[14]Employment Data Sectors (wages)'!$Y$49:$Y$8103</definedName>
    <definedName name="_18__123Graph_ACHART_6" localSheetId="18" hidden="1">'[14]Employment Data Sectors (wages)'!$Y$49:$Y$8103</definedName>
    <definedName name="_18__123Graph_ACHART_6" localSheetId="19" hidden="1">'[14]Employment Data Sectors (wages)'!$Y$49:$Y$8103</definedName>
    <definedName name="_18__123Graph_ACHART_6" localSheetId="21" hidden="1">'[14]Employment Data Sectors (wages)'!$Y$49:$Y$8103</definedName>
    <definedName name="_18__123Graph_ACHART_6" localSheetId="43" hidden="1">'[14]Employment Data Sectors (wages)'!$Y$49:$Y$8103</definedName>
    <definedName name="_18__123Graph_ACHART_6" localSheetId="62" hidden="1">'[14]Employment Data Sectors (wages)'!$Y$49:$Y$8103</definedName>
    <definedName name="_18__123Graph_ACHART_6" localSheetId="51" hidden="1">'[14]Employment Data Sectors (wages)'!$Y$49:$Y$8103</definedName>
    <definedName name="_18__123Graph_ACHART_6" localSheetId="53" hidden="1">'[14]Employment Data Sectors (wages)'!$Y$49:$Y$8103</definedName>
    <definedName name="_18__123Graph_ACHART_6" hidden="1">'[14]Employment Data Sectors (wages)'!$Y$49:$Y$8103</definedName>
    <definedName name="_18__123Graph_BCHART_8" hidden="1">'[15]Employment Data Sectors (wages)'!$W$13:$W$8187</definedName>
    <definedName name="_18__123Graph_CCHART_1" hidden="1">'[16]Employment Data Sectors (wages)'!$C$8173:$C$8184</definedName>
    <definedName name="_19__123Graph_CCHART_1" hidden="1">'[15]Employment Data Sectors (wages)'!$C$8173:$C$8184</definedName>
    <definedName name="_19__123Graph_CCHART_2" hidden="1">'[16]Employment Data Sectors (wages)'!$C$8173:$C$8184</definedName>
    <definedName name="_1992BOPB" localSheetId="17">#REF!</definedName>
    <definedName name="_1992BOPB" localSheetId="18">#REF!</definedName>
    <definedName name="_1992BOPB" localSheetId="19">#REF!</definedName>
    <definedName name="_1992BOPB" localSheetId="21">#REF!</definedName>
    <definedName name="_1992BOPB" localSheetId="30">#REF!</definedName>
    <definedName name="_1992BOPB" localSheetId="31">#REF!</definedName>
    <definedName name="_1992BOPB" localSheetId="35">#REF!</definedName>
    <definedName name="_1992BOPB" localSheetId="39">#REF!</definedName>
    <definedName name="_1992BOPB" localSheetId="40">#REF!</definedName>
    <definedName name="_1992BOPB" localSheetId="44">#REF!</definedName>
    <definedName name="_1992BOPB" localSheetId="45">#REF!</definedName>
    <definedName name="_1992BOPB" localSheetId="10">#REF!</definedName>
    <definedName name="_1992BOPB" localSheetId="11">#REF!</definedName>
    <definedName name="_1992BOPB" localSheetId="27">#REF!</definedName>
    <definedName name="_1992BOPB" localSheetId="28">#REF!</definedName>
    <definedName name="_1992BOPB" localSheetId="29">#REF!</definedName>
    <definedName name="_1992BOPB" localSheetId="41">#REF!</definedName>
    <definedName name="_1992BOPB" localSheetId="47">#REF!</definedName>
    <definedName name="_1992BOPB" localSheetId="48">#REF!</definedName>
    <definedName name="_1992BOPB" localSheetId="8">#REF!</definedName>
    <definedName name="_1992BOPB" localSheetId="51">#REF!</definedName>
    <definedName name="_1992BOPB" localSheetId="53">#REF!</definedName>
    <definedName name="_1992BOPB">#REF!</definedName>
    <definedName name="_1Macros_Import_.qbop" localSheetId="17">[17]!'[Macros Import].qbop'</definedName>
    <definedName name="_1Macros_Import_.qbop" localSheetId="18">[17]!'[Macros Import].qbop'</definedName>
    <definedName name="_1Macros_Import_.qbop" localSheetId="19">[17]!'[Macros Import].qbop'</definedName>
    <definedName name="_1Macros_Import_.qbop" localSheetId="21">[17]!'[Macros Import].qbop'</definedName>
    <definedName name="_1Macros_Import_.qbop" localSheetId="30">[17]!'[Macros Import].qbop'</definedName>
    <definedName name="_1Macros_Import_.qbop" localSheetId="31">[17]!'[Macros Import].qbop'</definedName>
    <definedName name="_1Macros_Import_.qbop" localSheetId="39">[17]!'[Macros Import].qbop'</definedName>
    <definedName name="_1Macros_Import_.qbop" localSheetId="40">[17]!'[Macros Import].qbop'</definedName>
    <definedName name="_1Macros_Import_.qbop" localSheetId="27">[17]!'[Macros Import].qbop'</definedName>
    <definedName name="_1Macros_Import_.qbop" localSheetId="28">[17]!'[Macros Import].qbop'</definedName>
    <definedName name="_1Macros_Import_.qbop" localSheetId="29">[17]!'[Macros Import].qbop'</definedName>
    <definedName name="_1Macros_Import_.qbop" localSheetId="41">[17]!'[Macros Import].qbop'</definedName>
    <definedName name="_1Macros_Import_.qbop" localSheetId="47">[17]!'[Macros Import].qbop'</definedName>
    <definedName name="_1Macros_Import_.qbop" localSheetId="48">[17]!'[Macros Import].qbop'</definedName>
    <definedName name="_1Macros_Import_.qbop" localSheetId="8">[17]!'[Macros Import].qbop'</definedName>
    <definedName name="_1Macros_Import_.qbop" localSheetId="53">[17]!'[Macros Import].qbop'</definedName>
    <definedName name="_1Macros_Import_.qbop">[17]!'[Macros Import].qbop'</definedName>
    <definedName name="_2__123Graph_ADEV_EMPL" localSheetId="18" hidden="1">'[5]Time series'!#REF!</definedName>
    <definedName name="_2__123Graph_ADEV_EMPL" localSheetId="21" hidden="1">'[5]Time series'!#REF!</definedName>
    <definedName name="_2__123Graph_ADEV_EMPL" localSheetId="30" hidden="1">'[5]Time series'!#REF!</definedName>
    <definedName name="_2__123Graph_ADEV_EMPL" localSheetId="31" hidden="1">'[5]Time series'!#REF!</definedName>
    <definedName name="_2__123Graph_ADEV_EMPL" localSheetId="39" hidden="1">'[5]Time series'!#REF!</definedName>
    <definedName name="_2__123Graph_ADEV_EMPL" localSheetId="40" hidden="1">'[5]Time series'!#REF!</definedName>
    <definedName name="_2__123Graph_ADEV_EMPL" localSheetId="43" hidden="1">'[5]Time series'!#REF!</definedName>
    <definedName name="_2__123Graph_ADEV_EMPL" localSheetId="62" hidden="1">'[5]Time series'!#REF!</definedName>
    <definedName name="_2__123Graph_ADEV_EMPL" localSheetId="27" hidden="1">'[5]Time series'!#REF!</definedName>
    <definedName name="_2__123Graph_ADEV_EMPL" localSheetId="28" hidden="1">'[5]Time series'!#REF!</definedName>
    <definedName name="_2__123Graph_ADEV_EMPL" localSheetId="29" hidden="1">'[5]Time series'!#REF!</definedName>
    <definedName name="_2__123Graph_ADEV_EMPL" localSheetId="41" hidden="1">'[5]Time series'!#REF!</definedName>
    <definedName name="_2__123Graph_ADEV_EMPL" localSheetId="47" hidden="1">'[5]Time series'!#REF!</definedName>
    <definedName name="_2__123Graph_ADEV_EMPL" localSheetId="48" hidden="1">'[5]Time series'!#REF!</definedName>
    <definedName name="_2__123Graph_ADEV_EMPL" localSheetId="8" hidden="1">'[5]Time series'!#REF!</definedName>
    <definedName name="_2__123Graph_ADEV_EMPL" hidden="1">'[5]Time series'!#REF!</definedName>
    <definedName name="_2__123Graph_ACHART_1" hidden="1">'[16]Employment Data Sectors (wages)'!$A$8173:$A$8184</definedName>
    <definedName name="_20__123Graph_ACHART_7" localSheetId="15" hidden="1">'[14]Employment Data Sectors (wages)'!$Y$8175:$Y$8186</definedName>
    <definedName name="_20__123Graph_ACHART_7" localSheetId="17" hidden="1">'[14]Employment Data Sectors (wages)'!$Y$8175:$Y$8186</definedName>
    <definedName name="_20__123Graph_ACHART_7" localSheetId="18" hidden="1">'[14]Employment Data Sectors (wages)'!$Y$8175:$Y$8186</definedName>
    <definedName name="_20__123Graph_ACHART_7" localSheetId="19" hidden="1">'[14]Employment Data Sectors (wages)'!$Y$8175:$Y$8186</definedName>
    <definedName name="_20__123Graph_ACHART_7" localSheetId="21" hidden="1">'[14]Employment Data Sectors (wages)'!$Y$8175:$Y$8186</definedName>
    <definedName name="_20__123Graph_ACHART_7" localSheetId="43" hidden="1">'[14]Employment Data Sectors (wages)'!$Y$8175:$Y$8186</definedName>
    <definedName name="_20__123Graph_ACHART_7" localSheetId="62" hidden="1">'[14]Employment Data Sectors (wages)'!$Y$8175:$Y$8186</definedName>
    <definedName name="_20__123Graph_ACHART_7" localSheetId="51" hidden="1">'[14]Employment Data Sectors (wages)'!$Y$8175:$Y$8186</definedName>
    <definedName name="_20__123Graph_ACHART_7" localSheetId="53" hidden="1">'[14]Employment Data Sectors (wages)'!$Y$8175:$Y$8186</definedName>
    <definedName name="_20__123Graph_ACHART_7" hidden="1">'[14]Employment Data Sectors (wages)'!$Y$8175:$Y$8186</definedName>
    <definedName name="_20__123Graph_CCHART_2" hidden="1">'[15]Employment Data Sectors (wages)'!$C$8173:$C$8184</definedName>
    <definedName name="_20__123Graph_CCHART_3" hidden="1">'[16]Employment Data Sectors (wages)'!$C$11:$C$8185</definedName>
    <definedName name="_20Macros_Import_.qbop" localSheetId="17">[17]!'[Macros Import].qbop'</definedName>
    <definedName name="_20Macros_Import_.qbop" localSheetId="18">[17]!'[Macros Import].qbop'</definedName>
    <definedName name="_20Macros_Import_.qbop" localSheetId="19">[17]!'[Macros Import].qbop'</definedName>
    <definedName name="_20Macros_Import_.qbop" localSheetId="21">[17]!'[Macros Import].qbop'</definedName>
    <definedName name="_20Macros_Import_.qbop" localSheetId="30">[17]!'[Macros Import].qbop'</definedName>
    <definedName name="_20Macros_Import_.qbop" localSheetId="31">[17]!'[Macros Import].qbop'</definedName>
    <definedName name="_20Macros_Import_.qbop" localSheetId="39">[17]!'[Macros Import].qbop'</definedName>
    <definedName name="_20Macros_Import_.qbop" localSheetId="40">[17]!'[Macros Import].qbop'</definedName>
    <definedName name="_20Macros_Import_.qbop" localSheetId="27">[17]!'[Macros Import].qbop'</definedName>
    <definedName name="_20Macros_Import_.qbop" localSheetId="28">[17]!'[Macros Import].qbop'</definedName>
    <definedName name="_20Macros_Import_.qbop" localSheetId="29">[17]!'[Macros Import].qbop'</definedName>
    <definedName name="_20Macros_Import_.qbop" localSheetId="41">[17]!'[Macros Import].qbop'</definedName>
    <definedName name="_20Macros_Import_.qbop" localSheetId="47">[17]!'[Macros Import].qbop'</definedName>
    <definedName name="_20Macros_Import_.qbop" localSheetId="48">[17]!'[Macros Import].qbop'</definedName>
    <definedName name="_20Macros_Import_.qbop" localSheetId="8">[17]!'[Macros Import].qbop'</definedName>
    <definedName name="_20Macros_Import_.qbop">[17]!'[Macros Import].qbop'</definedName>
    <definedName name="_21__123Graph_CCHART_3" hidden="1">'[15]Employment Data Sectors (wages)'!$C$11:$C$8185</definedName>
    <definedName name="_21__123Graph_CCHART_4" hidden="1">'[16]Employment Data Sectors (wages)'!$C$12:$C$23</definedName>
    <definedName name="_22__123Graph_ACHART_8" localSheetId="15" hidden="1">'[14]Employment Data Sectors (wages)'!$W$8175:$W$8186</definedName>
    <definedName name="_22__123Graph_ACHART_8" localSheetId="17" hidden="1">'[14]Employment Data Sectors (wages)'!$W$8175:$W$8186</definedName>
    <definedName name="_22__123Graph_ACHART_8" localSheetId="18" hidden="1">'[14]Employment Data Sectors (wages)'!$W$8175:$W$8186</definedName>
    <definedName name="_22__123Graph_ACHART_8" localSheetId="19" hidden="1">'[14]Employment Data Sectors (wages)'!$W$8175:$W$8186</definedName>
    <definedName name="_22__123Graph_ACHART_8" localSheetId="21" hidden="1">'[14]Employment Data Sectors (wages)'!$W$8175:$W$8186</definedName>
    <definedName name="_22__123Graph_ACHART_8" localSheetId="43" hidden="1">'[14]Employment Data Sectors (wages)'!$W$8175:$W$8186</definedName>
    <definedName name="_22__123Graph_ACHART_8" localSheetId="62" hidden="1">'[14]Employment Data Sectors (wages)'!$W$8175:$W$8186</definedName>
    <definedName name="_22__123Graph_ACHART_8" localSheetId="51" hidden="1">'[14]Employment Data Sectors (wages)'!$W$8175:$W$8186</definedName>
    <definedName name="_22__123Graph_ACHART_8" localSheetId="53" hidden="1">'[14]Employment Data Sectors (wages)'!$W$8175:$W$8186</definedName>
    <definedName name="_22__123Graph_ACHART_8" hidden="1">'[14]Employment Data Sectors (wages)'!$W$8175:$W$8186</definedName>
    <definedName name="_22__123Graph_CCHART_4" hidden="1">'[15]Employment Data Sectors (wages)'!$C$12:$C$23</definedName>
    <definedName name="_22__123Graph_CCHART_5" hidden="1">'[16]Employment Data Sectors (wages)'!$C$24:$C$35</definedName>
    <definedName name="_23__123Graph_CCHART_5" hidden="1">'[15]Employment Data Sectors (wages)'!$C$24:$C$35</definedName>
    <definedName name="_23__123Graph_CCHART_6" hidden="1">'[16]Employment Data Sectors (wages)'!$U$49:$U$8103</definedName>
    <definedName name="_24__123Graph_BCHART_1" localSheetId="15" hidden="1">'[14]Employment Data Sectors (wages)'!$B$8173:$B$8184</definedName>
    <definedName name="_24__123Graph_BCHART_1" localSheetId="17" hidden="1">'[14]Employment Data Sectors (wages)'!$B$8173:$B$8184</definedName>
    <definedName name="_24__123Graph_BCHART_1" localSheetId="18" hidden="1">'[14]Employment Data Sectors (wages)'!$B$8173:$B$8184</definedName>
    <definedName name="_24__123Graph_BCHART_1" localSheetId="19" hidden="1">'[14]Employment Data Sectors (wages)'!$B$8173:$B$8184</definedName>
    <definedName name="_24__123Graph_BCHART_1" localSheetId="21" hidden="1">'[14]Employment Data Sectors (wages)'!$B$8173:$B$8184</definedName>
    <definedName name="_24__123Graph_BCHART_1" localSheetId="43" hidden="1">'[14]Employment Data Sectors (wages)'!$B$8173:$B$8184</definedName>
    <definedName name="_24__123Graph_BCHART_1" localSheetId="62" hidden="1">'[14]Employment Data Sectors (wages)'!$B$8173:$B$8184</definedName>
    <definedName name="_24__123Graph_BCHART_1" localSheetId="51" hidden="1">'[14]Employment Data Sectors (wages)'!$B$8173:$B$8184</definedName>
    <definedName name="_24__123Graph_BCHART_1" localSheetId="53" hidden="1">'[14]Employment Data Sectors (wages)'!$B$8173:$B$8184</definedName>
    <definedName name="_24__123Graph_BCHART_1" hidden="1">'[14]Employment Data Sectors (wages)'!$B$8173:$B$8184</definedName>
    <definedName name="_24__123Graph_CCHART_6" hidden="1">'[15]Employment Data Sectors (wages)'!$U$49:$U$8103</definedName>
    <definedName name="_24__123Graph_CCHART_7" hidden="1">'[16]Employment Data Sectors (wages)'!$Y$14:$Y$25</definedName>
    <definedName name="_25__123Graph_ACHART_1" hidden="1">'[14]Employment Data Sectors (wages)'!$A$8173:$A$8184</definedName>
    <definedName name="_25__123Graph_CCHART_7" hidden="1">'[15]Employment Data Sectors (wages)'!$Y$14:$Y$25</definedName>
    <definedName name="_25__123Graph_CCHART_8" hidden="1">'[16]Employment Data Sectors (wages)'!$W$14:$W$25</definedName>
    <definedName name="_26__123Graph_BCHART_2" localSheetId="15" hidden="1">'[14]Employment Data Sectors (wages)'!$B$8173:$B$8184</definedName>
    <definedName name="_26__123Graph_BCHART_2" localSheetId="17" hidden="1">'[14]Employment Data Sectors (wages)'!$B$8173:$B$8184</definedName>
    <definedName name="_26__123Graph_BCHART_2" localSheetId="18" hidden="1">'[14]Employment Data Sectors (wages)'!$B$8173:$B$8184</definedName>
    <definedName name="_26__123Graph_BCHART_2" localSheetId="19" hidden="1">'[14]Employment Data Sectors (wages)'!$B$8173:$B$8184</definedName>
    <definedName name="_26__123Graph_BCHART_2" localSheetId="21" hidden="1">'[14]Employment Data Sectors (wages)'!$B$8173:$B$8184</definedName>
    <definedName name="_26__123Graph_BCHART_2" localSheetId="43" hidden="1">'[14]Employment Data Sectors (wages)'!$B$8173:$B$8184</definedName>
    <definedName name="_26__123Graph_BCHART_2" localSheetId="62" hidden="1">'[14]Employment Data Sectors (wages)'!$B$8173:$B$8184</definedName>
    <definedName name="_26__123Graph_BCHART_2" localSheetId="51" hidden="1">'[14]Employment Data Sectors (wages)'!$B$8173:$B$8184</definedName>
    <definedName name="_26__123Graph_BCHART_2" localSheetId="53" hidden="1">'[14]Employment Data Sectors (wages)'!$B$8173:$B$8184</definedName>
    <definedName name="_26__123Graph_BCHART_2" hidden="1">'[14]Employment Data Sectors (wages)'!$B$8173:$B$8184</definedName>
    <definedName name="_26__123Graph_CCHART_8" hidden="1">'[15]Employment Data Sectors (wages)'!$W$14:$W$25</definedName>
    <definedName name="_26__123Graph_DCHART_7" hidden="1">'[16]Employment Data Sectors (wages)'!$Y$26:$Y$37</definedName>
    <definedName name="_27__123Graph_DCHART_7" hidden="1">'[15]Employment Data Sectors (wages)'!$Y$26:$Y$37</definedName>
    <definedName name="_27__123Graph_DCHART_8" hidden="1">'[16]Employment Data Sectors (wages)'!$W$26:$W$37</definedName>
    <definedName name="_28__123Graph_BCHART_3" localSheetId="15" hidden="1">'[14]Employment Data Sectors (wages)'!$B$11:$B$8185</definedName>
    <definedName name="_28__123Graph_BCHART_3" localSheetId="17" hidden="1">'[14]Employment Data Sectors (wages)'!$B$11:$B$8185</definedName>
    <definedName name="_28__123Graph_BCHART_3" localSheetId="18" hidden="1">'[14]Employment Data Sectors (wages)'!$B$11:$B$8185</definedName>
    <definedName name="_28__123Graph_BCHART_3" localSheetId="19" hidden="1">'[14]Employment Data Sectors (wages)'!$B$11:$B$8185</definedName>
    <definedName name="_28__123Graph_BCHART_3" localSheetId="21" hidden="1">'[14]Employment Data Sectors (wages)'!$B$11:$B$8185</definedName>
    <definedName name="_28__123Graph_BCHART_3" localSheetId="43" hidden="1">'[14]Employment Data Sectors (wages)'!$B$11:$B$8185</definedName>
    <definedName name="_28__123Graph_BCHART_3" localSheetId="62" hidden="1">'[14]Employment Data Sectors (wages)'!$B$11:$B$8185</definedName>
    <definedName name="_28__123Graph_BCHART_3" localSheetId="51" hidden="1">'[14]Employment Data Sectors (wages)'!$B$11:$B$8185</definedName>
    <definedName name="_28__123Graph_BCHART_3" localSheetId="53" hidden="1">'[14]Employment Data Sectors (wages)'!$B$11:$B$8185</definedName>
    <definedName name="_28__123Graph_BCHART_3" hidden="1">'[14]Employment Data Sectors (wages)'!$B$11:$B$8185</definedName>
    <definedName name="_28__123Graph_DCHART_8" hidden="1">'[15]Employment Data Sectors (wages)'!$W$26:$W$37</definedName>
    <definedName name="_28__123Graph_ECHART_7" hidden="1">'[16]Employment Data Sectors (wages)'!$Y$38:$Y$49</definedName>
    <definedName name="_29__123Graph_ECHART_7" hidden="1">'[15]Employment Data Sectors (wages)'!$Y$38:$Y$49</definedName>
    <definedName name="_29__123Graph_ECHART_8" hidden="1">'[16]Employment Data Sectors (wages)'!$H$86:$H$99</definedName>
    <definedName name="_2Macros_Import_.qbop" localSheetId="17">[17]!'[Macros Import].qbop'</definedName>
    <definedName name="_2Macros_Import_.qbop" localSheetId="18">[17]!'[Macros Import].qbop'</definedName>
    <definedName name="_2Macros_Import_.qbop" localSheetId="19">[17]!'[Macros Import].qbop'</definedName>
    <definedName name="_2Macros_Import_.qbop" localSheetId="21">[17]!'[Macros Import].qbop'</definedName>
    <definedName name="_2Macros_Import_.qbop" localSheetId="30">[17]!'[Macros Import].qbop'</definedName>
    <definedName name="_2Macros_Import_.qbop" localSheetId="31">[17]!'[Macros Import].qbop'</definedName>
    <definedName name="_2Macros_Import_.qbop" localSheetId="39">[17]!'[Macros Import].qbop'</definedName>
    <definedName name="_2Macros_Import_.qbop" localSheetId="40">[17]!'[Macros Import].qbop'</definedName>
    <definedName name="_2Macros_Import_.qbop" localSheetId="27">[17]!'[Macros Import].qbop'</definedName>
    <definedName name="_2Macros_Import_.qbop" localSheetId="28">[17]!'[Macros Import].qbop'</definedName>
    <definedName name="_2Macros_Import_.qbop" localSheetId="29">[17]!'[Macros Import].qbop'</definedName>
    <definedName name="_2Macros_Import_.qbop" localSheetId="41">[17]!'[Macros Import].qbop'</definedName>
    <definedName name="_2Macros_Import_.qbop" localSheetId="47">[17]!'[Macros Import].qbop'</definedName>
    <definedName name="_2Macros_Import_.qbop" localSheetId="48">[17]!'[Macros Import].qbop'</definedName>
    <definedName name="_2Macros_Import_.qbop" localSheetId="8">[17]!'[Macros Import].qbop'</definedName>
    <definedName name="_2Macros_Import_.qbop" localSheetId="53">[17]!'[Macros Import].qbop'</definedName>
    <definedName name="_2Macros_Import_.qbop">[17]!'[Macros Import].qbop'</definedName>
    <definedName name="_3__123Graph_ACHART_1" hidden="1">'[15]Employment Data Sectors (wages)'!$A$8173:$A$8184</definedName>
    <definedName name="_3__123Graph_ACHART_2" hidden="1">'[16]Employment Data Sectors (wages)'!$A$8173:$A$8184</definedName>
    <definedName name="_3__123Graph_BDEV_EMPL" localSheetId="18" hidden="1">'[5]Time series'!#REF!</definedName>
    <definedName name="_3__123Graph_BDEV_EMPL" localSheetId="21" hidden="1">'[5]Time series'!#REF!</definedName>
    <definedName name="_3__123Graph_BDEV_EMPL" localSheetId="30" hidden="1">'[5]Time series'!#REF!</definedName>
    <definedName name="_3__123Graph_BDEV_EMPL" localSheetId="31" hidden="1">'[5]Time series'!#REF!</definedName>
    <definedName name="_3__123Graph_BDEV_EMPL" localSheetId="39" hidden="1">'[5]Time series'!#REF!</definedName>
    <definedName name="_3__123Graph_BDEV_EMPL" localSheetId="40" hidden="1">'[5]Time series'!#REF!</definedName>
    <definedName name="_3__123Graph_BDEV_EMPL" localSheetId="43" hidden="1">'[5]Time series'!#REF!</definedName>
    <definedName name="_3__123Graph_BDEV_EMPL" localSheetId="62" hidden="1">'[5]Time series'!#REF!</definedName>
    <definedName name="_3__123Graph_BDEV_EMPL" localSheetId="27" hidden="1">'[5]Time series'!#REF!</definedName>
    <definedName name="_3__123Graph_BDEV_EMPL" localSheetId="28" hidden="1">'[5]Time series'!#REF!</definedName>
    <definedName name="_3__123Graph_BDEV_EMPL" localSheetId="29" hidden="1">'[5]Time series'!#REF!</definedName>
    <definedName name="_3__123Graph_BDEV_EMPL" localSheetId="41" hidden="1">'[5]Time series'!#REF!</definedName>
    <definedName name="_3__123Graph_BDEV_EMPL" localSheetId="47" hidden="1">'[5]Time series'!#REF!</definedName>
    <definedName name="_3__123Graph_BDEV_EMPL" localSheetId="48" hidden="1">'[5]Time series'!#REF!</definedName>
    <definedName name="_3__123Graph_BDEV_EMPL" localSheetId="8" hidden="1">'[5]Time series'!#REF!</definedName>
    <definedName name="_3__123Graph_BDEV_EMPL" hidden="1">'[5]Time series'!#REF!</definedName>
    <definedName name="_30__123Graph_ACHART_2" hidden="1">'[14]Employment Data Sectors (wages)'!$A$8173:$A$8184</definedName>
    <definedName name="_30__123Graph_BCHART_4" localSheetId="15" hidden="1">'[14]Employment Data Sectors (wages)'!$B$12:$B$23</definedName>
    <definedName name="_30__123Graph_BCHART_4" localSheetId="17" hidden="1">'[14]Employment Data Sectors (wages)'!$B$12:$B$23</definedName>
    <definedName name="_30__123Graph_BCHART_4" localSheetId="18" hidden="1">'[14]Employment Data Sectors (wages)'!$B$12:$B$23</definedName>
    <definedName name="_30__123Graph_BCHART_4" localSheetId="19" hidden="1">'[14]Employment Data Sectors (wages)'!$B$12:$B$23</definedName>
    <definedName name="_30__123Graph_BCHART_4" localSheetId="21" hidden="1">'[14]Employment Data Sectors (wages)'!$B$12:$B$23</definedName>
    <definedName name="_30__123Graph_BCHART_4" localSheetId="43" hidden="1">'[14]Employment Data Sectors (wages)'!$B$12:$B$23</definedName>
    <definedName name="_30__123Graph_BCHART_4" localSheetId="62" hidden="1">'[14]Employment Data Sectors (wages)'!$B$12:$B$23</definedName>
    <definedName name="_30__123Graph_BCHART_4" localSheetId="51" hidden="1">'[14]Employment Data Sectors (wages)'!$B$12:$B$23</definedName>
    <definedName name="_30__123Graph_BCHART_4" localSheetId="53" hidden="1">'[14]Employment Data Sectors (wages)'!$B$12:$B$23</definedName>
    <definedName name="_30__123Graph_BCHART_4" hidden="1">'[14]Employment Data Sectors (wages)'!$B$12:$B$23</definedName>
    <definedName name="_30__123Graph_ECHART_8" hidden="1">'[15]Employment Data Sectors (wages)'!$H$86:$H$99</definedName>
    <definedName name="_30__123Graph_FCHART_8" hidden="1">'[16]Employment Data Sectors (wages)'!$H$6:$H$17</definedName>
    <definedName name="_31__123Graph_FCHART_8" hidden="1">'[15]Employment Data Sectors (wages)'!$H$6:$H$17</definedName>
    <definedName name="_32__123Graph_BCHART_5" localSheetId="15" hidden="1">'[14]Employment Data Sectors (wages)'!$B$24:$B$35</definedName>
    <definedName name="_32__123Graph_BCHART_5" localSheetId="17" hidden="1">'[14]Employment Data Sectors (wages)'!$B$24:$B$35</definedName>
    <definedName name="_32__123Graph_BCHART_5" localSheetId="18" hidden="1">'[14]Employment Data Sectors (wages)'!$B$24:$B$35</definedName>
    <definedName name="_32__123Graph_BCHART_5" localSheetId="19" hidden="1">'[14]Employment Data Sectors (wages)'!$B$24:$B$35</definedName>
    <definedName name="_32__123Graph_BCHART_5" localSheetId="21" hidden="1">'[14]Employment Data Sectors (wages)'!$B$24:$B$35</definedName>
    <definedName name="_32__123Graph_BCHART_5" localSheetId="43" hidden="1">'[14]Employment Data Sectors (wages)'!$B$24:$B$35</definedName>
    <definedName name="_32__123Graph_BCHART_5" localSheetId="62" hidden="1">'[14]Employment Data Sectors (wages)'!$B$24:$B$35</definedName>
    <definedName name="_32__123Graph_BCHART_5" localSheetId="51" hidden="1">'[14]Employment Data Sectors (wages)'!$B$24:$B$35</definedName>
    <definedName name="_32__123Graph_BCHART_5" localSheetId="53" hidden="1">'[14]Employment Data Sectors (wages)'!$B$24:$B$35</definedName>
    <definedName name="_32__123Graph_BCHART_5" hidden="1">'[14]Employment Data Sectors (wages)'!$B$24:$B$35</definedName>
    <definedName name="_34__123Graph_BCHART_6" localSheetId="15" hidden="1">'[14]Employment Data Sectors (wages)'!$AS$49:$AS$8103</definedName>
    <definedName name="_34__123Graph_BCHART_6" localSheetId="17" hidden="1">'[14]Employment Data Sectors (wages)'!$AS$49:$AS$8103</definedName>
    <definedName name="_34__123Graph_BCHART_6" localSheetId="18" hidden="1">'[14]Employment Data Sectors (wages)'!$AS$49:$AS$8103</definedName>
    <definedName name="_34__123Graph_BCHART_6" localSheetId="19" hidden="1">'[14]Employment Data Sectors (wages)'!$AS$49:$AS$8103</definedName>
    <definedName name="_34__123Graph_BCHART_6" localSheetId="21" hidden="1">'[14]Employment Data Sectors (wages)'!$AS$49:$AS$8103</definedName>
    <definedName name="_34__123Graph_BCHART_6" localSheetId="43" hidden="1">'[14]Employment Data Sectors (wages)'!$AS$49:$AS$8103</definedName>
    <definedName name="_34__123Graph_BCHART_6" localSheetId="62" hidden="1">'[14]Employment Data Sectors (wages)'!$AS$49:$AS$8103</definedName>
    <definedName name="_34__123Graph_BCHART_6" localSheetId="51" hidden="1">'[14]Employment Data Sectors (wages)'!$AS$49:$AS$8103</definedName>
    <definedName name="_34__123Graph_BCHART_6" localSheetId="53" hidden="1">'[14]Employment Data Sectors (wages)'!$AS$49:$AS$8103</definedName>
    <definedName name="_34__123Graph_BCHART_6" hidden="1">'[14]Employment Data Sectors (wages)'!$AS$49:$AS$8103</definedName>
    <definedName name="_35__123Graph_ACHART_3" hidden="1">'[14]Employment Data Sectors (wages)'!$A$11:$A$8185</definedName>
    <definedName name="_36__123Graph_BCHART_7" localSheetId="15" hidden="1">'[14]Employment Data Sectors (wages)'!$Y$13:$Y$8187</definedName>
    <definedName name="_36__123Graph_BCHART_7" localSheetId="17" hidden="1">'[14]Employment Data Sectors (wages)'!$Y$13:$Y$8187</definedName>
    <definedName name="_36__123Graph_BCHART_7" localSheetId="18" hidden="1">'[14]Employment Data Sectors (wages)'!$Y$13:$Y$8187</definedName>
    <definedName name="_36__123Graph_BCHART_7" localSheetId="19" hidden="1">'[14]Employment Data Sectors (wages)'!$Y$13:$Y$8187</definedName>
    <definedName name="_36__123Graph_BCHART_7" localSheetId="21" hidden="1">'[14]Employment Data Sectors (wages)'!$Y$13:$Y$8187</definedName>
    <definedName name="_36__123Graph_BCHART_7" localSheetId="43" hidden="1">'[14]Employment Data Sectors (wages)'!$Y$13:$Y$8187</definedName>
    <definedName name="_36__123Graph_BCHART_7" localSheetId="62" hidden="1">'[14]Employment Data Sectors (wages)'!$Y$13:$Y$8187</definedName>
    <definedName name="_36__123Graph_BCHART_7" localSheetId="51" hidden="1">'[14]Employment Data Sectors (wages)'!$Y$13:$Y$8187</definedName>
    <definedName name="_36__123Graph_BCHART_7" localSheetId="53" hidden="1">'[14]Employment Data Sectors (wages)'!$Y$13:$Y$8187</definedName>
    <definedName name="_36__123Graph_BCHART_7" hidden="1">'[14]Employment Data Sectors (wages)'!$Y$13:$Y$8187</definedName>
    <definedName name="_38__123Graph_BCHART_8" localSheetId="15" hidden="1">'[14]Employment Data Sectors (wages)'!$W$13:$W$8187</definedName>
    <definedName name="_38__123Graph_BCHART_8" localSheetId="17" hidden="1">'[14]Employment Data Sectors (wages)'!$W$13:$W$8187</definedName>
    <definedName name="_38__123Graph_BCHART_8" localSheetId="18" hidden="1">'[14]Employment Data Sectors (wages)'!$W$13:$W$8187</definedName>
    <definedName name="_38__123Graph_BCHART_8" localSheetId="19" hidden="1">'[14]Employment Data Sectors (wages)'!$W$13:$W$8187</definedName>
    <definedName name="_38__123Graph_BCHART_8" localSheetId="21" hidden="1">'[14]Employment Data Sectors (wages)'!$W$13:$W$8187</definedName>
    <definedName name="_38__123Graph_BCHART_8" localSheetId="43" hidden="1">'[14]Employment Data Sectors (wages)'!$W$13:$W$8187</definedName>
    <definedName name="_38__123Graph_BCHART_8" localSheetId="62" hidden="1">'[14]Employment Data Sectors (wages)'!$W$13:$W$8187</definedName>
    <definedName name="_38__123Graph_BCHART_8" localSheetId="51" hidden="1">'[14]Employment Data Sectors (wages)'!$W$13:$W$8187</definedName>
    <definedName name="_38__123Graph_BCHART_8" localSheetId="53" hidden="1">'[14]Employment Data Sectors (wages)'!$W$13:$W$8187</definedName>
    <definedName name="_38__123Graph_BCHART_8" hidden="1">'[14]Employment Data Sectors (wages)'!$W$13:$W$8187</definedName>
    <definedName name="_4__123Graph_ACHART_2" hidden="1">'[15]Employment Data Sectors (wages)'!$A$8173:$A$8184</definedName>
    <definedName name="_4__123Graph_ACHART_3" hidden="1">'[16]Employment Data Sectors (wages)'!$A$11:$A$8185</definedName>
    <definedName name="_4__123Graph_CDEV_EMPL" localSheetId="18" hidden="1">'[5]Time series'!#REF!</definedName>
    <definedName name="_4__123Graph_CDEV_EMPL" localSheetId="21" hidden="1">'[5]Time series'!#REF!</definedName>
    <definedName name="_4__123Graph_CDEV_EMPL" localSheetId="30" hidden="1">'[5]Time series'!#REF!</definedName>
    <definedName name="_4__123Graph_CDEV_EMPL" localSheetId="31" hidden="1">'[5]Time series'!#REF!</definedName>
    <definedName name="_4__123Graph_CDEV_EMPL" localSheetId="39" hidden="1">'[5]Time series'!#REF!</definedName>
    <definedName name="_4__123Graph_CDEV_EMPL" localSheetId="40" hidden="1">'[5]Time series'!#REF!</definedName>
    <definedName name="_4__123Graph_CDEV_EMPL" localSheetId="43" hidden="1">'[5]Time series'!#REF!</definedName>
    <definedName name="_4__123Graph_CDEV_EMPL" localSheetId="62" hidden="1">'[5]Time series'!#REF!</definedName>
    <definedName name="_4__123Graph_CDEV_EMPL" localSheetId="27" hidden="1">'[5]Time series'!#REF!</definedName>
    <definedName name="_4__123Graph_CDEV_EMPL" localSheetId="28" hidden="1">'[5]Time series'!#REF!</definedName>
    <definedName name="_4__123Graph_CDEV_EMPL" localSheetId="29" hidden="1">'[5]Time series'!#REF!</definedName>
    <definedName name="_4__123Graph_CDEV_EMPL" localSheetId="41" hidden="1">'[5]Time series'!#REF!</definedName>
    <definedName name="_4__123Graph_CDEV_EMPL" localSheetId="47" hidden="1">'[5]Time series'!#REF!</definedName>
    <definedName name="_4__123Graph_CDEV_EMPL" localSheetId="48" hidden="1">'[5]Time series'!#REF!</definedName>
    <definedName name="_4__123Graph_CDEV_EMPL" localSheetId="8" hidden="1">'[5]Time series'!#REF!</definedName>
    <definedName name="_4__123Graph_CDEV_EMPL" hidden="1">'[5]Time series'!#REF!</definedName>
    <definedName name="_40__123Graph_ACHART_4" hidden="1">'[14]Employment Data Sectors (wages)'!$A$12:$A$23</definedName>
    <definedName name="_40__123Graph_CCHART_1" localSheetId="15" hidden="1">'[14]Employment Data Sectors (wages)'!$C$8173:$C$8184</definedName>
    <definedName name="_40__123Graph_CCHART_1" localSheetId="17" hidden="1">'[14]Employment Data Sectors (wages)'!$C$8173:$C$8184</definedName>
    <definedName name="_40__123Graph_CCHART_1" localSheetId="18" hidden="1">'[14]Employment Data Sectors (wages)'!$C$8173:$C$8184</definedName>
    <definedName name="_40__123Graph_CCHART_1" localSheetId="19" hidden="1">'[14]Employment Data Sectors (wages)'!$C$8173:$C$8184</definedName>
    <definedName name="_40__123Graph_CCHART_1" localSheetId="21" hidden="1">'[14]Employment Data Sectors (wages)'!$C$8173:$C$8184</definedName>
    <definedName name="_40__123Graph_CCHART_1" localSheetId="43" hidden="1">'[14]Employment Data Sectors (wages)'!$C$8173:$C$8184</definedName>
    <definedName name="_40__123Graph_CCHART_1" localSheetId="62" hidden="1">'[14]Employment Data Sectors (wages)'!$C$8173:$C$8184</definedName>
    <definedName name="_40__123Graph_CCHART_1" localSheetId="51" hidden="1">'[14]Employment Data Sectors (wages)'!$C$8173:$C$8184</definedName>
    <definedName name="_40__123Graph_CCHART_1" localSheetId="53" hidden="1">'[14]Employment Data Sectors (wages)'!$C$8173:$C$8184</definedName>
    <definedName name="_40__123Graph_CCHART_1" hidden="1">'[14]Employment Data Sectors (wages)'!$C$8173:$C$8184</definedName>
    <definedName name="_42__123Graph_CCHART_2" localSheetId="15" hidden="1">'[14]Employment Data Sectors (wages)'!$C$8173:$C$8184</definedName>
    <definedName name="_42__123Graph_CCHART_2" localSheetId="17" hidden="1">'[14]Employment Data Sectors (wages)'!$C$8173:$C$8184</definedName>
    <definedName name="_42__123Graph_CCHART_2" localSheetId="18" hidden="1">'[14]Employment Data Sectors (wages)'!$C$8173:$C$8184</definedName>
    <definedName name="_42__123Graph_CCHART_2" localSheetId="19" hidden="1">'[14]Employment Data Sectors (wages)'!$C$8173:$C$8184</definedName>
    <definedName name="_42__123Graph_CCHART_2" localSheetId="21" hidden="1">'[14]Employment Data Sectors (wages)'!$C$8173:$C$8184</definedName>
    <definedName name="_42__123Graph_CCHART_2" localSheetId="43" hidden="1">'[14]Employment Data Sectors (wages)'!$C$8173:$C$8184</definedName>
    <definedName name="_42__123Graph_CCHART_2" localSheetId="62" hidden="1">'[14]Employment Data Sectors (wages)'!$C$8173:$C$8184</definedName>
    <definedName name="_42__123Graph_CCHART_2" localSheetId="51" hidden="1">'[14]Employment Data Sectors (wages)'!$C$8173:$C$8184</definedName>
    <definedName name="_42__123Graph_CCHART_2" localSheetId="53" hidden="1">'[14]Employment Data Sectors (wages)'!$C$8173:$C$8184</definedName>
    <definedName name="_42__123Graph_CCHART_2" hidden="1">'[14]Employment Data Sectors (wages)'!$C$8173:$C$8184</definedName>
    <definedName name="_44__123Graph_CCHART_3" localSheetId="15" hidden="1">'[14]Employment Data Sectors (wages)'!$C$11:$C$8185</definedName>
    <definedName name="_44__123Graph_CCHART_3" localSheetId="17" hidden="1">'[14]Employment Data Sectors (wages)'!$C$11:$C$8185</definedName>
    <definedName name="_44__123Graph_CCHART_3" localSheetId="18" hidden="1">'[14]Employment Data Sectors (wages)'!$C$11:$C$8185</definedName>
    <definedName name="_44__123Graph_CCHART_3" localSheetId="19" hidden="1">'[14]Employment Data Sectors (wages)'!$C$11:$C$8185</definedName>
    <definedName name="_44__123Graph_CCHART_3" localSheetId="21" hidden="1">'[14]Employment Data Sectors (wages)'!$C$11:$C$8185</definedName>
    <definedName name="_44__123Graph_CCHART_3" localSheetId="43" hidden="1">'[14]Employment Data Sectors (wages)'!$C$11:$C$8185</definedName>
    <definedName name="_44__123Graph_CCHART_3" localSheetId="62" hidden="1">'[14]Employment Data Sectors (wages)'!$C$11:$C$8185</definedName>
    <definedName name="_44__123Graph_CCHART_3" localSheetId="51" hidden="1">'[14]Employment Data Sectors (wages)'!$C$11:$C$8185</definedName>
    <definedName name="_44__123Graph_CCHART_3" localSheetId="53" hidden="1">'[14]Employment Data Sectors (wages)'!$C$11:$C$8185</definedName>
    <definedName name="_44__123Graph_CCHART_3" hidden="1">'[14]Employment Data Sectors (wages)'!$C$11:$C$8185</definedName>
    <definedName name="_45__123Graph_ACHART_5" hidden="1">'[14]Employment Data Sectors (wages)'!$A$24:$A$35</definedName>
    <definedName name="_46__123Graph_CCHART_4" localSheetId="15" hidden="1">'[14]Employment Data Sectors (wages)'!$C$12:$C$23</definedName>
    <definedName name="_46__123Graph_CCHART_4" localSheetId="17" hidden="1">'[14]Employment Data Sectors (wages)'!$C$12:$C$23</definedName>
    <definedName name="_46__123Graph_CCHART_4" localSheetId="18" hidden="1">'[14]Employment Data Sectors (wages)'!$C$12:$C$23</definedName>
    <definedName name="_46__123Graph_CCHART_4" localSheetId="19" hidden="1">'[14]Employment Data Sectors (wages)'!$C$12:$C$23</definedName>
    <definedName name="_46__123Graph_CCHART_4" localSheetId="21" hidden="1">'[14]Employment Data Sectors (wages)'!$C$12:$C$23</definedName>
    <definedName name="_46__123Graph_CCHART_4" localSheetId="43" hidden="1">'[14]Employment Data Sectors (wages)'!$C$12:$C$23</definedName>
    <definedName name="_46__123Graph_CCHART_4" localSheetId="62" hidden="1">'[14]Employment Data Sectors (wages)'!$C$12:$C$23</definedName>
    <definedName name="_46__123Graph_CCHART_4" localSheetId="51" hidden="1">'[14]Employment Data Sectors (wages)'!$C$12:$C$23</definedName>
    <definedName name="_46__123Graph_CCHART_4" localSheetId="53" hidden="1">'[14]Employment Data Sectors (wages)'!$C$12:$C$23</definedName>
    <definedName name="_46__123Graph_CCHART_4" hidden="1">'[14]Employment Data Sectors (wages)'!$C$12:$C$23</definedName>
    <definedName name="_48__123Graph_CCHART_5" localSheetId="15" hidden="1">'[14]Employment Data Sectors (wages)'!$C$24:$C$35</definedName>
    <definedName name="_48__123Graph_CCHART_5" localSheetId="17" hidden="1">'[14]Employment Data Sectors (wages)'!$C$24:$C$35</definedName>
    <definedName name="_48__123Graph_CCHART_5" localSheetId="18" hidden="1">'[14]Employment Data Sectors (wages)'!$C$24:$C$35</definedName>
    <definedName name="_48__123Graph_CCHART_5" localSheetId="19" hidden="1">'[14]Employment Data Sectors (wages)'!$C$24:$C$35</definedName>
    <definedName name="_48__123Graph_CCHART_5" localSheetId="21" hidden="1">'[14]Employment Data Sectors (wages)'!$C$24:$C$35</definedName>
    <definedName name="_48__123Graph_CCHART_5" localSheetId="43" hidden="1">'[14]Employment Data Sectors (wages)'!$C$24:$C$35</definedName>
    <definedName name="_48__123Graph_CCHART_5" localSheetId="62" hidden="1">'[14]Employment Data Sectors (wages)'!$C$24:$C$35</definedName>
    <definedName name="_48__123Graph_CCHART_5" localSheetId="51" hidden="1">'[14]Employment Data Sectors (wages)'!$C$24:$C$35</definedName>
    <definedName name="_48__123Graph_CCHART_5" localSheetId="53" hidden="1">'[14]Employment Data Sectors (wages)'!$C$24:$C$35</definedName>
    <definedName name="_48__123Graph_CCHART_5" hidden="1">'[14]Employment Data Sectors (wages)'!$C$24:$C$35</definedName>
    <definedName name="_5__123Graph_ACHART_3" hidden="1">'[15]Employment Data Sectors (wages)'!$A$11:$A$8185</definedName>
    <definedName name="_5__123Graph_ACHART_4" hidden="1">'[16]Employment Data Sectors (wages)'!$A$12:$A$23</definedName>
    <definedName name="_5__123Graph_CSWE_EMPL" localSheetId="18" hidden="1">'[5]Time series'!#REF!</definedName>
    <definedName name="_5__123Graph_CSWE_EMPL" localSheetId="21" hidden="1">'[5]Time series'!#REF!</definedName>
    <definedName name="_5__123Graph_CSWE_EMPL" localSheetId="30" hidden="1">'[5]Time series'!#REF!</definedName>
    <definedName name="_5__123Graph_CSWE_EMPL" localSheetId="31" hidden="1">'[5]Time series'!#REF!</definedName>
    <definedName name="_5__123Graph_CSWE_EMPL" localSheetId="39" hidden="1">'[5]Time series'!#REF!</definedName>
    <definedName name="_5__123Graph_CSWE_EMPL" localSheetId="40" hidden="1">'[5]Time series'!#REF!</definedName>
    <definedName name="_5__123Graph_CSWE_EMPL" localSheetId="43" hidden="1">'[5]Time series'!#REF!</definedName>
    <definedName name="_5__123Graph_CSWE_EMPL" localSheetId="62" hidden="1">'[5]Time series'!#REF!</definedName>
    <definedName name="_5__123Graph_CSWE_EMPL" localSheetId="27" hidden="1">'[5]Time series'!#REF!</definedName>
    <definedName name="_5__123Graph_CSWE_EMPL" localSheetId="28" hidden="1">'[5]Time series'!#REF!</definedName>
    <definedName name="_5__123Graph_CSWE_EMPL" localSheetId="29" hidden="1">'[5]Time series'!#REF!</definedName>
    <definedName name="_5__123Graph_CSWE_EMPL" localSheetId="41" hidden="1">'[5]Time series'!#REF!</definedName>
    <definedName name="_5__123Graph_CSWE_EMPL" localSheetId="47" hidden="1">'[5]Time series'!#REF!</definedName>
    <definedName name="_5__123Graph_CSWE_EMPL" localSheetId="48" hidden="1">'[5]Time series'!#REF!</definedName>
    <definedName name="_5__123Graph_CSWE_EMPL" localSheetId="8" hidden="1">'[5]Time series'!#REF!</definedName>
    <definedName name="_5__123Graph_CSWE_EMPL" hidden="1">'[5]Time series'!#REF!</definedName>
    <definedName name="_50__123Graph_ACHART_6" hidden="1">'[14]Employment Data Sectors (wages)'!$Y$49:$Y$8103</definedName>
    <definedName name="_50__123Graph_CCHART_6" localSheetId="15" hidden="1">'[14]Employment Data Sectors (wages)'!$U$49:$U$8103</definedName>
    <definedName name="_50__123Graph_CCHART_6" localSheetId="17" hidden="1">'[14]Employment Data Sectors (wages)'!$U$49:$U$8103</definedName>
    <definedName name="_50__123Graph_CCHART_6" localSheetId="18" hidden="1">'[14]Employment Data Sectors (wages)'!$U$49:$U$8103</definedName>
    <definedName name="_50__123Graph_CCHART_6" localSheetId="19" hidden="1">'[14]Employment Data Sectors (wages)'!$U$49:$U$8103</definedName>
    <definedName name="_50__123Graph_CCHART_6" localSheetId="21" hidden="1">'[14]Employment Data Sectors (wages)'!$U$49:$U$8103</definedName>
    <definedName name="_50__123Graph_CCHART_6" localSheetId="43" hidden="1">'[14]Employment Data Sectors (wages)'!$U$49:$U$8103</definedName>
    <definedName name="_50__123Graph_CCHART_6" localSheetId="62" hidden="1">'[14]Employment Data Sectors (wages)'!$U$49:$U$8103</definedName>
    <definedName name="_50__123Graph_CCHART_6" localSheetId="51" hidden="1">'[14]Employment Data Sectors (wages)'!$U$49:$U$8103</definedName>
    <definedName name="_50__123Graph_CCHART_6" localSheetId="53" hidden="1">'[14]Employment Data Sectors (wages)'!$U$49:$U$8103</definedName>
    <definedName name="_50__123Graph_CCHART_6" hidden="1">'[14]Employment Data Sectors (wages)'!$U$49:$U$8103</definedName>
    <definedName name="_52__123Graph_CCHART_7" localSheetId="15" hidden="1">'[14]Employment Data Sectors (wages)'!$Y$14:$Y$25</definedName>
    <definedName name="_52__123Graph_CCHART_7" localSheetId="17" hidden="1">'[14]Employment Data Sectors (wages)'!$Y$14:$Y$25</definedName>
    <definedName name="_52__123Graph_CCHART_7" localSheetId="18" hidden="1">'[14]Employment Data Sectors (wages)'!$Y$14:$Y$25</definedName>
    <definedName name="_52__123Graph_CCHART_7" localSheetId="19" hidden="1">'[14]Employment Data Sectors (wages)'!$Y$14:$Y$25</definedName>
    <definedName name="_52__123Graph_CCHART_7" localSheetId="21" hidden="1">'[14]Employment Data Sectors (wages)'!$Y$14:$Y$25</definedName>
    <definedName name="_52__123Graph_CCHART_7" localSheetId="43" hidden="1">'[14]Employment Data Sectors (wages)'!$Y$14:$Y$25</definedName>
    <definedName name="_52__123Graph_CCHART_7" localSheetId="62" hidden="1">'[14]Employment Data Sectors (wages)'!$Y$14:$Y$25</definedName>
    <definedName name="_52__123Graph_CCHART_7" localSheetId="51" hidden="1">'[14]Employment Data Sectors (wages)'!$Y$14:$Y$25</definedName>
    <definedName name="_52__123Graph_CCHART_7" localSheetId="53" hidden="1">'[14]Employment Data Sectors (wages)'!$Y$14:$Y$25</definedName>
    <definedName name="_52__123Graph_CCHART_7" hidden="1">'[14]Employment Data Sectors (wages)'!$Y$14:$Y$25</definedName>
    <definedName name="_54__123Graph_CCHART_8" localSheetId="15" hidden="1">'[14]Employment Data Sectors (wages)'!$W$14:$W$25</definedName>
    <definedName name="_54__123Graph_CCHART_8" localSheetId="17" hidden="1">'[14]Employment Data Sectors (wages)'!$W$14:$W$25</definedName>
    <definedName name="_54__123Graph_CCHART_8" localSheetId="18" hidden="1">'[14]Employment Data Sectors (wages)'!$W$14:$W$25</definedName>
    <definedName name="_54__123Graph_CCHART_8" localSheetId="19" hidden="1">'[14]Employment Data Sectors (wages)'!$W$14:$W$25</definedName>
    <definedName name="_54__123Graph_CCHART_8" localSheetId="21" hidden="1">'[14]Employment Data Sectors (wages)'!$W$14:$W$25</definedName>
    <definedName name="_54__123Graph_CCHART_8" localSheetId="43" hidden="1">'[14]Employment Data Sectors (wages)'!$W$14:$W$25</definedName>
    <definedName name="_54__123Graph_CCHART_8" localSheetId="62" hidden="1">'[14]Employment Data Sectors (wages)'!$W$14:$W$25</definedName>
    <definedName name="_54__123Graph_CCHART_8" localSheetId="51" hidden="1">'[14]Employment Data Sectors (wages)'!$W$14:$W$25</definedName>
    <definedName name="_54__123Graph_CCHART_8" localSheetId="53" hidden="1">'[14]Employment Data Sectors (wages)'!$W$14:$W$25</definedName>
    <definedName name="_54__123Graph_CCHART_8" hidden="1">'[14]Employment Data Sectors (wages)'!$W$14:$W$25</definedName>
    <definedName name="_55__123Graph_ACHART_7" hidden="1">'[14]Employment Data Sectors (wages)'!$Y$8175:$Y$8186</definedName>
    <definedName name="_56__123Graph_DCHART_7" localSheetId="15" hidden="1">'[14]Employment Data Sectors (wages)'!$Y$26:$Y$37</definedName>
    <definedName name="_56__123Graph_DCHART_7" localSheetId="17" hidden="1">'[14]Employment Data Sectors (wages)'!$Y$26:$Y$37</definedName>
    <definedName name="_56__123Graph_DCHART_7" localSheetId="18" hidden="1">'[14]Employment Data Sectors (wages)'!$Y$26:$Y$37</definedName>
    <definedName name="_56__123Graph_DCHART_7" localSheetId="19" hidden="1">'[14]Employment Data Sectors (wages)'!$Y$26:$Y$37</definedName>
    <definedName name="_56__123Graph_DCHART_7" localSheetId="21" hidden="1">'[14]Employment Data Sectors (wages)'!$Y$26:$Y$37</definedName>
    <definedName name="_56__123Graph_DCHART_7" localSheetId="43" hidden="1">'[14]Employment Data Sectors (wages)'!$Y$26:$Y$37</definedName>
    <definedName name="_56__123Graph_DCHART_7" localSheetId="62" hidden="1">'[14]Employment Data Sectors (wages)'!$Y$26:$Y$37</definedName>
    <definedName name="_56__123Graph_DCHART_7" localSheetId="51" hidden="1">'[14]Employment Data Sectors (wages)'!$Y$26:$Y$37</definedName>
    <definedName name="_56__123Graph_DCHART_7" localSheetId="53" hidden="1">'[14]Employment Data Sectors (wages)'!$Y$26:$Y$37</definedName>
    <definedName name="_56__123Graph_DCHART_7" hidden="1">'[14]Employment Data Sectors (wages)'!$Y$26:$Y$37</definedName>
    <definedName name="_58__123Graph_DCHART_8" localSheetId="15" hidden="1">'[14]Employment Data Sectors (wages)'!$W$26:$W$37</definedName>
    <definedName name="_58__123Graph_DCHART_8" localSheetId="17" hidden="1">'[14]Employment Data Sectors (wages)'!$W$26:$W$37</definedName>
    <definedName name="_58__123Graph_DCHART_8" localSheetId="18" hidden="1">'[14]Employment Data Sectors (wages)'!$W$26:$W$37</definedName>
    <definedName name="_58__123Graph_DCHART_8" localSheetId="19" hidden="1">'[14]Employment Data Sectors (wages)'!$W$26:$W$37</definedName>
    <definedName name="_58__123Graph_DCHART_8" localSheetId="21" hidden="1">'[14]Employment Data Sectors (wages)'!$W$26:$W$37</definedName>
    <definedName name="_58__123Graph_DCHART_8" localSheetId="43" hidden="1">'[14]Employment Data Sectors (wages)'!$W$26:$W$37</definedName>
    <definedName name="_58__123Graph_DCHART_8" localSheetId="62" hidden="1">'[14]Employment Data Sectors (wages)'!$W$26:$W$37</definedName>
    <definedName name="_58__123Graph_DCHART_8" localSheetId="51" hidden="1">'[14]Employment Data Sectors (wages)'!$W$26:$W$37</definedName>
    <definedName name="_58__123Graph_DCHART_8" localSheetId="53" hidden="1">'[14]Employment Data Sectors (wages)'!$W$26:$W$37</definedName>
    <definedName name="_58__123Graph_DCHART_8" hidden="1">'[14]Employment Data Sectors (wages)'!$W$26:$W$37</definedName>
    <definedName name="_6__123Graph_ACHART_4" hidden="1">'[15]Employment Data Sectors (wages)'!$A$12:$A$23</definedName>
    <definedName name="_6__123Graph_ACHART_5" hidden="1">'[16]Employment Data Sectors (wages)'!$A$24:$A$35</definedName>
    <definedName name="_60__123Graph_ACHART_8" hidden="1">'[14]Employment Data Sectors (wages)'!$W$8175:$W$8186</definedName>
    <definedName name="_60__123Graph_ECHART_7" localSheetId="15" hidden="1">'[14]Employment Data Sectors (wages)'!$Y$38:$Y$49</definedName>
    <definedName name="_60__123Graph_ECHART_7" localSheetId="17" hidden="1">'[14]Employment Data Sectors (wages)'!$Y$38:$Y$49</definedName>
    <definedName name="_60__123Graph_ECHART_7" localSheetId="18" hidden="1">'[14]Employment Data Sectors (wages)'!$Y$38:$Y$49</definedName>
    <definedName name="_60__123Graph_ECHART_7" localSheetId="19" hidden="1">'[14]Employment Data Sectors (wages)'!$Y$38:$Y$49</definedName>
    <definedName name="_60__123Graph_ECHART_7" localSheetId="21" hidden="1">'[14]Employment Data Sectors (wages)'!$Y$38:$Y$49</definedName>
    <definedName name="_60__123Graph_ECHART_7" localSheetId="43" hidden="1">'[14]Employment Data Sectors (wages)'!$Y$38:$Y$49</definedName>
    <definedName name="_60__123Graph_ECHART_7" localSheetId="62" hidden="1">'[14]Employment Data Sectors (wages)'!$Y$38:$Y$49</definedName>
    <definedName name="_60__123Graph_ECHART_7" localSheetId="51" hidden="1">'[14]Employment Data Sectors (wages)'!$Y$38:$Y$49</definedName>
    <definedName name="_60__123Graph_ECHART_7" localSheetId="53" hidden="1">'[14]Employment Data Sectors (wages)'!$Y$38:$Y$49</definedName>
    <definedName name="_60__123Graph_ECHART_7" hidden="1">'[14]Employment Data Sectors (wages)'!$Y$38:$Y$49</definedName>
    <definedName name="_62__123Graph_ECHART_8" localSheetId="15" hidden="1">'[14]Employment Data Sectors (wages)'!$H$86:$H$99</definedName>
    <definedName name="_62__123Graph_ECHART_8" localSheetId="17" hidden="1">'[14]Employment Data Sectors (wages)'!$H$86:$H$99</definedName>
    <definedName name="_62__123Graph_ECHART_8" localSheetId="18" hidden="1">'[14]Employment Data Sectors (wages)'!$H$86:$H$99</definedName>
    <definedName name="_62__123Graph_ECHART_8" localSheetId="19" hidden="1">'[14]Employment Data Sectors (wages)'!$H$86:$H$99</definedName>
    <definedName name="_62__123Graph_ECHART_8" localSheetId="21" hidden="1">'[14]Employment Data Sectors (wages)'!$H$86:$H$99</definedName>
    <definedName name="_62__123Graph_ECHART_8" localSheetId="43" hidden="1">'[14]Employment Data Sectors (wages)'!$H$86:$H$99</definedName>
    <definedName name="_62__123Graph_ECHART_8" localSheetId="62" hidden="1">'[14]Employment Data Sectors (wages)'!$H$86:$H$99</definedName>
    <definedName name="_62__123Graph_ECHART_8" localSheetId="51" hidden="1">'[14]Employment Data Sectors (wages)'!$H$86:$H$99</definedName>
    <definedName name="_62__123Graph_ECHART_8" localSheetId="53" hidden="1">'[14]Employment Data Sectors (wages)'!$H$86:$H$99</definedName>
    <definedName name="_62__123Graph_ECHART_8" hidden="1">'[14]Employment Data Sectors (wages)'!$H$86:$H$99</definedName>
    <definedName name="_64__123Graph_FCHART_8" localSheetId="15" hidden="1">'[14]Employment Data Sectors (wages)'!$H$6:$H$17</definedName>
    <definedName name="_64__123Graph_FCHART_8" localSheetId="17" hidden="1">'[14]Employment Data Sectors (wages)'!$H$6:$H$17</definedName>
    <definedName name="_64__123Graph_FCHART_8" localSheetId="18" hidden="1">'[14]Employment Data Sectors (wages)'!$H$6:$H$17</definedName>
    <definedName name="_64__123Graph_FCHART_8" localSheetId="19" hidden="1">'[14]Employment Data Sectors (wages)'!$H$6:$H$17</definedName>
    <definedName name="_64__123Graph_FCHART_8" localSheetId="21" hidden="1">'[14]Employment Data Sectors (wages)'!$H$6:$H$17</definedName>
    <definedName name="_64__123Graph_FCHART_8" localSheetId="43" hidden="1">'[14]Employment Data Sectors (wages)'!$H$6:$H$17</definedName>
    <definedName name="_64__123Graph_FCHART_8" localSheetId="62" hidden="1">'[14]Employment Data Sectors (wages)'!$H$6:$H$17</definedName>
    <definedName name="_64__123Graph_FCHART_8" localSheetId="51" hidden="1">'[14]Employment Data Sectors (wages)'!$H$6:$H$17</definedName>
    <definedName name="_64__123Graph_FCHART_8" localSheetId="53" hidden="1">'[14]Employment Data Sectors (wages)'!$H$6:$H$17</definedName>
    <definedName name="_64__123Graph_FCHART_8" hidden="1">'[14]Employment Data Sectors (wages)'!$H$6:$H$17</definedName>
    <definedName name="_65__123Graph_BCHART_1" hidden="1">'[14]Employment Data Sectors (wages)'!$B$8173:$B$8184</definedName>
    <definedName name="_6Macros_Import_.qbop" localSheetId="17">[17]!'[Macros Import].qbop'</definedName>
    <definedName name="_6Macros_Import_.qbop" localSheetId="18">[17]!'[Macros Import].qbop'</definedName>
    <definedName name="_6Macros_Import_.qbop" localSheetId="19">[17]!'[Macros Import].qbop'</definedName>
    <definedName name="_6Macros_Import_.qbop" localSheetId="21">[17]!'[Macros Import].qbop'</definedName>
    <definedName name="_6Macros_Import_.qbop" localSheetId="30">[17]!'[Macros Import].qbop'</definedName>
    <definedName name="_6Macros_Import_.qbop" localSheetId="31">[17]!'[Macros Import].qbop'</definedName>
    <definedName name="_6Macros_Import_.qbop" localSheetId="39">[17]!'[Macros Import].qbop'</definedName>
    <definedName name="_6Macros_Import_.qbop" localSheetId="40">[17]!'[Macros Import].qbop'</definedName>
    <definedName name="_6Macros_Import_.qbop" localSheetId="27">[17]!'[Macros Import].qbop'</definedName>
    <definedName name="_6Macros_Import_.qbop" localSheetId="28">[17]!'[Macros Import].qbop'</definedName>
    <definedName name="_6Macros_Import_.qbop" localSheetId="29">[17]!'[Macros Import].qbop'</definedName>
    <definedName name="_6Macros_Import_.qbop" localSheetId="41">[17]!'[Macros Import].qbop'</definedName>
    <definedName name="_6Macros_Import_.qbop" localSheetId="47">[17]!'[Macros Import].qbop'</definedName>
    <definedName name="_6Macros_Import_.qbop" localSheetId="48">[17]!'[Macros Import].qbop'</definedName>
    <definedName name="_6Macros_Import_.qbop" localSheetId="8">[17]!'[Macros Import].qbop'</definedName>
    <definedName name="_6Macros_Import_.qbop" localSheetId="53">[17]!'[Macros Import].qbop'</definedName>
    <definedName name="_6Macros_Import_.qbop">[17]!'[Macros Import].qbop'</definedName>
    <definedName name="_7__123Graph_ACHART_5" hidden="1">'[15]Employment Data Sectors (wages)'!$A$24:$A$35</definedName>
    <definedName name="_7__123Graph_ACHART_6" hidden="1">'[16]Employment Data Sectors (wages)'!$Y$49:$Y$8103</definedName>
    <definedName name="_70__123Graph_BCHART_2" hidden="1">'[14]Employment Data Sectors (wages)'!$B$8173:$B$8184</definedName>
    <definedName name="_75__123Graph_BCHART_3" hidden="1">'[14]Employment Data Sectors (wages)'!$B$11:$B$8185</definedName>
    <definedName name="_8__123Graph_ACHART_1" localSheetId="15" hidden="1">'[14]Employment Data Sectors (wages)'!$A$8173:$A$8184</definedName>
    <definedName name="_8__123Graph_ACHART_1" localSheetId="17" hidden="1">'[14]Employment Data Sectors (wages)'!$A$8173:$A$8184</definedName>
    <definedName name="_8__123Graph_ACHART_1" localSheetId="18" hidden="1">'[14]Employment Data Sectors (wages)'!$A$8173:$A$8184</definedName>
    <definedName name="_8__123Graph_ACHART_1" localSheetId="19" hidden="1">'[14]Employment Data Sectors (wages)'!$A$8173:$A$8184</definedName>
    <definedName name="_8__123Graph_ACHART_1" localSheetId="21" hidden="1">'[14]Employment Data Sectors (wages)'!$A$8173:$A$8184</definedName>
    <definedName name="_8__123Graph_ACHART_1" localSheetId="43" hidden="1">'[14]Employment Data Sectors (wages)'!$A$8173:$A$8184</definedName>
    <definedName name="_8__123Graph_ACHART_1" localSheetId="62" hidden="1">'[14]Employment Data Sectors (wages)'!$A$8173:$A$8184</definedName>
    <definedName name="_8__123Graph_ACHART_1" localSheetId="51" hidden="1">'[14]Employment Data Sectors (wages)'!$A$8173:$A$8184</definedName>
    <definedName name="_8__123Graph_ACHART_1" localSheetId="53" hidden="1">'[14]Employment Data Sectors (wages)'!$A$8173:$A$8184</definedName>
    <definedName name="_8__123Graph_ACHART_1" hidden="1">'[14]Employment Data Sectors (wages)'!$A$8173:$A$8184</definedName>
    <definedName name="_8__123Graph_ACHART_6" hidden="1">'[15]Employment Data Sectors (wages)'!$Y$49:$Y$8103</definedName>
    <definedName name="_8__123Graph_ACHART_7" hidden="1">'[16]Employment Data Sectors (wages)'!$Y$8175:$Y$8186</definedName>
    <definedName name="_80__123Graph_BCHART_4" hidden="1">'[14]Employment Data Sectors (wages)'!$B$12:$B$23</definedName>
    <definedName name="_85__123Graph_BCHART_5" hidden="1">'[14]Employment Data Sectors (wages)'!$B$24:$B$35</definedName>
    <definedName name="_9__123Graph_ACHART_7" hidden="1">'[15]Employment Data Sectors (wages)'!$Y$8175:$Y$8186</definedName>
    <definedName name="_9__123Graph_ACHART_8" hidden="1">'[16]Employment Data Sectors (wages)'!$W$8175:$W$8186</definedName>
    <definedName name="_90__123Graph_BCHART_6" hidden="1">'[14]Employment Data Sectors (wages)'!$AS$49:$AS$8103</definedName>
    <definedName name="_95__123Graph_BCHART_7" hidden="1">'[14]Employment Data Sectors (wages)'!$Y$13:$Y$8187</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18" hidden="1">#REF!</definedName>
    <definedName name="_AMO_SingleObject_909831962__A1" localSheetId="21" hidden="1">#REF!</definedName>
    <definedName name="_AMO_SingleObject_909831962__A1" localSheetId="30" hidden="1">#REF!</definedName>
    <definedName name="_AMO_SingleObject_909831962__A1" localSheetId="31" hidden="1">#REF!</definedName>
    <definedName name="_AMO_SingleObject_909831962__A1" localSheetId="39" hidden="1">#REF!</definedName>
    <definedName name="_AMO_SingleObject_909831962__A1" localSheetId="40" hidden="1">#REF!</definedName>
    <definedName name="_AMO_SingleObject_909831962__A1" localSheetId="43" hidden="1">#REF!</definedName>
    <definedName name="_AMO_SingleObject_909831962__A1" localSheetId="62" hidden="1">#REF!</definedName>
    <definedName name="_AMO_SingleObject_909831962__A1" localSheetId="27" hidden="1">#REF!</definedName>
    <definedName name="_AMO_SingleObject_909831962__A1" localSheetId="28" hidden="1">#REF!</definedName>
    <definedName name="_AMO_SingleObject_909831962__A1" localSheetId="29" hidden="1">#REF!</definedName>
    <definedName name="_AMO_SingleObject_909831962__A1" localSheetId="41" hidden="1">#REF!</definedName>
    <definedName name="_AMO_SingleObject_909831962__A1" localSheetId="47" hidden="1">#REF!</definedName>
    <definedName name="_AMO_SingleObject_909831962__A1" localSheetId="48" hidden="1">#REF!</definedName>
    <definedName name="_AMO_SingleObject_909831962__A1" localSheetId="8" hidden="1">#REF!</definedName>
    <definedName name="_AMO_SingleObject_909831962__A1" hidden="1">#REF!</definedName>
    <definedName name="_AMO_XmlVersion" hidden="1">"'1'"</definedName>
    <definedName name="_BOP1" localSheetId="17">#REF!</definedName>
    <definedName name="_BOP1" localSheetId="18">#REF!</definedName>
    <definedName name="_BOP1" localSheetId="19">#REF!</definedName>
    <definedName name="_BOP1" localSheetId="21">#REF!</definedName>
    <definedName name="_BOP1" localSheetId="30">#REF!</definedName>
    <definedName name="_BOP1" localSheetId="31">#REF!</definedName>
    <definedName name="_BOP1" localSheetId="35">#REF!</definedName>
    <definedName name="_BOP1" localSheetId="39">#REF!</definedName>
    <definedName name="_BOP1" localSheetId="40">#REF!</definedName>
    <definedName name="_BOP1" localSheetId="44">#REF!</definedName>
    <definedName name="_BOP1" localSheetId="45">#REF!</definedName>
    <definedName name="_BOP1" localSheetId="10">#REF!</definedName>
    <definedName name="_BOP1" localSheetId="11">#REF!</definedName>
    <definedName name="_BOP1" localSheetId="27">#REF!</definedName>
    <definedName name="_BOP1" localSheetId="28">#REF!</definedName>
    <definedName name="_BOP1" localSheetId="29">#REF!</definedName>
    <definedName name="_BOP1" localSheetId="41">#REF!</definedName>
    <definedName name="_BOP1" localSheetId="47">#REF!</definedName>
    <definedName name="_BOP1" localSheetId="48">#REF!</definedName>
    <definedName name="_BOP1" localSheetId="8">#REF!</definedName>
    <definedName name="_BOP1" localSheetId="51">#REF!</definedName>
    <definedName name="_BOP1" localSheetId="53">#REF!</definedName>
    <definedName name="_BOP1">#REF!</definedName>
    <definedName name="_BOP2" localSheetId="17">[1]BoP!#REF!</definedName>
    <definedName name="_BOP2" localSheetId="18">[1]BoP!#REF!</definedName>
    <definedName name="_BOP2" localSheetId="19">[1]BoP!#REF!</definedName>
    <definedName name="_BOP2" localSheetId="21">[1]BoP!#REF!</definedName>
    <definedName name="_BOP2" localSheetId="30">[1]BoP!#REF!</definedName>
    <definedName name="_BOP2" localSheetId="31">[1]BoP!#REF!</definedName>
    <definedName name="_BOP2" localSheetId="35">[1]BoP!#REF!</definedName>
    <definedName name="_BOP2" localSheetId="39">[1]BoP!#REF!</definedName>
    <definedName name="_BOP2" localSheetId="40">[1]BoP!#REF!</definedName>
    <definedName name="_BOP2" localSheetId="44">[1]BoP!#REF!</definedName>
    <definedName name="_BOP2" localSheetId="45">[1]BoP!#REF!</definedName>
    <definedName name="_BOP2" localSheetId="27">[1]BoP!#REF!</definedName>
    <definedName name="_BOP2" localSheetId="28">[1]BoP!#REF!</definedName>
    <definedName name="_BOP2" localSheetId="29">[1]BoP!#REF!</definedName>
    <definedName name="_BOP2" localSheetId="41">[1]BoP!#REF!</definedName>
    <definedName name="_BOP2" localSheetId="47">[1]BoP!#REF!</definedName>
    <definedName name="_BOP2" localSheetId="48">[1]BoP!#REF!</definedName>
    <definedName name="_BOP2" localSheetId="8">[1]BoP!#REF!</definedName>
    <definedName name="_BOP2" localSheetId="51">[1]BoP!#REF!</definedName>
    <definedName name="_BOP2" localSheetId="53">[1]BoP!#REF!</definedName>
    <definedName name="_BOP2">[1]BoP!#REF!</definedName>
    <definedName name="_dat1" localSheetId="17">'[2]work Q real'!#REF!</definedName>
    <definedName name="_dat1" localSheetId="18">'[2]work Q real'!#REF!</definedName>
    <definedName name="_dat1" localSheetId="19">'[2]work Q real'!#REF!</definedName>
    <definedName name="_dat1" localSheetId="21">'[2]work Q real'!#REF!</definedName>
    <definedName name="_dat1" localSheetId="30">'[2]work Q real'!#REF!</definedName>
    <definedName name="_dat1" localSheetId="31">'[2]work Q real'!#REF!</definedName>
    <definedName name="_dat1" localSheetId="39">'[2]work Q real'!#REF!</definedName>
    <definedName name="_dat1" localSheetId="40">'[2]work Q real'!#REF!</definedName>
    <definedName name="_dat1" localSheetId="44">'[2]work Q real'!#REF!</definedName>
    <definedName name="_dat1" localSheetId="45">'[2]work Q real'!#REF!</definedName>
    <definedName name="_dat1" localSheetId="27">'[2]work Q real'!#REF!</definedName>
    <definedName name="_dat1" localSheetId="28">'[2]work Q real'!#REF!</definedName>
    <definedName name="_dat1" localSheetId="29">'[2]work Q real'!#REF!</definedName>
    <definedName name="_dat1" localSheetId="41">'[2]work Q real'!#REF!</definedName>
    <definedName name="_dat1" localSheetId="47">'[2]work Q real'!#REF!</definedName>
    <definedName name="_dat1" localSheetId="48">'[2]work Q real'!#REF!</definedName>
    <definedName name="_dat1" localSheetId="8">'[2]work Q real'!#REF!</definedName>
    <definedName name="_dat1" localSheetId="51">'[2]work Q real'!#REF!</definedName>
    <definedName name="_dat1" localSheetId="53">'[2]work Q real'!#REF!</definedName>
    <definedName name="_dat1">'[2]work Q real'!#REF!</definedName>
    <definedName name="_dat2" localSheetId="17">#REF!</definedName>
    <definedName name="_dat2" localSheetId="18">#REF!</definedName>
    <definedName name="_dat2" localSheetId="19">#REF!</definedName>
    <definedName name="_dat2" localSheetId="21">#REF!</definedName>
    <definedName name="_dat2" localSheetId="30">#REF!</definedName>
    <definedName name="_dat2" localSheetId="31">#REF!</definedName>
    <definedName name="_dat2" localSheetId="35">#REF!</definedName>
    <definedName name="_dat2" localSheetId="39">#REF!</definedName>
    <definedName name="_dat2" localSheetId="40">#REF!</definedName>
    <definedName name="_dat2" localSheetId="44">#REF!</definedName>
    <definedName name="_dat2" localSheetId="45">#REF!</definedName>
    <definedName name="_dat2" localSheetId="10">#REF!</definedName>
    <definedName name="_dat2" localSheetId="11">#REF!</definedName>
    <definedName name="_dat2" localSheetId="27">#REF!</definedName>
    <definedName name="_dat2" localSheetId="28">#REF!</definedName>
    <definedName name="_dat2" localSheetId="29">#REF!</definedName>
    <definedName name="_dat2" localSheetId="41">#REF!</definedName>
    <definedName name="_dat2" localSheetId="47">#REF!</definedName>
    <definedName name="_dat2" localSheetId="48">#REF!</definedName>
    <definedName name="_dat2" localSheetId="8">#REF!</definedName>
    <definedName name="_dat2" localSheetId="51">#REF!</definedName>
    <definedName name="_dat2" localSheetId="53">#REF!</definedName>
    <definedName name="_dat2">#REF!</definedName>
    <definedName name="_ECB18" localSheetId="39">#REF!</definedName>
    <definedName name="_ECB18" localSheetId="40">#REF!</definedName>
    <definedName name="_ECB18">#REF!</definedName>
    <definedName name="_ECB19" localSheetId="39">#REF!</definedName>
    <definedName name="_ECB19" localSheetId="40">#REF!</definedName>
    <definedName name="_ECB19">#REF!</definedName>
    <definedName name="_ECB20" localSheetId="39">#REF!</definedName>
    <definedName name="_ECB20" localSheetId="40">#REF!</definedName>
    <definedName name="_ECB20">#REF!</definedName>
    <definedName name="_EXP5" localSheetId="17">#REF!</definedName>
    <definedName name="_EXP5" localSheetId="18">#REF!</definedName>
    <definedName name="_EXP5" localSheetId="19">#REF!</definedName>
    <definedName name="_EXP5" localSheetId="21">#REF!</definedName>
    <definedName name="_EXP5" localSheetId="30">#REF!</definedName>
    <definedName name="_EXP5" localSheetId="31">#REF!</definedName>
    <definedName name="_EXP5" localSheetId="35">#REF!</definedName>
    <definedName name="_EXP5" localSheetId="39">#REF!</definedName>
    <definedName name="_EXP5" localSheetId="40">#REF!</definedName>
    <definedName name="_EXP5" localSheetId="44">#REF!</definedName>
    <definedName name="_EXP5" localSheetId="45">#REF!</definedName>
    <definedName name="_EXP5" localSheetId="10">#REF!</definedName>
    <definedName name="_EXP5" localSheetId="11">#REF!</definedName>
    <definedName name="_EXP5" localSheetId="27">#REF!</definedName>
    <definedName name="_EXP5" localSheetId="28">#REF!</definedName>
    <definedName name="_EXP5" localSheetId="29">#REF!</definedName>
    <definedName name="_EXP5" localSheetId="41">#REF!</definedName>
    <definedName name="_EXP5" localSheetId="47">#REF!</definedName>
    <definedName name="_EXP5" localSheetId="48">#REF!</definedName>
    <definedName name="_EXP5" localSheetId="8">#REF!</definedName>
    <definedName name="_EXP5" localSheetId="53">#REF!</definedName>
    <definedName name="_EXP5">#REF!</definedName>
    <definedName name="_EXP6" localSheetId="17">#REF!</definedName>
    <definedName name="_EXP6" localSheetId="18">#REF!</definedName>
    <definedName name="_EXP6" localSheetId="19">#REF!</definedName>
    <definedName name="_EXP6" localSheetId="21">#REF!</definedName>
    <definedName name="_EXP6" localSheetId="30">#REF!</definedName>
    <definedName name="_EXP6" localSheetId="31">#REF!</definedName>
    <definedName name="_EXP6" localSheetId="35">#REF!</definedName>
    <definedName name="_EXP6" localSheetId="39">#REF!</definedName>
    <definedName name="_EXP6" localSheetId="40">#REF!</definedName>
    <definedName name="_EXP6" localSheetId="44">#REF!</definedName>
    <definedName name="_EXP6" localSheetId="45">#REF!</definedName>
    <definedName name="_EXP6" localSheetId="10">#REF!</definedName>
    <definedName name="_EXP6" localSheetId="11">#REF!</definedName>
    <definedName name="_EXP6" localSheetId="27">#REF!</definedName>
    <definedName name="_EXP6" localSheetId="28">#REF!</definedName>
    <definedName name="_EXP6" localSheetId="29">#REF!</definedName>
    <definedName name="_EXP6" localSheetId="41">#REF!</definedName>
    <definedName name="_EXP6" localSheetId="47">#REF!</definedName>
    <definedName name="_EXP6" localSheetId="48">#REF!</definedName>
    <definedName name="_EXP6" localSheetId="8">#REF!</definedName>
    <definedName name="_EXP6" localSheetId="53">#REF!</definedName>
    <definedName name="_EXP6">#REF!</definedName>
    <definedName name="_EXP7" localSheetId="17">#REF!</definedName>
    <definedName name="_EXP7" localSheetId="18">#REF!</definedName>
    <definedName name="_EXP7" localSheetId="19">#REF!</definedName>
    <definedName name="_EXP7" localSheetId="21">#REF!</definedName>
    <definedName name="_EXP7" localSheetId="30">#REF!</definedName>
    <definedName name="_EXP7" localSheetId="31">#REF!</definedName>
    <definedName name="_EXP7" localSheetId="35">#REF!</definedName>
    <definedName name="_EXP7" localSheetId="39">#REF!</definedName>
    <definedName name="_EXP7" localSheetId="40">#REF!</definedName>
    <definedName name="_EXP7" localSheetId="44">#REF!</definedName>
    <definedName name="_EXP7" localSheetId="10">#REF!</definedName>
    <definedName name="_EXP7" localSheetId="11">#REF!</definedName>
    <definedName name="_EXP7" localSheetId="27">#REF!</definedName>
    <definedName name="_EXP7" localSheetId="28">#REF!</definedName>
    <definedName name="_EXP7" localSheetId="29">#REF!</definedName>
    <definedName name="_EXP7" localSheetId="41">#REF!</definedName>
    <definedName name="_EXP7" localSheetId="47">#REF!</definedName>
    <definedName name="_EXP7" localSheetId="48">#REF!</definedName>
    <definedName name="_EXP7" localSheetId="8">#REF!</definedName>
    <definedName name="_EXP7" localSheetId="53">#REF!</definedName>
    <definedName name="_EXP7">#REF!</definedName>
    <definedName name="_EXP9" localSheetId="17">#REF!</definedName>
    <definedName name="_EXP9" localSheetId="18">#REF!</definedName>
    <definedName name="_EXP9" localSheetId="19">#REF!</definedName>
    <definedName name="_EXP9" localSheetId="21">#REF!</definedName>
    <definedName name="_EXP9" localSheetId="30">#REF!</definedName>
    <definedName name="_EXP9" localSheetId="31">#REF!</definedName>
    <definedName name="_EXP9" localSheetId="35">#REF!</definedName>
    <definedName name="_EXP9" localSheetId="39">#REF!</definedName>
    <definedName name="_EXP9" localSheetId="40">#REF!</definedName>
    <definedName name="_EXP9" localSheetId="44">#REF!</definedName>
    <definedName name="_EXP9" localSheetId="10">#REF!</definedName>
    <definedName name="_EXP9" localSheetId="11">#REF!</definedName>
    <definedName name="_EXP9" localSheetId="27">#REF!</definedName>
    <definedName name="_EXP9" localSheetId="28">#REF!</definedName>
    <definedName name="_EXP9" localSheetId="29">#REF!</definedName>
    <definedName name="_EXP9" localSheetId="41">#REF!</definedName>
    <definedName name="_EXP9" localSheetId="47">#REF!</definedName>
    <definedName name="_EXP9" localSheetId="48">#REF!</definedName>
    <definedName name="_EXP9" localSheetId="8">#REF!</definedName>
    <definedName name="_EXP9" localSheetId="53">#REF!</definedName>
    <definedName name="_EXP9">#REF!</definedName>
    <definedName name="_Fill" localSheetId="17" hidden="1">#REF!</definedName>
    <definedName name="_Fill" localSheetId="18" hidden="1">#REF!</definedName>
    <definedName name="_Fill" localSheetId="19" hidden="1">#REF!</definedName>
    <definedName name="_Fill" localSheetId="21" hidden="1">#REF!</definedName>
    <definedName name="_Fill" localSheetId="30" hidden="1">#REF!</definedName>
    <definedName name="_Fill" localSheetId="31" hidden="1">#REF!</definedName>
    <definedName name="_Fill" localSheetId="35" hidden="1">#REF!</definedName>
    <definedName name="_Fill" localSheetId="39" hidden="1">#REF!</definedName>
    <definedName name="_Fill" localSheetId="40" hidden="1">#REF!</definedName>
    <definedName name="_Fill" localSheetId="43" hidden="1">#REF!</definedName>
    <definedName name="_Fill" localSheetId="44" hidden="1">#REF!</definedName>
    <definedName name="_Fill" localSheetId="10" hidden="1">#REF!</definedName>
    <definedName name="_Fill" localSheetId="11" hidden="1">#REF!</definedName>
    <definedName name="_Fill" localSheetId="62" hidden="1">#REF!</definedName>
    <definedName name="_Fill" localSheetId="27" hidden="1">#REF!</definedName>
    <definedName name="_Fill" localSheetId="28" hidden="1">#REF!</definedName>
    <definedName name="_Fill" localSheetId="29" hidden="1">#REF!</definedName>
    <definedName name="_Fill" localSheetId="41" hidden="1">#REF!</definedName>
    <definedName name="_Fill" localSheetId="47" hidden="1">#REF!</definedName>
    <definedName name="_Fill" localSheetId="48" hidden="1">#REF!</definedName>
    <definedName name="_Fill" localSheetId="8" hidden="1">#REF!</definedName>
    <definedName name="_Fill" localSheetId="53" hidden="1">#REF!</definedName>
    <definedName name="_Fill" hidden="1">#REF!</definedName>
    <definedName name="_xlnm._FilterDatabase" localSheetId="17" hidden="1">'Graf 13'!#REF!</definedName>
    <definedName name="_xlnm._FilterDatabase" localSheetId="18" hidden="1">'Graf 14'!#REF!</definedName>
    <definedName name="_xlnm._FilterDatabase" localSheetId="19" hidden="1">'Graf 15'!#REF!</definedName>
    <definedName name="_xlnm._FilterDatabase" localSheetId="21" hidden="1">'Graf 17'!#REF!</definedName>
    <definedName name="_xlnm._FilterDatabase" localSheetId="26" hidden="1">'Graf 22'!#REF!</definedName>
    <definedName name="_xlnm._FilterDatabase" localSheetId="45" hidden="1">'Graf 37'!#REF!</definedName>
    <definedName name="_ftn1" localSheetId="5">'Tab 1'!$A$24</definedName>
    <definedName name="_ftnref1" localSheetId="5">'Tab 1'!$B$9</definedName>
    <definedName name="_CHF18" localSheetId="39">#REF!</definedName>
    <definedName name="_CHF18" localSheetId="40">#REF!</definedName>
    <definedName name="_CHF18">#REF!</definedName>
    <definedName name="_IMP10" localSheetId="17">#REF!</definedName>
    <definedName name="_IMP10" localSheetId="18">#REF!</definedName>
    <definedName name="_IMP10" localSheetId="19">#REF!</definedName>
    <definedName name="_IMP10" localSheetId="21">#REF!</definedName>
    <definedName name="_IMP10" localSheetId="30">#REF!</definedName>
    <definedName name="_IMP10" localSheetId="31">#REF!</definedName>
    <definedName name="_IMP10" localSheetId="35">#REF!</definedName>
    <definedName name="_IMP10" localSheetId="39">#REF!</definedName>
    <definedName name="_IMP10" localSheetId="40">#REF!</definedName>
    <definedName name="_IMP10" localSheetId="44">#REF!</definedName>
    <definedName name="_IMP10" localSheetId="45">#REF!</definedName>
    <definedName name="_IMP10" localSheetId="10">#REF!</definedName>
    <definedName name="_IMP10" localSheetId="11">#REF!</definedName>
    <definedName name="_IMP10" localSheetId="27">#REF!</definedName>
    <definedName name="_IMP10" localSheetId="28">#REF!</definedName>
    <definedName name="_IMP10" localSheetId="29">#REF!</definedName>
    <definedName name="_IMP10" localSheetId="41">#REF!</definedName>
    <definedName name="_IMP10" localSheetId="47">#REF!</definedName>
    <definedName name="_IMP10" localSheetId="48">#REF!</definedName>
    <definedName name="_IMP10" localSheetId="8">#REF!</definedName>
    <definedName name="_IMP10" localSheetId="51">#REF!</definedName>
    <definedName name="_IMP10" localSheetId="53">#REF!</definedName>
    <definedName name="_IMP10">#REF!</definedName>
    <definedName name="_IMP2" localSheetId="17">#REF!</definedName>
    <definedName name="_IMP2" localSheetId="18">#REF!</definedName>
    <definedName name="_IMP2" localSheetId="19">#REF!</definedName>
    <definedName name="_IMP2" localSheetId="21">#REF!</definedName>
    <definedName name="_IMP2" localSheetId="30">#REF!</definedName>
    <definedName name="_IMP2" localSheetId="31">#REF!</definedName>
    <definedName name="_IMP2" localSheetId="35">#REF!</definedName>
    <definedName name="_IMP2" localSheetId="39">#REF!</definedName>
    <definedName name="_IMP2" localSheetId="40">#REF!</definedName>
    <definedName name="_IMP2" localSheetId="44">#REF!</definedName>
    <definedName name="_IMP2" localSheetId="10">#REF!</definedName>
    <definedName name="_IMP2" localSheetId="11">#REF!</definedName>
    <definedName name="_IMP2" localSheetId="27">#REF!</definedName>
    <definedName name="_IMP2" localSheetId="28">#REF!</definedName>
    <definedName name="_IMP2" localSheetId="29">#REF!</definedName>
    <definedName name="_IMP2" localSheetId="41">#REF!</definedName>
    <definedName name="_IMP2" localSheetId="47">#REF!</definedName>
    <definedName name="_IMP2" localSheetId="48">#REF!</definedName>
    <definedName name="_IMP2" localSheetId="8">#REF!</definedName>
    <definedName name="_IMP2" localSheetId="53">#REF!</definedName>
    <definedName name="_IMP2">#REF!</definedName>
    <definedName name="_IMP4" localSheetId="17">#REF!</definedName>
    <definedName name="_IMP4" localSheetId="18">#REF!</definedName>
    <definedName name="_IMP4" localSheetId="19">#REF!</definedName>
    <definedName name="_IMP4" localSheetId="21">#REF!</definedName>
    <definedName name="_IMP4" localSheetId="30">#REF!</definedName>
    <definedName name="_IMP4" localSheetId="31">#REF!</definedName>
    <definedName name="_IMP4" localSheetId="35">#REF!</definedName>
    <definedName name="_IMP4" localSheetId="39">#REF!</definedName>
    <definedName name="_IMP4" localSheetId="40">#REF!</definedName>
    <definedName name="_IMP4" localSheetId="44">#REF!</definedName>
    <definedName name="_IMP4" localSheetId="10">#REF!</definedName>
    <definedName name="_IMP4" localSheetId="11">#REF!</definedName>
    <definedName name="_IMP4" localSheetId="27">#REF!</definedName>
    <definedName name="_IMP4" localSheetId="28">#REF!</definedName>
    <definedName name="_IMP4" localSheetId="29">#REF!</definedName>
    <definedName name="_IMP4" localSheetId="41">#REF!</definedName>
    <definedName name="_IMP4" localSheetId="47">#REF!</definedName>
    <definedName name="_IMP4" localSheetId="48">#REF!</definedName>
    <definedName name="_IMP4" localSheetId="8">#REF!</definedName>
    <definedName name="_IMP4" localSheetId="53">#REF!</definedName>
    <definedName name="_IMP4">#REF!</definedName>
    <definedName name="_IMP6" localSheetId="17">#REF!</definedName>
    <definedName name="_IMP6" localSheetId="18">#REF!</definedName>
    <definedName name="_IMP6" localSheetId="19">#REF!</definedName>
    <definedName name="_IMP6" localSheetId="21">#REF!</definedName>
    <definedName name="_IMP6" localSheetId="30">#REF!</definedName>
    <definedName name="_IMP6" localSheetId="31">#REF!</definedName>
    <definedName name="_IMP6" localSheetId="35">#REF!</definedName>
    <definedName name="_IMP6" localSheetId="39">#REF!</definedName>
    <definedName name="_IMP6" localSheetId="40">#REF!</definedName>
    <definedName name="_IMP6" localSheetId="44">#REF!</definedName>
    <definedName name="_IMP6" localSheetId="10">#REF!</definedName>
    <definedName name="_IMP6" localSheetId="11">#REF!</definedName>
    <definedName name="_IMP6" localSheetId="27">#REF!</definedName>
    <definedName name="_IMP6" localSheetId="28">#REF!</definedName>
    <definedName name="_IMP6" localSheetId="29">#REF!</definedName>
    <definedName name="_IMP6" localSheetId="41">#REF!</definedName>
    <definedName name="_IMP6" localSheetId="47">#REF!</definedName>
    <definedName name="_IMP6" localSheetId="48">#REF!</definedName>
    <definedName name="_IMP6" localSheetId="8">#REF!</definedName>
    <definedName name="_IMP6" localSheetId="53">#REF!</definedName>
    <definedName name="_IMP6">#REF!</definedName>
    <definedName name="_IMP7" localSheetId="17">#REF!</definedName>
    <definedName name="_IMP7" localSheetId="18">#REF!</definedName>
    <definedName name="_IMP7" localSheetId="19">#REF!</definedName>
    <definedName name="_IMP7" localSheetId="21">#REF!</definedName>
    <definedName name="_IMP7" localSheetId="30">#REF!</definedName>
    <definedName name="_IMP7" localSheetId="31">#REF!</definedName>
    <definedName name="_IMP7" localSheetId="35">#REF!</definedName>
    <definedName name="_IMP7" localSheetId="39">#REF!</definedName>
    <definedName name="_IMP7" localSheetId="40">#REF!</definedName>
    <definedName name="_IMP7" localSheetId="44">#REF!</definedName>
    <definedName name="_IMP7" localSheetId="10">#REF!</definedName>
    <definedName name="_IMP7" localSheetId="11">#REF!</definedName>
    <definedName name="_IMP7" localSheetId="27">#REF!</definedName>
    <definedName name="_IMP7" localSheetId="28">#REF!</definedName>
    <definedName name="_IMP7" localSheetId="29">#REF!</definedName>
    <definedName name="_IMP7" localSheetId="41">#REF!</definedName>
    <definedName name="_IMP7" localSheetId="47">#REF!</definedName>
    <definedName name="_IMP7" localSheetId="48">#REF!</definedName>
    <definedName name="_IMP7" localSheetId="8">#REF!</definedName>
    <definedName name="_IMP7" localSheetId="53">#REF!</definedName>
    <definedName name="_IMP7">#REF!</definedName>
    <definedName name="_IMP8" localSheetId="17">#REF!</definedName>
    <definedName name="_IMP8" localSheetId="18">#REF!</definedName>
    <definedName name="_IMP8" localSheetId="19">#REF!</definedName>
    <definedName name="_IMP8" localSheetId="21">#REF!</definedName>
    <definedName name="_IMP8" localSheetId="30">#REF!</definedName>
    <definedName name="_IMP8" localSheetId="31">#REF!</definedName>
    <definedName name="_IMP8" localSheetId="35">#REF!</definedName>
    <definedName name="_IMP8" localSheetId="39">#REF!</definedName>
    <definedName name="_IMP8" localSheetId="40">#REF!</definedName>
    <definedName name="_IMP8" localSheetId="44">#REF!</definedName>
    <definedName name="_IMP8" localSheetId="10">#REF!</definedName>
    <definedName name="_IMP8" localSheetId="11">#REF!</definedName>
    <definedName name="_IMP8" localSheetId="27">#REF!</definedName>
    <definedName name="_IMP8" localSheetId="28">#REF!</definedName>
    <definedName name="_IMP8" localSheetId="29">#REF!</definedName>
    <definedName name="_IMP8" localSheetId="41">#REF!</definedName>
    <definedName name="_IMP8" localSheetId="47">#REF!</definedName>
    <definedName name="_IMP8" localSheetId="48">#REF!</definedName>
    <definedName name="_IMP8" localSheetId="8">#REF!</definedName>
    <definedName name="_IMP8" localSheetId="53">#REF!</definedName>
    <definedName name="_IMP8">#REF!</definedName>
    <definedName name="_JPY18" localSheetId="39">#REF!</definedName>
    <definedName name="_JPY18" localSheetId="40">#REF!</definedName>
    <definedName name="_JPY18">#REF!</definedName>
    <definedName name="_JPY19" localSheetId="39">#REF!</definedName>
    <definedName name="_JPY19" localSheetId="40">#REF!</definedName>
    <definedName name="_JPY19">#REF!</definedName>
    <definedName name="_JPY20" localSheetId="39">#REF!</definedName>
    <definedName name="_JPY20" localSheetId="40">#REF!</definedName>
    <definedName name="_JPY20">#REF!</definedName>
    <definedName name="_MTS2" localSheetId="17">'[3]Annual Tables'!#REF!</definedName>
    <definedName name="_MTS2" localSheetId="18">'[3]Annual Tables'!#REF!</definedName>
    <definedName name="_MTS2" localSheetId="19">'[3]Annual Tables'!#REF!</definedName>
    <definedName name="_MTS2" localSheetId="21">'[3]Annual Tables'!#REF!</definedName>
    <definedName name="_MTS2" localSheetId="30">'[3]Annual Tables'!#REF!</definedName>
    <definedName name="_MTS2" localSheetId="31">'[3]Annual Tables'!#REF!</definedName>
    <definedName name="_MTS2" localSheetId="35">'[3]Annual Tables'!#REF!</definedName>
    <definedName name="_MTS2" localSheetId="39">'[3]Annual Tables'!#REF!</definedName>
    <definedName name="_MTS2" localSheetId="40">'[3]Annual Tables'!#REF!</definedName>
    <definedName name="_MTS2" localSheetId="44">'[3]Annual Tables'!#REF!</definedName>
    <definedName name="_MTS2" localSheetId="27">'[3]Annual Tables'!#REF!</definedName>
    <definedName name="_MTS2" localSheetId="28">'[3]Annual Tables'!#REF!</definedName>
    <definedName name="_MTS2" localSheetId="29">'[3]Annual Tables'!#REF!</definedName>
    <definedName name="_MTS2" localSheetId="41">'[3]Annual Tables'!#REF!</definedName>
    <definedName name="_MTS2" localSheetId="47">'[3]Annual Tables'!#REF!</definedName>
    <definedName name="_MTS2" localSheetId="48">'[3]Annual Tables'!#REF!</definedName>
    <definedName name="_MTS2" localSheetId="8">'[3]Annual Tables'!#REF!</definedName>
    <definedName name="_MTS2" localSheetId="53">'[3]Annual Tables'!#REF!</definedName>
    <definedName name="_MTS2">'[3]Annual Tables'!#REF!</definedName>
    <definedName name="_Order1" hidden="1">255</definedName>
    <definedName name="_Order2" hidden="1">255</definedName>
    <definedName name="_OUT1" localSheetId="17">#REF!</definedName>
    <definedName name="_OUT1" localSheetId="18">#REF!</definedName>
    <definedName name="_OUT1" localSheetId="19">#REF!</definedName>
    <definedName name="_OUT1" localSheetId="21">#REF!</definedName>
    <definedName name="_OUT1" localSheetId="30">#REF!</definedName>
    <definedName name="_OUT1" localSheetId="31">#REF!</definedName>
    <definedName name="_OUT1" localSheetId="35">#REF!</definedName>
    <definedName name="_OUT1" localSheetId="39">#REF!</definedName>
    <definedName name="_OUT1" localSheetId="40">#REF!</definedName>
    <definedName name="_OUT1" localSheetId="44">#REF!</definedName>
    <definedName name="_OUT1" localSheetId="45">#REF!</definedName>
    <definedName name="_OUT1" localSheetId="10">#REF!</definedName>
    <definedName name="_OUT1" localSheetId="11">#REF!</definedName>
    <definedName name="_OUT1" localSheetId="27">#REF!</definedName>
    <definedName name="_OUT1" localSheetId="28">#REF!</definedName>
    <definedName name="_OUT1" localSheetId="29">#REF!</definedName>
    <definedName name="_OUT1" localSheetId="41">#REF!</definedName>
    <definedName name="_OUT1" localSheetId="47">#REF!</definedName>
    <definedName name="_OUT1" localSheetId="48">#REF!</definedName>
    <definedName name="_OUT1" localSheetId="8">#REF!</definedName>
    <definedName name="_OUT1" localSheetId="51">#REF!</definedName>
    <definedName name="_OUT1" localSheetId="53">#REF!</definedName>
    <definedName name="_OUT1">#REF!</definedName>
    <definedName name="_OUT2" localSheetId="17">#REF!</definedName>
    <definedName name="_OUT2" localSheetId="18">#REF!</definedName>
    <definedName name="_OUT2" localSheetId="19">#REF!</definedName>
    <definedName name="_OUT2" localSheetId="21">#REF!</definedName>
    <definedName name="_OUT2" localSheetId="30">#REF!</definedName>
    <definedName name="_OUT2" localSheetId="31">#REF!</definedName>
    <definedName name="_OUT2" localSheetId="35">#REF!</definedName>
    <definedName name="_OUT2" localSheetId="39">#REF!</definedName>
    <definedName name="_OUT2" localSheetId="40">#REF!</definedName>
    <definedName name="_OUT2" localSheetId="44">#REF!</definedName>
    <definedName name="_OUT2" localSheetId="45">#REF!</definedName>
    <definedName name="_OUT2" localSheetId="10">#REF!</definedName>
    <definedName name="_OUT2" localSheetId="11">#REF!</definedName>
    <definedName name="_OUT2" localSheetId="27">#REF!</definedName>
    <definedName name="_OUT2" localSheetId="28">#REF!</definedName>
    <definedName name="_OUT2" localSheetId="29">#REF!</definedName>
    <definedName name="_OUT2" localSheetId="41">#REF!</definedName>
    <definedName name="_OUT2" localSheetId="47">#REF!</definedName>
    <definedName name="_OUT2" localSheetId="48">#REF!</definedName>
    <definedName name="_OUT2" localSheetId="8">#REF!</definedName>
    <definedName name="_OUT2" localSheetId="53">#REF!</definedName>
    <definedName name="_OUT2">#REF!</definedName>
    <definedName name="_PAG2" localSheetId="17">[3]Index!#REF!</definedName>
    <definedName name="_PAG2" localSheetId="18">[3]Index!#REF!</definedName>
    <definedName name="_PAG2" localSheetId="19">[3]Index!#REF!</definedName>
    <definedName name="_PAG2" localSheetId="21">[3]Index!#REF!</definedName>
    <definedName name="_PAG2" localSheetId="30">[3]Index!#REF!</definedName>
    <definedName name="_PAG2" localSheetId="31">[3]Index!#REF!</definedName>
    <definedName name="_PAG2" localSheetId="35">[3]Index!#REF!</definedName>
    <definedName name="_PAG2" localSheetId="39">[3]Index!#REF!</definedName>
    <definedName name="_PAG2" localSheetId="40">[3]Index!#REF!</definedName>
    <definedName name="_PAG2" localSheetId="44">[3]Index!#REF!</definedName>
    <definedName name="_PAG2" localSheetId="45">[3]Index!#REF!</definedName>
    <definedName name="_PAG2" localSheetId="27">[3]Index!#REF!</definedName>
    <definedName name="_PAG2" localSheetId="28">[3]Index!#REF!</definedName>
    <definedName name="_PAG2" localSheetId="29">[3]Index!#REF!</definedName>
    <definedName name="_PAG2" localSheetId="41">[3]Index!#REF!</definedName>
    <definedName name="_PAG2" localSheetId="47">[3]Index!#REF!</definedName>
    <definedName name="_PAG2" localSheetId="48">[3]Index!#REF!</definedName>
    <definedName name="_PAG2" localSheetId="8">[3]Index!#REF!</definedName>
    <definedName name="_PAG2" localSheetId="53">[3]Index!#REF!</definedName>
    <definedName name="_PAG2">[3]Index!#REF!</definedName>
    <definedName name="_PAG3" localSheetId="17">[3]Index!#REF!</definedName>
    <definedName name="_PAG3" localSheetId="18">[3]Index!#REF!</definedName>
    <definedName name="_PAG3" localSheetId="19">[3]Index!#REF!</definedName>
    <definedName name="_PAG3" localSheetId="21">[3]Index!#REF!</definedName>
    <definedName name="_PAG3" localSheetId="30">[3]Index!#REF!</definedName>
    <definedName name="_PAG3" localSheetId="31">[3]Index!#REF!</definedName>
    <definedName name="_PAG3" localSheetId="39">[3]Index!#REF!</definedName>
    <definedName name="_PAG3" localSheetId="40">[3]Index!#REF!</definedName>
    <definedName name="_PAG3" localSheetId="44">[3]Index!#REF!</definedName>
    <definedName name="_PAG3" localSheetId="45">[3]Index!#REF!</definedName>
    <definedName name="_PAG3" localSheetId="27">[3]Index!#REF!</definedName>
    <definedName name="_PAG3" localSheetId="28">[3]Index!#REF!</definedName>
    <definedName name="_PAG3" localSheetId="29">[3]Index!#REF!</definedName>
    <definedName name="_PAG3" localSheetId="41">[3]Index!#REF!</definedName>
    <definedName name="_PAG3" localSheetId="47">[3]Index!#REF!</definedName>
    <definedName name="_PAG3" localSheetId="48">[3]Index!#REF!</definedName>
    <definedName name="_PAG3" localSheetId="8">[3]Index!#REF!</definedName>
    <definedName name="_PAG3" localSheetId="53">[3]Index!#REF!</definedName>
    <definedName name="_PAG3">[3]Index!#REF!</definedName>
    <definedName name="_PAG4" localSheetId="17">[3]Index!#REF!</definedName>
    <definedName name="_PAG4" localSheetId="18">[3]Index!#REF!</definedName>
    <definedName name="_PAG4" localSheetId="19">[3]Index!#REF!</definedName>
    <definedName name="_PAG4" localSheetId="21">[3]Index!#REF!</definedName>
    <definedName name="_PAG4" localSheetId="30">[3]Index!#REF!</definedName>
    <definedName name="_PAG4" localSheetId="31">[3]Index!#REF!</definedName>
    <definedName name="_PAG4" localSheetId="39">[3]Index!#REF!</definedName>
    <definedName name="_PAG4" localSheetId="40">[3]Index!#REF!</definedName>
    <definedName name="_PAG4" localSheetId="44">[3]Index!#REF!</definedName>
    <definedName name="_PAG4" localSheetId="27">[3]Index!#REF!</definedName>
    <definedName name="_PAG4" localSheetId="28">[3]Index!#REF!</definedName>
    <definedName name="_PAG4" localSheetId="29">[3]Index!#REF!</definedName>
    <definedName name="_PAG4" localSheetId="41">[3]Index!#REF!</definedName>
    <definedName name="_PAG4" localSheetId="47">[3]Index!#REF!</definedName>
    <definedName name="_PAG4" localSheetId="48">[3]Index!#REF!</definedName>
    <definedName name="_PAG4" localSheetId="8">[3]Index!#REF!</definedName>
    <definedName name="_PAG4" localSheetId="53">[3]Index!#REF!</definedName>
    <definedName name="_PAG4">[3]Index!#REF!</definedName>
    <definedName name="_PAG5" localSheetId="17">[3]Index!#REF!</definedName>
    <definedName name="_PAG5" localSheetId="18">[3]Index!#REF!</definedName>
    <definedName name="_PAG5" localSheetId="19">[3]Index!#REF!</definedName>
    <definedName name="_PAG5" localSheetId="21">[3]Index!#REF!</definedName>
    <definedName name="_PAG5" localSheetId="30">[3]Index!#REF!</definedName>
    <definedName name="_PAG5" localSheetId="31">[3]Index!#REF!</definedName>
    <definedName name="_PAG5" localSheetId="39">[3]Index!#REF!</definedName>
    <definedName name="_PAG5" localSheetId="40">[3]Index!#REF!</definedName>
    <definedName name="_PAG5" localSheetId="44">[3]Index!#REF!</definedName>
    <definedName name="_PAG5" localSheetId="27">[3]Index!#REF!</definedName>
    <definedName name="_PAG5" localSheetId="28">[3]Index!#REF!</definedName>
    <definedName name="_PAG5" localSheetId="29">[3]Index!#REF!</definedName>
    <definedName name="_PAG5" localSheetId="41">[3]Index!#REF!</definedName>
    <definedName name="_PAG5" localSheetId="47">[3]Index!#REF!</definedName>
    <definedName name="_PAG5" localSheetId="48">[3]Index!#REF!</definedName>
    <definedName name="_PAG5" localSheetId="8">[3]Index!#REF!</definedName>
    <definedName name="_PAG5" localSheetId="53">[3]Index!#REF!</definedName>
    <definedName name="_PAG5">[3]Index!#REF!</definedName>
    <definedName name="_PAG6" localSheetId="17">[3]Index!#REF!</definedName>
    <definedName name="_PAG6" localSheetId="18">[3]Index!#REF!</definedName>
    <definedName name="_PAG6" localSheetId="19">[3]Index!#REF!</definedName>
    <definedName name="_PAG6" localSheetId="21">[3]Index!#REF!</definedName>
    <definedName name="_PAG6" localSheetId="30">[3]Index!#REF!</definedName>
    <definedName name="_PAG6" localSheetId="31">[3]Index!#REF!</definedName>
    <definedName name="_PAG6" localSheetId="39">[3]Index!#REF!</definedName>
    <definedName name="_PAG6" localSheetId="40">[3]Index!#REF!</definedName>
    <definedName name="_PAG6" localSheetId="44">[3]Index!#REF!</definedName>
    <definedName name="_PAG6" localSheetId="27">[3]Index!#REF!</definedName>
    <definedName name="_PAG6" localSheetId="28">[3]Index!#REF!</definedName>
    <definedName name="_PAG6" localSheetId="29">[3]Index!#REF!</definedName>
    <definedName name="_PAG6" localSheetId="41">[3]Index!#REF!</definedName>
    <definedName name="_PAG6" localSheetId="47">[3]Index!#REF!</definedName>
    <definedName name="_PAG6" localSheetId="48">[3]Index!#REF!</definedName>
    <definedName name="_PAG6" localSheetId="8">[3]Index!#REF!</definedName>
    <definedName name="_PAG6" localSheetId="53">[3]Index!#REF!</definedName>
    <definedName name="_PAG6">[3]Index!#REF!</definedName>
    <definedName name="_PAG7" localSheetId="17">#REF!</definedName>
    <definedName name="_PAG7" localSheetId="18">#REF!</definedName>
    <definedName name="_PAG7" localSheetId="19">#REF!</definedName>
    <definedName name="_PAG7" localSheetId="21">#REF!</definedName>
    <definedName name="_PAG7" localSheetId="30">#REF!</definedName>
    <definedName name="_PAG7" localSheetId="31">#REF!</definedName>
    <definedName name="_PAG7" localSheetId="35">#REF!</definedName>
    <definedName name="_PAG7" localSheetId="39">#REF!</definedName>
    <definedName name="_PAG7" localSheetId="40">#REF!</definedName>
    <definedName name="_PAG7" localSheetId="44">#REF!</definedName>
    <definedName name="_PAG7" localSheetId="45">#REF!</definedName>
    <definedName name="_PAG7" localSheetId="10">#REF!</definedName>
    <definedName name="_PAG7" localSheetId="11">#REF!</definedName>
    <definedName name="_PAG7" localSheetId="27">#REF!</definedName>
    <definedName name="_PAG7" localSheetId="28">#REF!</definedName>
    <definedName name="_PAG7" localSheetId="29">#REF!</definedName>
    <definedName name="_PAG7" localSheetId="41">#REF!</definedName>
    <definedName name="_PAG7" localSheetId="47">#REF!</definedName>
    <definedName name="_PAG7" localSheetId="48">#REF!</definedName>
    <definedName name="_PAG7" localSheetId="8">#REF!</definedName>
    <definedName name="_PAG7" localSheetId="51">#REF!</definedName>
    <definedName name="_PAG7" localSheetId="53">#REF!</definedName>
    <definedName name="_PAG7">#REF!</definedName>
    <definedName name="_pro2001" localSheetId="53">[4]pro2001!$A$1:$B$72</definedName>
    <definedName name="_pro2001">[12]pro2001!$A$1:$B$72</definedName>
    <definedName name="_r13" localSheetId="15">[18]splatnosti!$V$39</definedName>
    <definedName name="_r13" localSheetId="17">[18]splatnosti!$V$39</definedName>
    <definedName name="_r13" localSheetId="18">[18]splatnosti!$V$39</definedName>
    <definedName name="_r13" localSheetId="19">[18]splatnosti!$V$39</definedName>
    <definedName name="_r13" localSheetId="21">[18]splatnosti!$V$39</definedName>
    <definedName name="_r13" localSheetId="51">[18]splatnosti!$V$39</definedName>
    <definedName name="_r13" localSheetId="53">[18]splatnosti!$V$39</definedName>
    <definedName name="_r13">[18]splatnosti!$V$39</definedName>
    <definedName name="_r14" localSheetId="15">[18]splatnosti!$V$40</definedName>
    <definedName name="_r14" localSheetId="17">[18]splatnosti!$V$40</definedName>
    <definedName name="_r14" localSheetId="18">[18]splatnosti!$V$40</definedName>
    <definedName name="_r14" localSheetId="19">[18]splatnosti!$V$40</definedName>
    <definedName name="_r14" localSheetId="21">[18]splatnosti!$V$40</definedName>
    <definedName name="_r14" localSheetId="51">[18]splatnosti!$V$40</definedName>
    <definedName name="_r14" localSheetId="53">[18]splatnosti!$V$40</definedName>
    <definedName name="_r14">[18]splatnosti!$V$40</definedName>
    <definedName name="_r18">[19]splatnosti!$N$34</definedName>
    <definedName name="_r19">[19]splatnosti!$N$35</definedName>
    <definedName name="_r20">[19]splatnosti!$N$36</definedName>
    <definedName name="_Regression_X" localSheetId="17" hidden="1">#REF!</definedName>
    <definedName name="_Regression_X" localSheetId="18" hidden="1">#REF!</definedName>
    <definedName name="_Regression_X" localSheetId="19" hidden="1">#REF!</definedName>
    <definedName name="_Regression_X" localSheetId="21" hidden="1">#REF!</definedName>
    <definedName name="_Regression_X" localSheetId="30" hidden="1">#REF!</definedName>
    <definedName name="_Regression_X" localSheetId="31" hidden="1">#REF!</definedName>
    <definedName name="_Regression_X" localSheetId="35" hidden="1">#REF!</definedName>
    <definedName name="_Regression_X" localSheetId="39" hidden="1">#REF!</definedName>
    <definedName name="_Regression_X" localSheetId="40" hidden="1">#REF!</definedName>
    <definedName name="_Regression_X" localSheetId="43" hidden="1">#REF!</definedName>
    <definedName name="_Regression_X" localSheetId="44" hidden="1">#REF!</definedName>
    <definedName name="_Regression_X" localSheetId="10" hidden="1">#REF!</definedName>
    <definedName name="_Regression_X" localSheetId="11" hidden="1">#REF!</definedName>
    <definedName name="_Regression_X" localSheetId="62" hidden="1">#REF!</definedName>
    <definedName name="_Regression_X" localSheetId="27" hidden="1">#REF!</definedName>
    <definedName name="_Regression_X" localSheetId="28" hidden="1">#REF!</definedName>
    <definedName name="_Regression_X" localSheetId="29" hidden="1">#REF!</definedName>
    <definedName name="_Regression_X" localSheetId="41" hidden="1">#REF!</definedName>
    <definedName name="_Regression_X" localSheetId="47" hidden="1">#REF!</definedName>
    <definedName name="_Regression_X" localSheetId="48" hidden="1">#REF!</definedName>
    <definedName name="_Regression_X" localSheetId="8" hidden="1">#REF!</definedName>
    <definedName name="_Regression_X" localSheetId="51" hidden="1">#REF!</definedName>
    <definedName name="_Regression_X" localSheetId="53" hidden="1">#REF!</definedName>
    <definedName name="_Regression_X" hidden="1">#REF!</definedName>
    <definedName name="_Regression_Y" localSheetId="17" hidden="1">#REF!</definedName>
    <definedName name="_Regression_Y" localSheetId="18" hidden="1">#REF!</definedName>
    <definedName name="_Regression_Y" localSheetId="19" hidden="1">#REF!</definedName>
    <definedName name="_Regression_Y" localSheetId="21" hidden="1">#REF!</definedName>
    <definedName name="_Regression_Y" localSheetId="30" hidden="1">#REF!</definedName>
    <definedName name="_Regression_Y" localSheetId="31" hidden="1">#REF!</definedName>
    <definedName name="_Regression_Y" localSheetId="35" hidden="1">#REF!</definedName>
    <definedName name="_Regression_Y" localSheetId="39" hidden="1">#REF!</definedName>
    <definedName name="_Regression_Y" localSheetId="40" hidden="1">#REF!</definedName>
    <definedName name="_Regression_Y" localSheetId="43" hidden="1">#REF!</definedName>
    <definedName name="_Regression_Y" localSheetId="44" hidden="1">#REF!</definedName>
    <definedName name="_Regression_Y" localSheetId="10" hidden="1">#REF!</definedName>
    <definedName name="_Regression_Y" localSheetId="11" hidden="1">#REF!</definedName>
    <definedName name="_Regression_Y" localSheetId="62" hidden="1">#REF!</definedName>
    <definedName name="_Regression_Y" localSheetId="27" hidden="1">#REF!</definedName>
    <definedName name="_Regression_Y" localSheetId="28" hidden="1">#REF!</definedName>
    <definedName name="_Regression_Y" localSheetId="29" hidden="1">#REF!</definedName>
    <definedName name="_Regression_Y" localSheetId="41" hidden="1">#REF!</definedName>
    <definedName name="_Regression_Y" localSheetId="47" hidden="1">#REF!</definedName>
    <definedName name="_Regression_Y" localSheetId="48" hidden="1">#REF!</definedName>
    <definedName name="_Regression_Y" localSheetId="8" hidden="1">#REF!</definedName>
    <definedName name="_Regression_Y" localSheetId="53" hidden="1">#REF!</definedName>
    <definedName name="_Regression_Y" hidden="1">#REF!</definedName>
    <definedName name="_RES2" localSheetId="17">[1]RES!#REF!</definedName>
    <definedName name="_RES2" localSheetId="18">[1]RES!#REF!</definedName>
    <definedName name="_RES2" localSheetId="19">[1]RES!#REF!</definedName>
    <definedName name="_RES2" localSheetId="21">[1]RES!#REF!</definedName>
    <definedName name="_RES2" localSheetId="30">[1]RES!#REF!</definedName>
    <definedName name="_RES2" localSheetId="31">[1]RES!#REF!</definedName>
    <definedName name="_RES2" localSheetId="35">[1]RES!#REF!</definedName>
    <definedName name="_RES2" localSheetId="39">[1]RES!#REF!</definedName>
    <definedName name="_RES2" localSheetId="40">[1]RES!#REF!</definedName>
    <definedName name="_RES2" localSheetId="44">[1]RES!#REF!</definedName>
    <definedName name="_RES2" localSheetId="27">[1]RES!#REF!</definedName>
    <definedName name="_RES2" localSheetId="28">[1]RES!#REF!</definedName>
    <definedName name="_RES2" localSheetId="29">[1]RES!#REF!</definedName>
    <definedName name="_RES2" localSheetId="41">[1]RES!#REF!</definedName>
    <definedName name="_RES2" localSheetId="47">[1]RES!#REF!</definedName>
    <definedName name="_RES2" localSheetId="48">[1]RES!#REF!</definedName>
    <definedName name="_RES2" localSheetId="8">[1]RES!#REF!</definedName>
    <definedName name="_RES2" localSheetId="53">[1]RES!#REF!</definedName>
    <definedName name="_RES2">[1]RES!#REF!</definedName>
    <definedName name="_RULC" localSheetId="53">[6]REER!$BA$144:$BA$206</definedName>
    <definedName name="_RULC">[20]REER!$BA$144:$BA$206</definedName>
    <definedName name="_TAB1" localSheetId="17">#REF!</definedName>
    <definedName name="_TAB1" localSheetId="18">#REF!</definedName>
    <definedName name="_TAB1" localSheetId="19">#REF!</definedName>
    <definedName name="_TAB1" localSheetId="21">#REF!</definedName>
    <definedName name="_TAB1" localSheetId="30">#REF!</definedName>
    <definedName name="_TAB1" localSheetId="31">#REF!</definedName>
    <definedName name="_TAB1" localSheetId="35">#REF!</definedName>
    <definedName name="_TAB1" localSheetId="39">#REF!</definedName>
    <definedName name="_TAB1" localSheetId="40">#REF!</definedName>
    <definedName name="_TAB1" localSheetId="44">#REF!</definedName>
    <definedName name="_TAB1" localSheetId="45">#REF!</definedName>
    <definedName name="_TAB1" localSheetId="10">#REF!</definedName>
    <definedName name="_TAB1" localSheetId="11">#REF!</definedName>
    <definedName name="_TAB1" localSheetId="27">#REF!</definedName>
    <definedName name="_TAB1" localSheetId="28">#REF!</definedName>
    <definedName name="_TAB1" localSheetId="29">#REF!</definedName>
    <definedName name="_TAB1" localSheetId="41">#REF!</definedName>
    <definedName name="_TAB1" localSheetId="47">#REF!</definedName>
    <definedName name="_TAB1" localSheetId="48">#REF!</definedName>
    <definedName name="_TAB1" localSheetId="8">#REF!</definedName>
    <definedName name="_TAB1" localSheetId="51">#REF!</definedName>
    <definedName name="_TAB1" localSheetId="53">#REF!</definedName>
    <definedName name="_TAB1">#REF!</definedName>
    <definedName name="_TAB10" localSheetId="17">#REF!</definedName>
    <definedName name="_TAB10" localSheetId="18">#REF!</definedName>
    <definedName name="_TAB10" localSheetId="19">#REF!</definedName>
    <definedName name="_TAB10" localSheetId="21">#REF!</definedName>
    <definedName name="_TAB10" localSheetId="30">#REF!</definedName>
    <definedName name="_TAB10" localSheetId="31">#REF!</definedName>
    <definedName name="_TAB10" localSheetId="35">#REF!</definedName>
    <definedName name="_TAB10" localSheetId="39">#REF!</definedName>
    <definedName name="_TAB10" localSheetId="40">#REF!</definedName>
    <definedName name="_TAB10" localSheetId="44">#REF!</definedName>
    <definedName name="_TAB10" localSheetId="45">#REF!</definedName>
    <definedName name="_TAB10" localSheetId="10">#REF!</definedName>
    <definedName name="_TAB10" localSheetId="11">#REF!</definedName>
    <definedName name="_TAB10" localSheetId="27">#REF!</definedName>
    <definedName name="_TAB10" localSheetId="28">#REF!</definedName>
    <definedName name="_TAB10" localSheetId="29">#REF!</definedName>
    <definedName name="_TAB10" localSheetId="41">#REF!</definedName>
    <definedName name="_TAB10" localSheetId="47">#REF!</definedName>
    <definedName name="_TAB10" localSheetId="48">#REF!</definedName>
    <definedName name="_TAB10" localSheetId="8">#REF!</definedName>
    <definedName name="_TAB10" localSheetId="53">#REF!</definedName>
    <definedName name="_TAB10">#REF!</definedName>
    <definedName name="_TAB12" localSheetId="17">#REF!</definedName>
    <definedName name="_TAB12" localSheetId="18">#REF!</definedName>
    <definedName name="_TAB12" localSheetId="19">#REF!</definedName>
    <definedName name="_TAB12" localSheetId="21">#REF!</definedName>
    <definedName name="_TAB12" localSheetId="30">#REF!</definedName>
    <definedName name="_TAB12" localSheetId="31">#REF!</definedName>
    <definedName name="_TAB12" localSheetId="35">#REF!</definedName>
    <definedName name="_TAB12" localSheetId="39">#REF!</definedName>
    <definedName name="_TAB12" localSheetId="40">#REF!</definedName>
    <definedName name="_TAB12" localSheetId="44">#REF!</definedName>
    <definedName name="_TAB12" localSheetId="45">#REF!</definedName>
    <definedName name="_TAB12" localSheetId="10">#REF!</definedName>
    <definedName name="_TAB12" localSheetId="11">#REF!</definedName>
    <definedName name="_TAB12" localSheetId="27">#REF!</definedName>
    <definedName name="_TAB12" localSheetId="28">#REF!</definedName>
    <definedName name="_TAB12" localSheetId="29">#REF!</definedName>
    <definedName name="_TAB12" localSheetId="41">#REF!</definedName>
    <definedName name="_TAB12" localSheetId="47">#REF!</definedName>
    <definedName name="_TAB12" localSheetId="48">#REF!</definedName>
    <definedName name="_TAB12" localSheetId="8">#REF!</definedName>
    <definedName name="_TAB12" localSheetId="53">#REF!</definedName>
    <definedName name="_TAB12">#REF!</definedName>
    <definedName name="_Tab19" localSheetId="17">#REF!</definedName>
    <definedName name="_Tab19" localSheetId="18">#REF!</definedName>
    <definedName name="_Tab19" localSheetId="19">#REF!</definedName>
    <definedName name="_Tab19" localSheetId="21">#REF!</definedName>
    <definedName name="_Tab19" localSheetId="30">#REF!</definedName>
    <definedName name="_Tab19" localSheetId="31">#REF!</definedName>
    <definedName name="_Tab19" localSheetId="35">#REF!</definedName>
    <definedName name="_Tab19" localSheetId="39">#REF!</definedName>
    <definedName name="_Tab19" localSheetId="40">#REF!</definedName>
    <definedName name="_Tab19" localSheetId="44">#REF!</definedName>
    <definedName name="_Tab19" localSheetId="10">#REF!</definedName>
    <definedName name="_Tab19" localSheetId="11">#REF!</definedName>
    <definedName name="_Tab19" localSheetId="27">#REF!</definedName>
    <definedName name="_Tab19" localSheetId="28">#REF!</definedName>
    <definedName name="_Tab19" localSheetId="29">#REF!</definedName>
    <definedName name="_Tab19" localSheetId="41">#REF!</definedName>
    <definedName name="_Tab19" localSheetId="47">#REF!</definedName>
    <definedName name="_Tab19" localSheetId="48">#REF!</definedName>
    <definedName name="_Tab19" localSheetId="8">#REF!</definedName>
    <definedName name="_Tab19" localSheetId="53">#REF!</definedName>
    <definedName name="_Tab19">#REF!</definedName>
    <definedName name="_TAB2" localSheetId="17">#REF!</definedName>
    <definedName name="_TAB2" localSheetId="18">#REF!</definedName>
    <definedName name="_TAB2" localSheetId="19">#REF!</definedName>
    <definedName name="_TAB2" localSheetId="21">#REF!</definedName>
    <definedName name="_TAB2" localSheetId="30">#REF!</definedName>
    <definedName name="_TAB2" localSheetId="31">#REF!</definedName>
    <definedName name="_TAB2" localSheetId="35">#REF!</definedName>
    <definedName name="_TAB2" localSheetId="39">#REF!</definedName>
    <definedName name="_TAB2" localSheetId="40">#REF!</definedName>
    <definedName name="_TAB2" localSheetId="44">#REF!</definedName>
    <definedName name="_TAB2" localSheetId="10">#REF!</definedName>
    <definedName name="_TAB2" localSheetId="11">#REF!</definedName>
    <definedName name="_TAB2" localSheetId="27">#REF!</definedName>
    <definedName name="_TAB2" localSheetId="28">#REF!</definedName>
    <definedName name="_TAB2" localSheetId="29">#REF!</definedName>
    <definedName name="_TAB2" localSheetId="41">#REF!</definedName>
    <definedName name="_TAB2" localSheetId="47">#REF!</definedName>
    <definedName name="_TAB2" localSheetId="48">#REF!</definedName>
    <definedName name="_TAB2" localSheetId="8">#REF!</definedName>
    <definedName name="_TAB2" localSheetId="53">#REF!</definedName>
    <definedName name="_TAB2">#REF!</definedName>
    <definedName name="_Tab20" localSheetId="17">#REF!</definedName>
    <definedName name="_Tab20" localSheetId="18">#REF!</definedName>
    <definedName name="_Tab20" localSheetId="19">#REF!</definedName>
    <definedName name="_Tab20" localSheetId="21">#REF!</definedName>
    <definedName name="_Tab20" localSheetId="30">#REF!</definedName>
    <definedName name="_Tab20" localSheetId="31">#REF!</definedName>
    <definedName name="_Tab20" localSheetId="35">#REF!</definedName>
    <definedName name="_Tab20" localSheetId="39">#REF!</definedName>
    <definedName name="_Tab20" localSheetId="40">#REF!</definedName>
    <definedName name="_Tab20" localSheetId="44">#REF!</definedName>
    <definedName name="_Tab20" localSheetId="10">#REF!</definedName>
    <definedName name="_Tab20" localSheetId="11">#REF!</definedName>
    <definedName name="_Tab20" localSheetId="27">#REF!</definedName>
    <definedName name="_Tab20" localSheetId="28">#REF!</definedName>
    <definedName name="_Tab20" localSheetId="29">#REF!</definedName>
    <definedName name="_Tab20" localSheetId="41">#REF!</definedName>
    <definedName name="_Tab20" localSheetId="47">#REF!</definedName>
    <definedName name="_Tab20" localSheetId="48">#REF!</definedName>
    <definedName name="_Tab20" localSheetId="8">#REF!</definedName>
    <definedName name="_Tab20" localSheetId="53">#REF!</definedName>
    <definedName name="_Tab20">#REF!</definedName>
    <definedName name="_Tab21" localSheetId="17">#REF!</definedName>
    <definedName name="_Tab21" localSheetId="18">#REF!</definedName>
    <definedName name="_Tab21" localSheetId="19">#REF!</definedName>
    <definedName name="_Tab21" localSheetId="21">#REF!</definedName>
    <definedName name="_Tab21" localSheetId="30">#REF!</definedName>
    <definedName name="_Tab21" localSheetId="31">#REF!</definedName>
    <definedName name="_Tab21" localSheetId="35">#REF!</definedName>
    <definedName name="_Tab21" localSheetId="39">#REF!</definedName>
    <definedName name="_Tab21" localSheetId="40">#REF!</definedName>
    <definedName name="_Tab21" localSheetId="44">#REF!</definedName>
    <definedName name="_Tab21" localSheetId="10">#REF!</definedName>
    <definedName name="_Tab21" localSheetId="11">#REF!</definedName>
    <definedName name="_Tab21" localSheetId="27">#REF!</definedName>
    <definedName name="_Tab21" localSheetId="28">#REF!</definedName>
    <definedName name="_Tab21" localSheetId="29">#REF!</definedName>
    <definedName name="_Tab21" localSheetId="41">#REF!</definedName>
    <definedName name="_Tab21" localSheetId="47">#REF!</definedName>
    <definedName name="_Tab21" localSheetId="48">#REF!</definedName>
    <definedName name="_Tab21" localSheetId="8">#REF!</definedName>
    <definedName name="_Tab21" localSheetId="53">#REF!</definedName>
    <definedName name="_Tab21">#REF!</definedName>
    <definedName name="_Tab22" localSheetId="17">#REF!</definedName>
    <definedName name="_Tab22" localSheetId="18">#REF!</definedName>
    <definedName name="_Tab22" localSheetId="19">#REF!</definedName>
    <definedName name="_Tab22" localSheetId="21">#REF!</definedName>
    <definedName name="_Tab22" localSheetId="30">#REF!</definedName>
    <definedName name="_Tab22" localSheetId="31">#REF!</definedName>
    <definedName name="_Tab22" localSheetId="35">#REF!</definedName>
    <definedName name="_Tab22" localSheetId="39">#REF!</definedName>
    <definedName name="_Tab22" localSheetId="40">#REF!</definedName>
    <definedName name="_Tab22" localSheetId="44">#REF!</definedName>
    <definedName name="_Tab22" localSheetId="10">#REF!</definedName>
    <definedName name="_Tab22" localSheetId="11">#REF!</definedName>
    <definedName name="_Tab22" localSheetId="27">#REF!</definedName>
    <definedName name="_Tab22" localSheetId="28">#REF!</definedName>
    <definedName name="_Tab22" localSheetId="29">#REF!</definedName>
    <definedName name="_Tab22" localSheetId="41">#REF!</definedName>
    <definedName name="_Tab22" localSheetId="47">#REF!</definedName>
    <definedName name="_Tab22" localSheetId="48">#REF!</definedName>
    <definedName name="_Tab22" localSheetId="8">#REF!</definedName>
    <definedName name="_Tab22" localSheetId="53">#REF!</definedName>
    <definedName name="_Tab22">#REF!</definedName>
    <definedName name="_Tab23" localSheetId="17">#REF!</definedName>
    <definedName name="_Tab23" localSheetId="18">#REF!</definedName>
    <definedName name="_Tab23" localSheetId="19">#REF!</definedName>
    <definedName name="_Tab23" localSheetId="21">#REF!</definedName>
    <definedName name="_Tab23" localSheetId="30">#REF!</definedName>
    <definedName name="_Tab23" localSheetId="31">#REF!</definedName>
    <definedName name="_Tab23" localSheetId="35">#REF!</definedName>
    <definedName name="_Tab23" localSheetId="39">#REF!</definedName>
    <definedName name="_Tab23" localSheetId="40">#REF!</definedName>
    <definedName name="_Tab23" localSheetId="44">#REF!</definedName>
    <definedName name="_Tab23" localSheetId="10">#REF!</definedName>
    <definedName name="_Tab23" localSheetId="11">#REF!</definedName>
    <definedName name="_Tab23" localSheetId="27">#REF!</definedName>
    <definedName name="_Tab23" localSheetId="28">#REF!</definedName>
    <definedName name="_Tab23" localSheetId="29">#REF!</definedName>
    <definedName name="_Tab23" localSheetId="41">#REF!</definedName>
    <definedName name="_Tab23" localSheetId="47">#REF!</definedName>
    <definedName name="_Tab23" localSheetId="48">#REF!</definedName>
    <definedName name="_Tab23" localSheetId="8">#REF!</definedName>
    <definedName name="_Tab23" localSheetId="53">#REF!</definedName>
    <definedName name="_Tab23">#REF!</definedName>
    <definedName name="_Tab24" localSheetId="17">#REF!</definedName>
    <definedName name="_Tab24" localSheetId="18">#REF!</definedName>
    <definedName name="_Tab24" localSheetId="19">#REF!</definedName>
    <definedName name="_Tab24" localSheetId="21">#REF!</definedName>
    <definedName name="_Tab24" localSheetId="30">#REF!</definedName>
    <definedName name="_Tab24" localSheetId="31">#REF!</definedName>
    <definedName name="_Tab24" localSheetId="35">#REF!</definedName>
    <definedName name="_Tab24" localSheetId="39">#REF!</definedName>
    <definedName name="_Tab24" localSheetId="40">#REF!</definedName>
    <definedName name="_Tab24" localSheetId="44">#REF!</definedName>
    <definedName name="_Tab24" localSheetId="10">#REF!</definedName>
    <definedName name="_Tab24" localSheetId="11">#REF!</definedName>
    <definedName name="_Tab24" localSheetId="27">#REF!</definedName>
    <definedName name="_Tab24" localSheetId="28">#REF!</definedName>
    <definedName name="_Tab24" localSheetId="29">#REF!</definedName>
    <definedName name="_Tab24" localSheetId="41">#REF!</definedName>
    <definedName name="_Tab24" localSheetId="47">#REF!</definedName>
    <definedName name="_Tab24" localSheetId="48">#REF!</definedName>
    <definedName name="_Tab24" localSheetId="8">#REF!</definedName>
    <definedName name="_Tab24" localSheetId="53">#REF!</definedName>
    <definedName name="_Tab24">#REF!</definedName>
    <definedName name="_Tab26" localSheetId="17">#REF!</definedName>
    <definedName name="_Tab26" localSheetId="18">#REF!</definedName>
    <definedName name="_Tab26" localSheetId="19">#REF!</definedName>
    <definedName name="_Tab26" localSheetId="21">#REF!</definedName>
    <definedName name="_Tab26" localSheetId="30">#REF!</definedName>
    <definedName name="_Tab26" localSheetId="31">#REF!</definedName>
    <definedName name="_Tab26" localSheetId="35">#REF!</definedName>
    <definedName name="_Tab26" localSheetId="39">#REF!</definedName>
    <definedName name="_Tab26" localSheetId="40">#REF!</definedName>
    <definedName name="_Tab26" localSheetId="44">#REF!</definedName>
    <definedName name="_Tab26" localSheetId="10">#REF!</definedName>
    <definedName name="_Tab26" localSheetId="11">#REF!</definedName>
    <definedName name="_Tab26" localSheetId="27">#REF!</definedName>
    <definedName name="_Tab26" localSheetId="28">#REF!</definedName>
    <definedName name="_Tab26" localSheetId="29">#REF!</definedName>
    <definedName name="_Tab26" localSheetId="41">#REF!</definedName>
    <definedName name="_Tab26" localSheetId="47">#REF!</definedName>
    <definedName name="_Tab26" localSheetId="48">#REF!</definedName>
    <definedName name="_Tab26" localSheetId="8">#REF!</definedName>
    <definedName name="_Tab26" localSheetId="53">#REF!</definedName>
    <definedName name="_Tab26">#REF!</definedName>
    <definedName name="_Tab27" localSheetId="17">#REF!</definedName>
    <definedName name="_Tab27" localSheetId="18">#REF!</definedName>
    <definedName name="_Tab27" localSheetId="19">#REF!</definedName>
    <definedName name="_Tab27" localSheetId="21">#REF!</definedName>
    <definedName name="_Tab27" localSheetId="30">#REF!</definedName>
    <definedName name="_Tab27" localSheetId="31">#REF!</definedName>
    <definedName name="_Tab27" localSheetId="35">#REF!</definedName>
    <definedName name="_Tab27" localSheetId="39">#REF!</definedName>
    <definedName name="_Tab27" localSheetId="40">#REF!</definedName>
    <definedName name="_Tab27" localSheetId="44">#REF!</definedName>
    <definedName name="_Tab27" localSheetId="10">#REF!</definedName>
    <definedName name="_Tab27" localSheetId="11">#REF!</definedName>
    <definedName name="_Tab27" localSheetId="27">#REF!</definedName>
    <definedName name="_Tab27" localSheetId="28">#REF!</definedName>
    <definedName name="_Tab27" localSheetId="29">#REF!</definedName>
    <definedName name="_Tab27" localSheetId="41">#REF!</definedName>
    <definedName name="_Tab27" localSheetId="47">#REF!</definedName>
    <definedName name="_Tab27" localSheetId="48">#REF!</definedName>
    <definedName name="_Tab27" localSheetId="8">#REF!</definedName>
    <definedName name="_Tab27" localSheetId="53">#REF!</definedName>
    <definedName name="_Tab27">#REF!</definedName>
    <definedName name="_Tab28" localSheetId="17">#REF!</definedName>
    <definedName name="_Tab28" localSheetId="18">#REF!</definedName>
    <definedName name="_Tab28" localSheetId="19">#REF!</definedName>
    <definedName name="_Tab28" localSheetId="21">#REF!</definedName>
    <definedName name="_Tab28" localSheetId="30">#REF!</definedName>
    <definedName name="_Tab28" localSheetId="31">#REF!</definedName>
    <definedName name="_Tab28" localSheetId="35">#REF!</definedName>
    <definedName name="_Tab28" localSheetId="39">#REF!</definedName>
    <definedName name="_Tab28" localSheetId="40">#REF!</definedName>
    <definedName name="_Tab28" localSheetId="44">#REF!</definedName>
    <definedName name="_Tab28" localSheetId="10">#REF!</definedName>
    <definedName name="_Tab28" localSheetId="11">#REF!</definedName>
    <definedName name="_Tab28" localSheetId="27">#REF!</definedName>
    <definedName name="_Tab28" localSheetId="28">#REF!</definedName>
    <definedName name="_Tab28" localSheetId="29">#REF!</definedName>
    <definedName name="_Tab28" localSheetId="41">#REF!</definedName>
    <definedName name="_Tab28" localSheetId="47">#REF!</definedName>
    <definedName name="_Tab28" localSheetId="48">#REF!</definedName>
    <definedName name="_Tab28" localSheetId="8">#REF!</definedName>
    <definedName name="_Tab28" localSheetId="53">#REF!</definedName>
    <definedName name="_Tab28">#REF!</definedName>
    <definedName name="_Tab29" localSheetId="17">#REF!</definedName>
    <definedName name="_Tab29" localSheetId="18">#REF!</definedName>
    <definedName name="_Tab29" localSheetId="19">#REF!</definedName>
    <definedName name="_Tab29" localSheetId="21">#REF!</definedName>
    <definedName name="_Tab29" localSheetId="30">#REF!</definedName>
    <definedName name="_Tab29" localSheetId="31">#REF!</definedName>
    <definedName name="_Tab29" localSheetId="35">#REF!</definedName>
    <definedName name="_Tab29" localSheetId="39">#REF!</definedName>
    <definedName name="_Tab29" localSheetId="40">#REF!</definedName>
    <definedName name="_Tab29" localSheetId="44">#REF!</definedName>
    <definedName name="_Tab29" localSheetId="10">#REF!</definedName>
    <definedName name="_Tab29" localSheetId="11">#REF!</definedName>
    <definedName name="_Tab29" localSheetId="27">#REF!</definedName>
    <definedName name="_Tab29" localSheetId="28">#REF!</definedName>
    <definedName name="_Tab29" localSheetId="29">#REF!</definedName>
    <definedName name="_Tab29" localSheetId="41">#REF!</definedName>
    <definedName name="_Tab29" localSheetId="47">#REF!</definedName>
    <definedName name="_Tab29" localSheetId="48">#REF!</definedName>
    <definedName name="_Tab29" localSheetId="8">#REF!</definedName>
    <definedName name="_Tab29" localSheetId="53">#REF!</definedName>
    <definedName name="_Tab29">#REF!</definedName>
    <definedName name="_TAB3" localSheetId="17">#REF!</definedName>
    <definedName name="_TAB3" localSheetId="18">#REF!</definedName>
    <definedName name="_TAB3" localSheetId="19">#REF!</definedName>
    <definedName name="_TAB3" localSheetId="21">#REF!</definedName>
    <definedName name="_TAB3" localSheetId="30">#REF!</definedName>
    <definedName name="_TAB3" localSheetId="31">#REF!</definedName>
    <definedName name="_TAB3" localSheetId="35">#REF!</definedName>
    <definedName name="_TAB3" localSheetId="39">#REF!</definedName>
    <definedName name="_TAB3" localSheetId="40">#REF!</definedName>
    <definedName name="_TAB3" localSheetId="44">#REF!</definedName>
    <definedName name="_TAB3" localSheetId="10">#REF!</definedName>
    <definedName name="_TAB3" localSheetId="11">#REF!</definedName>
    <definedName name="_TAB3" localSheetId="27">#REF!</definedName>
    <definedName name="_TAB3" localSheetId="28">#REF!</definedName>
    <definedName name="_TAB3" localSheetId="29">#REF!</definedName>
    <definedName name="_TAB3" localSheetId="41">#REF!</definedName>
    <definedName name="_TAB3" localSheetId="47">#REF!</definedName>
    <definedName name="_TAB3" localSheetId="48">#REF!</definedName>
    <definedName name="_TAB3" localSheetId="8">#REF!</definedName>
    <definedName name="_TAB3" localSheetId="53">#REF!</definedName>
    <definedName name="_TAB3">#REF!</definedName>
    <definedName name="_Tab30" localSheetId="17">#REF!</definedName>
    <definedName name="_Tab30" localSheetId="18">#REF!</definedName>
    <definedName name="_Tab30" localSheetId="19">#REF!</definedName>
    <definedName name="_Tab30" localSheetId="21">#REF!</definedName>
    <definedName name="_Tab30" localSheetId="30">#REF!</definedName>
    <definedName name="_Tab30" localSheetId="31">#REF!</definedName>
    <definedName name="_Tab30" localSheetId="35">#REF!</definedName>
    <definedName name="_Tab30" localSheetId="39">#REF!</definedName>
    <definedName name="_Tab30" localSheetId="40">#REF!</definedName>
    <definedName name="_Tab30" localSheetId="44">#REF!</definedName>
    <definedName name="_Tab30" localSheetId="10">#REF!</definedName>
    <definedName name="_Tab30" localSheetId="11">#REF!</definedName>
    <definedName name="_Tab30" localSheetId="27">#REF!</definedName>
    <definedName name="_Tab30" localSheetId="28">#REF!</definedName>
    <definedName name="_Tab30" localSheetId="29">#REF!</definedName>
    <definedName name="_Tab30" localSheetId="41">#REF!</definedName>
    <definedName name="_Tab30" localSheetId="47">#REF!</definedName>
    <definedName name="_Tab30" localSheetId="48">#REF!</definedName>
    <definedName name="_Tab30" localSheetId="8">#REF!</definedName>
    <definedName name="_Tab30" localSheetId="53">#REF!</definedName>
    <definedName name="_Tab30">#REF!</definedName>
    <definedName name="_Tab31" localSheetId="17">#REF!</definedName>
    <definedName name="_Tab31" localSheetId="18">#REF!</definedName>
    <definedName name="_Tab31" localSheetId="19">#REF!</definedName>
    <definedName name="_Tab31" localSheetId="21">#REF!</definedName>
    <definedName name="_Tab31" localSheetId="30">#REF!</definedName>
    <definedName name="_Tab31" localSheetId="31">#REF!</definedName>
    <definedName name="_Tab31" localSheetId="35">#REF!</definedName>
    <definedName name="_Tab31" localSheetId="39">#REF!</definedName>
    <definedName name="_Tab31" localSheetId="40">#REF!</definedName>
    <definedName name="_Tab31" localSheetId="44">#REF!</definedName>
    <definedName name="_Tab31" localSheetId="10">#REF!</definedName>
    <definedName name="_Tab31" localSheetId="11">#REF!</definedName>
    <definedName name="_Tab31" localSheetId="27">#REF!</definedName>
    <definedName name="_Tab31" localSheetId="28">#REF!</definedName>
    <definedName name="_Tab31" localSheetId="29">#REF!</definedName>
    <definedName name="_Tab31" localSheetId="41">#REF!</definedName>
    <definedName name="_Tab31" localSheetId="47">#REF!</definedName>
    <definedName name="_Tab31" localSheetId="48">#REF!</definedName>
    <definedName name="_Tab31" localSheetId="8">#REF!</definedName>
    <definedName name="_Tab31" localSheetId="53">#REF!</definedName>
    <definedName name="_Tab31">#REF!</definedName>
    <definedName name="_Tab32" localSheetId="17">#REF!</definedName>
    <definedName name="_Tab32" localSheetId="18">#REF!</definedName>
    <definedName name="_Tab32" localSheetId="19">#REF!</definedName>
    <definedName name="_Tab32" localSheetId="21">#REF!</definedName>
    <definedName name="_Tab32" localSheetId="30">#REF!</definedName>
    <definedName name="_Tab32" localSheetId="31">#REF!</definedName>
    <definedName name="_Tab32" localSheetId="35">#REF!</definedName>
    <definedName name="_Tab32" localSheetId="39">#REF!</definedName>
    <definedName name="_Tab32" localSheetId="40">#REF!</definedName>
    <definedName name="_Tab32" localSheetId="44">#REF!</definedName>
    <definedName name="_Tab32" localSheetId="10">#REF!</definedName>
    <definedName name="_Tab32" localSheetId="11">#REF!</definedName>
    <definedName name="_Tab32" localSheetId="27">#REF!</definedName>
    <definedName name="_Tab32" localSheetId="28">#REF!</definedName>
    <definedName name="_Tab32" localSheetId="29">#REF!</definedName>
    <definedName name="_Tab32" localSheetId="41">#REF!</definedName>
    <definedName name="_Tab32" localSheetId="47">#REF!</definedName>
    <definedName name="_Tab32" localSheetId="48">#REF!</definedName>
    <definedName name="_Tab32" localSheetId="8">#REF!</definedName>
    <definedName name="_Tab32" localSheetId="53">#REF!</definedName>
    <definedName name="_Tab32">#REF!</definedName>
    <definedName name="_Tab33" localSheetId="17">#REF!</definedName>
    <definedName name="_Tab33" localSheetId="18">#REF!</definedName>
    <definedName name="_Tab33" localSheetId="19">#REF!</definedName>
    <definedName name="_Tab33" localSheetId="21">#REF!</definedName>
    <definedName name="_Tab33" localSheetId="30">#REF!</definedName>
    <definedName name="_Tab33" localSheetId="31">#REF!</definedName>
    <definedName name="_Tab33" localSheetId="35">#REF!</definedName>
    <definedName name="_Tab33" localSheetId="39">#REF!</definedName>
    <definedName name="_Tab33" localSheetId="40">#REF!</definedName>
    <definedName name="_Tab33" localSheetId="44">#REF!</definedName>
    <definedName name="_Tab33" localSheetId="10">#REF!</definedName>
    <definedName name="_Tab33" localSheetId="11">#REF!</definedName>
    <definedName name="_Tab33" localSheetId="27">#REF!</definedName>
    <definedName name="_Tab33" localSheetId="28">#REF!</definedName>
    <definedName name="_Tab33" localSheetId="29">#REF!</definedName>
    <definedName name="_Tab33" localSheetId="41">#REF!</definedName>
    <definedName name="_Tab33" localSheetId="47">#REF!</definedName>
    <definedName name="_Tab33" localSheetId="48">#REF!</definedName>
    <definedName name="_Tab33" localSheetId="8">#REF!</definedName>
    <definedName name="_Tab33" localSheetId="53">#REF!</definedName>
    <definedName name="_Tab33">#REF!</definedName>
    <definedName name="_Tab34" localSheetId="17">#REF!</definedName>
    <definedName name="_Tab34" localSheetId="18">#REF!</definedName>
    <definedName name="_Tab34" localSheetId="19">#REF!</definedName>
    <definedName name="_Tab34" localSheetId="21">#REF!</definedName>
    <definedName name="_Tab34" localSheetId="30">#REF!</definedName>
    <definedName name="_Tab34" localSheetId="31">#REF!</definedName>
    <definedName name="_Tab34" localSheetId="35">#REF!</definedName>
    <definedName name="_Tab34" localSheetId="39">#REF!</definedName>
    <definedName name="_Tab34" localSheetId="40">#REF!</definedName>
    <definedName name="_Tab34" localSheetId="44">#REF!</definedName>
    <definedName name="_Tab34" localSheetId="10">#REF!</definedName>
    <definedName name="_Tab34" localSheetId="11">#REF!</definedName>
    <definedName name="_Tab34" localSheetId="27">#REF!</definedName>
    <definedName name="_Tab34" localSheetId="28">#REF!</definedName>
    <definedName name="_Tab34" localSheetId="29">#REF!</definedName>
    <definedName name="_Tab34" localSheetId="41">#REF!</definedName>
    <definedName name="_Tab34" localSheetId="47">#REF!</definedName>
    <definedName name="_Tab34" localSheetId="48">#REF!</definedName>
    <definedName name="_Tab34" localSheetId="8">#REF!</definedName>
    <definedName name="_Tab34" localSheetId="53">#REF!</definedName>
    <definedName name="_Tab34">#REF!</definedName>
    <definedName name="_Tab35" localSheetId="17">#REF!</definedName>
    <definedName name="_Tab35" localSheetId="18">#REF!</definedName>
    <definedName name="_Tab35" localSheetId="19">#REF!</definedName>
    <definedName name="_Tab35" localSheetId="21">#REF!</definedName>
    <definedName name="_Tab35" localSheetId="30">#REF!</definedName>
    <definedName name="_Tab35" localSheetId="31">#REF!</definedName>
    <definedName name="_Tab35" localSheetId="35">#REF!</definedName>
    <definedName name="_Tab35" localSheetId="39">#REF!</definedName>
    <definedName name="_Tab35" localSheetId="40">#REF!</definedName>
    <definedName name="_Tab35" localSheetId="44">#REF!</definedName>
    <definedName name="_Tab35" localSheetId="10">#REF!</definedName>
    <definedName name="_Tab35" localSheetId="11">#REF!</definedName>
    <definedName name="_Tab35" localSheetId="27">#REF!</definedName>
    <definedName name="_Tab35" localSheetId="28">#REF!</definedName>
    <definedName name="_Tab35" localSheetId="29">#REF!</definedName>
    <definedName name="_Tab35" localSheetId="41">#REF!</definedName>
    <definedName name="_Tab35" localSheetId="47">#REF!</definedName>
    <definedName name="_Tab35" localSheetId="48">#REF!</definedName>
    <definedName name="_Tab35" localSheetId="8">#REF!</definedName>
    <definedName name="_Tab35" localSheetId="53">#REF!</definedName>
    <definedName name="_Tab35">#REF!</definedName>
    <definedName name="_TAB4" localSheetId="17">#REF!</definedName>
    <definedName name="_TAB4" localSheetId="18">#REF!</definedName>
    <definedName name="_TAB4" localSheetId="19">#REF!</definedName>
    <definedName name="_TAB4" localSheetId="21">#REF!</definedName>
    <definedName name="_TAB4" localSheetId="30">#REF!</definedName>
    <definedName name="_TAB4" localSheetId="31">#REF!</definedName>
    <definedName name="_TAB4" localSheetId="35">#REF!</definedName>
    <definedName name="_TAB4" localSheetId="39">#REF!</definedName>
    <definedName name="_TAB4" localSheetId="40">#REF!</definedName>
    <definedName name="_TAB4" localSheetId="44">#REF!</definedName>
    <definedName name="_TAB4" localSheetId="10">#REF!</definedName>
    <definedName name="_TAB4" localSheetId="11">#REF!</definedName>
    <definedName name="_TAB4" localSheetId="27">#REF!</definedName>
    <definedName name="_TAB4" localSheetId="28">#REF!</definedName>
    <definedName name="_TAB4" localSheetId="29">#REF!</definedName>
    <definedName name="_TAB4" localSheetId="41">#REF!</definedName>
    <definedName name="_TAB4" localSheetId="47">#REF!</definedName>
    <definedName name="_TAB4" localSheetId="48">#REF!</definedName>
    <definedName name="_TAB4" localSheetId="8">#REF!</definedName>
    <definedName name="_TAB4" localSheetId="53">#REF!</definedName>
    <definedName name="_TAB4">#REF!</definedName>
    <definedName name="_TAB5" localSheetId="17">#REF!</definedName>
    <definedName name="_TAB5" localSheetId="18">#REF!</definedName>
    <definedName name="_TAB5" localSheetId="19">#REF!</definedName>
    <definedName name="_TAB5" localSheetId="21">#REF!</definedName>
    <definedName name="_TAB5" localSheetId="30">#REF!</definedName>
    <definedName name="_TAB5" localSheetId="31">#REF!</definedName>
    <definedName name="_TAB5" localSheetId="35">#REF!</definedName>
    <definedName name="_TAB5" localSheetId="39">#REF!</definedName>
    <definedName name="_TAB5" localSheetId="40">#REF!</definedName>
    <definedName name="_TAB5" localSheetId="44">#REF!</definedName>
    <definedName name="_TAB5" localSheetId="10">#REF!</definedName>
    <definedName name="_TAB5" localSheetId="11">#REF!</definedName>
    <definedName name="_TAB5" localSheetId="27">#REF!</definedName>
    <definedName name="_TAB5" localSheetId="28">#REF!</definedName>
    <definedName name="_TAB5" localSheetId="29">#REF!</definedName>
    <definedName name="_TAB5" localSheetId="41">#REF!</definedName>
    <definedName name="_TAB5" localSheetId="47">#REF!</definedName>
    <definedName name="_TAB5" localSheetId="48">#REF!</definedName>
    <definedName name="_TAB5" localSheetId="8">#REF!</definedName>
    <definedName name="_TAB5" localSheetId="53">#REF!</definedName>
    <definedName name="_TAB5">#REF!</definedName>
    <definedName name="_tab6" localSheetId="17">#REF!</definedName>
    <definedName name="_tab6" localSheetId="18">#REF!</definedName>
    <definedName name="_tab6" localSheetId="19">#REF!</definedName>
    <definedName name="_tab6" localSheetId="21">#REF!</definedName>
    <definedName name="_tab6" localSheetId="30">#REF!</definedName>
    <definedName name="_tab6" localSheetId="31">#REF!</definedName>
    <definedName name="_tab6" localSheetId="35">#REF!</definedName>
    <definedName name="_tab6" localSheetId="39">#REF!</definedName>
    <definedName name="_tab6" localSheetId="40">#REF!</definedName>
    <definedName name="_tab6" localSheetId="44">#REF!</definedName>
    <definedName name="_tab6" localSheetId="10">#REF!</definedName>
    <definedName name="_tab6" localSheetId="11">#REF!</definedName>
    <definedName name="_tab6" localSheetId="27">#REF!</definedName>
    <definedName name="_tab6" localSheetId="28">#REF!</definedName>
    <definedName name="_tab6" localSheetId="29">#REF!</definedName>
    <definedName name="_tab6" localSheetId="41">#REF!</definedName>
    <definedName name="_tab6" localSheetId="47">#REF!</definedName>
    <definedName name="_tab6" localSheetId="48">#REF!</definedName>
    <definedName name="_tab6" localSheetId="8">#REF!</definedName>
    <definedName name="_tab6" localSheetId="53">#REF!</definedName>
    <definedName name="_tab6">#REF!</definedName>
    <definedName name="_TAB7" localSheetId="17">#REF!</definedName>
    <definedName name="_TAB7" localSheetId="18">#REF!</definedName>
    <definedName name="_TAB7" localSheetId="19">#REF!</definedName>
    <definedName name="_TAB7" localSheetId="21">#REF!</definedName>
    <definedName name="_TAB7" localSheetId="30">#REF!</definedName>
    <definedName name="_TAB7" localSheetId="31">#REF!</definedName>
    <definedName name="_TAB7" localSheetId="35">#REF!</definedName>
    <definedName name="_TAB7" localSheetId="39">#REF!</definedName>
    <definedName name="_TAB7" localSheetId="40">#REF!</definedName>
    <definedName name="_TAB7" localSheetId="44">#REF!</definedName>
    <definedName name="_TAB7" localSheetId="10">#REF!</definedName>
    <definedName name="_TAB7" localSheetId="11">#REF!</definedName>
    <definedName name="_TAB7" localSheetId="27">#REF!</definedName>
    <definedName name="_TAB7" localSheetId="28">#REF!</definedName>
    <definedName name="_TAB7" localSheetId="29">#REF!</definedName>
    <definedName name="_TAB7" localSheetId="41">#REF!</definedName>
    <definedName name="_TAB7" localSheetId="47">#REF!</definedName>
    <definedName name="_TAB7" localSheetId="48">#REF!</definedName>
    <definedName name="_TAB7" localSheetId="8">#REF!</definedName>
    <definedName name="_TAB7" localSheetId="53">#REF!</definedName>
    <definedName name="_TAB7">#REF!</definedName>
    <definedName name="_TAB8" localSheetId="17">#REF!</definedName>
    <definedName name="_TAB8" localSheetId="18">#REF!</definedName>
    <definedName name="_TAB8" localSheetId="19">#REF!</definedName>
    <definedName name="_TAB8" localSheetId="21">#REF!</definedName>
    <definedName name="_TAB8" localSheetId="30">#REF!</definedName>
    <definedName name="_TAB8" localSheetId="31">#REF!</definedName>
    <definedName name="_TAB8" localSheetId="35">#REF!</definedName>
    <definedName name="_TAB8" localSheetId="39">#REF!</definedName>
    <definedName name="_TAB8" localSheetId="40">#REF!</definedName>
    <definedName name="_TAB8" localSheetId="44">#REF!</definedName>
    <definedName name="_TAB8" localSheetId="10">#REF!</definedName>
    <definedName name="_TAB8" localSheetId="11">#REF!</definedName>
    <definedName name="_TAB8" localSheetId="27">#REF!</definedName>
    <definedName name="_TAB8" localSheetId="28">#REF!</definedName>
    <definedName name="_TAB8" localSheetId="29">#REF!</definedName>
    <definedName name="_TAB8" localSheetId="41">#REF!</definedName>
    <definedName name="_TAB8" localSheetId="47">#REF!</definedName>
    <definedName name="_TAB8" localSheetId="48">#REF!</definedName>
    <definedName name="_TAB8" localSheetId="8">#REF!</definedName>
    <definedName name="_TAB8" localSheetId="53">#REF!</definedName>
    <definedName name="_TAB8">#REF!</definedName>
    <definedName name="_tab9" localSheetId="17">#REF!</definedName>
    <definedName name="_tab9" localSheetId="18">#REF!</definedName>
    <definedName name="_tab9" localSheetId="19">#REF!</definedName>
    <definedName name="_tab9" localSheetId="21">#REF!</definedName>
    <definedName name="_tab9" localSheetId="30">#REF!</definedName>
    <definedName name="_tab9" localSheetId="31">#REF!</definedName>
    <definedName name="_tab9" localSheetId="35">#REF!</definedName>
    <definedName name="_tab9" localSheetId="39">#REF!</definedName>
    <definedName name="_tab9" localSheetId="40">#REF!</definedName>
    <definedName name="_tab9" localSheetId="44">#REF!</definedName>
    <definedName name="_tab9" localSheetId="10">#REF!</definedName>
    <definedName name="_tab9" localSheetId="11">#REF!</definedName>
    <definedName name="_tab9" localSheetId="27">#REF!</definedName>
    <definedName name="_tab9" localSheetId="28">#REF!</definedName>
    <definedName name="_tab9" localSheetId="29">#REF!</definedName>
    <definedName name="_tab9" localSheetId="41">#REF!</definedName>
    <definedName name="_tab9" localSheetId="47">#REF!</definedName>
    <definedName name="_tab9" localSheetId="48">#REF!</definedName>
    <definedName name="_tab9" localSheetId="8">#REF!</definedName>
    <definedName name="_tab9" localSheetId="53">#REF!</definedName>
    <definedName name="_tab9">#REF!</definedName>
    <definedName name="_TB41" localSheetId="17">#REF!</definedName>
    <definedName name="_TB41" localSheetId="18">#REF!</definedName>
    <definedName name="_TB41" localSheetId="19">#REF!</definedName>
    <definedName name="_TB41" localSheetId="21">#REF!</definedName>
    <definedName name="_TB41" localSheetId="30">#REF!</definedName>
    <definedName name="_TB41" localSheetId="31">#REF!</definedName>
    <definedName name="_TB41" localSheetId="35">#REF!</definedName>
    <definedName name="_TB41" localSheetId="39">#REF!</definedName>
    <definedName name="_TB41" localSheetId="40">#REF!</definedName>
    <definedName name="_TB41" localSheetId="44">#REF!</definedName>
    <definedName name="_TB41" localSheetId="10">#REF!</definedName>
    <definedName name="_TB41" localSheetId="11">#REF!</definedName>
    <definedName name="_TB41" localSheetId="27">#REF!</definedName>
    <definedName name="_TB41" localSheetId="28">#REF!</definedName>
    <definedName name="_TB41" localSheetId="29">#REF!</definedName>
    <definedName name="_TB41" localSheetId="41">#REF!</definedName>
    <definedName name="_TB41" localSheetId="47">#REF!</definedName>
    <definedName name="_TB41" localSheetId="48">#REF!</definedName>
    <definedName name="_TB41" localSheetId="8">#REF!</definedName>
    <definedName name="_TB41" localSheetId="53">#REF!</definedName>
    <definedName name="_TB41">#REF!</definedName>
    <definedName name="_Toc101880480" localSheetId="49">'Tab 17'!$A$3</definedName>
    <definedName name="_Toc101880687" localSheetId="22">'Graf 18 + Tab 8'!$O$3</definedName>
    <definedName name="_Toc101880692" localSheetId="34">'Tab 13'!$A$3</definedName>
    <definedName name="_Toc101880693" localSheetId="38">'Tab 14'!$A$2</definedName>
    <definedName name="_Toc101880696" localSheetId="49">'Tab 17'!$A$6</definedName>
    <definedName name="_Toc101880697" localSheetId="49">'Tab 17'!$A$24</definedName>
    <definedName name="_Toc101880725" localSheetId="59">'Tab 46+47+48'!$A$1</definedName>
    <definedName name="_Toc101880726" localSheetId="59">'Tab 46+47+48'!$A$19</definedName>
    <definedName name="_Toc101880727" localSheetId="59">'Tab 46+47+48'!$A$34</definedName>
    <definedName name="_Toc101881956" localSheetId="39">'Graf 32'!$A$8</definedName>
    <definedName name="_Toc21894800" localSheetId="44">'Graf 36'!$B$29</definedName>
    <definedName name="_Toc40186697" localSheetId="57">'Tab 43+44'!#REF!</definedName>
    <definedName name="_Toc40186698" localSheetId="56">'Tab 41+42'!#REF!</definedName>
    <definedName name="_Toc40186699" localSheetId="56">'Tab 41+42'!#REF!</definedName>
    <definedName name="_Toc416885926" localSheetId="16">'Tab 7 '!#REF!</definedName>
    <definedName name="_Toc416944014" localSheetId="9">'Graf 5+6'!$B$4</definedName>
    <definedName name="_Toc416944015" localSheetId="9">'Graf 5+6'!$E$4</definedName>
    <definedName name="_Toc416944019" localSheetId="13">'Graf 10 + Tab 5'!$B$4</definedName>
    <definedName name="_Toc416944024" localSheetId="13">'Graf 10 + Tab 5'!$B$4</definedName>
    <definedName name="_Toc416944025" localSheetId="13">'Graf 10 + Tab 5'!$D$4</definedName>
    <definedName name="_Toc416944027" localSheetId="14">'Tab 6'!#REF!</definedName>
    <definedName name="_Toc449429151" localSheetId="34">'Tab 13'!#REF!</definedName>
    <definedName name="_Toc449430180" localSheetId="57">'Tab 43+44'!#REF!</definedName>
    <definedName name="_Toc463861271" localSheetId="45">'Graf 37'!$B$21</definedName>
    <definedName name="_Toc480533165" localSheetId="34">'Tab 13'!#REF!</definedName>
    <definedName name="_Toc512001581" localSheetId="34">'Tab 13'!#REF!</definedName>
    <definedName name="_Toc512001582" localSheetId="34">'Tab 13'!#REF!</definedName>
    <definedName name="_Toc512001594" localSheetId="37">'Graf 30+31'!$B$11</definedName>
    <definedName name="_Toc512001595" localSheetId="37">'Graf 30+31'!#REF!</definedName>
    <definedName name="_Toc526783495" localSheetId="47">'Tab 16'!$A$3</definedName>
    <definedName name="_Toc526783495" localSheetId="48">'Tab 16x'!$A$3</definedName>
    <definedName name="_Toc53500223" localSheetId="20">'Graf 16'!$C$19</definedName>
    <definedName name="_Toc71548195" localSheetId="6">'Tab 2 + Graf 2'!$J$3</definedName>
    <definedName name="_Toc71548195" localSheetId="8">'Tab 3'!#REF!</definedName>
    <definedName name="_Toc71548237" localSheetId="43">'Graf 35'!$K$5</definedName>
    <definedName name="_Toc71548238" localSheetId="42">'Graf 34'!$F$2</definedName>
    <definedName name="_Toc71622442" localSheetId="6">'Tab 2 + Graf 2'!$A$3</definedName>
    <definedName name="_Toc71622442" localSheetId="8">'Tab 3'!$A$3</definedName>
    <definedName name="_Toc71622449" localSheetId="34">'Tab 13'!$A$3</definedName>
    <definedName name="_Toc71622452" localSheetId="29">'Tab 12'!$A$3</definedName>
    <definedName name="_Toc71622452" localSheetId="41">'Tab 15'!$A$3</definedName>
    <definedName name="_Toc71622483" localSheetId="58">'Tab 45'!$B$4</definedName>
    <definedName name="_Toc95324196" localSheetId="49">'Tab 17'!$A$5</definedName>
    <definedName name="_USD18" localSheetId="39">#REF!</definedName>
    <definedName name="_USD18" localSheetId="40">#REF!</definedName>
    <definedName name="_USD18">#REF!</definedName>
    <definedName name="_USD19" localSheetId="39">#REF!</definedName>
    <definedName name="_USD19" localSheetId="40">#REF!</definedName>
    <definedName name="_USD19">#REF!</definedName>
    <definedName name="_WEO1" localSheetId="17">#REF!</definedName>
    <definedName name="_WEO1" localSheetId="18">#REF!</definedName>
    <definedName name="_WEO1" localSheetId="19">#REF!</definedName>
    <definedName name="_WEO1" localSheetId="21">#REF!</definedName>
    <definedName name="_WEO1" localSheetId="30">#REF!</definedName>
    <definedName name="_WEO1" localSheetId="31">#REF!</definedName>
    <definedName name="_WEO1" localSheetId="35">#REF!</definedName>
    <definedName name="_WEO1" localSheetId="39">#REF!</definedName>
    <definedName name="_WEO1" localSheetId="40">#REF!</definedName>
    <definedName name="_WEO1" localSheetId="44">#REF!</definedName>
    <definedName name="_WEO1" localSheetId="45">#REF!</definedName>
    <definedName name="_WEO1" localSheetId="10">#REF!</definedName>
    <definedName name="_WEO1" localSheetId="11">#REF!</definedName>
    <definedName name="_WEO1" localSheetId="27">#REF!</definedName>
    <definedName name="_WEO1" localSheetId="28">#REF!</definedName>
    <definedName name="_WEO1" localSheetId="29">#REF!</definedName>
    <definedName name="_WEO1" localSheetId="41">#REF!</definedName>
    <definedName name="_WEO1" localSheetId="47">#REF!</definedName>
    <definedName name="_WEO1" localSheetId="48">#REF!</definedName>
    <definedName name="_WEO1" localSheetId="8">#REF!</definedName>
    <definedName name="_WEO1" localSheetId="53">#REF!</definedName>
    <definedName name="_WEO1">#REF!</definedName>
    <definedName name="_WEO2" localSheetId="17">#REF!</definedName>
    <definedName name="_WEO2" localSheetId="18">#REF!</definedName>
    <definedName name="_WEO2" localSheetId="19">#REF!</definedName>
    <definedName name="_WEO2" localSheetId="21">#REF!</definedName>
    <definedName name="_WEO2" localSheetId="30">#REF!</definedName>
    <definedName name="_WEO2" localSheetId="31">#REF!</definedName>
    <definedName name="_WEO2" localSheetId="35">#REF!</definedName>
    <definedName name="_WEO2" localSheetId="39">#REF!</definedName>
    <definedName name="_WEO2" localSheetId="40">#REF!</definedName>
    <definedName name="_WEO2" localSheetId="44">#REF!</definedName>
    <definedName name="_WEO2" localSheetId="45">#REF!</definedName>
    <definedName name="_WEO2" localSheetId="10">#REF!</definedName>
    <definedName name="_WEO2" localSheetId="11">#REF!</definedName>
    <definedName name="_WEO2" localSheetId="27">#REF!</definedName>
    <definedName name="_WEO2" localSheetId="28">#REF!</definedName>
    <definedName name="_WEO2" localSheetId="29">#REF!</definedName>
    <definedName name="_WEO2" localSheetId="41">#REF!</definedName>
    <definedName name="_WEO2" localSheetId="47">#REF!</definedName>
    <definedName name="_WEO2" localSheetId="48">#REF!</definedName>
    <definedName name="_WEO2" localSheetId="8">#REF!</definedName>
    <definedName name="_WEO2" localSheetId="53">#REF!</definedName>
    <definedName name="_WEO2">#REF!</definedName>
    <definedName name="a" localSheetId="62" hidden="1">[20]REER!$AZ$144:$AZ$210</definedName>
    <definedName name="a" localSheetId="53">#REF!</definedName>
    <definedName name="a" hidden="1">[20]REER!$AZ$144:$AZ$210</definedName>
    <definedName name="aaa" localSheetId="17" hidden="1">'[10]i2-KA'!#REF!</definedName>
    <definedName name="aaa" localSheetId="18" hidden="1">'[10]i2-KA'!#REF!</definedName>
    <definedName name="aaa" localSheetId="19" hidden="1">'[10]i2-KA'!#REF!</definedName>
    <definedName name="aaa" localSheetId="21" hidden="1">'[10]i2-KA'!#REF!</definedName>
    <definedName name="aaa" localSheetId="30" hidden="1">'[10]i2-KA'!#REF!</definedName>
    <definedName name="aaa" localSheetId="31" hidden="1">'[10]i2-KA'!#REF!</definedName>
    <definedName name="aaa" localSheetId="39" hidden="1">'[10]i2-KA'!#REF!</definedName>
    <definedName name="aaa" localSheetId="40" hidden="1">'[10]i2-KA'!#REF!</definedName>
    <definedName name="aaa" localSheetId="43" hidden="1">'[10]i2-KA'!#REF!</definedName>
    <definedName name="aaa" localSheetId="44" hidden="1">'[10]i2-KA'!#REF!</definedName>
    <definedName name="aaa" localSheetId="45" hidden="1">'[10]i2-KA'!#REF!</definedName>
    <definedName name="aaa" localSheetId="62" hidden="1">'[10]i2-KA'!#REF!</definedName>
    <definedName name="aaa" localSheetId="27" hidden="1">'[10]i2-KA'!#REF!</definedName>
    <definedName name="aaa" localSheetId="28" hidden="1">'[10]i2-KA'!#REF!</definedName>
    <definedName name="aaa" localSheetId="29" hidden="1">'[10]i2-KA'!#REF!</definedName>
    <definedName name="aaa" localSheetId="41" hidden="1">'[10]i2-KA'!#REF!</definedName>
    <definedName name="aaa" localSheetId="47" hidden="1">'[10]i2-KA'!#REF!</definedName>
    <definedName name="aaa" localSheetId="48" hidden="1">'[10]i2-KA'!#REF!</definedName>
    <definedName name="aaa" localSheetId="8" hidden="1">'[10]i2-KA'!#REF!</definedName>
    <definedName name="aaa" localSheetId="51" hidden="1">'[10]i2-KA'!#REF!</definedName>
    <definedName name="aaa" hidden="1">'[10]i2-KA'!#REF!</definedName>
    <definedName name="aaaaaaaaaaaaaa" localSheetId="53">#N/A</definedName>
    <definedName name="aaaaaaaaaaaaaa">[21]!aaaaaaaaaaaaaa</definedName>
    <definedName name="aas" localSheetId="53">[22]Contents!$A$1:$C$25</definedName>
    <definedName name="aas">[23]Contents!$A$1:$C$25</definedName>
    <definedName name="aloha" localSheetId="17" hidden="1">'[24]i2-KA'!#REF!</definedName>
    <definedName name="aloha" localSheetId="18" hidden="1">'[24]i2-KA'!#REF!</definedName>
    <definedName name="aloha" localSheetId="19" hidden="1">'[24]i2-KA'!#REF!</definedName>
    <definedName name="aloha" localSheetId="21" hidden="1">'[24]i2-KA'!#REF!</definedName>
    <definedName name="aloha" localSheetId="30" hidden="1">'[24]i2-KA'!#REF!</definedName>
    <definedName name="aloha" localSheetId="31" hidden="1">'[24]i2-KA'!#REF!</definedName>
    <definedName name="aloha" localSheetId="39" hidden="1">'[24]i2-KA'!#REF!</definedName>
    <definedName name="aloha" localSheetId="40" hidden="1">'[24]i2-KA'!#REF!</definedName>
    <definedName name="aloha" localSheetId="43" hidden="1">'[24]i2-KA'!#REF!</definedName>
    <definedName name="aloha" localSheetId="44" hidden="1">'[24]i2-KA'!#REF!</definedName>
    <definedName name="aloha" localSheetId="45" hidden="1">'[24]i2-KA'!#REF!</definedName>
    <definedName name="aloha" localSheetId="62" hidden="1">'[24]i2-KA'!#REF!</definedName>
    <definedName name="aloha" localSheetId="27" hidden="1">'[24]i2-KA'!#REF!</definedName>
    <definedName name="aloha" localSheetId="28" hidden="1">'[24]i2-KA'!#REF!</definedName>
    <definedName name="aloha" localSheetId="29" hidden="1">'[24]i2-KA'!#REF!</definedName>
    <definedName name="aloha" localSheetId="41" hidden="1">'[24]i2-KA'!#REF!</definedName>
    <definedName name="aloha" localSheetId="47" hidden="1">'[24]i2-KA'!#REF!</definedName>
    <definedName name="aloha" localSheetId="48" hidden="1">'[24]i2-KA'!#REF!</definedName>
    <definedName name="aloha" localSheetId="8" hidden="1">'[24]i2-KA'!#REF!</definedName>
    <definedName name="aloha" localSheetId="51" hidden="1">'[24]i2-KA'!#REF!</definedName>
    <definedName name="aloha" localSheetId="53" hidden="1">'[24]i2-KA'!#REF!</definedName>
    <definedName name="aloha" hidden="1">'[24]i2-KA'!#REF!</definedName>
    <definedName name="ANNUALNOM" localSheetId="17">#REF!</definedName>
    <definedName name="ANNUALNOM" localSheetId="18">#REF!</definedName>
    <definedName name="ANNUALNOM" localSheetId="19">#REF!</definedName>
    <definedName name="ANNUALNOM" localSheetId="21">#REF!</definedName>
    <definedName name="ANNUALNOM" localSheetId="30">#REF!</definedName>
    <definedName name="ANNUALNOM" localSheetId="31">#REF!</definedName>
    <definedName name="ANNUALNOM" localSheetId="35">#REF!</definedName>
    <definedName name="ANNUALNOM" localSheetId="39">#REF!</definedName>
    <definedName name="ANNUALNOM" localSheetId="40">#REF!</definedName>
    <definedName name="ANNUALNOM" localSheetId="44">#REF!</definedName>
    <definedName name="ANNUALNOM" localSheetId="45">#REF!</definedName>
    <definedName name="ANNUALNOM" localSheetId="10">#REF!</definedName>
    <definedName name="ANNUALNOM" localSheetId="11">#REF!</definedName>
    <definedName name="ANNUALNOM" localSheetId="27">#REF!</definedName>
    <definedName name="ANNUALNOM" localSheetId="28">#REF!</definedName>
    <definedName name="ANNUALNOM" localSheetId="29">#REF!</definedName>
    <definedName name="ANNUALNOM" localSheetId="41">#REF!</definedName>
    <definedName name="ANNUALNOM" localSheetId="47">#REF!</definedName>
    <definedName name="ANNUALNOM" localSheetId="48">#REF!</definedName>
    <definedName name="ANNUALNOM" localSheetId="8">#REF!</definedName>
    <definedName name="ANNUALNOM" localSheetId="51">#REF!</definedName>
    <definedName name="ANNUALNOM" localSheetId="53">#REF!</definedName>
    <definedName name="ANNUALNOM">#REF!</definedName>
    <definedName name="as" localSheetId="53">'[22]i-REER'!$A$2:$F$104</definedName>
    <definedName name="as">'[23]i-REER'!$A$2:$F$104</definedName>
    <definedName name="ASSUM" localSheetId="17">#REF!</definedName>
    <definedName name="ASSUM" localSheetId="18">#REF!</definedName>
    <definedName name="ASSUM" localSheetId="19">#REF!</definedName>
    <definedName name="ASSUM" localSheetId="21">#REF!</definedName>
    <definedName name="ASSUM" localSheetId="30">#REF!</definedName>
    <definedName name="ASSUM" localSheetId="31">#REF!</definedName>
    <definedName name="ASSUM" localSheetId="35">#REF!</definedName>
    <definedName name="ASSUM" localSheetId="39">#REF!</definedName>
    <definedName name="ASSUM" localSheetId="40">#REF!</definedName>
    <definedName name="ASSUM" localSheetId="44">#REF!</definedName>
    <definedName name="ASSUM" localSheetId="45">#REF!</definedName>
    <definedName name="ASSUM" localSheetId="10">#REF!</definedName>
    <definedName name="ASSUM" localSheetId="11">#REF!</definedName>
    <definedName name="ASSUM" localSheetId="27">#REF!</definedName>
    <definedName name="ASSUM" localSheetId="28">#REF!</definedName>
    <definedName name="ASSUM" localSheetId="29">#REF!</definedName>
    <definedName name="ASSUM" localSheetId="41">#REF!</definedName>
    <definedName name="ASSUM" localSheetId="47">#REF!</definedName>
    <definedName name="ASSUM" localSheetId="48">#REF!</definedName>
    <definedName name="ASSUM" localSheetId="8">#REF!</definedName>
    <definedName name="ASSUM" localSheetId="51">#REF!</definedName>
    <definedName name="ASSUM" localSheetId="53">#REF!</definedName>
    <definedName name="ASSUM">#REF!</definedName>
    <definedName name="ASSUMB" localSheetId="17">#REF!</definedName>
    <definedName name="ASSUMB" localSheetId="18">#REF!</definedName>
    <definedName name="ASSUMB" localSheetId="19">#REF!</definedName>
    <definedName name="ASSUMB" localSheetId="21">#REF!</definedName>
    <definedName name="ASSUMB" localSheetId="30">#REF!</definedName>
    <definedName name="ASSUMB" localSheetId="31">#REF!</definedName>
    <definedName name="ASSUMB" localSheetId="35">#REF!</definedName>
    <definedName name="ASSUMB" localSheetId="39">#REF!</definedName>
    <definedName name="ASSUMB" localSheetId="40">#REF!</definedName>
    <definedName name="ASSUMB" localSheetId="44">#REF!</definedName>
    <definedName name="ASSUMB" localSheetId="45">#REF!</definedName>
    <definedName name="ASSUMB" localSheetId="10">#REF!</definedName>
    <definedName name="ASSUMB" localSheetId="11">#REF!</definedName>
    <definedName name="ASSUMB" localSheetId="27">#REF!</definedName>
    <definedName name="ASSUMB" localSheetId="28">#REF!</definedName>
    <definedName name="ASSUMB" localSheetId="29">#REF!</definedName>
    <definedName name="ASSUMB" localSheetId="41">#REF!</definedName>
    <definedName name="ASSUMB" localSheetId="47">#REF!</definedName>
    <definedName name="ASSUMB" localSheetId="48">#REF!</definedName>
    <definedName name="ASSUMB" localSheetId="8">#REF!</definedName>
    <definedName name="ASSUMB" localSheetId="53">#REF!</definedName>
    <definedName name="ASSUMB">#REF!</definedName>
    <definedName name="atrade" localSheetId="17">[17]!atrade</definedName>
    <definedName name="atrade" localSheetId="18">[17]!atrade</definedName>
    <definedName name="atrade" localSheetId="19">[17]!atrade</definedName>
    <definedName name="atrade" localSheetId="21">[17]!atrade</definedName>
    <definedName name="atrade" localSheetId="30">[17]!atrade</definedName>
    <definedName name="atrade" localSheetId="31">[17]!atrade</definedName>
    <definedName name="atrade" localSheetId="39">[17]!atrade</definedName>
    <definedName name="atrade" localSheetId="40">[17]!atrade</definedName>
    <definedName name="atrade" localSheetId="27">[17]!atrade</definedName>
    <definedName name="atrade" localSheetId="28">[17]!atrade</definedName>
    <definedName name="atrade" localSheetId="29">[17]!atrade</definedName>
    <definedName name="atrade" localSheetId="41">[17]!atrade</definedName>
    <definedName name="atrade" localSheetId="47">[17]!atrade</definedName>
    <definedName name="atrade" localSheetId="48">[17]!atrade</definedName>
    <definedName name="atrade" localSheetId="8">[17]!atrade</definedName>
    <definedName name="atrade" localSheetId="53">[17]!atrade</definedName>
    <definedName name="atrade">[17]!atrade</definedName>
    <definedName name="b" localSheetId="17">#REF!</definedName>
    <definedName name="b" localSheetId="18">#REF!</definedName>
    <definedName name="b" localSheetId="19">#REF!</definedName>
    <definedName name="b" localSheetId="21">#REF!</definedName>
    <definedName name="b" localSheetId="30">#REF!</definedName>
    <definedName name="b" localSheetId="31">#REF!</definedName>
    <definedName name="b" localSheetId="35">#REF!</definedName>
    <definedName name="b" localSheetId="39">#REF!</definedName>
    <definedName name="b" localSheetId="40">#REF!</definedName>
    <definedName name="b" localSheetId="44">#REF!</definedName>
    <definedName name="b" localSheetId="45">#REF!</definedName>
    <definedName name="b" localSheetId="10">#REF!</definedName>
    <definedName name="b" localSheetId="11">#REF!</definedName>
    <definedName name="b" localSheetId="27">#REF!</definedName>
    <definedName name="b" localSheetId="28">#REF!</definedName>
    <definedName name="b" localSheetId="29">#REF!</definedName>
    <definedName name="b" localSheetId="41">#REF!</definedName>
    <definedName name="b" localSheetId="47">#REF!</definedName>
    <definedName name="b" localSheetId="48">#REF!</definedName>
    <definedName name="b" localSheetId="8">#REF!</definedName>
    <definedName name="b" localSheetId="51">#REF!</definedName>
    <definedName name="b" localSheetId="53">#REF!</definedName>
    <definedName name="b">#REF!</definedName>
    <definedName name="BAKLANBOPB" localSheetId="17">#REF!</definedName>
    <definedName name="BAKLANBOPB" localSheetId="18">#REF!</definedName>
    <definedName name="BAKLANBOPB" localSheetId="19">#REF!</definedName>
    <definedName name="BAKLANBOPB" localSheetId="21">#REF!</definedName>
    <definedName name="BAKLANBOPB" localSheetId="30">#REF!</definedName>
    <definedName name="BAKLANBOPB" localSheetId="31">#REF!</definedName>
    <definedName name="BAKLANBOPB" localSheetId="35">#REF!</definedName>
    <definedName name="BAKLANBOPB" localSheetId="39">#REF!</definedName>
    <definedName name="BAKLANBOPB" localSheetId="40">#REF!</definedName>
    <definedName name="BAKLANBOPB" localSheetId="44">#REF!</definedName>
    <definedName name="BAKLANBOPB" localSheetId="45">#REF!</definedName>
    <definedName name="BAKLANBOPB" localSheetId="10">#REF!</definedName>
    <definedName name="BAKLANBOPB" localSheetId="11">#REF!</definedName>
    <definedName name="BAKLANBOPB" localSheetId="27">#REF!</definedName>
    <definedName name="BAKLANBOPB" localSheetId="28">#REF!</definedName>
    <definedName name="BAKLANBOPB" localSheetId="29">#REF!</definedName>
    <definedName name="BAKLANBOPB" localSheetId="41">#REF!</definedName>
    <definedName name="BAKLANBOPB" localSheetId="47">#REF!</definedName>
    <definedName name="BAKLANBOPB" localSheetId="48">#REF!</definedName>
    <definedName name="BAKLANBOPB" localSheetId="8">#REF!</definedName>
    <definedName name="BAKLANBOPB" localSheetId="53">#REF!</definedName>
    <definedName name="BAKLANBOPB">#REF!</definedName>
    <definedName name="BAKLANDEBT2B" localSheetId="17">#REF!</definedName>
    <definedName name="BAKLANDEBT2B" localSheetId="18">#REF!</definedName>
    <definedName name="BAKLANDEBT2B" localSheetId="19">#REF!</definedName>
    <definedName name="BAKLANDEBT2B" localSheetId="21">#REF!</definedName>
    <definedName name="BAKLANDEBT2B" localSheetId="30">#REF!</definedName>
    <definedName name="BAKLANDEBT2B" localSheetId="31">#REF!</definedName>
    <definedName name="BAKLANDEBT2B" localSheetId="35">#REF!</definedName>
    <definedName name="BAKLANDEBT2B" localSheetId="39">#REF!</definedName>
    <definedName name="BAKLANDEBT2B" localSheetId="40">#REF!</definedName>
    <definedName name="BAKLANDEBT2B" localSheetId="44">#REF!</definedName>
    <definedName name="BAKLANDEBT2B" localSheetId="45">#REF!</definedName>
    <definedName name="BAKLANDEBT2B" localSheetId="10">#REF!</definedName>
    <definedName name="BAKLANDEBT2B" localSheetId="11">#REF!</definedName>
    <definedName name="BAKLANDEBT2B" localSheetId="27">#REF!</definedName>
    <definedName name="BAKLANDEBT2B" localSheetId="28">#REF!</definedName>
    <definedName name="BAKLANDEBT2B" localSheetId="29">#REF!</definedName>
    <definedName name="BAKLANDEBT2B" localSheetId="41">#REF!</definedName>
    <definedName name="BAKLANDEBT2B" localSheetId="47">#REF!</definedName>
    <definedName name="BAKLANDEBT2B" localSheetId="48">#REF!</definedName>
    <definedName name="BAKLANDEBT2B" localSheetId="8">#REF!</definedName>
    <definedName name="BAKLANDEBT2B" localSheetId="53">#REF!</definedName>
    <definedName name="BAKLANDEBT2B">#REF!</definedName>
    <definedName name="BAKLDEBT1B" localSheetId="17">#REF!</definedName>
    <definedName name="BAKLDEBT1B" localSheetId="18">#REF!</definedName>
    <definedName name="BAKLDEBT1B" localSheetId="19">#REF!</definedName>
    <definedName name="BAKLDEBT1B" localSheetId="21">#REF!</definedName>
    <definedName name="BAKLDEBT1B" localSheetId="30">#REF!</definedName>
    <definedName name="BAKLDEBT1B" localSheetId="31">#REF!</definedName>
    <definedName name="BAKLDEBT1B" localSheetId="35">#REF!</definedName>
    <definedName name="BAKLDEBT1B" localSheetId="39">#REF!</definedName>
    <definedName name="BAKLDEBT1B" localSheetId="40">#REF!</definedName>
    <definedName name="BAKLDEBT1B" localSheetId="44">#REF!</definedName>
    <definedName name="BAKLDEBT1B" localSheetId="10">#REF!</definedName>
    <definedName name="BAKLDEBT1B" localSheetId="11">#REF!</definedName>
    <definedName name="BAKLDEBT1B" localSheetId="27">#REF!</definedName>
    <definedName name="BAKLDEBT1B" localSheetId="28">#REF!</definedName>
    <definedName name="BAKLDEBT1B" localSheetId="29">#REF!</definedName>
    <definedName name="BAKLDEBT1B" localSheetId="41">#REF!</definedName>
    <definedName name="BAKLDEBT1B" localSheetId="47">#REF!</definedName>
    <definedName name="BAKLDEBT1B" localSheetId="48">#REF!</definedName>
    <definedName name="BAKLDEBT1B" localSheetId="8">#REF!</definedName>
    <definedName name="BAKLDEBT1B" localSheetId="53">#REF!</definedName>
    <definedName name="BAKLDEBT1B">#REF!</definedName>
    <definedName name="BASDAT" localSheetId="17">'[3]Annual Tables'!#REF!</definedName>
    <definedName name="BASDAT" localSheetId="18">'[3]Annual Tables'!#REF!</definedName>
    <definedName name="BASDAT" localSheetId="19">'[3]Annual Tables'!#REF!</definedName>
    <definedName name="BASDAT" localSheetId="21">'[3]Annual Tables'!#REF!</definedName>
    <definedName name="BASDAT" localSheetId="30">'[3]Annual Tables'!#REF!</definedName>
    <definedName name="BASDAT" localSheetId="31">'[3]Annual Tables'!#REF!</definedName>
    <definedName name="BASDAT" localSheetId="35">'[3]Annual Tables'!#REF!</definedName>
    <definedName name="BASDAT" localSheetId="39">'[3]Annual Tables'!#REF!</definedName>
    <definedName name="BASDAT" localSheetId="40">'[3]Annual Tables'!#REF!</definedName>
    <definedName name="BASDAT" localSheetId="44">'[3]Annual Tables'!#REF!</definedName>
    <definedName name="BASDAT" localSheetId="27">'[3]Annual Tables'!#REF!</definedName>
    <definedName name="BASDAT" localSheetId="28">'[3]Annual Tables'!#REF!</definedName>
    <definedName name="BASDAT" localSheetId="29">'[3]Annual Tables'!#REF!</definedName>
    <definedName name="BASDAT" localSheetId="41">'[3]Annual Tables'!#REF!</definedName>
    <definedName name="BASDAT" localSheetId="47">'[3]Annual Tables'!#REF!</definedName>
    <definedName name="BASDAT" localSheetId="48">'[3]Annual Tables'!#REF!</definedName>
    <definedName name="BASDAT" localSheetId="8">'[3]Annual Tables'!#REF!</definedName>
    <definedName name="BASDAT" localSheetId="53">'[3]Annual Tables'!#REF!</definedName>
    <definedName name="BASDAT">'[3]Annual Tables'!#REF!</definedName>
    <definedName name="bb" localSheetId="15"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1" hidden="1">{"Riqfin97",#N/A,FALSE,"Tran";"Riqfinpro",#N/A,FALSE,"Tran"}</definedName>
    <definedName name="bb" localSheetId="35" hidden="1">{"Riqfin97",#N/A,FALSE,"Tran";"Riqfinpro",#N/A,FALSE,"Tran"}</definedName>
    <definedName name="bb" localSheetId="43" hidden="1">{"Riqfin97",#N/A,FALSE,"Tran";"Riqfinpro",#N/A,FALSE,"Tran"}</definedName>
    <definedName name="bb" localSheetId="44" hidden="1">{"Riqfin97",#N/A,FALSE,"Tran";"Riqfinpro",#N/A,FALSE,"Tran"}</definedName>
    <definedName name="bb" localSheetId="45" hidden="1">{"Riqfin97",#N/A,FALSE,"Tran";"Riqfinpro",#N/A,FALSE,"Tran"}</definedName>
    <definedName name="bb" localSheetId="10" hidden="1">{"Riqfin97",#N/A,FALSE,"Tran";"Riqfinpro",#N/A,FALSE,"Tran"}</definedName>
    <definedName name="bb" localSheetId="11" hidden="1">{"Riqfin97",#N/A,FALSE,"Tran";"Riqfinpro",#N/A,FALSE,"Tran"}</definedName>
    <definedName name="bb" localSheetId="62" hidden="1">{"Riqfin97",#N/A,FALSE,"Tran";"Riqfinpro",#N/A,FALSE,"Tran"}</definedName>
    <definedName name="bb" localSheetId="51" hidden="1">{"Riqfin97",#N/A,FALSE,"Tran";"Riqfinpro",#N/A,FALSE,"Tran"}</definedName>
    <definedName name="bb" localSheetId="53" hidden="1">{"Riqfin97",#N/A,FALSE,"Tran";"Riqfinpro",#N/A,FALSE,"Tran"}</definedName>
    <definedName name="bb" hidden="1">{"Riqfin97",#N/A,FALSE,"Tran";"Riqfinpro",#N/A,FALSE,"Tran"}</definedName>
    <definedName name="bbb" localSheetId="15" hidden="1">{"Riqfin97",#N/A,FALSE,"Tran";"Riqfinpro",#N/A,FALSE,"Tran"}</definedName>
    <definedName name="bbb" localSheetId="17" hidden="1">{"Riqfin97",#N/A,FALSE,"Tran";"Riqfinpro",#N/A,FALSE,"Tran"}</definedName>
    <definedName name="bbb" localSheetId="18" hidden="1">{"Riqfin97",#N/A,FALSE,"Tran";"Riqfinpro",#N/A,FALSE,"Tran"}</definedName>
    <definedName name="bbb" localSheetId="19" hidden="1">{"Riqfin97",#N/A,FALSE,"Tran";"Riqfinpro",#N/A,FALSE,"Tran"}</definedName>
    <definedName name="bbb" localSheetId="21" hidden="1">{"Riqfin97",#N/A,FALSE,"Tran";"Riqfinpro",#N/A,FALSE,"Tran"}</definedName>
    <definedName name="bbb" localSheetId="35" hidden="1">{"Riqfin97",#N/A,FALSE,"Tran";"Riqfinpro",#N/A,FALSE,"Tran"}</definedName>
    <definedName name="bbb" localSheetId="43" hidden="1">{"Riqfin97",#N/A,FALSE,"Tran";"Riqfinpro",#N/A,FALSE,"Tran"}</definedName>
    <definedName name="bbb" localSheetId="44" hidden="1">{"Riqfin97",#N/A,FALSE,"Tran";"Riqfinpro",#N/A,FALSE,"Tran"}</definedName>
    <definedName name="bbb" localSheetId="45" hidden="1">{"Riqfin97",#N/A,FALSE,"Tran";"Riqfinpro",#N/A,FALSE,"Tran"}</definedName>
    <definedName name="bbb" localSheetId="10" hidden="1">{"Riqfin97",#N/A,FALSE,"Tran";"Riqfinpro",#N/A,FALSE,"Tran"}</definedName>
    <definedName name="bbb" localSheetId="11" hidden="1">{"Riqfin97",#N/A,FALSE,"Tran";"Riqfinpro",#N/A,FALSE,"Tran"}</definedName>
    <definedName name="bbb" localSheetId="62" hidden="1">{"Riqfin97",#N/A,FALSE,"Tran";"Riqfinpro",#N/A,FALSE,"Tran"}</definedName>
    <definedName name="bbb" localSheetId="51" hidden="1">{"Riqfin97",#N/A,FALSE,"Tran";"Riqfinpro",#N/A,FALSE,"Tran"}</definedName>
    <definedName name="bbb" localSheetId="53" hidden="1">{"Riqfin97",#N/A,FALSE,"Tran";"Riqfinpro",#N/A,FALSE,"Tran"}</definedName>
    <definedName name="bbb" hidden="1">{"Riqfin97",#N/A,FALSE,"Tran";"Riqfinpro",#N/A,FALSE,"Tran"}</definedName>
    <definedName name="bbbbbbbbbbbbbb" localSheetId="53">#N/A</definedName>
    <definedName name="bbbbbbbbbbbbbb">[21]!bbbbbbbbbbbbbb</definedName>
    <definedName name="BCA">#N/A</definedName>
    <definedName name="BCA_GDP">#N/A</definedName>
    <definedName name="BE">#N/A</definedName>
    <definedName name="BEA" localSheetId="17">'[25]WEO-BOP'!#REF!</definedName>
    <definedName name="BEA" localSheetId="18">'[25]WEO-BOP'!#REF!</definedName>
    <definedName name="BEA" localSheetId="19">'[25]WEO-BOP'!#REF!</definedName>
    <definedName name="BEA" localSheetId="21">'[25]WEO-BOP'!#REF!</definedName>
    <definedName name="BEA" localSheetId="30">'[25]WEO-BOP'!#REF!</definedName>
    <definedName name="BEA" localSheetId="31">'[25]WEO-BOP'!#REF!</definedName>
    <definedName name="BEA" localSheetId="39">'[25]WEO-BOP'!#REF!</definedName>
    <definedName name="BEA" localSheetId="40">'[25]WEO-BOP'!#REF!</definedName>
    <definedName name="BEA" localSheetId="44">'[25]WEO-BOP'!#REF!</definedName>
    <definedName name="BEA" localSheetId="45">'[25]WEO-BOP'!#REF!</definedName>
    <definedName name="BEA" localSheetId="27">'[25]WEO-BOP'!#REF!</definedName>
    <definedName name="BEA" localSheetId="28">'[25]WEO-BOP'!#REF!</definedName>
    <definedName name="BEA" localSheetId="29">'[25]WEO-BOP'!#REF!</definedName>
    <definedName name="BEA" localSheetId="41">'[25]WEO-BOP'!#REF!</definedName>
    <definedName name="BEA" localSheetId="47">'[25]WEO-BOP'!#REF!</definedName>
    <definedName name="BEA" localSheetId="48">'[25]WEO-BOP'!#REF!</definedName>
    <definedName name="BEA" localSheetId="8">'[25]WEO-BOP'!#REF!</definedName>
    <definedName name="BEA" localSheetId="51">'[25]WEO-BOP'!#REF!</definedName>
    <definedName name="BEA" localSheetId="53">'[25]WEO-BOP'!#REF!</definedName>
    <definedName name="BEA">'[25]WEO-BOP'!#REF!</definedName>
    <definedName name="BEAI">#N/A</definedName>
    <definedName name="BEAIB">#N/A</definedName>
    <definedName name="BEAIG">#N/A</definedName>
    <definedName name="BEAP">#N/A</definedName>
    <definedName name="BEAPB">#N/A</definedName>
    <definedName name="BEAPG">#N/A</definedName>
    <definedName name="BEDE" localSheetId="17">#REF!</definedName>
    <definedName name="BEDE" localSheetId="18">#REF!</definedName>
    <definedName name="BEDE" localSheetId="19">#REF!</definedName>
    <definedName name="BEDE" localSheetId="21">#REF!</definedName>
    <definedName name="BEDE" localSheetId="30">#REF!</definedName>
    <definedName name="BEDE" localSheetId="31">#REF!</definedName>
    <definedName name="BEDE" localSheetId="35">#REF!</definedName>
    <definedName name="BEDE" localSheetId="39">#REF!</definedName>
    <definedName name="BEDE" localSheetId="40">#REF!</definedName>
    <definedName name="BEDE" localSheetId="44">#REF!</definedName>
    <definedName name="BEDE" localSheetId="45">#REF!</definedName>
    <definedName name="BEDE" localSheetId="10">#REF!</definedName>
    <definedName name="BEDE" localSheetId="11">#REF!</definedName>
    <definedName name="BEDE" localSheetId="27">#REF!</definedName>
    <definedName name="BEDE" localSheetId="28">#REF!</definedName>
    <definedName name="BEDE" localSheetId="29">#REF!</definedName>
    <definedName name="BEDE" localSheetId="41">#REF!</definedName>
    <definedName name="BEDE" localSheetId="47">#REF!</definedName>
    <definedName name="BEDE" localSheetId="48">#REF!</definedName>
    <definedName name="BEDE" localSheetId="8">#REF!</definedName>
    <definedName name="BEDE" localSheetId="51">#REF!</definedName>
    <definedName name="BEDE" localSheetId="53">#REF!</definedName>
    <definedName name="BEDE">#REF!</definedName>
    <definedName name="BER" localSheetId="17">'[25]WEO-BOP'!#REF!</definedName>
    <definedName name="BER" localSheetId="18">'[25]WEO-BOP'!#REF!</definedName>
    <definedName name="BER" localSheetId="19">'[25]WEO-BOP'!#REF!</definedName>
    <definedName name="BER" localSheetId="21">'[25]WEO-BOP'!#REF!</definedName>
    <definedName name="BER" localSheetId="30">'[25]WEO-BOP'!#REF!</definedName>
    <definedName name="BER" localSheetId="31">'[25]WEO-BOP'!#REF!</definedName>
    <definedName name="BER" localSheetId="35">'[25]WEO-BOP'!#REF!</definedName>
    <definedName name="BER" localSheetId="39">'[25]WEO-BOP'!#REF!</definedName>
    <definedName name="BER" localSheetId="40">'[25]WEO-BOP'!#REF!</definedName>
    <definedName name="BER" localSheetId="44">'[25]WEO-BOP'!#REF!</definedName>
    <definedName name="BER" localSheetId="45">'[25]WEO-BOP'!#REF!</definedName>
    <definedName name="BER" localSheetId="27">'[25]WEO-BOP'!#REF!</definedName>
    <definedName name="BER" localSheetId="28">'[25]WEO-BOP'!#REF!</definedName>
    <definedName name="BER" localSheetId="29">'[25]WEO-BOP'!#REF!</definedName>
    <definedName name="BER" localSheetId="41">'[25]WEO-BOP'!#REF!</definedName>
    <definedName name="BER" localSheetId="47">'[25]WEO-BOP'!#REF!</definedName>
    <definedName name="BER" localSheetId="48">'[25]WEO-BOP'!#REF!</definedName>
    <definedName name="BER" localSheetId="8">'[25]WEO-BOP'!#REF!</definedName>
    <definedName name="BER" localSheetId="51">'[25]WEO-BOP'!#REF!</definedName>
    <definedName name="BER" localSheetId="53">'[25]WEO-BOP'!#REF!</definedName>
    <definedName name="BER">'[25]WEO-BOP'!#REF!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7">'[25]WEO-BOP'!#REF!</definedName>
    <definedName name="BFD" localSheetId="18">'[25]WEO-BOP'!#REF!</definedName>
    <definedName name="BFD" localSheetId="19">'[25]WEO-BOP'!#REF!</definedName>
    <definedName name="BFD" localSheetId="21">'[25]WEO-BOP'!#REF!</definedName>
    <definedName name="BFD" localSheetId="30">'[25]WEO-BOP'!#REF!</definedName>
    <definedName name="BFD" localSheetId="31">'[25]WEO-BOP'!#REF!</definedName>
    <definedName name="BFD" localSheetId="39">'[25]WEO-BOP'!#REF!</definedName>
    <definedName name="BFD" localSheetId="40">'[25]WEO-BOP'!#REF!</definedName>
    <definedName name="BFD" localSheetId="44">'[25]WEO-BOP'!#REF!</definedName>
    <definedName name="BFD" localSheetId="45">'[25]WEO-BOP'!#REF!</definedName>
    <definedName name="BFD" localSheetId="27">'[25]WEO-BOP'!#REF!</definedName>
    <definedName name="BFD" localSheetId="28">'[25]WEO-BOP'!#REF!</definedName>
    <definedName name="BFD" localSheetId="29">'[25]WEO-BOP'!#REF!</definedName>
    <definedName name="BFD" localSheetId="41">'[25]WEO-BOP'!#REF!</definedName>
    <definedName name="BFD" localSheetId="47">'[25]WEO-BOP'!#REF!</definedName>
    <definedName name="BFD" localSheetId="48">'[25]WEO-BOP'!#REF!</definedName>
    <definedName name="BFD" localSheetId="8">'[25]WEO-BOP'!#REF!</definedName>
    <definedName name="BFD" localSheetId="51">'[25]WEO-BOP'!#REF!</definedName>
    <definedName name="BFD" localSheetId="53">'[25]WEO-BOP'!#REF!</definedName>
    <definedName name="BFD">'[25]WEO-BOP'!#REF!</definedName>
    <definedName name="BFDI" localSheetId="17">'[25]WEO-BOP'!#REF!</definedName>
    <definedName name="BFDI" localSheetId="18">'[25]WEO-BOP'!#REF!</definedName>
    <definedName name="BFDI" localSheetId="19">'[25]WEO-BOP'!#REF!</definedName>
    <definedName name="BFDI" localSheetId="21">'[25]WEO-BOP'!#REF!</definedName>
    <definedName name="BFDI" localSheetId="30">'[25]WEO-BOP'!#REF!</definedName>
    <definedName name="BFDI" localSheetId="31">'[25]WEO-BOP'!#REF!</definedName>
    <definedName name="BFDI" localSheetId="39">'[25]WEO-BOP'!#REF!</definedName>
    <definedName name="BFDI" localSheetId="40">'[25]WEO-BOP'!#REF!</definedName>
    <definedName name="BFDI" localSheetId="44">'[25]WEO-BOP'!#REF!</definedName>
    <definedName name="BFDI" localSheetId="45">'[25]WEO-BOP'!#REF!</definedName>
    <definedName name="BFDI" localSheetId="27">'[25]WEO-BOP'!#REF!</definedName>
    <definedName name="BFDI" localSheetId="28">'[25]WEO-BOP'!#REF!</definedName>
    <definedName name="BFDI" localSheetId="29">'[25]WEO-BOP'!#REF!</definedName>
    <definedName name="BFDI" localSheetId="41">'[25]WEO-BOP'!#REF!</definedName>
    <definedName name="BFDI" localSheetId="47">'[25]WEO-BOP'!#REF!</definedName>
    <definedName name="BFDI" localSheetId="48">'[25]WEO-BOP'!#REF!</definedName>
    <definedName name="BFDI" localSheetId="8">'[25]WEO-BOP'!#REF!</definedName>
    <definedName name="BFDI" localSheetId="53">'[25]WEO-BOP'!#REF!</definedName>
    <definedName name="BFDI">'[25]WEO-BOP'!#REF!</definedName>
    <definedName name="BFL">#N/A</definedName>
    <definedName name="BFL_D">#N/A</definedName>
    <definedName name="BFL_DF">#N/A</definedName>
    <definedName name="BFLB">#N/A</definedName>
    <definedName name="BFLB_D">#N/A</definedName>
    <definedName name="BFLB_DF">#N/A</definedName>
    <definedName name="BFLD_DF" localSheetId="53">#N/A</definedName>
    <definedName name="BFLD_DF">[21]!BFLD_DF</definedName>
    <definedName name="BFLG">#N/A</definedName>
    <definedName name="BFLG_D">#N/A</definedName>
    <definedName name="BFLG_DF">#N/A</definedName>
    <definedName name="BFO" localSheetId="17">'[25]WEO-BOP'!#REF!</definedName>
    <definedName name="BFO" localSheetId="18">'[25]WEO-BOP'!#REF!</definedName>
    <definedName name="BFO" localSheetId="19">'[25]WEO-BOP'!#REF!</definedName>
    <definedName name="BFO" localSheetId="21">'[25]WEO-BOP'!#REF!</definedName>
    <definedName name="BFO" localSheetId="30">'[25]WEO-BOP'!#REF!</definedName>
    <definedName name="BFO" localSheetId="31">'[25]WEO-BOP'!#REF!</definedName>
    <definedName name="BFO" localSheetId="39">'[25]WEO-BOP'!#REF!</definedName>
    <definedName name="BFO" localSheetId="40">'[25]WEO-BOP'!#REF!</definedName>
    <definedName name="BFO" localSheetId="44">'[25]WEO-BOP'!#REF!</definedName>
    <definedName name="BFO" localSheetId="45">'[25]WEO-BOP'!#REF!</definedName>
    <definedName name="BFO" localSheetId="27">'[25]WEO-BOP'!#REF!</definedName>
    <definedName name="BFO" localSheetId="28">'[25]WEO-BOP'!#REF!</definedName>
    <definedName name="BFO" localSheetId="29">'[25]WEO-BOP'!#REF!</definedName>
    <definedName name="BFO" localSheetId="41">'[25]WEO-BOP'!#REF!</definedName>
    <definedName name="BFO" localSheetId="47">'[25]WEO-BOP'!#REF!</definedName>
    <definedName name="BFO" localSheetId="48">'[25]WEO-BOP'!#REF!</definedName>
    <definedName name="BFO" localSheetId="8">'[25]WEO-BOP'!#REF!</definedName>
    <definedName name="BFO" localSheetId="51">'[25]WEO-BOP'!#REF!</definedName>
    <definedName name="BFO" localSheetId="53">'[25]WEO-BOP'!#REF!</definedName>
    <definedName name="BFO">'[25]WEO-BOP'!#REF!</definedName>
    <definedName name="BFOA" localSheetId="17">'[25]WEO-BOP'!#REF!</definedName>
    <definedName name="BFOA" localSheetId="18">'[25]WEO-BOP'!#REF!</definedName>
    <definedName name="BFOA" localSheetId="19">'[25]WEO-BOP'!#REF!</definedName>
    <definedName name="BFOA" localSheetId="21">'[25]WEO-BOP'!#REF!</definedName>
    <definedName name="BFOA" localSheetId="30">'[25]WEO-BOP'!#REF!</definedName>
    <definedName name="BFOA" localSheetId="31">'[25]WEO-BOP'!#REF!</definedName>
    <definedName name="BFOA" localSheetId="39">'[25]WEO-BOP'!#REF!</definedName>
    <definedName name="BFOA" localSheetId="40">'[25]WEO-BOP'!#REF!</definedName>
    <definedName name="BFOA" localSheetId="44">'[25]WEO-BOP'!#REF!</definedName>
    <definedName name="BFOA" localSheetId="45">'[25]WEO-BOP'!#REF!</definedName>
    <definedName name="BFOA" localSheetId="27">'[25]WEO-BOP'!#REF!</definedName>
    <definedName name="BFOA" localSheetId="28">'[25]WEO-BOP'!#REF!</definedName>
    <definedName name="BFOA" localSheetId="29">'[25]WEO-BOP'!#REF!</definedName>
    <definedName name="BFOA" localSheetId="41">'[25]WEO-BOP'!#REF!</definedName>
    <definedName name="BFOA" localSheetId="47">'[25]WEO-BOP'!#REF!</definedName>
    <definedName name="BFOA" localSheetId="48">'[25]WEO-BOP'!#REF!</definedName>
    <definedName name="BFOA" localSheetId="8">'[25]WEO-BOP'!#REF!</definedName>
    <definedName name="BFOA" localSheetId="53">'[25]WEO-BOP'!#REF!</definedName>
    <definedName name="BFOA">'[25]WEO-BOP'!#REF!</definedName>
    <definedName name="BFOAG" localSheetId="17">'[25]WEO-BOP'!#REF!</definedName>
    <definedName name="BFOAG" localSheetId="18">'[25]WEO-BOP'!#REF!</definedName>
    <definedName name="BFOAG" localSheetId="19">'[25]WEO-BOP'!#REF!</definedName>
    <definedName name="BFOAG" localSheetId="21">'[25]WEO-BOP'!#REF!</definedName>
    <definedName name="BFOAG" localSheetId="30">'[25]WEO-BOP'!#REF!</definedName>
    <definedName name="BFOAG" localSheetId="31">'[25]WEO-BOP'!#REF!</definedName>
    <definedName name="BFOAG" localSheetId="39">'[25]WEO-BOP'!#REF!</definedName>
    <definedName name="BFOAG" localSheetId="40">'[25]WEO-BOP'!#REF!</definedName>
    <definedName name="BFOAG" localSheetId="44">'[25]WEO-BOP'!#REF!</definedName>
    <definedName name="BFOAG" localSheetId="45">'[25]WEO-BOP'!#REF!</definedName>
    <definedName name="BFOAG" localSheetId="27">'[25]WEO-BOP'!#REF!</definedName>
    <definedName name="BFOAG" localSheetId="28">'[25]WEO-BOP'!#REF!</definedName>
    <definedName name="BFOAG" localSheetId="29">'[25]WEO-BOP'!#REF!</definedName>
    <definedName name="BFOAG" localSheetId="41">'[25]WEO-BOP'!#REF!</definedName>
    <definedName name="BFOAG" localSheetId="47">'[25]WEO-BOP'!#REF!</definedName>
    <definedName name="BFOAG" localSheetId="48">'[25]WEO-BOP'!#REF!</definedName>
    <definedName name="BFOAG" localSheetId="8">'[25]WEO-BOP'!#REF!</definedName>
    <definedName name="BFOAG" localSheetId="53">'[25]WEO-BOP'!#REF!</definedName>
    <definedName name="BFOAG">'[25]WEO-BOP'!#REF!</definedName>
    <definedName name="BFOG" localSheetId="17">'[25]WEO-BOP'!#REF!</definedName>
    <definedName name="BFOG" localSheetId="18">'[25]WEO-BOP'!#REF!</definedName>
    <definedName name="BFOG" localSheetId="19">'[25]WEO-BOP'!#REF!</definedName>
    <definedName name="BFOG" localSheetId="21">'[25]WEO-BOP'!#REF!</definedName>
    <definedName name="BFOG" localSheetId="30">'[25]WEO-BOP'!#REF!</definedName>
    <definedName name="BFOG" localSheetId="31">'[25]WEO-BOP'!#REF!</definedName>
    <definedName name="BFOG" localSheetId="39">'[25]WEO-BOP'!#REF!</definedName>
    <definedName name="BFOG" localSheetId="40">'[25]WEO-BOP'!#REF!</definedName>
    <definedName name="BFOG" localSheetId="44">'[25]WEO-BOP'!#REF!</definedName>
    <definedName name="BFOG" localSheetId="27">'[25]WEO-BOP'!#REF!</definedName>
    <definedName name="BFOG" localSheetId="28">'[25]WEO-BOP'!#REF!</definedName>
    <definedName name="BFOG" localSheetId="29">'[25]WEO-BOP'!#REF!</definedName>
    <definedName name="BFOG" localSheetId="41">'[25]WEO-BOP'!#REF!</definedName>
    <definedName name="BFOG" localSheetId="47">'[25]WEO-BOP'!#REF!</definedName>
    <definedName name="BFOG" localSheetId="48">'[25]WEO-BOP'!#REF!</definedName>
    <definedName name="BFOG" localSheetId="8">'[25]WEO-BOP'!#REF!</definedName>
    <definedName name="BFOG" localSheetId="53">'[25]WEO-BOP'!#REF!</definedName>
    <definedName name="BFOG">'[25]WEO-BOP'!#REF!</definedName>
    <definedName name="BFOL" localSheetId="17">'[25]WEO-BOP'!#REF!</definedName>
    <definedName name="BFOL" localSheetId="18">'[25]WEO-BOP'!#REF!</definedName>
    <definedName name="BFOL" localSheetId="19">'[25]WEO-BOP'!#REF!</definedName>
    <definedName name="BFOL" localSheetId="21">'[25]WEO-BOP'!#REF!</definedName>
    <definedName name="BFOL" localSheetId="30">'[25]WEO-BOP'!#REF!</definedName>
    <definedName name="BFOL" localSheetId="31">'[25]WEO-BOP'!#REF!</definedName>
    <definedName name="BFOL" localSheetId="39">'[25]WEO-BOP'!#REF!</definedName>
    <definedName name="BFOL" localSheetId="40">'[25]WEO-BOP'!#REF!</definedName>
    <definedName name="BFOL" localSheetId="44">'[25]WEO-BOP'!#REF!</definedName>
    <definedName name="BFOL" localSheetId="27">'[25]WEO-BOP'!#REF!</definedName>
    <definedName name="BFOL" localSheetId="28">'[25]WEO-BOP'!#REF!</definedName>
    <definedName name="BFOL" localSheetId="29">'[25]WEO-BOP'!#REF!</definedName>
    <definedName name="BFOL" localSheetId="41">'[25]WEO-BOP'!#REF!</definedName>
    <definedName name="BFOL" localSheetId="47">'[25]WEO-BOP'!#REF!</definedName>
    <definedName name="BFOL" localSheetId="48">'[25]WEO-BOP'!#REF!</definedName>
    <definedName name="BFOL" localSheetId="8">'[25]WEO-BOP'!#REF!</definedName>
    <definedName name="BFOL" localSheetId="53">'[25]WEO-BOP'!#REF!</definedName>
    <definedName name="BFOL">'[25]WEO-BOP'!#REF!</definedName>
    <definedName name="BFOL_B" localSheetId="17">'[25]WEO-BOP'!#REF!</definedName>
    <definedName name="BFOL_B" localSheetId="18">'[25]WEO-BOP'!#REF!</definedName>
    <definedName name="BFOL_B" localSheetId="19">'[25]WEO-BOP'!#REF!</definedName>
    <definedName name="BFOL_B" localSheetId="21">'[25]WEO-BOP'!#REF!</definedName>
    <definedName name="BFOL_B" localSheetId="30">'[25]WEO-BOP'!#REF!</definedName>
    <definedName name="BFOL_B" localSheetId="31">'[25]WEO-BOP'!#REF!</definedName>
    <definedName name="BFOL_B" localSheetId="39">'[25]WEO-BOP'!#REF!</definedName>
    <definedName name="BFOL_B" localSheetId="40">'[25]WEO-BOP'!#REF!</definedName>
    <definedName name="BFOL_B" localSheetId="44">'[25]WEO-BOP'!#REF!</definedName>
    <definedName name="BFOL_B" localSheetId="27">'[25]WEO-BOP'!#REF!</definedName>
    <definedName name="BFOL_B" localSheetId="28">'[25]WEO-BOP'!#REF!</definedName>
    <definedName name="BFOL_B" localSheetId="29">'[25]WEO-BOP'!#REF!</definedName>
    <definedName name="BFOL_B" localSheetId="41">'[25]WEO-BOP'!#REF!</definedName>
    <definedName name="BFOL_B" localSheetId="47">'[25]WEO-BOP'!#REF!</definedName>
    <definedName name="BFOL_B" localSheetId="48">'[25]WEO-BOP'!#REF!</definedName>
    <definedName name="BFOL_B" localSheetId="8">'[25]WEO-BOP'!#REF!</definedName>
    <definedName name="BFOL_B" localSheetId="53">'[25]WEO-BOP'!#REF!</definedName>
    <definedName name="BFOL_B">'[25]WEO-BOP'!#REF!</definedName>
    <definedName name="BFOL_G" localSheetId="17">'[25]WEO-BOP'!#REF!</definedName>
    <definedName name="BFOL_G" localSheetId="18">'[25]WEO-BOP'!#REF!</definedName>
    <definedName name="BFOL_G" localSheetId="19">'[25]WEO-BOP'!#REF!</definedName>
    <definedName name="BFOL_G" localSheetId="21">'[25]WEO-BOP'!#REF!</definedName>
    <definedName name="BFOL_G" localSheetId="30">'[25]WEO-BOP'!#REF!</definedName>
    <definedName name="BFOL_G" localSheetId="31">'[25]WEO-BOP'!#REF!</definedName>
    <definedName name="BFOL_G" localSheetId="39">'[25]WEO-BOP'!#REF!</definedName>
    <definedName name="BFOL_G" localSheetId="40">'[25]WEO-BOP'!#REF!</definedName>
    <definedName name="BFOL_G" localSheetId="44">'[25]WEO-BOP'!#REF!</definedName>
    <definedName name="BFOL_G" localSheetId="27">'[25]WEO-BOP'!#REF!</definedName>
    <definedName name="BFOL_G" localSheetId="28">'[25]WEO-BOP'!#REF!</definedName>
    <definedName name="BFOL_G" localSheetId="29">'[25]WEO-BOP'!#REF!</definedName>
    <definedName name="BFOL_G" localSheetId="41">'[25]WEO-BOP'!#REF!</definedName>
    <definedName name="BFOL_G" localSheetId="47">'[25]WEO-BOP'!#REF!</definedName>
    <definedName name="BFOL_G" localSheetId="48">'[25]WEO-BOP'!#REF!</definedName>
    <definedName name="BFOL_G" localSheetId="8">'[25]WEO-BOP'!#REF!</definedName>
    <definedName name="BFOL_G" localSheetId="53">'[25]WEO-BOP'!#REF!</definedName>
    <definedName name="BFOL_G">'[25]WEO-BOP'!#REF!</definedName>
    <definedName name="BFOLG" localSheetId="17">'[25]WEO-BOP'!#REF!</definedName>
    <definedName name="BFOLG" localSheetId="18">'[25]WEO-BOP'!#REF!</definedName>
    <definedName name="BFOLG" localSheetId="19">'[25]WEO-BOP'!#REF!</definedName>
    <definedName name="BFOLG" localSheetId="21">'[25]WEO-BOP'!#REF!</definedName>
    <definedName name="BFOLG" localSheetId="30">'[25]WEO-BOP'!#REF!</definedName>
    <definedName name="BFOLG" localSheetId="31">'[25]WEO-BOP'!#REF!</definedName>
    <definedName name="BFOLG" localSheetId="39">'[25]WEO-BOP'!#REF!</definedName>
    <definedName name="BFOLG" localSheetId="40">'[25]WEO-BOP'!#REF!</definedName>
    <definedName name="BFOLG" localSheetId="44">'[25]WEO-BOP'!#REF!</definedName>
    <definedName name="BFOLG" localSheetId="27">'[25]WEO-BOP'!#REF!</definedName>
    <definedName name="BFOLG" localSheetId="28">'[25]WEO-BOP'!#REF!</definedName>
    <definedName name="BFOLG" localSheetId="29">'[25]WEO-BOP'!#REF!</definedName>
    <definedName name="BFOLG" localSheetId="41">'[25]WEO-BOP'!#REF!</definedName>
    <definedName name="BFOLG" localSheetId="47">'[25]WEO-BOP'!#REF!</definedName>
    <definedName name="BFOLG" localSheetId="48">'[25]WEO-BOP'!#REF!</definedName>
    <definedName name="BFOLG" localSheetId="8">'[25]WEO-BOP'!#REF!</definedName>
    <definedName name="BFOLG" localSheetId="53">'[25]WEO-BOP'!#REF!</definedName>
    <definedName name="BFOLG">'[25]WEO-BOP'!#REF!</definedName>
    <definedName name="BFP" localSheetId="17">'[25]WEO-BOP'!#REF!</definedName>
    <definedName name="BFP" localSheetId="18">'[25]WEO-BOP'!#REF!</definedName>
    <definedName name="BFP" localSheetId="19">'[25]WEO-BOP'!#REF!</definedName>
    <definedName name="BFP" localSheetId="21">'[25]WEO-BOP'!#REF!</definedName>
    <definedName name="BFP" localSheetId="30">'[25]WEO-BOP'!#REF!</definedName>
    <definedName name="BFP" localSheetId="31">'[25]WEO-BOP'!#REF!</definedName>
    <definedName name="BFP" localSheetId="39">'[25]WEO-BOP'!#REF!</definedName>
    <definedName name="BFP" localSheetId="40">'[25]WEO-BOP'!#REF!</definedName>
    <definedName name="BFP" localSheetId="44">'[25]WEO-BOP'!#REF!</definedName>
    <definedName name="BFP" localSheetId="27">'[25]WEO-BOP'!#REF!</definedName>
    <definedName name="BFP" localSheetId="28">'[25]WEO-BOP'!#REF!</definedName>
    <definedName name="BFP" localSheetId="29">'[25]WEO-BOP'!#REF!</definedName>
    <definedName name="BFP" localSheetId="41">'[25]WEO-BOP'!#REF!</definedName>
    <definedName name="BFP" localSheetId="47">'[25]WEO-BOP'!#REF!</definedName>
    <definedName name="BFP" localSheetId="48">'[25]WEO-BOP'!#REF!</definedName>
    <definedName name="BFP" localSheetId="8">'[25]WEO-BOP'!#REF!</definedName>
    <definedName name="BFP" localSheetId="53">'[25]WEO-BOP'!#REF!</definedName>
    <definedName name="BFP">'[25]WEO-BOP'!#REF!</definedName>
    <definedName name="BFPA" localSheetId="17">'[25]WEO-BOP'!#REF!</definedName>
    <definedName name="BFPA" localSheetId="18">'[25]WEO-BOP'!#REF!</definedName>
    <definedName name="BFPA" localSheetId="19">'[25]WEO-BOP'!#REF!</definedName>
    <definedName name="BFPA" localSheetId="21">'[25]WEO-BOP'!#REF!</definedName>
    <definedName name="BFPA" localSheetId="30">'[25]WEO-BOP'!#REF!</definedName>
    <definedName name="BFPA" localSheetId="31">'[25]WEO-BOP'!#REF!</definedName>
    <definedName name="BFPA" localSheetId="39">'[25]WEO-BOP'!#REF!</definedName>
    <definedName name="BFPA" localSheetId="40">'[25]WEO-BOP'!#REF!</definedName>
    <definedName name="BFPA" localSheetId="44">'[25]WEO-BOP'!#REF!</definedName>
    <definedName name="BFPA" localSheetId="27">'[25]WEO-BOP'!#REF!</definedName>
    <definedName name="BFPA" localSheetId="28">'[25]WEO-BOP'!#REF!</definedName>
    <definedName name="BFPA" localSheetId="29">'[25]WEO-BOP'!#REF!</definedName>
    <definedName name="BFPA" localSheetId="41">'[25]WEO-BOP'!#REF!</definedName>
    <definedName name="BFPA" localSheetId="47">'[25]WEO-BOP'!#REF!</definedName>
    <definedName name="BFPA" localSheetId="48">'[25]WEO-BOP'!#REF!</definedName>
    <definedName name="BFPA" localSheetId="8">'[25]WEO-BOP'!#REF!</definedName>
    <definedName name="BFPA" localSheetId="53">'[25]WEO-BOP'!#REF!</definedName>
    <definedName name="BFPA">'[25]WEO-BOP'!#REF!</definedName>
    <definedName name="BFPAG" localSheetId="17">'[25]WEO-BOP'!#REF!</definedName>
    <definedName name="BFPAG" localSheetId="18">'[25]WEO-BOP'!#REF!</definedName>
    <definedName name="BFPAG" localSheetId="19">'[25]WEO-BOP'!#REF!</definedName>
    <definedName name="BFPAG" localSheetId="21">'[25]WEO-BOP'!#REF!</definedName>
    <definedName name="BFPAG" localSheetId="30">'[25]WEO-BOP'!#REF!</definedName>
    <definedName name="BFPAG" localSheetId="31">'[25]WEO-BOP'!#REF!</definedName>
    <definedName name="BFPAG" localSheetId="39">'[25]WEO-BOP'!#REF!</definedName>
    <definedName name="BFPAG" localSheetId="40">'[25]WEO-BOP'!#REF!</definedName>
    <definedName name="BFPAG" localSheetId="44">'[25]WEO-BOP'!#REF!</definedName>
    <definedName name="BFPAG" localSheetId="27">'[25]WEO-BOP'!#REF!</definedName>
    <definedName name="BFPAG" localSheetId="28">'[25]WEO-BOP'!#REF!</definedName>
    <definedName name="BFPAG" localSheetId="29">'[25]WEO-BOP'!#REF!</definedName>
    <definedName name="BFPAG" localSheetId="41">'[25]WEO-BOP'!#REF!</definedName>
    <definedName name="BFPAG" localSheetId="47">'[25]WEO-BOP'!#REF!</definedName>
    <definedName name="BFPAG" localSheetId="48">'[25]WEO-BOP'!#REF!</definedName>
    <definedName name="BFPAG" localSheetId="8">'[25]WEO-BOP'!#REF!</definedName>
    <definedName name="BFPAG" localSheetId="53">'[25]WEO-BOP'!#REF!</definedName>
    <definedName name="BFPAG">'[25]WEO-BOP'!#REF!</definedName>
    <definedName name="BFPG" localSheetId="17">'[25]WEO-BOP'!#REF!</definedName>
    <definedName name="BFPG" localSheetId="18">'[25]WEO-BOP'!#REF!</definedName>
    <definedName name="BFPG" localSheetId="19">'[25]WEO-BOP'!#REF!</definedName>
    <definedName name="BFPG" localSheetId="21">'[25]WEO-BOP'!#REF!</definedName>
    <definedName name="BFPG" localSheetId="30">'[25]WEO-BOP'!#REF!</definedName>
    <definedName name="BFPG" localSheetId="31">'[25]WEO-BOP'!#REF!</definedName>
    <definedName name="BFPG" localSheetId="39">'[25]WEO-BOP'!#REF!</definedName>
    <definedName name="BFPG" localSheetId="40">'[25]WEO-BOP'!#REF!</definedName>
    <definedName name="BFPG" localSheetId="44">'[25]WEO-BOP'!#REF!</definedName>
    <definedName name="BFPG" localSheetId="27">'[25]WEO-BOP'!#REF!</definedName>
    <definedName name="BFPG" localSheetId="28">'[25]WEO-BOP'!#REF!</definedName>
    <definedName name="BFPG" localSheetId="29">'[25]WEO-BOP'!#REF!</definedName>
    <definedName name="BFPG" localSheetId="41">'[25]WEO-BOP'!#REF!</definedName>
    <definedName name="BFPG" localSheetId="47">'[25]WEO-BOP'!#REF!</definedName>
    <definedName name="BFPG" localSheetId="48">'[25]WEO-BOP'!#REF!</definedName>
    <definedName name="BFPG" localSheetId="8">'[25]WEO-BOP'!#REF!</definedName>
    <definedName name="BFPG" localSheetId="53">'[25]WEO-BOP'!#REF!</definedName>
    <definedName name="BFPG">'[25]WEO-BOP'!#REF!</definedName>
    <definedName name="BFPL" localSheetId="17">'[25]WEO-BOP'!#REF!</definedName>
    <definedName name="BFPL" localSheetId="18">'[25]WEO-BOP'!#REF!</definedName>
    <definedName name="BFPL" localSheetId="19">'[25]WEO-BOP'!#REF!</definedName>
    <definedName name="BFPL" localSheetId="21">'[25]WEO-BOP'!#REF!</definedName>
    <definedName name="BFPL" localSheetId="30">'[25]WEO-BOP'!#REF!</definedName>
    <definedName name="BFPL" localSheetId="31">'[25]WEO-BOP'!#REF!</definedName>
    <definedName name="BFPL" localSheetId="39">'[25]WEO-BOP'!#REF!</definedName>
    <definedName name="BFPL" localSheetId="40">'[25]WEO-BOP'!#REF!</definedName>
    <definedName name="BFPL" localSheetId="44">'[25]WEO-BOP'!#REF!</definedName>
    <definedName name="BFPL" localSheetId="27">'[25]WEO-BOP'!#REF!</definedName>
    <definedName name="BFPL" localSheetId="28">'[25]WEO-BOP'!#REF!</definedName>
    <definedName name="BFPL" localSheetId="29">'[25]WEO-BOP'!#REF!</definedName>
    <definedName name="BFPL" localSheetId="41">'[25]WEO-BOP'!#REF!</definedName>
    <definedName name="BFPL" localSheetId="47">'[25]WEO-BOP'!#REF!</definedName>
    <definedName name="BFPL" localSheetId="48">'[25]WEO-BOP'!#REF!</definedName>
    <definedName name="BFPL" localSheetId="8">'[25]WEO-BOP'!#REF!</definedName>
    <definedName name="BFPL" localSheetId="53">'[25]WEO-BOP'!#REF!</definedName>
    <definedName name="BFPL">'[25]WEO-BOP'!#REF!</definedName>
    <definedName name="BFPLD" localSheetId="17">'[25]WEO-BOP'!#REF!</definedName>
    <definedName name="BFPLD" localSheetId="18">'[25]WEO-BOP'!#REF!</definedName>
    <definedName name="BFPLD" localSheetId="19">'[25]WEO-BOP'!#REF!</definedName>
    <definedName name="BFPLD" localSheetId="21">'[25]WEO-BOP'!#REF!</definedName>
    <definedName name="BFPLD" localSheetId="30">'[25]WEO-BOP'!#REF!</definedName>
    <definedName name="BFPLD" localSheetId="31">'[25]WEO-BOP'!#REF!</definedName>
    <definedName name="BFPLD" localSheetId="39">'[25]WEO-BOP'!#REF!</definedName>
    <definedName name="BFPLD" localSheetId="40">'[25]WEO-BOP'!#REF!</definedName>
    <definedName name="BFPLD" localSheetId="44">'[25]WEO-BOP'!#REF!</definedName>
    <definedName name="BFPLD" localSheetId="27">'[25]WEO-BOP'!#REF!</definedName>
    <definedName name="BFPLD" localSheetId="28">'[25]WEO-BOP'!#REF!</definedName>
    <definedName name="BFPLD" localSheetId="29">'[25]WEO-BOP'!#REF!</definedName>
    <definedName name="BFPLD" localSheetId="41">'[25]WEO-BOP'!#REF!</definedName>
    <definedName name="BFPLD" localSheetId="47">'[25]WEO-BOP'!#REF!</definedName>
    <definedName name="BFPLD" localSheetId="48">'[25]WEO-BOP'!#REF!</definedName>
    <definedName name="BFPLD" localSheetId="8">'[25]WEO-BOP'!#REF!</definedName>
    <definedName name="BFPLD" localSheetId="53">'[25]WEO-BOP'!#REF!</definedName>
    <definedName name="BFPLD">'[25]WEO-BOP'!#REF!</definedName>
    <definedName name="BFPLDG" localSheetId="17">'[25]WEO-BOP'!#REF!</definedName>
    <definedName name="BFPLDG" localSheetId="18">'[25]WEO-BOP'!#REF!</definedName>
    <definedName name="BFPLDG" localSheetId="19">'[25]WEO-BOP'!#REF!</definedName>
    <definedName name="BFPLDG" localSheetId="21">'[25]WEO-BOP'!#REF!</definedName>
    <definedName name="BFPLDG" localSheetId="30">'[25]WEO-BOP'!#REF!</definedName>
    <definedName name="BFPLDG" localSheetId="31">'[25]WEO-BOP'!#REF!</definedName>
    <definedName name="BFPLDG" localSheetId="39">'[25]WEO-BOP'!#REF!</definedName>
    <definedName name="BFPLDG" localSheetId="40">'[25]WEO-BOP'!#REF!</definedName>
    <definedName name="BFPLDG" localSheetId="44">'[25]WEO-BOP'!#REF!</definedName>
    <definedName name="BFPLDG" localSheetId="27">'[25]WEO-BOP'!#REF!</definedName>
    <definedName name="BFPLDG" localSheetId="28">'[25]WEO-BOP'!#REF!</definedName>
    <definedName name="BFPLDG" localSheetId="29">'[25]WEO-BOP'!#REF!</definedName>
    <definedName name="BFPLDG" localSheetId="41">'[25]WEO-BOP'!#REF!</definedName>
    <definedName name="BFPLDG" localSheetId="47">'[25]WEO-BOP'!#REF!</definedName>
    <definedName name="BFPLDG" localSheetId="48">'[25]WEO-BOP'!#REF!</definedName>
    <definedName name="BFPLDG" localSheetId="8">'[25]WEO-BOP'!#REF!</definedName>
    <definedName name="BFPLDG" localSheetId="53">'[25]WEO-BOP'!#REF!</definedName>
    <definedName name="BFPLDG">'[25]WEO-BOP'!#REF!</definedName>
    <definedName name="BFPLE" localSheetId="17">'[25]WEO-BOP'!#REF!</definedName>
    <definedName name="BFPLE" localSheetId="18">'[25]WEO-BOP'!#REF!</definedName>
    <definedName name="BFPLE" localSheetId="19">'[25]WEO-BOP'!#REF!</definedName>
    <definedName name="BFPLE" localSheetId="21">'[25]WEO-BOP'!#REF!</definedName>
    <definedName name="BFPLE" localSheetId="30">'[25]WEO-BOP'!#REF!</definedName>
    <definedName name="BFPLE" localSheetId="31">'[25]WEO-BOP'!#REF!</definedName>
    <definedName name="BFPLE" localSheetId="39">'[25]WEO-BOP'!#REF!</definedName>
    <definedName name="BFPLE" localSheetId="40">'[25]WEO-BOP'!#REF!</definedName>
    <definedName name="BFPLE" localSheetId="44">'[25]WEO-BOP'!#REF!</definedName>
    <definedName name="BFPLE" localSheetId="27">'[25]WEO-BOP'!#REF!</definedName>
    <definedName name="BFPLE" localSheetId="28">'[25]WEO-BOP'!#REF!</definedName>
    <definedName name="BFPLE" localSheetId="29">'[25]WEO-BOP'!#REF!</definedName>
    <definedName name="BFPLE" localSheetId="41">'[25]WEO-BOP'!#REF!</definedName>
    <definedName name="BFPLE" localSheetId="47">'[25]WEO-BOP'!#REF!</definedName>
    <definedName name="BFPLE" localSheetId="48">'[25]WEO-BOP'!#REF!</definedName>
    <definedName name="BFPLE" localSheetId="8">'[25]WEO-BOP'!#REF!</definedName>
    <definedName name="BFPLE" localSheetId="53">'[25]WEO-BOP'!#REF!</definedName>
    <definedName name="BFPLE">'[25]WEO-BOP'!#REF!</definedName>
    <definedName name="BFRA">#N/A</definedName>
    <definedName name="BGS" localSheetId="17">'[25]WEO-BOP'!#REF!</definedName>
    <definedName name="BGS" localSheetId="18">'[25]WEO-BOP'!#REF!</definedName>
    <definedName name="BGS" localSheetId="19">'[25]WEO-BOP'!#REF!</definedName>
    <definedName name="BGS" localSheetId="21">'[25]WEO-BOP'!#REF!</definedName>
    <definedName name="BGS" localSheetId="30">'[25]WEO-BOP'!#REF!</definedName>
    <definedName name="BGS" localSheetId="31">'[25]WEO-BOP'!#REF!</definedName>
    <definedName name="BGS" localSheetId="39">'[25]WEO-BOP'!#REF!</definedName>
    <definedName name="BGS" localSheetId="40">'[25]WEO-BOP'!#REF!</definedName>
    <definedName name="BGS" localSheetId="44">'[25]WEO-BOP'!#REF!</definedName>
    <definedName name="BGS" localSheetId="27">'[25]WEO-BOP'!#REF!</definedName>
    <definedName name="BGS" localSheetId="28">'[25]WEO-BOP'!#REF!</definedName>
    <definedName name="BGS" localSheetId="29">'[25]WEO-BOP'!#REF!</definedName>
    <definedName name="BGS" localSheetId="41">'[25]WEO-BOP'!#REF!</definedName>
    <definedName name="BGS" localSheetId="47">'[25]WEO-BOP'!#REF!</definedName>
    <definedName name="BGS" localSheetId="48">'[25]WEO-BOP'!#REF!</definedName>
    <definedName name="BGS" localSheetId="8">'[25]WEO-BOP'!#REF!</definedName>
    <definedName name="BGS" localSheetId="53">'[25]WEO-BOP'!#REF!</definedName>
    <definedName name="BGS">'[25]WEO-BOP'!#REF!</definedName>
    <definedName name="BI">#N/A</definedName>
    <definedName name="BID" localSheetId="17">'[25]WEO-BOP'!#REF!</definedName>
    <definedName name="BID" localSheetId="18">'[25]WEO-BOP'!#REF!</definedName>
    <definedName name="BID" localSheetId="19">'[25]WEO-BOP'!#REF!</definedName>
    <definedName name="BID" localSheetId="21">'[25]WEO-BOP'!#REF!</definedName>
    <definedName name="BID" localSheetId="30">'[25]WEO-BOP'!#REF!</definedName>
    <definedName name="BID" localSheetId="31">'[25]WEO-BOP'!#REF!</definedName>
    <definedName name="BID" localSheetId="39">'[25]WEO-BOP'!#REF!</definedName>
    <definedName name="BID" localSheetId="40">'[25]WEO-BOP'!#REF!</definedName>
    <definedName name="BID" localSheetId="44">'[25]WEO-BOP'!#REF!</definedName>
    <definedName name="BID" localSheetId="27">'[25]WEO-BOP'!#REF!</definedName>
    <definedName name="BID" localSheetId="28">'[25]WEO-BOP'!#REF!</definedName>
    <definedName name="BID" localSheetId="29">'[25]WEO-BOP'!#REF!</definedName>
    <definedName name="BID" localSheetId="41">'[25]WEO-BOP'!#REF!</definedName>
    <definedName name="BID" localSheetId="47">'[25]WEO-BOP'!#REF!</definedName>
    <definedName name="BID" localSheetId="48">'[25]WEO-BOP'!#REF!</definedName>
    <definedName name="BID" localSheetId="8">'[25]WEO-BOP'!#REF!</definedName>
    <definedName name="BID" localSheetId="53">'[25]WEO-BOP'!#REF!</definedName>
    <definedName name="BID">'[25]WEO-BOP'!#REF!</definedName>
    <definedName name="BK">#N/A</definedName>
    <definedName name="BKF">#N/A</definedName>
    <definedName name="BMG">[26]Q6!$E$28:$AH$28</definedName>
    <definedName name="BMII">#N/A</definedName>
    <definedName name="BMIIB">#N/A</definedName>
    <definedName name="BMIIG">#N/A</definedName>
    <definedName name="BMS" localSheetId="17">'[25]WEO-BOP'!#REF!</definedName>
    <definedName name="BMS" localSheetId="18">'[25]WEO-BOP'!#REF!</definedName>
    <definedName name="BMS" localSheetId="19">'[25]WEO-BOP'!#REF!</definedName>
    <definedName name="BMS" localSheetId="21">'[25]WEO-BOP'!#REF!</definedName>
    <definedName name="BMS" localSheetId="30">'[25]WEO-BOP'!#REF!</definedName>
    <definedName name="BMS" localSheetId="31">'[25]WEO-BOP'!#REF!</definedName>
    <definedName name="BMS" localSheetId="39">'[25]WEO-BOP'!#REF!</definedName>
    <definedName name="BMS" localSheetId="40">'[25]WEO-BOP'!#REF!</definedName>
    <definedName name="BMS" localSheetId="44">'[25]WEO-BOP'!#REF!</definedName>
    <definedName name="BMS" localSheetId="45">'[25]WEO-BOP'!#REF!</definedName>
    <definedName name="BMS" localSheetId="27">'[25]WEO-BOP'!#REF!</definedName>
    <definedName name="BMS" localSheetId="28">'[25]WEO-BOP'!#REF!</definedName>
    <definedName name="BMS" localSheetId="29">'[25]WEO-BOP'!#REF!</definedName>
    <definedName name="BMS" localSheetId="41">'[25]WEO-BOP'!#REF!</definedName>
    <definedName name="BMS" localSheetId="47">'[25]WEO-BOP'!#REF!</definedName>
    <definedName name="BMS" localSheetId="48">'[25]WEO-BOP'!#REF!</definedName>
    <definedName name="BMS" localSheetId="8">'[25]WEO-BOP'!#REF!</definedName>
    <definedName name="BMS" localSheetId="51">'[25]WEO-BOP'!#REF!</definedName>
    <definedName name="BMS" localSheetId="53">'[25]WEO-BOP'!#REF!</definedName>
    <definedName name="BMS">'[25]WEO-BOP'!#REF!</definedName>
    <definedName name="Bolivia" localSheetId="17">#REF!</definedName>
    <definedName name="Bolivia" localSheetId="18">#REF!</definedName>
    <definedName name="Bolivia" localSheetId="19">#REF!</definedName>
    <definedName name="Bolivia" localSheetId="21">#REF!</definedName>
    <definedName name="Bolivia" localSheetId="30">#REF!</definedName>
    <definedName name="Bolivia" localSheetId="31">#REF!</definedName>
    <definedName name="Bolivia" localSheetId="35">#REF!</definedName>
    <definedName name="Bolivia" localSheetId="39">#REF!</definedName>
    <definedName name="Bolivia" localSheetId="40">#REF!</definedName>
    <definedName name="Bolivia" localSheetId="44">#REF!</definedName>
    <definedName name="Bolivia" localSheetId="45">#REF!</definedName>
    <definedName name="Bolivia" localSheetId="10">#REF!</definedName>
    <definedName name="Bolivia" localSheetId="11">#REF!</definedName>
    <definedName name="Bolivia" localSheetId="27">#REF!</definedName>
    <definedName name="Bolivia" localSheetId="28">#REF!</definedName>
    <definedName name="Bolivia" localSheetId="29">#REF!</definedName>
    <definedName name="Bolivia" localSheetId="41">#REF!</definedName>
    <definedName name="Bolivia" localSheetId="47">#REF!</definedName>
    <definedName name="Bolivia" localSheetId="48">#REF!</definedName>
    <definedName name="Bolivia" localSheetId="8">#REF!</definedName>
    <definedName name="Bolivia" localSheetId="51">#REF!</definedName>
    <definedName name="Bolivia" localSheetId="53">#REF!</definedName>
    <definedName name="Bolivia">#REF!</definedName>
    <definedName name="BOP">#N/A</definedName>
    <definedName name="BOPB" localSheetId="17">#REF!</definedName>
    <definedName name="BOPB" localSheetId="18">#REF!</definedName>
    <definedName name="BOPB" localSheetId="19">#REF!</definedName>
    <definedName name="BOPB" localSheetId="21">#REF!</definedName>
    <definedName name="BOPB" localSheetId="30">#REF!</definedName>
    <definedName name="BOPB" localSheetId="31">#REF!</definedName>
    <definedName name="BOPB" localSheetId="35">#REF!</definedName>
    <definedName name="BOPB" localSheetId="39">#REF!</definedName>
    <definedName name="BOPB" localSheetId="40">#REF!</definedName>
    <definedName name="BOPB" localSheetId="44">#REF!</definedName>
    <definedName name="BOPB" localSheetId="45">#REF!</definedName>
    <definedName name="BOPB" localSheetId="10">#REF!</definedName>
    <definedName name="BOPB" localSheetId="11">#REF!</definedName>
    <definedName name="BOPB" localSheetId="27">#REF!</definedName>
    <definedName name="BOPB" localSheetId="28">#REF!</definedName>
    <definedName name="BOPB" localSheetId="29">#REF!</definedName>
    <definedName name="BOPB" localSheetId="41">#REF!</definedName>
    <definedName name="BOPB" localSheetId="47">#REF!</definedName>
    <definedName name="BOPB" localSheetId="48">#REF!</definedName>
    <definedName name="BOPB" localSheetId="8">#REF!</definedName>
    <definedName name="BOPB" localSheetId="51">#REF!</definedName>
    <definedName name="BOPB" localSheetId="53">#REF!</definedName>
    <definedName name="BOPB">#REF!</definedName>
    <definedName name="BOPMEMOB" localSheetId="17">#REF!</definedName>
    <definedName name="BOPMEMOB" localSheetId="18">#REF!</definedName>
    <definedName name="BOPMEMOB" localSheetId="19">#REF!</definedName>
    <definedName name="BOPMEMOB" localSheetId="21">#REF!</definedName>
    <definedName name="BOPMEMOB" localSheetId="30">#REF!</definedName>
    <definedName name="BOPMEMOB" localSheetId="31">#REF!</definedName>
    <definedName name="BOPMEMOB" localSheetId="35">#REF!</definedName>
    <definedName name="BOPMEMOB" localSheetId="39">#REF!</definedName>
    <definedName name="BOPMEMOB" localSheetId="40">#REF!</definedName>
    <definedName name="BOPMEMOB" localSheetId="44">#REF!</definedName>
    <definedName name="BOPMEMOB" localSheetId="45">#REF!</definedName>
    <definedName name="BOPMEMOB" localSheetId="10">#REF!</definedName>
    <definedName name="BOPMEMOB" localSheetId="11">#REF!</definedName>
    <definedName name="BOPMEMOB" localSheetId="27">#REF!</definedName>
    <definedName name="BOPMEMOB" localSheetId="28">#REF!</definedName>
    <definedName name="BOPMEMOB" localSheetId="29">#REF!</definedName>
    <definedName name="BOPMEMOB" localSheetId="41">#REF!</definedName>
    <definedName name="BOPMEMOB" localSheetId="47">#REF!</definedName>
    <definedName name="BOPMEMOB" localSheetId="48">#REF!</definedName>
    <definedName name="BOPMEMOB" localSheetId="8">#REF!</definedName>
    <definedName name="BOPMEMOB" localSheetId="53">#REF!</definedName>
    <definedName name="BOPMEMOB">#REF!</definedName>
    <definedName name="bracket_2" localSheetId="17">[27]Graf14_Graf15!#REF!</definedName>
    <definedName name="bracket_2" localSheetId="18">[27]Graf14_Graf15!#REF!</definedName>
    <definedName name="bracket_2" localSheetId="19">[27]Graf14_Graf15!#REF!</definedName>
    <definedName name="bracket_2" localSheetId="21">[27]Graf14_Graf15!#REF!</definedName>
    <definedName name="bracket_2" localSheetId="30">[27]Graf14_Graf15!#REF!</definedName>
    <definedName name="bracket_2" localSheetId="31">[27]Graf14_Graf15!#REF!</definedName>
    <definedName name="bracket_2" localSheetId="35">[27]Graf14_Graf15!#REF!</definedName>
    <definedName name="bracket_2" localSheetId="39">[27]Graf14_Graf15!#REF!</definedName>
    <definedName name="bracket_2" localSheetId="40">[27]Graf14_Graf15!#REF!</definedName>
    <definedName name="bracket_2" localSheetId="44">[27]Graf14_Graf15!#REF!</definedName>
    <definedName name="bracket_2" localSheetId="45">[27]Graf14_Graf15!#REF!</definedName>
    <definedName name="bracket_2" localSheetId="27">[27]Graf14_Graf15!#REF!</definedName>
    <definedName name="bracket_2" localSheetId="28">[27]Graf14_Graf15!#REF!</definedName>
    <definedName name="bracket_2" localSheetId="29">[27]Graf14_Graf15!#REF!</definedName>
    <definedName name="bracket_2" localSheetId="41">[27]Graf14_Graf15!#REF!</definedName>
    <definedName name="bracket_2" localSheetId="47">[27]Graf14_Graf15!#REF!</definedName>
    <definedName name="bracket_2" localSheetId="48">[27]Graf14_Graf15!#REF!</definedName>
    <definedName name="bracket_2" localSheetId="8">[27]Graf14_Graf15!#REF!</definedName>
    <definedName name="bracket_2" localSheetId="53">[27]Graf14_Graf15!#REF!</definedName>
    <definedName name="bracket_2">[27]Graf14_Graf15!#REF!</definedName>
    <definedName name="BRASS" localSheetId="17">'[25]WEO-BOP'!#REF!</definedName>
    <definedName name="BRASS" localSheetId="18">'[25]WEO-BOP'!#REF!</definedName>
    <definedName name="BRASS" localSheetId="19">'[25]WEO-BOP'!#REF!</definedName>
    <definedName name="BRASS" localSheetId="21">'[25]WEO-BOP'!#REF!</definedName>
    <definedName name="BRASS" localSheetId="30">'[25]WEO-BOP'!#REF!</definedName>
    <definedName name="BRASS" localSheetId="31">'[25]WEO-BOP'!#REF!</definedName>
    <definedName name="BRASS" localSheetId="39">'[25]WEO-BOP'!#REF!</definedName>
    <definedName name="BRASS" localSheetId="40">'[25]WEO-BOP'!#REF!</definedName>
    <definedName name="BRASS" localSheetId="44">'[25]WEO-BOP'!#REF!</definedName>
    <definedName name="BRASS" localSheetId="45">'[25]WEO-BOP'!#REF!</definedName>
    <definedName name="BRASS" localSheetId="27">'[25]WEO-BOP'!#REF!</definedName>
    <definedName name="BRASS" localSheetId="28">'[25]WEO-BOP'!#REF!</definedName>
    <definedName name="BRASS" localSheetId="29">'[25]WEO-BOP'!#REF!</definedName>
    <definedName name="BRASS" localSheetId="41">'[25]WEO-BOP'!#REF!</definedName>
    <definedName name="BRASS" localSheetId="47">'[25]WEO-BOP'!#REF!</definedName>
    <definedName name="BRASS" localSheetId="48">'[25]WEO-BOP'!#REF!</definedName>
    <definedName name="BRASS" localSheetId="8">'[25]WEO-BOP'!#REF!</definedName>
    <definedName name="BRASS" localSheetId="53">'[25]WEO-BOP'!#REF!</definedName>
    <definedName name="BRASS">'[25]WEO-BOP'!#REF!</definedName>
    <definedName name="Brazil" localSheetId="17">#REF!</definedName>
    <definedName name="Brazil" localSheetId="18">#REF!</definedName>
    <definedName name="Brazil" localSheetId="19">#REF!</definedName>
    <definedName name="Brazil" localSheetId="21">#REF!</definedName>
    <definedName name="Brazil" localSheetId="30">#REF!</definedName>
    <definedName name="Brazil" localSheetId="31">#REF!</definedName>
    <definedName name="Brazil" localSheetId="35">#REF!</definedName>
    <definedName name="Brazil" localSheetId="39">#REF!</definedName>
    <definedName name="Brazil" localSheetId="40">#REF!</definedName>
    <definedName name="Brazil" localSheetId="44">#REF!</definedName>
    <definedName name="Brazil" localSheetId="45">#REF!</definedName>
    <definedName name="Brazil" localSheetId="10">#REF!</definedName>
    <definedName name="Brazil" localSheetId="11">#REF!</definedName>
    <definedName name="Brazil" localSheetId="27">#REF!</definedName>
    <definedName name="Brazil" localSheetId="28">#REF!</definedName>
    <definedName name="Brazil" localSheetId="29">#REF!</definedName>
    <definedName name="Brazil" localSheetId="41">#REF!</definedName>
    <definedName name="Brazil" localSheetId="47">#REF!</definedName>
    <definedName name="Brazil" localSheetId="48">#REF!</definedName>
    <definedName name="Brazil" localSheetId="8">#REF!</definedName>
    <definedName name="Brazil" localSheetId="51">#REF!</definedName>
    <definedName name="Brazil" localSheetId="53">#REF!</definedName>
    <definedName name="Brazil">#REF!</definedName>
    <definedName name="BTR" localSheetId="17">'[25]WEO-BOP'!#REF!</definedName>
    <definedName name="BTR" localSheetId="18">'[25]WEO-BOP'!#REF!</definedName>
    <definedName name="BTR" localSheetId="19">'[25]WEO-BOP'!#REF!</definedName>
    <definedName name="BTR" localSheetId="21">'[25]WEO-BOP'!#REF!</definedName>
    <definedName name="BTR" localSheetId="30">'[25]WEO-BOP'!#REF!</definedName>
    <definedName name="BTR" localSheetId="31">'[25]WEO-BOP'!#REF!</definedName>
    <definedName name="BTR" localSheetId="35">'[25]WEO-BOP'!#REF!</definedName>
    <definedName name="BTR" localSheetId="39">'[25]WEO-BOP'!#REF!</definedName>
    <definedName name="BTR" localSheetId="40">'[25]WEO-BOP'!#REF!</definedName>
    <definedName name="BTR" localSheetId="44">'[25]WEO-BOP'!#REF!</definedName>
    <definedName name="BTR" localSheetId="45">'[25]WEO-BOP'!#REF!</definedName>
    <definedName name="BTR" localSheetId="27">'[25]WEO-BOP'!#REF!</definedName>
    <definedName name="BTR" localSheetId="28">'[25]WEO-BOP'!#REF!</definedName>
    <definedName name="BTR" localSheetId="29">'[25]WEO-BOP'!#REF!</definedName>
    <definedName name="BTR" localSheetId="41">'[25]WEO-BOP'!#REF!</definedName>
    <definedName name="BTR" localSheetId="47">'[25]WEO-BOP'!#REF!</definedName>
    <definedName name="BTR" localSheetId="48">'[25]WEO-BOP'!#REF!</definedName>
    <definedName name="BTR" localSheetId="8">'[25]WEO-BOP'!#REF!</definedName>
    <definedName name="BTR" localSheetId="51">'[25]WEO-BOP'!#REF!</definedName>
    <definedName name="BTR" localSheetId="53">'[25]WEO-BOP'!#REF!</definedName>
    <definedName name="BTR">'[25]WEO-BOP'!#REF!</definedName>
    <definedName name="BTRG" localSheetId="17">'[25]WEO-BOP'!#REF!</definedName>
    <definedName name="BTRG" localSheetId="18">'[25]WEO-BOP'!#REF!</definedName>
    <definedName name="BTRG" localSheetId="19">'[25]WEO-BOP'!#REF!</definedName>
    <definedName name="BTRG" localSheetId="21">'[25]WEO-BOP'!#REF!</definedName>
    <definedName name="BTRG" localSheetId="30">'[25]WEO-BOP'!#REF!</definedName>
    <definedName name="BTRG" localSheetId="31">'[25]WEO-BOP'!#REF!</definedName>
    <definedName name="BTRG" localSheetId="39">'[25]WEO-BOP'!#REF!</definedName>
    <definedName name="BTRG" localSheetId="40">'[25]WEO-BOP'!#REF!</definedName>
    <definedName name="BTRG" localSheetId="44">'[25]WEO-BOP'!#REF!</definedName>
    <definedName name="BTRG" localSheetId="45">'[25]WEO-BOP'!#REF!</definedName>
    <definedName name="BTRG" localSheetId="27">'[25]WEO-BOP'!#REF!</definedName>
    <definedName name="BTRG" localSheetId="28">'[25]WEO-BOP'!#REF!</definedName>
    <definedName name="BTRG" localSheetId="29">'[25]WEO-BOP'!#REF!</definedName>
    <definedName name="BTRG" localSheetId="41">'[25]WEO-BOP'!#REF!</definedName>
    <definedName name="BTRG" localSheetId="47">'[25]WEO-BOP'!#REF!</definedName>
    <definedName name="BTRG" localSheetId="48">'[25]WEO-BOP'!#REF!</definedName>
    <definedName name="BTRG" localSheetId="8">'[25]WEO-BOP'!#REF!</definedName>
    <definedName name="BTRG" localSheetId="53">'[25]WEO-BOP'!#REF!</definedName>
    <definedName name="BTRG">'[25]WEO-BOP'!#REF!</definedName>
    <definedName name="BUDGET" localSheetId="17">#REF!</definedName>
    <definedName name="BUDGET" localSheetId="18">#REF!</definedName>
    <definedName name="BUDGET" localSheetId="19">#REF!</definedName>
    <definedName name="BUDGET" localSheetId="21">#REF!</definedName>
    <definedName name="BUDGET" localSheetId="30">#REF!</definedName>
    <definedName name="BUDGET" localSheetId="31">#REF!</definedName>
    <definedName name="BUDGET" localSheetId="35">#REF!</definedName>
    <definedName name="BUDGET" localSheetId="39">#REF!</definedName>
    <definedName name="BUDGET" localSheetId="40">#REF!</definedName>
    <definedName name="BUDGET" localSheetId="44">#REF!</definedName>
    <definedName name="BUDGET" localSheetId="45">#REF!</definedName>
    <definedName name="BUDGET" localSheetId="10">#REF!</definedName>
    <definedName name="BUDGET" localSheetId="11">#REF!</definedName>
    <definedName name="BUDGET" localSheetId="27">#REF!</definedName>
    <definedName name="BUDGET" localSheetId="28">#REF!</definedName>
    <definedName name="BUDGET" localSheetId="29">#REF!</definedName>
    <definedName name="BUDGET" localSheetId="41">#REF!</definedName>
    <definedName name="BUDGET" localSheetId="47">#REF!</definedName>
    <definedName name="BUDGET" localSheetId="48">#REF!</definedName>
    <definedName name="BUDGET" localSheetId="8">#REF!</definedName>
    <definedName name="BUDGET" localSheetId="51">#REF!</definedName>
    <definedName name="BUDGET" localSheetId="53">#REF!</definedName>
    <definedName name="BUDGET">#REF!</definedName>
    <definedName name="Budget_expenditure" localSheetId="17">#REF!</definedName>
    <definedName name="Budget_expenditure" localSheetId="18">#REF!</definedName>
    <definedName name="Budget_expenditure" localSheetId="19">#REF!</definedName>
    <definedName name="Budget_expenditure" localSheetId="21">#REF!</definedName>
    <definedName name="Budget_expenditure" localSheetId="30">#REF!</definedName>
    <definedName name="Budget_expenditure" localSheetId="31">#REF!</definedName>
    <definedName name="Budget_expenditure" localSheetId="35">#REF!</definedName>
    <definedName name="Budget_expenditure" localSheetId="39">#REF!</definedName>
    <definedName name="Budget_expenditure" localSheetId="40">#REF!</definedName>
    <definedName name="Budget_expenditure" localSheetId="44">#REF!</definedName>
    <definedName name="Budget_expenditure" localSheetId="45">#REF!</definedName>
    <definedName name="Budget_expenditure" localSheetId="10">#REF!</definedName>
    <definedName name="Budget_expenditure" localSheetId="11">#REF!</definedName>
    <definedName name="Budget_expenditure" localSheetId="27">#REF!</definedName>
    <definedName name="Budget_expenditure" localSheetId="28">#REF!</definedName>
    <definedName name="Budget_expenditure" localSheetId="29">#REF!</definedName>
    <definedName name="Budget_expenditure" localSheetId="41">#REF!</definedName>
    <definedName name="Budget_expenditure" localSheetId="47">#REF!</definedName>
    <definedName name="Budget_expenditure" localSheetId="48">#REF!</definedName>
    <definedName name="Budget_expenditure" localSheetId="8">#REF!</definedName>
    <definedName name="Budget_expenditure" localSheetId="53">#REF!</definedName>
    <definedName name="Budget_expenditure">#REF!</definedName>
    <definedName name="Budget_revenue" localSheetId="17">#REF!</definedName>
    <definedName name="Budget_revenue" localSheetId="18">#REF!</definedName>
    <definedName name="Budget_revenue" localSheetId="19">#REF!</definedName>
    <definedName name="Budget_revenue" localSheetId="21">#REF!</definedName>
    <definedName name="Budget_revenue" localSheetId="30">#REF!</definedName>
    <definedName name="Budget_revenue" localSheetId="31">#REF!</definedName>
    <definedName name="Budget_revenue" localSheetId="35">#REF!</definedName>
    <definedName name="Budget_revenue" localSheetId="39">#REF!</definedName>
    <definedName name="Budget_revenue" localSheetId="40">#REF!</definedName>
    <definedName name="Budget_revenue" localSheetId="44">#REF!</definedName>
    <definedName name="Budget_revenue" localSheetId="45">#REF!</definedName>
    <definedName name="Budget_revenue" localSheetId="10">#REF!</definedName>
    <definedName name="Budget_revenue" localSheetId="11">#REF!</definedName>
    <definedName name="Budget_revenue" localSheetId="27">#REF!</definedName>
    <definedName name="Budget_revenue" localSheetId="28">#REF!</definedName>
    <definedName name="Budget_revenue" localSheetId="29">#REF!</definedName>
    <definedName name="Budget_revenue" localSheetId="41">#REF!</definedName>
    <definedName name="Budget_revenue" localSheetId="47">#REF!</definedName>
    <definedName name="Budget_revenue" localSheetId="48">#REF!</definedName>
    <definedName name="Budget_revenue" localSheetId="8">#REF!</definedName>
    <definedName name="Budget_revenue" localSheetId="53">#REF!</definedName>
    <definedName name="Budget_revenue">#REF!</definedName>
    <definedName name="BXG">[26]Q6!$E$26:$AH$26</definedName>
    <definedName name="BXS" localSheetId="17">'[25]WEO-BOP'!#REF!</definedName>
    <definedName name="BXS" localSheetId="18">'[25]WEO-BOP'!#REF!</definedName>
    <definedName name="BXS" localSheetId="19">'[25]WEO-BOP'!#REF!</definedName>
    <definedName name="BXS" localSheetId="21">'[25]WEO-BOP'!#REF!</definedName>
    <definedName name="BXS" localSheetId="30">'[25]WEO-BOP'!#REF!</definedName>
    <definedName name="BXS" localSheetId="31">'[25]WEO-BOP'!#REF!</definedName>
    <definedName name="BXS" localSheetId="39">'[25]WEO-BOP'!#REF!</definedName>
    <definedName name="BXS" localSheetId="40">'[25]WEO-BOP'!#REF!</definedName>
    <definedName name="BXS" localSheetId="44">'[25]WEO-BOP'!#REF!</definedName>
    <definedName name="BXS" localSheetId="45">'[25]WEO-BOP'!#REF!</definedName>
    <definedName name="BXS" localSheetId="27">'[25]WEO-BOP'!#REF!</definedName>
    <definedName name="BXS" localSheetId="28">'[25]WEO-BOP'!#REF!</definedName>
    <definedName name="BXS" localSheetId="29">'[25]WEO-BOP'!#REF!</definedName>
    <definedName name="BXS" localSheetId="41">'[25]WEO-BOP'!#REF!</definedName>
    <definedName name="BXS" localSheetId="47">'[25]WEO-BOP'!#REF!</definedName>
    <definedName name="BXS" localSheetId="48">'[25]WEO-BOP'!#REF!</definedName>
    <definedName name="BXS" localSheetId="8">'[25]WEO-BOP'!#REF!</definedName>
    <definedName name="BXS" localSheetId="51">'[25]WEO-BOP'!#REF!</definedName>
    <definedName name="BXS" localSheetId="53">'[25]WEO-BOP'!#REF!</definedName>
    <definedName name="BXS">'[25]WEO-BOP'!#REF!</definedName>
    <definedName name="BXTSAq" localSheetId="17">#REF!</definedName>
    <definedName name="BXTSAq" localSheetId="18">#REF!</definedName>
    <definedName name="BXTSAq" localSheetId="19">#REF!</definedName>
    <definedName name="BXTSAq" localSheetId="21">#REF!</definedName>
    <definedName name="BXTSAq" localSheetId="30">#REF!</definedName>
    <definedName name="BXTSAq" localSheetId="31">#REF!</definedName>
    <definedName name="BXTSAq" localSheetId="35">#REF!</definedName>
    <definedName name="BXTSAq" localSheetId="39">#REF!</definedName>
    <definedName name="BXTSAq" localSheetId="40">#REF!</definedName>
    <definedName name="BXTSAq" localSheetId="44">#REF!</definedName>
    <definedName name="BXTSAq" localSheetId="45">#REF!</definedName>
    <definedName name="BXTSAq" localSheetId="10">#REF!</definedName>
    <definedName name="BXTSAq" localSheetId="11">#REF!</definedName>
    <definedName name="BXTSAq" localSheetId="27">#REF!</definedName>
    <definedName name="BXTSAq" localSheetId="28">#REF!</definedName>
    <definedName name="BXTSAq" localSheetId="29">#REF!</definedName>
    <definedName name="BXTSAq" localSheetId="41">#REF!</definedName>
    <definedName name="BXTSAq" localSheetId="47">#REF!</definedName>
    <definedName name="BXTSAq" localSheetId="48">#REF!</definedName>
    <definedName name="BXTSAq" localSheetId="8">#REF!</definedName>
    <definedName name="BXTSAq" localSheetId="51">#REF!</definedName>
    <definedName name="BXTSAq" localSheetId="53">#REF!</definedName>
    <definedName name="BXTSAq">#REF!</definedName>
    <definedName name="CalcMCV_4" localSheetId="17">#REF!</definedName>
    <definedName name="CalcMCV_4" localSheetId="18">#REF!</definedName>
    <definedName name="CalcMCV_4" localSheetId="19">#REF!</definedName>
    <definedName name="CalcMCV_4" localSheetId="21">#REF!</definedName>
    <definedName name="CalcMCV_4" localSheetId="30">#REF!</definedName>
    <definedName name="CalcMCV_4" localSheetId="31">#REF!</definedName>
    <definedName name="CalcMCV_4" localSheetId="35">#REF!</definedName>
    <definedName name="CalcMCV_4" localSheetId="39">#REF!</definedName>
    <definedName name="CalcMCV_4" localSheetId="40">#REF!</definedName>
    <definedName name="CalcMCV_4" localSheetId="44">#REF!</definedName>
    <definedName name="CalcMCV_4" localSheetId="45">#REF!</definedName>
    <definedName name="CalcMCV_4" localSheetId="10">#REF!</definedName>
    <definedName name="CalcMCV_4" localSheetId="11">#REF!</definedName>
    <definedName name="CalcMCV_4" localSheetId="27">#REF!</definedName>
    <definedName name="CalcMCV_4" localSheetId="28">#REF!</definedName>
    <definedName name="CalcMCV_4" localSheetId="29">#REF!</definedName>
    <definedName name="CalcMCV_4" localSheetId="41">#REF!</definedName>
    <definedName name="CalcMCV_4" localSheetId="47">#REF!</definedName>
    <definedName name="CalcMCV_4" localSheetId="48">#REF!</definedName>
    <definedName name="CalcMCV_4" localSheetId="8">#REF!</definedName>
    <definedName name="CalcMCV_4" localSheetId="53">#REF!</definedName>
    <definedName name="CalcMCV_4">#REF!</definedName>
    <definedName name="calcNGS_NGDP">#N/A</definedName>
    <definedName name="CAPACCB" localSheetId="17">#REF!</definedName>
    <definedName name="CAPACCB" localSheetId="18">#REF!</definedName>
    <definedName name="CAPACCB" localSheetId="19">#REF!</definedName>
    <definedName name="CAPACCB" localSheetId="21">#REF!</definedName>
    <definedName name="CAPACCB" localSheetId="30">#REF!</definedName>
    <definedName name="CAPACCB" localSheetId="31">#REF!</definedName>
    <definedName name="CAPACCB" localSheetId="35">#REF!</definedName>
    <definedName name="CAPACCB" localSheetId="39">#REF!</definedName>
    <definedName name="CAPACCB" localSheetId="40">#REF!</definedName>
    <definedName name="CAPACCB" localSheetId="44">#REF!</definedName>
    <definedName name="CAPACCB" localSheetId="45">#REF!</definedName>
    <definedName name="CAPACCB" localSheetId="10">#REF!</definedName>
    <definedName name="CAPACCB" localSheetId="11">#REF!</definedName>
    <definedName name="CAPACCB" localSheetId="27">#REF!</definedName>
    <definedName name="CAPACCB" localSheetId="28">#REF!</definedName>
    <definedName name="CAPACCB" localSheetId="29">#REF!</definedName>
    <definedName name="CAPACCB" localSheetId="41">#REF!</definedName>
    <definedName name="CAPACCB" localSheetId="47">#REF!</definedName>
    <definedName name="CAPACCB" localSheetId="48">#REF!</definedName>
    <definedName name="CAPACCB" localSheetId="8">#REF!</definedName>
    <definedName name="CAPACCB" localSheetId="51">#REF!</definedName>
    <definedName name="CAPACCB" localSheetId="53">#REF!</definedName>
    <definedName name="CAPACCB">#REF!</definedName>
    <definedName name="cc" localSheetId="15"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1" hidden="1">{"Riqfin97",#N/A,FALSE,"Tran";"Riqfinpro",#N/A,FALSE,"Tran"}</definedName>
    <definedName name="cc" localSheetId="35" hidden="1">{"Riqfin97",#N/A,FALSE,"Tran";"Riqfinpro",#N/A,FALSE,"Tran"}</definedName>
    <definedName name="cc" localSheetId="43" hidden="1">{"Riqfin97",#N/A,FALSE,"Tran";"Riqfinpro",#N/A,FALSE,"Tran"}</definedName>
    <definedName name="cc" localSheetId="44" hidden="1">{"Riqfin97",#N/A,FALSE,"Tran";"Riqfinpro",#N/A,FALSE,"Tran"}</definedName>
    <definedName name="cc" localSheetId="45" hidden="1">{"Riqfin97",#N/A,FALSE,"Tran";"Riqfinpro",#N/A,FALSE,"Tran"}</definedName>
    <definedName name="cc" localSheetId="10" hidden="1">{"Riqfin97",#N/A,FALSE,"Tran";"Riqfinpro",#N/A,FALSE,"Tran"}</definedName>
    <definedName name="cc" localSheetId="11" hidden="1">{"Riqfin97",#N/A,FALSE,"Tran";"Riqfinpro",#N/A,FALSE,"Tran"}</definedName>
    <definedName name="cc" localSheetId="62" hidden="1">{"Riqfin97",#N/A,FALSE,"Tran";"Riqfinpro",#N/A,FALSE,"Tran"}</definedName>
    <definedName name="cc" localSheetId="51" hidden="1">{"Riqfin97",#N/A,FALSE,"Tran";"Riqfinpro",#N/A,FALSE,"Tran"}</definedName>
    <definedName name="cc" localSheetId="53"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18" hidden="1">{"Riqfin97",#N/A,FALSE,"Tran";"Riqfinpro",#N/A,FALSE,"Tran"}</definedName>
    <definedName name="ccc" localSheetId="19" hidden="1">{"Riqfin97",#N/A,FALSE,"Tran";"Riqfinpro",#N/A,FALSE,"Tran"}</definedName>
    <definedName name="ccc" localSheetId="21" hidden="1">{"Riqfin97",#N/A,FALSE,"Tran";"Riqfinpro",#N/A,FALSE,"Tran"}</definedName>
    <definedName name="ccc" localSheetId="35" hidden="1">{"Riqfin97",#N/A,FALSE,"Tran";"Riqfinpro",#N/A,FALSE,"Tran"}</definedName>
    <definedName name="ccc" localSheetId="43" hidden="1">{"Riqfin97",#N/A,FALSE,"Tran";"Riqfinpro",#N/A,FALSE,"Tran"}</definedName>
    <definedName name="ccc" localSheetId="44" hidden="1">{"Riqfin97",#N/A,FALSE,"Tran";"Riqfinpro",#N/A,FALSE,"Tran"}</definedName>
    <definedName name="ccc" localSheetId="45" hidden="1">{"Riqfin97",#N/A,FALSE,"Tran";"Riqfinpro",#N/A,FALSE,"Tran"}</definedName>
    <definedName name="ccc" localSheetId="10" hidden="1">{"Riqfin97",#N/A,FALSE,"Tran";"Riqfinpro",#N/A,FALSE,"Tran"}</definedName>
    <definedName name="ccc" localSheetId="11" hidden="1">{"Riqfin97",#N/A,FALSE,"Tran";"Riqfinpro",#N/A,FALSE,"Tran"}</definedName>
    <definedName name="ccc" localSheetId="62" hidden="1">{"Riqfin97",#N/A,FALSE,"Tran";"Riqfinpro",#N/A,FALSE,"Tran"}</definedName>
    <definedName name="ccc" localSheetId="51" hidden="1">{"Riqfin97",#N/A,FALSE,"Tran";"Riqfinpro",#N/A,FALSE,"Tran"}</definedName>
    <definedName name="ccc" localSheetId="53" hidden="1">{"Riqfin97",#N/A,FALSE,"Tran";"Riqfinpro",#N/A,FALSE,"Tran"}</definedName>
    <definedName name="ccc" hidden="1">{"Riqfin97",#N/A,FALSE,"Tran";"Riqfinpro",#N/A,FALSE,"Tran"}</definedName>
    <definedName name="CCODE" localSheetId="17">#REF!</definedName>
    <definedName name="CCODE" localSheetId="18">#REF!</definedName>
    <definedName name="CCODE" localSheetId="19">#REF!</definedName>
    <definedName name="CCODE" localSheetId="21">#REF!</definedName>
    <definedName name="CCODE" localSheetId="30">#REF!</definedName>
    <definedName name="CCODE" localSheetId="31">#REF!</definedName>
    <definedName name="CCODE" localSheetId="35">#REF!</definedName>
    <definedName name="CCODE" localSheetId="39">#REF!</definedName>
    <definedName name="CCODE" localSheetId="40">#REF!</definedName>
    <definedName name="CCODE" localSheetId="44">#REF!</definedName>
    <definedName name="CCODE" localSheetId="45">#REF!</definedName>
    <definedName name="CCODE" localSheetId="10">#REF!</definedName>
    <definedName name="CCODE" localSheetId="11">#REF!</definedName>
    <definedName name="CCODE" localSheetId="27">#REF!</definedName>
    <definedName name="CCODE" localSheetId="28">#REF!</definedName>
    <definedName name="CCODE" localSheetId="29">#REF!</definedName>
    <definedName name="CCODE" localSheetId="41">#REF!</definedName>
    <definedName name="CCODE" localSheetId="47">#REF!</definedName>
    <definedName name="CCODE" localSheetId="48">#REF!</definedName>
    <definedName name="CCODE" localSheetId="8">#REF!</definedName>
    <definedName name="CCODE" localSheetId="51">#REF!</definedName>
    <definedName name="CCODE" localSheetId="53">#REF!</definedName>
    <definedName name="CCODE">#REF!</definedName>
    <definedName name="cgb" localSheetId="17">#REF!</definedName>
    <definedName name="cgb" localSheetId="18">#REF!</definedName>
    <definedName name="cgb" localSheetId="19">#REF!</definedName>
    <definedName name="cgb" localSheetId="21">#REF!</definedName>
    <definedName name="cgb" localSheetId="30">#REF!</definedName>
    <definedName name="cgb" localSheetId="31">#REF!</definedName>
    <definedName name="cgb" localSheetId="35">#REF!</definedName>
    <definedName name="cgb" localSheetId="39">#REF!</definedName>
    <definedName name="cgb" localSheetId="40">#REF!</definedName>
    <definedName name="cgb" localSheetId="44">#REF!</definedName>
    <definedName name="cgb" localSheetId="45">#REF!</definedName>
    <definedName name="cgb" localSheetId="10">#REF!</definedName>
    <definedName name="cgb" localSheetId="11">#REF!</definedName>
    <definedName name="cgb" localSheetId="27">#REF!</definedName>
    <definedName name="cgb" localSheetId="28">#REF!</definedName>
    <definedName name="cgb" localSheetId="29">#REF!</definedName>
    <definedName name="cgb" localSheetId="41">#REF!</definedName>
    <definedName name="cgb" localSheetId="47">#REF!</definedName>
    <definedName name="cgb" localSheetId="48">#REF!</definedName>
    <definedName name="cgb" localSheetId="8">#REF!</definedName>
    <definedName name="cgb" localSheetId="53">#REF!</definedName>
    <definedName name="cgb">#REF!</definedName>
    <definedName name="cge" localSheetId="17">#REF!</definedName>
    <definedName name="cge" localSheetId="18">#REF!</definedName>
    <definedName name="cge" localSheetId="19">#REF!</definedName>
    <definedName name="cge" localSheetId="21">#REF!</definedName>
    <definedName name="cge" localSheetId="30">#REF!</definedName>
    <definedName name="cge" localSheetId="31">#REF!</definedName>
    <definedName name="cge" localSheetId="35">#REF!</definedName>
    <definedName name="cge" localSheetId="39">#REF!</definedName>
    <definedName name="cge" localSheetId="40">#REF!</definedName>
    <definedName name="cge" localSheetId="44">#REF!</definedName>
    <definedName name="cge" localSheetId="45">#REF!</definedName>
    <definedName name="cge" localSheetId="10">#REF!</definedName>
    <definedName name="cge" localSheetId="11">#REF!</definedName>
    <definedName name="cge" localSheetId="27">#REF!</definedName>
    <definedName name="cge" localSheetId="28">#REF!</definedName>
    <definedName name="cge" localSheetId="29">#REF!</definedName>
    <definedName name="cge" localSheetId="41">#REF!</definedName>
    <definedName name="cge" localSheetId="47">#REF!</definedName>
    <definedName name="cge" localSheetId="48">#REF!</definedName>
    <definedName name="cge" localSheetId="8">#REF!</definedName>
    <definedName name="cge" localSheetId="53">#REF!</definedName>
    <definedName name="cge">#REF!</definedName>
    <definedName name="cgr" localSheetId="17">#REF!</definedName>
    <definedName name="cgr" localSheetId="18">#REF!</definedName>
    <definedName name="cgr" localSheetId="19">#REF!</definedName>
    <definedName name="cgr" localSheetId="21">#REF!</definedName>
    <definedName name="cgr" localSheetId="30">#REF!</definedName>
    <definedName name="cgr" localSheetId="31">#REF!</definedName>
    <definedName name="cgr" localSheetId="35">#REF!</definedName>
    <definedName name="cgr" localSheetId="39">#REF!</definedName>
    <definedName name="cgr" localSheetId="40">#REF!</definedName>
    <definedName name="cgr" localSheetId="44">#REF!</definedName>
    <definedName name="cgr" localSheetId="10">#REF!</definedName>
    <definedName name="cgr" localSheetId="11">#REF!</definedName>
    <definedName name="cgr" localSheetId="27">#REF!</definedName>
    <definedName name="cgr" localSheetId="28">#REF!</definedName>
    <definedName name="cgr" localSheetId="29">#REF!</definedName>
    <definedName name="cgr" localSheetId="41">#REF!</definedName>
    <definedName name="cgr" localSheetId="47">#REF!</definedName>
    <definedName name="cgr" localSheetId="48">#REF!</definedName>
    <definedName name="cgr" localSheetId="8">#REF!</definedName>
    <definedName name="cgr" localSheetId="53">#REF!</definedName>
    <definedName name="cgr">#REF!</definedName>
    <definedName name="CONCK" localSheetId="17">#REF!</definedName>
    <definedName name="CONCK" localSheetId="18">#REF!</definedName>
    <definedName name="CONCK" localSheetId="19">#REF!</definedName>
    <definedName name="CONCK" localSheetId="21">#REF!</definedName>
    <definedName name="CONCK" localSheetId="30">#REF!</definedName>
    <definedName name="CONCK" localSheetId="31">#REF!</definedName>
    <definedName name="CONCK" localSheetId="35">#REF!</definedName>
    <definedName name="CONCK" localSheetId="39">#REF!</definedName>
    <definedName name="CONCK" localSheetId="40">#REF!</definedName>
    <definedName name="CONCK" localSheetId="44">#REF!</definedName>
    <definedName name="CONCK" localSheetId="10">#REF!</definedName>
    <definedName name="CONCK" localSheetId="11">#REF!</definedName>
    <definedName name="CONCK" localSheetId="27">#REF!</definedName>
    <definedName name="CONCK" localSheetId="28">#REF!</definedName>
    <definedName name="CONCK" localSheetId="29">#REF!</definedName>
    <definedName name="CONCK" localSheetId="41">#REF!</definedName>
    <definedName name="CONCK" localSheetId="47">#REF!</definedName>
    <definedName name="CONCK" localSheetId="48">#REF!</definedName>
    <definedName name="CONCK" localSheetId="8">#REF!</definedName>
    <definedName name="CONCK" localSheetId="53">#REF!</definedName>
    <definedName name="CONCK">#REF!</definedName>
    <definedName name="Cons" localSheetId="17">#REF!</definedName>
    <definedName name="Cons" localSheetId="18">#REF!</definedName>
    <definedName name="Cons" localSheetId="19">#REF!</definedName>
    <definedName name="Cons" localSheetId="21">#REF!</definedName>
    <definedName name="Cons" localSheetId="30">#REF!</definedName>
    <definedName name="Cons" localSheetId="31">#REF!</definedName>
    <definedName name="Cons" localSheetId="35">#REF!</definedName>
    <definedName name="Cons" localSheetId="39">#REF!</definedName>
    <definedName name="Cons" localSheetId="40">#REF!</definedName>
    <definedName name="Cons" localSheetId="44">#REF!</definedName>
    <definedName name="Cons" localSheetId="10">#REF!</definedName>
    <definedName name="Cons" localSheetId="11">#REF!</definedName>
    <definedName name="Cons" localSheetId="27">#REF!</definedName>
    <definedName name="Cons" localSheetId="28">#REF!</definedName>
    <definedName name="Cons" localSheetId="29">#REF!</definedName>
    <definedName name="Cons" localSheetId="41">#REF!</definedName>
    <definedName name="Cons" localSheetId="47">#REF!</definedName>
    <definedName name="Cons" localSheetId="48">#REF!</definedName>
    <definedName name="Cons" localSheetId="8">#REF!</definedName>
    <definedName name="Cons" localSheetId="53">#REF!</definedName>
    <definedName name="Cons">#REF!</definedName>
    <definedName name="CORULCSA" localSheetId="53">[28]E!$V$15:$V$98</definedName>
    <definedName name="CORULCSA">[29]E!$V$15:$V$98</definedName>
    <definedName name="Country">'[30]Input 1 - Basics'!$D$3</definedName>
    <definedName name="CountryCode">[31]readme!$B$2</definedName>
    <definedName name="CurrVintage">[32]Current!$D$66</definedName>
    <definedName name="d" localSheetId="15" hidden="1">{"Riqfin97",#N/A,FALSE,"Tran";"Riqfinpro",#N/A,FALSE,"Tran"}</definedName>
    <definedName name="d" localSheetId="17" hidden="1">{"Riqfin97",#N/A,FALSE,"Tran";"Riqfinpro",#N/A,FALSE,"Tran"}</definedName>
    <definedName name="d" localSheetId="18" hidden="1">{"Riqfin97",#N/A,FALSE,"Tran";"Riqfinpro",#N/A,FALSE,"Tran"}</definedName>
    <definedName name="d" localSheetId="19" hidden="1">{"Riqfin97",#N/A,FALSE,"Tran";"Riqfinpro",#N/A,FALSE,"Tran"}</definedName>
    <definedName name="d" localSheetId="21" hidden="1">{"Riqfin97",#N/A,FALSE,"Tran";"Riqfinpro",#N/A,FALSE,"Tran"}</definedName>
    <definedName name="d" localSheetId="35" hidden="1">{"Riqfin97",#N/A,FALSE,"Tran";"Riqfinpro",#N/A,FALSE,"Tran"}</definedName>
    <definedName name="d" localSheetId="43" hidden="1">{"Riqfin97",#N/A,FALSE,"Tran";"Riqfinpro",#N/A,FALSE,"Tran"}</definedName>
    <definedName name="d" localSheetId="44" hidden="1">{"Riqfin97",#N/A,FALSE,"Tran";"Riqfinpro",#N/A,FALSE,"Tran"}</definedName>
    <definedName name="d" localSheetId="45" hidden="1">{"Riqfin97",#N/A,FALSE,"Tran";"Riqfinpro",#N/A,FALSE,"Tran"}</definedName>
    <definedName name="d" localSheetId="10" hidden="1">{"Riqfin97",#N/A,FALSE,"Tran";"Riqfinpro",#N/A,FALSE,"Tran"}</definedName>
    <definedName name="d" localSheetId="11" hidden="1">{"Riqfin97",#N/A,FALSE,"Tran";"Riqfinpro",#N/A,FALSE,"Tran"}</definedName>
    <definedName name="d" localSheetId="62" hidden="1">{"Riqfin97",#N/A,FALSE,"Tran";"Riqfinpro",#N/A,FALSE,"Tran"}</definedName>
    <definedName name="d" localSheetId="51" hidden="1">{"Riqfin97",#N/A,FALSE,"Tran";"Riqfinpro",#N/A,FALSE,"Tran"}</definedName>
    <definedName name="d" localSheetId="53">"Graf 5"</definedName>
    <definedName name="d" hidden="1">{"Riqfin97",#N/A,FALSE,"Tran";"Riqfinpro",#N/A,FALSE,"Tran"}</definedName>
    <definedName name="DABproj">#N/A</definedName>
    <definedName name="DAGproj">#N/A</definedName>
    <definedName name="daily_interest_rates" localSheetId="17">'[33]daily calculations'!#REF!</definedName>
    <definedName name="daily_interest_rates" localSheetId="18">'[33]daily calculations'!#REF!</definedName>
    <definedName name="daily_interest_rates" localSheetId="19">'[33]daily calculations'!#REF!</definedName>
    <definedName name="daily_interest_rates" localSheetId="21">'[33]daily calculations'!#REF!</definedName>
    <definedName name="daily_interest_rates" localSheetId="30">'[33]daily calculations'!#REF!</definedName>
    <definedName name="daily_interest_rates" localSheetId="31">'[33]daily calculations'!#REF!</definedName>
    <definedName name="daily_interest_rates" localSheetId="39">'[33]daily calculations'!#REF!</definedName>
    <definedName name="daily_interest_rates" localSheetId="40">'[33]daily calculations'!#REF!</definedName>
    <definedName name="daily_interest_rates" localSheetId="44">'[33]daily calculations'!#REF!</definedName>
    <definedName name="daily_interest_rates" localSheetId="27">'[33]daily calculations'!#REF!</definedName>
    <definedName name="daily_interest_rates" localSheetId="28">'[33]daily calculations'!#REF!</definedName>
    <definedName name="daily_interest_rates" localSheetId="29">'[33]daily calculations'!#REF!</definedName>
    <definedName name="daily_interest_rates" localSheetId="41">'[33]daily calculations'!#REF!</definedName>
    <definedName name="daily_interest_rates" localSheetId="47">'[33]daily calculations'!#REF!</definedName>
    <definedName name="daily_interest_rates" localSheetId="48">'[33]daily calculations'!#REF!</definedName>
    <definedName name="daily_interest_rates" localSheetId="8">'[33]daily calculations'!#REF!</definedName>
    <definedName name="daily_interest_rates" localSheetId="53">'[34]daily calculations'!#REF!</definedName>
    <definedName name="daily_interest_rates">'[33]daily calculations'!#REF!</definedName>
    <definedName name="DAproj">#N/A</definedName>
    <definedName name="das" localSheetId="17" hidden="1">[8]G!#REF!</definedName>
    <definedName name="das" localSheetId="18" hidden="1">[8]G!#REF!</definedName>
    <definedName name="das" localSheetId="19" hidden="1">[8]G!#REF!</definedName>
    <definedName name="das" localSheetId="21" hidden="1">[8]G!#REF!</definedName>
    <definedName name="das" localSheetId="30" hidden="1">[8]G!#REF!</definedName>
    <definedName name="das" localSheetId="31" hidden="1">[8]G!#REF!</definedName>
    <definedName name="das" localSheetId="39" hidden="1">[8]G!#REF!</definedName>
    <definedName name="das" localSheetId="40" hidden="1">[8]G!#REF!</definedName>
    <definedName name="das" localSheetId="43" hidden="1">[8]G!#REF!</definedName>
    <definedName name="das" localSheetId="44" hidden="1">[8]G!#REF!</definedName>
    <definedName name="das" localSheetId="62" hidden="1">[8]G!#REF!</definedName>
    <definedName name="das" localSheetId="27" hidden="1">[8]G!#REF!</definedName>
    <definedName name="das" localSheetId="28" hidden="1">[8]G!#REF!</definedName>
    <definedName name="das" localSheetId="29" hidden="1">[8]G!#REF!</definedName>
    <definedName name="das" localSheetId="41" hidden="1">[8]G!#REF!</definedName>
    <definedName name="das" localSheetId="47" hidden="1">[8]G!#REF!</definedName>
    <definedName name="das" localSheetId="48" hidden="1">[8]G!#REF!</definedName>
    <definedName name="das" localSheetId="8" hidden="1">[8]G!#REF!</definedName>
    <definedName name="das" hidden="1">[8]G!#REF!</definedName>
    <definedName name="DASD">#N/A</definedName>
    <definedName name="DASDB">#N/A</definedName>
    <definedName name="DASDG">#N/A</definedName>
    <definedName name="data_area" localSheetId="17">#REF!</definedName>
    <definedName name="data_area" localSheetId="18">#REF!</definedName>
    <definedName name="data_area" localSheetId="19">#REF!</definedName>
    <definedName name="data_area" localSheetId="21">#REF!</definedName>
    <definedName name="data_area" localSheetId="30">#REF!</definedName>
    <definedName name="data_area" localSheetId="31">#REF!</definedName>
    <definedName name="data_area" localSheetId="35">#REF!</definedName>
    <definedName name="data_area" localSheetId="39">#REF!</definedName>
    <definedName name="data_area" localSheetId="40">#REF!</definedName>
    <definedName name="data_area" localSheetId="44">#REF!</definedName>
    <definedName name="data_area" localSheetId="45">#REF!</definedName>
    <definedName name="data_area" localSheetId="10">#REF!</definedName>
    <definedName name="data_area" localSheetId="11">#REF!</definedName>
    <definedName name="data_area" localSheetId="27">#REF!</definedName>
    <definedName name="data_area" localSheetId="28">#REF!</definedName>
    <definedName name="data_area" localSheetId="29">#REF!</definedName>
    <definedName name="data_area" localSheetId="41">#REF!</definedName>
    <definedName name="data_area" localSheetId="47">#REF!</definedName>
    <definedName name="data_area" localSheetId="48">#REF!</definedName>
    <definedName name="data_area" localSheetId="8">#REF!</definedName>
    <definedName name="data_area" localSheetId="51">#REF!</definedName>
    <definedName name="data_area" localSheetId="53">#REF!</definedName>
    <definedName name="data_area">#REF!</definedName>
    <definedName name="_xlnm.Database" localSheetId="17">#REF!</definedName>
    <definedName name="_xlnm.Database" localSheetId="18">#REF!</definedName>
    <definedName name="_xlnm.Database" localSheetId="19">#REF!</definedName>
    <definedName name="_xlnm.Database" localSheetId="21">#REF!</definedName>
    <definedName name="_xlnm.Database" localSheetId="30">#REF!</definedName>
    <definedName name="_xlnm.Database" localSheetId="31">#REF!</definedName>
    <definedName name="_xlnm.Database" localSheetId="35">#REF!</definedName>
    <definedName name="_xlnm.Database" localSheetId="39">#REF!</definedName>
    <definedName name="_xlnm.Database" localSheetId="40">#REF!</definedName>
    <definedName name="_xlnm.Database" localSheetId="44">#REF!</definedName>
    <definedName name="_xlnm.Database" localSheetId="45">#REF!</definedName>
    <definedName name="_xlnm.Database" localSheetId="10">#REF!</definedName>
    <definedName name="_xlnm.Database" localSheetId="11">#REF!</definedName>
    <definedName name="_xlnm.Database" localSheetId="27">#REF!</definedName>
    <definedName name="_xlnm.Database" localSheetId="28">#REF!</definedName>
    <definedName name="_xlnm.Database" localSheetId="29">#REF!</definedName>
    <definedName name="_xlnm.Database" localSheetId="41">#REF!</definedName>
    <definedName name="_xlnm.Database" localSheetId="47">#REF!</definedName>
    <definedName name="_xlnm.Database" localSheetId="48">#REF!</definedName>
    <definedName name="_xlnm.Database" localSheetId="8">#REF!</definedName>
    <definedName name="_xlnm.Database" localSheetId="53">#REF!</definedName>
    <definedName name="_xlnm.Database">#REF!</definedName>
    <definedName name="DATB" localSheetId="53">[6]REER!$B$144:$B$240</definedName>
    <definedName name="DATB">[20]REER!$B$144:$B$240</definedName>
    <definedName name="datcr" localSheetId="17">'[2]Tab ann curr'!#REF!</definedName>
    <definedName name="datcr" localSheetId="18">'[2]Tab ann curr'!#REF!</definedName>
    <definedName name="datcr" localSheetId="19">'[2]Tab ann curr'!#REF!</definedName>
    <definedName name="datcr" localSheetId="21">'[2]Tab ann curr'!#REF!</definedName>
    <definedName name="datcr" localSheetId="30">'[2]Tab ann curr'!#REF!</definedName>
    <definedName name="datcr" localSheetId="31">'[2]Tab ann curr'!#REF!</definedName>
    <definedName name="datcr" localSheetId="39">'[2]Tab ann curr'!#REF!</definedName>
    <definedName name="datcr" localSheetId="40">'[2]Tab ann curr'!#REF!</definedName>
    <definedName name="datcr" localSheetId="44">'[2]Tab ann curr'!#REF!</definedName>
    <definedName name="datcr" localSheetId="45">'[2]Tab ann curr'!#REF!</definedName>
    <definedName name="datcr" localSheetId="27">'[2]Tab ann curr'!#REF!</definedName>
    <definedName name="datcr" localSheetId="28">'[2]Tab ann curr'!#REF!</definedName>
    <definedName name="datcr" localSheetId="29">'[2]Tab ann curr'!#REF!</definedName>
    <definedName name="datcr" localSheetId="41">'[2]Tab ann curr'!#REF!</definedName>
    <definedName name="datcr" localSheetId="47">'[2]Tab ann curr'!#REF!</definedName>
    <definedName name="datcr" localSheetId="48">'[2]Tab ann curr'!#REF!</definedName>
    <definedName name="datcr" localSheetId="8">'[2]Tab ann curr'!#REF!</definedName>
    <definedName name="datcr" localSheetId="51">'[2]Tab ann curr'!#REF!</definedName>
    <definedName name="datcr" localSheetId="53">'[2]Tab ann curr'!#REF!</definedName>
    <definedName name="datcr">'[2]Tab ann curr'!#REF!</definedName>
    <definedName name="date" localSheetId="17">#REF!</definedName>
    <definedName name="date" localSheetId="18">#REF!</definedName>
    <definedName name="date" localSheetId="19">#REF!</definedName>
    <definedName name="date" localSheetId="21">#REF!</definedName>
    <definedName name="date" localSheetId="30">#REF!</definedName>
    <definedName name="date" localSheetId="31">#REF!</definedName>
    <definedName name="date" localSheetId="35">#REF!</definedName>
    <definedName name="date" localSheetId="39">#REF!</definedName>
    <definedName name="date" localSheetId="40">#REF!</definedName>
    <definedName name="date" localSheetId="44">#REF!</definedName>
    <definedName name="date" localSheetId="45">#REF!</definedName>
    <definedName name="date" localSheetId="10">#REF!</definedName>
    <definedName name="date" localSheetId="11">#REF!</definedName>
    <definedName name="date" localSheetId="27">#REF!</definedName>
    <definedName name="date" localSheetId="28">#REF!</definedName>
    <definedName name="date" localSheetId="29">#REF!</definedName>
    <definedName name="date" localSheetId="41">#REF!</definedName>
    <definedName name="date" localSheetId="47">#REF!</definedName>
    <definedName name="date" localSheetId="48">#REF!</definedName>
    <definedName name="date" localSheetId="8">#REF!</definedName>
    <definedName name="date" localSheetId="51">#REF!</definedName>
    <definedName name="date" localSheetId="53">#REF!</definedName>
    <definedName name="date">#REF!</definedName>
    <definedName name="date_EXP">[35]Sheet1!$B$1:$G$1</definedName>
    <definedName name="date_FISC" localSheetId="17">#REF!</definedName>
    <definedName name="date_FISC" localSheetId="18">#REF!</definedName>
    <definedName name="date_FISC" localSheetId="19">#REF!</definedName>
    <definedName name="date_FISC" localSheetId="21">#REF!</definedName>
    <definedName name="date_FISC" localSheetId="30">#REF!</definedName>
    <definedName name="date_FISC" localSheetId="31">#REF!</definedName>
    <definedName name="date_FISC" localSheetId="35">#REF!</definedName>
    <definedName name="date_FISC" localSheetId="39">#REF!</definedName>
    <definedName name="date_FISC" localSheetId="40">#REF!</definedName>
    <definedName name="date_FISC" localSheetId="44">#REF!</definedName>
    <definedName name="date_FISC" localSheetId="45">#REF!</definedName>
    <definedName name="date_FISC" localSheetId="10">#REF!</definedName>
    <definedName name="date_FISC" localSheetId="11">#REF!</definedName>
    <definedName name="date_FISC" localSheetId="27">#REF!</definedName>
    <definedName name="date_FISC" localSheetId="28">#REF!</definedName>
    <definedName name="date_FISC" localSheetId="29">#REF!</definedName>
    <definedName name="date_FISC" localSheetId="41">#REF!</definedName>
    <definedName name="date_FISC" localSheetId="47">#REF!</definedName>
    <definedName name="date_FISC" localSheetId="48">#REF!</definedName>
    <definedName name="date_FISC" localSheetId="8">#REF!</definedName>
    <definedName name="date_FISC" localSheetId="51">#REF!</definedName>
    <definedName name="date_FISC" localSheetId="53">#REF!</definedName>
    <definedName name="date_FISC">#REF!</definedName>
    <definedName name="dateIntLiq" localSheetId="17">#REF!</definedName>
    <definedName name="dateIntLiq" localSheetId="18">#REF!</definedName>
    <definedName name="dateIntLiq" localSheetId="19">#REF!</definedName>
    <definedName name="dateIntLiq" localSheetId="21">#REF!</definedName>
    <definedName name="dateIntLiq" localSheetId="30">#REF!</definedName>
    <definedName name="dateIntLiq" localSheetId="31">#REF!</definedName>
    <definedName name="dateIntLiq" localSheetId="35">#REF!</definedName>
    <definedName name="dateIntLiq" localSheetId="39">#REF!</definedName>
    <definedName name="dateIntLiq" localSheetId="40">#REF!</definedName>
    <definedName name="dateIntLiq" localSheetId="44">#REF!</definedName>
    <definedName name="dateIntLiq" localSheetId="45">#REF!</definedName>
    <definedName name="dateIntLiq" localSheetId="10">#REF!</definedName>
    <definedName name="dateIntLiq" localSheetId="11">#REF!</definedName>
    <definedName name="dateIntLiq" localSheetId="27">#REF!</definedName>
    <definedName name="dateIntLiq" localSheetId="28">#REF!</definedName>
    <definedName name="dateIntLiq" localSheetId="29">#REF!</definedName>
    <definedName name="dateIntLiq" localSheetId="41">#REF!</definedName>
    <definedName name="dateIntLiq" localSheetId="47">#REF!</definedName>
    <definedName name="dateIntLiq" localSheetId="48">#REF!</definedName>
    <definedName name="dateIntLiq" localSheetId="8">#REF!</definedName>
    <definedName name="dateIntLiq" localSheetId="53">#REF!</definedName>
    <definedName name="dateIntLiq">#REF!</definedName>
    <definedName name="dateMoney" localSheetId="17">#REF!</definedName>
    <definedName name="dateMoney" localSheetId="18">#REF!</definedName>
    <definedName name="dateMoney" localSheetId="19">#REF!</definedName>
    <definedName name="dateMoney" localSheetId="21">#REF!</definedName>
    <definedName name="dateMoney" localSheetId="30">#REF!</definedName>
    <definedName name="dateMoney" localSheetId="31">#REF!</definedName>
    <definedName name="dateMoney" localSheetId="35">#REF!</definedName>
    <definedName name="dateMoney" localSheetId="39">#REF!</definedName>
    <definedName name="dateMoney" localSheetId="40">#REF!</definedName>
    <definedName name="dateMoney" localSheetId="44">#REF!</definedName>
    <definedName name="dateMoney" localSheetId="45">#REF!</definedName>
    <definedName name="dateMoney" localSheetId="10">#REF!</definedName>
    <definedName name="dateMoney" localSheetId="11">#REF!</definedName>
    <definedName name="dateMoney" localSheetId="27">#REF!</definedName>
    <definedName name="dateMoney" localSheetId="28">#REF!</definedName>
    <definedName name="dateMoney" localSheetId="29">#REF!</definedName>
    <definedName name="dateMoney" localSheetId="41">#REF!</definedName>
    <definedName name="dateMoney" localSheetId="47">#REF!</definedName>
    <definedName name="dateMoney" localSheetId="48">#REF!</definedName>
    <definedName name="dateMoney" localSheetId="8">#REF!</definedName>
    <definedName name="dateMoney" localSheetId="53">#REF!</definedName>
    <definedName name="dateMoney">#REF!</definedName>
    <definedName name="dateprofit" localSheetId="53">[6]C!$A$9:$A$125</definedName>
    <definedName name="dateprofit">[20]C!$A$9:$A$125</definedName>
    <definedName name="dateRates" localSheetId="17">#REF!</definedName>
    <definedName name="dateRates" localSheetId="18">#REF!</definedName>
    <definedName name="dateRates" localSheetId="19">#REF!</definedName>
    <definedName name="dateRates" localSheetId="21">#REF!</definedName>
    <definedName name="dateRates" localSheetId="30">#REF!</definedName>
    <definedName name="dateRates" localSheetId="31">#REF!</definedName>
    <definedName name="dateRates" localSheetId="35">#REF!</definedName>
    <definedName name="dateRates" localSheetId="39">#REF!</definedName>
    <definedName name="dateRates" localSheetId="40">#REF!</definedName>
    <definedName name="dateRates" localSheetId="44">#REF!</definedName>
    <definedName name="dateRates" localSheetId="45">#REF!</definedName>
    <definedName name="dateRates" localSheetId="10">#REF!</definedName>
    <definedName name="dateRates" localSheetId="11">#REF!</definedName>
    <definedName name="dateRates" localSheetId="27">#REF!</definedName>
    <definedName name="dateRates" localSheetId="28">#REF!</definedName>
    <definedName name="dateRates" localSheetId="29">#REF!</definedName>
    <definedName name="dateRates" localSheetId="41">#REF!</definedName>
    <definedName name="dateRates" localSheetId="47">#REF!</definedName>
    <definedName name="dateRates" localSheetId="48">#REF!</definedName>
    <definedName name="dateRates" localSheetId="8">#REF!</definedName>
    <definedName name="dateRates" localSheetId="51">#REF!</definedName>
    <definedName name="dateRates" localSheetId="53">#REF!</definedName>
    <definedName name="dateRates">#REF!</definedName>
    <definedName name="dateRawQ" localSheetId="17">'[36]Raw Data'!#REF!</definedName>
    <definedName name="dateRawQ" localSheetId="18">'[36]Raw Data'!#REF!</definedName>
    <definedName name="dateRawQ" localSheetId="19">'[36]Raw Data'!#REF!</definedName>
    <definedName name="dateRawQ" localSheetId="21">'[36]Raw Data'!#REF!</definedName>
    <definedName name="dateRawQ" localSheetId="30">'[36]Raw Data'!#REF!</definedName>
    <definedName name="dateRawQ" localSheetId="31">'[36]Raw Data'!#REF!</definedName>
    <definedName name="dateRawQ" localSheetId="35">'[36]Raw Data'!#REF!</definedName>
    <definedName name="dateRawQ" localSheetId="39">'[36]Raw Data'!#REF!</definedName>
    <definedName name="dateRawQ" localSheetId="40">'[36]Raw Data'!#REF!</definedName>
    <definedName name="dateRawQ" localSheetId="44">'[36]Raw Data'!#REF!</definedName>
    <definedName name="dateRawQ" localSheetId="27">'[36]Raw Data'!#REF!</definedName>
    <definedName name="dateRawQ" localSheetId="28">'[36]Raw Data'!#REF!</definedName>
    <definedName name="dateRawQ" localSheetId="29">'[36]Raw Data'!#REF!</definedName>
    <definedName name="dateRawQ" localSheetId="41">'[36]Raw Data'!#REF!</definedName>
    <definedName name="dateRawQ" localSheetId="47">'[36]Raw Data'!#REF!</definedName>
    <definedName name="dateRawQ" localSheetId="48">'[36]Raw Data'!#REF!</definedName>
    <definedName name="dateRawQ" localSheetId="8">'[36]Raw Data'!#REF!</definedName>
    <definedName name="dateRawQ" localSheetId="51">'[36]Raw Data'!#REF!</definedName>
    <definedName name="dateRawQ" localSheetId="53">'[36]Raw Data'!#REF!</definedName>
    <definedName name="dateRawQ">'[36]Raw Data'!#REF!</definedName>
    <definedName name="dateReal" localSheetId="17">#REF!</definedName>
    <definedName name="dateReal" localSheetId="18">#REF!</definedName>
    <definedName name="dateReal" localSheetId="19">#REF!</definedName>
    <definedName name="dateReal" localSheetId="21">#REF!</definedName>
    <definedName name="dateReal" localSheetId="30">#REF!</definedName>
    <definedName name="dateReal" localSheetId="31">#REF!</definedName>
    <definedName name="dateReal" localSheetId="35">#REF!</definedName>
    <definedName name="dateReal" localSheetId="39">#REF!</definedName>
    <definedName name="dateReal" localSheetId="40">#REF!</definedName>
    <definedName name="dateReal" localSheetId="44">#REF!</definedName>
    <definedName name="dateReal" localSheetId="45">#REF!</definedName>
    <definedName name="dateReal" localSheetId="10">#REF!</definedName>
    <definedName name="dateReal" localSheetId="11">#REF!</definedName>
    <definedName name="dateReal" localSheetId="27">#REF!</definedName>
    <definedName name="dateReal" localSheetId="28">#REF!</definedName>
    <definedName name="dateReal" localSheetId="29">#REF!</definedName>
    <definedName name="dateReal" localSheetId="41">#REF!</definedName>
    <definedName name="dateReal" localSheetId="47">#REF!</definedName>
    <definedName name="dateReal" localSheetId="48">#REF!</definedName>
    <definedName name="dateReal" localSheetId="8">#REF!</definedName>
    <definedName name="dateReal" localSheetId="51">#REF!</definedName>
    <definedName name="dateReal" localSheetId="53">#REF!</definedName>
    <definedName name="dateReal">#REF!</definedName>
    <definedName name="dates" localSheetId="17">#REF!</definedName>
    <definedName name="dates" localSheetId="18">#REF!</definedName>
    <definedName name="dates" localSheetId="19">#REF!</definedName>
    <definedName name="dates" localSheetId="21">#REF!</definedName>
    <definedName name="dates" localSheetId="30">#REF!</definedName>
    <definedName name="dates" localSheetId="31">#REF!</definedName>
    <definedName name="dates" localSheetId="35">#REF!</definedName>
    <definedName name="dates" localSheetId="39">#REF!</definedName>
    <definedName name="dates" localSheetId="40">#REF!</definedName>
    <definedName name="dates" localSheetId="44">#REF!</definedName>
    <definedName name="dates" localSheetId="45">#REF!</definedName>
    <definedName name="dates" localSheetId="10">#REF!</definedName>
    <definedName name="dates" localSheetId="11">#REF!</definedName>
    <definedName name="dates" localSheetId="27">#REF!</definedName>
    <definedName name="dates" localSheetId="28">#REF!</definedName>
    <definedName name="dates" localSheetId="29">#REF!</definedName>
    <definedName name="dates" localSheetId="41">#REF!</definedName>
    <definedName name="dates" localSheetId="47">#REF!</definedName>
    <definedName name="dates" localSheetId="48">#REF!</definedName>
    <definedName name="dates" localSheetId="8">#REF!</definedName>
    <definedName name="dates" localSheetId="53">#REF!</definedName>
    <definedName name="dates">#REF!</definedName>
    <definedName name="dates_w" localSheetId="17">#REF!</definedName>
    <definedName name="dates_w" localSheetId="18">#REF!</definedName>
    <definedName name="dates_w" localSheetId="19">#REF!</definedName>
    <definedName name="dates_w" localSheetId="21">#REF!</definedName>
    <definedName name="dates_w" localSheetId="30">#REF!</definedName>
    <definedName name="dates_w" localSheetId="31">#REF!</definedName>
    <definedName name="dates_w" localSheetId="35">#REF!</definedName>
    <definedName name="dates_w" localSheetId="39">#REF!</definedName>
    <definedName name="dates_w" localSheetId="40">#REF!</definedName>
    <definedName name="dates_w" localSheetId="44">#REF!</definedName>
    <definedName name="dates_w" localSheetId="45">#REF!</definedName>
    <definedName name="dates_w" localSheetId="10">#REF!</definedName>
    <definedName name="dates_w" localSheetId="11">#REF!</definedName>
    <definedName name="dates_w" localSheetId="27">#REF!</definedName>
    <definedName name="dates_w" localSheetId="28">#REF!</definedName>
    <definedName name="dates_w" localSheetId="29">#REF!</definedName>
    <definedName name="dates_w" localSheetId="41">#REF!</definedName>
    <definedName name="dates_w" localSheetId="47">#REF!</definedName>
    <definedName name="dates_w" localSheetId="48">#REF!</definedName>
    <definedName name="dates_w" localSheetId="8">#REF!</definedName>
    <definedName name="dates_w" localSheetId="53">#REF!</definedName>
    <definedName name="dates_w">#REF!</definedName>
    <definedName name="dates1" localSheetId="17">#REF!</definedName>
    <definedName name="dates1" localSheetId="18">#REF!</definedName>
    <definedName name="dates1" localSheetId="19">#REF!</definedName>
    <definedName name="dates1" localSheetId="21">#REF!</definedName>
    <definedName name="dates1" localSheetId="30">#REF!</definedName>
    <definedName name="dates1" localSheetId="31">#REF!</definedName>
    <definedName name="dates1" localSheetId="35">#REF!</definedName>
    <definedName name="dates1" localSheetId="39">#REF!</definedName>
    <definedName name="dates1" localSheetId="40">#REF!</definedName>
    <definedName name="dates1" localSheetId="44">#REF!</definedName>
    <definedName name="dates1" localSheetId="10">#REF!</definedName>
    <definedName name="dates1" localSheetId="11">#REF!</definedName>
    <definedName name="dates1" localSheetId="27">#REF!</definedName>
    <definedName name="dates1" localSheetId="28">#REF!</definedName>
    <definedName name="dates1" localSheetId="29">#REF!</definedName>
    <definedName name="dates1" localSheetId="41">#REF!</definedName>
    <definedName name="dates1" localSheetId="47">#REF!</definedName>
    <definedName name="dates1" localSheetId="48">#REF!</definedName>
    <definedName name="dates1" localSheetId="8">#REF!</definedName>
    <definedName name="dates1" localSheetId="53">#REF!</definedName>
    <definedName name="dates1">#REF!</definedName>
    <definedName name="dates2" localSheetId="17">#REF!</definedName>
    <definedName name="dates2" localSheetId="18">#REF!</definedName>
    <definedName name="dates2" localSheetId="19">#REF!</definedName>
    <definedName name="dates2" localSheetId="21">#REF!</definedName>
    <definedName name="dates2" localSheetId="30">#REF!</definedName>
    <definedName name="dates2" localSheetId="31">#REF!</definedName>
    <definedName name="dates2" localSheetId="35">#REF!</definedName>
    <definedName name="dates2" localSheetId="39">#REF!</definedName>
    <definedName name="dates2" localSheetId="40">#REF!</definedName>
    <definedName name="dates2" localSheetId="44">#REF!</definedName>
    <definedName name="dates2" localSheetId="10">#REF!</definedName>
    <definedName name="dates2" localSheetId="11">#REF!</definedName>
    <definedName name="dates2" localSheetId="27">#REF!</definedName>
    <definedName name="dates2" localSheetId="28">#REF!</definedName>
    <definedName name="dates2" localSheetId="29">#REF!</definedName>
    <definedName name="dates2" localSheetId="41">#REF!</definedName>
    <definedName name="dates2" localSheetId="47">#REF!</definedName>
    <definedName name="dates2" localSheetId="48">#REF!</definedName>
    <definedName name="dates2" localSheetId="8">#REF!</definedName>
    <definedName name="dates2" localSheetId="53">#REF!</definedName>
    <definedName name="dates2">#REF!</definedName>
    <definedName name="datesb" localSheetId="53">[28]B!$B$20:$B$134</definedName>
    <definedName name="datesb">[29]B!$B$20:$B$134</definedName>
    <definedName name="datesc" localSheetId="17">#REF!</definedName>
    <definedName name="datesc" localSheetId="18">#REF!</definedName>
    <definedName name="datesc" localSheetId="19">#REF!</definedName>
    <definedName name="datesc" localSheetId="21">#REF!</definedName>
    <definedName name="datesc" localSheetId="30">#REF!</definedName>
    <definedName name="datesc" localSheetId="31">#REF!</definedName>
    <definedName name="datesc" localSheetId="35">#REF!</definedName>
    <definedName name="datesc" localSheetId="39">#REF!</definedName>
    <definedName name="datesc" localSheetId="40">#REF!</definedName>
    <definedName name="datesc" localSheetId="44">#REF!</definedName>
    <definedName name="datesc" localSheetId="45">#REF!</definedName>
    <definedName name="datesc" localSheetId="10">#REF!</definedName>
    <definedName name="datesc" localSheetId="11">#REF!</definedName>
    <definedName name="datesc" localSheetId="27">#REF!</definedName>
    <definedName name="datesc" localSheetId="28">#REF!</definedName>
    <definedName name="datesc" localSheetId="29">#REF!</definedName>
    <definedName name="datesc" localSheetId="41">#REF!</definedName>
    <definedName name="datesc" localSheetId="47">#REF!</definedName>
    <definedName name="datesc" localSheetId="48">#REF!</definedName>
    <definedName name="datesc" localSheetId="8">#REF!</definedName>
    <definedName name="datesc" localSheetId="51">#REF!</definedName>
    <definedName name="datesc" localSheetId="53">#REF!</definedName>
    <definedName name="datesc">#REF!</definedName>
    <definedName name="datesd" localSheetId="17">#REF!</definedName>
    <definedName name="datesd" localSheetId="18">#REF!</definedName>
    <definedName name="datesd" localSheetId="19">#REF!</definedName>
    <definedName name="datesd" localSheetId="21">#REF!</definedName>
    <definedName name="datesd" localSheetId="30">#REF!</definedName>
    <definedName name="datesd" localSheetId="31">#REF!</definedName>
    <definedName name="datesd" localSheetId="35">#REF!</definedName>
    <definedName name="datesd" localSheetId="39">#REF!</definedName>
    <definedName name="datesd" localSheetId="40">#REF!</definedName>
    <definedName name="datesd" localSheetId="44">#REF!</definedName>
    <definedName name="datesd" localSheetId="45">#REF!</definedName>
    <definedName name="datesd" localSheetId="10">#REF!</definedName>
    <definedName name="datesd" localSheetId="11">#REF!</definedName>
    <definedName name="datesd" localSheetId="27">#REF!</definedName>
    <definedName name="datesd" localSheetId="28">#REF!</definedName>
    <definedName name="datesd" localSheetId="29">#REF!</definedName>
    <definedName name="datesd" localSheetId="41">#REF!</definedName>
    <definedName name="datesd" localSheetId="47">#REF!</definedName>
    <definedName name="datesd" localSheetId="48">#REF!</definedName>
    <definedName name="datesd" localSheetId="8">#REF!</definedName>
    <definedName name="datesd" localSheetId="53">#REF!</definedName>
    <definedName name="datesd">#REF!</definedName>
    <definedName name="DATESG" localSheetId="17">#REF!</definedName>
    <definedName name="DATESG" localSheetId="18">#REF!</definedName>
    <definedName name="DATESG" localSheetId="19">#REF!</definedName>
    <definedName name="DATESG" localSheetId="21">#REF!</definedName>
    <definedName name="DATESG" localSheetId="30">#REF!</definedName>
    <definedName name="DATESG" localSheetId="31">#REF!</definedName>
    <definedName name="DATESG" localSheetId="35">#REF!</definedName>
    <definedName name="DATESG" localSheetId="39">#REF!</definedName>
    <definedName name="DATESG" localSheetId="40">#REF!</definedName>
    <definedName name="DATESG" localSheetId="44">#REF!</definedName>
    <definedName name="DATESG" localSheetId="45">#REF!</definedName>
    <definedName name="DATESG" localSheetId="10">#REF!</definedName>
    <definedName name="DATESG" localSheetId="11">#REF!</definedName>
    <definedName name="DATESG" localSheetId="27">#REF!</definedName>
    <definedName name="DATESG" localSheetId="28">#REF!</definedName>
    <definedName name="DATESG" localSheetId="29">#REF!</definedName>
    <definedName name="DATESG" localSheetId="41">#REF!</definedName>
    <definedName name="DATESG" localSheetId="47">#REF!</definedName>
    <definedName name="DATESG" localSheetId="48">#REF!</definedName>
    <definedName name="DATESG" localSheetId="8">#REF!</definedName>
    <definedName name="DATESG" localSheetId="53">#REF!</definedName>
    <definedName name="DATESG">#REF!</definedName>
    <definedName name="datesm" localSheetId="17">#REF!</definedName>
    <definedName name="datesm" localSheetId="18">#REF!</definedName>
    <definedName name="datesm" localSheetId="19">#REF!</definedName>
    <definedName name="datesm" localSheetId="21">#REF!</definedName>
    <definedName name="datesm" localSheetId="30">#REF!</definedName>
    <definedName name="datesm" localSheetId="31">#REF!</definedName>
    <definedName name="datesm" localSheetId="35">#REF!</definedName>
    <definedName name="datesm" localSheetId="39">#REF!</definedName>
    <definedName name="datesm" localSheetId="40">#REF!</definedName>
    <definedName name="datesm" localSheetId="44">#REF!</definedName>
    <definedName name="datesm" localSheetId="10">#REF!</definedName>
    <definedName name="datesm" localSheetId="11">#REF!</definedName>
    <definedName name="datesm" localSheetId="27">#REF!</definedName>
    <definedName name="datesm" localSheetId="28">#REF!</definedName>
    <definedName name="datesm" localSheetId="29">#REF!</definedName>
    <definedName name="datesm" localSheetId="41">#REF!</definedName>
    <definedName name="datesm" localSheetId="47">#REF!</definedName>
    <definedName name="datesm" localSheetId="48">#REF!</definedName>
    <definedName name="datesm" localSheetId="8">#REF!</definedName>
    <definedName name="datesm" localSheetId="53">#REF!</definedName>
    <definedName name="datesm">#REF!</definedName>
    <definedName name="datesq" localSheetId="17">#REF!</definedName>
    <definedName name="datesq" localSheetId="18">#REF!</definedName>
    <definedName name="datesq" localSheetId="19">#REF!</definedName>
    <definedName name="datesq" localSheetId="21">#REF!</definedName>
    <definedName name="datesq" localSheetId="30">#REF!</definedName>
    <definedName name="datesq" localSheetId="31">#REF!</definedName>
    <definedName name="datesq" localSheetId="35">#REF!</definedName>
    <definedName name="datesq" localSheetId="39">#REF!</definedName>
    <definedName name="datesq" localSheetId="40">#REF!</definedName>
    <definedName name="datesq" localSheetId="44">#REF!</definedName>
    <definedName name="datesq" localSheetId="10">#REF!</definedName>
    <definedName name="datesq" localSheetId="11">#REF!</definedName>
    <definedName name="datesq" localSheetId="27">#REF!</definedName>
    <definedName name="datesq" localSheetId="28">#REF!</definedName>
    <definedName name="datesq" localSheetId="29">#REF!</definedName>
    <definedName name="datesq" localSheetId="41">#REF!</definedName>
    <definedName name="datesq" localSheetId="47">#REF!</definedName>
    <definedName name="datesq" localSheetId="48">#REF!</definedName>
    <definedName name="datesq" localSheetId="8">#REF!</definedName>
    <definedName name="datesq" localSheetId="53">#REF!</definedName>
    <definedName name="datesq">#REF!</definedName>
    <definedName name="datesr" localSheetId="17">#REF!</definedName>
    <definedName name="datesr" localSheetId="18">#REF!</definedName>
    <definedName name="datesr" localSheetId="19">#REF!</definedName>
    <definedName name="datesr" localSheetId="21">#REF!</definedName>
    <definedName name="datesr" localSheetId="30">#REF!</definedName>
    <definedName name="datesr" localSheetId="31">#REF!</definedName>
    <definedName name="datesr" localSheetId="35">#REF!</definedName>
    <definedName name="datesr" localSheetId="39">#REF!</definedName>
    <definedName name="datesr" localSheetId="40">#REF!</definedName>
    <definedName name="datesr" localSheetId="44">#REF!</definedName>
    <definedName name="datesr" localSheetId="10">#REF!</definedName>
    <definedName name="datesr" localSheetId="11">#REF!</definedName>
    <definedName name="datesr" localSheetId="27">#REF!</definedName>
    <definedName name="datesr" localSheetId="28">#REF!</definedName>
    <definedName name="datesr" localSheetId="29">#REF!</definedName>
    <definedName name="datesr" localSheetId="41">#REF!</definedName>
    <definedName name="datesr" localSheetId="47">#REF!</definedName>
    <definedName name="datesr" localSheetId="48">#REF!</definedName>
    <definedName name="datesr" localSheetId="8">#REF!</definedName>
    <definedName name="datesr" localSheetId="53">#REF!</definedName>
    <definedName name="datesr">#REF!</definedName>
    <definedName name="datestran" localSheetId="53">[28]transfer!$A$9:$A$116</definedName>
    <definedName name="datestran">[29]transfer!$A$9:$A$116</definedName>
    <definedName name="datgdp" localSheetId="17">#REF!</definedName>
    <definedName name="datgdp" localSheetId="18">#REF!</definedName>
    <definedName name="datgdp" localSheetId="19">#REF!</definedName>
    <definedName name="datgdp" localSheetId="21">#REF!</definedName>
    <definedName name="datgdp" localSheetId="30">#REF!</definedName>
    <definedName name="datgdp" localSheetId="31">#REF!</definedName>
    <definedName name="datgdp" localSheetId="35">#REF!</definedName>
    <definedName name="datgdp" localSheetId="39">#REF!</definedName>
    <definedName name="datgdp" localSheetId="40">#REF!</definedName>
    <definedName name="datgdp" localSheetId="44">#REF!</definedName>
    <definedName name="datgdp" localSheetId="45">#REF!</definedName>
    <definedName name="datgdp" localSheetId="10">#REF!</definedName>
    <definedName name="datgdp" localSheetId="11">#REF!</definedName>
    <definedName name="datgdp" localSheetId="27">#REF!</definedName>
    <definedName name="datgdp" localSheetId="28">#REF!</definedName>
    <definedName name="datgdp" localSheetId="29">#REF!</definedName>
    <definedName name="datgdp" localSheetId="41">#REF!</definedName>
    <definedName name="datgdp" localSheetId="47">#REF!</definedName>
    <definedName name="datgdp" localSheetId="48">#REF!</definedName>
    <definedName name="datgdp" localSheetId="8">#REF!</definedName>
    <definedName name="datgdp" localSheetId="51">#REF!</definedName>
    <definedName name="datgdp" localSheetId="53">#REF!</definedName>
    <definedName name="datgdp">#REF!</definedName>
    <definedName name="datin1" localSheetId="53">[6]REER!$B$9:$B$119</definedName>
    <definedName name="datin1">[20]REER!$B$9:$B$119</definedName>
    <definedName name="datin2" localSheetId="53">[6]REER!$B$144:$B$253</definedName>
    <definedName name="datin2">[20]REER!$B$144:$B$253</definedName>
    <definedName name="datq" localSheetId="17">#REF!</definedName>
    <definedName name="datq" localSheetId="18">#REF!</definedName>
    <definedName name="datq" localSheetId="19">#REF!</definedName>
    <definedName name="datq" localSheetId="21">#REF!</definedName>
    <definedName name="datq" localSheetId="30">#REF!</definedName>
    <definedName name="datq" localSheetId="31">#REF!</definedName>
    <definedName name="datq" localSheetId="35">#REF!</definedName>
    <definedName name="datq" localSheetId="39">#REF!</definedName>
    <definedName name="datq" localSheetId="40">#REF!</definedName>
    <definedName name="datq" localSheetId="44">#REF!</definedName>
    <definedName name="datq" localSheetId="45">#REF!</definedName>
    <definedName name="datq" localSheetId="10">#REF!</definedName>
    <definedName name="datq" localSheetId="11">#REF!</definedName>
    <definedName name="datq" localSheetId="27">#REF!</definedName>
    <definedName name="datq" localSheetId="28">#REF!</definedName>
    <definedName name="datq" localSheetId="29">#REF!</definedName>
    <definedName name="datq" localSheetId="41">#REF!</definedName>
    <definedName name="datq" localSheetId="47">#REF!</definedName>
    <definedName name="datq" localSheetId="48">#REF!</definedName>
    <definedName name="datq" localSheetId="8">#REF!</definedName>
    <definedName name="datq" localSheetId="51">#REF!</definedName>
    <definedName name="datq" localSheetId="53">#REF!</definedName>
    <definedName name="datq">#REF!</definedName>
    <definedName name="datq1" localSheetId="17">#REF!</definedName>
    <definedName name="datq1" localSheetId="18">#REF!</definedName>
    <definedName name="datq1" localSheetId="19">#REF!</definedName>
    <definedName name="datq1" localSheetId="21">#REF!</definedName>
    <definedName name="datq1" localSheetId="30">#REF!</definedName>
    <definedName name="datq1" localSheetId="31">#REF!</definedName>
    <definedName name="datq1" localSheetId="35">#REF!</definedName>
    <definedName name="datq1" localSheetId="39">#REF!</definedName>
    <definedName name="datq1" localSheetId="40">#REF!</definedName>
    <definedName name="datq1" localSheetId="44">#REF!</definedName>
    <definedName name="datq1" localSheetId="45">#REF!</definedName>
    <definedName name="datq1" localSheetId="10">#REF!</definedName>
    <definedName name="datq1" localSheetId="11">#REF!</definedName>
    <definedName name="datq1" localSheetId="27">#REF!</definedName>
    <definedName name="datq1" localSheetId="28">#REF!</definedName>
    <definedName name="datq1" localSheetId="29">#REF!</definedName>
    <definedName name="datq1" localSheetId="41">#REF!</definedName>
    <definedName name="datq1" localSheetId="47">#REF!</definedName>
    <definedName name="datq1" localSheetId="48">#REF!</definedName>
    <definedName name="datq1" localSheetId="8">#REF!</definedName>
    <definedName name="datq1" localSheetId="53">#REF!</definedName>
    <definedName name="datq1">#REF!</definedName>
    <definedName name="datq2" localSheetId="17">#REF!</definedName>
    <definedName name="datq2" localSheetId="18">#REF!</definedName>
    <definedName name="datq2" localSheetId="19">#REF!</definedName>
    <definedName name="datq2" localSheetId="21">#REF!</definedName>
    <definedName name="datq2" localSheetId="30">#REF!</definedName>
    <definedName name="datq2" localSheetId="31">#REF!</definedName>
    <definedName name="datq2" localSheetId="35">#REF!</definedName>
    <definedName name="datq2" localSheetId="39">#REF!</definedName>
    <definedName name="datq2" localSheetId="40">#REF!</definedName>
    <definedName name="datq2" localSheetId="44">#REF!</definedName>
    <definedName name="datq2" localSheetId="45">#REF!</definedName>
    <definedName name="datq2" localSheetId="10">#REF!</definedName>
    <definedName name="datq2" localSheetId="11">#REF!</definedName>
    <definedName name="datq2" localSheetId="27">#REF!</definedName>
    <definedName name="datq2" localSheetId="28">#REF!</definedName>
    <definedName name="datq2" localSheetId="29">#REF!</definedName>
    <definedName name="datq2" localSheetId="41">#REF!</definedName>
    <definedName name="datq2" localSheetId="47">#REF!</definedName>
    <definedName name="datq2" localSheetId="48">#REF!</definedName>
    <definedName name="datq2" localSheetId="8">#REF!</definedName>
    <definedName name="datq2" localSheetId="53">#REF!</definedName>
    <definedName name="datq2">#REF!</definedName>
    <definedName name="datreer" localSheetId="53">[6]REER!$B$144:$B$258</definedName>
    <definedName name="datreer">[20]REER!$B$144:$B$258</definedName>
    <definedName name="datt" localSheetId="17">#REF!</definedName>
    <definedName name="datt" localSheetId="18">#REF!</definedName>
    <definedName name="datt" localSheetId="19">#REF!</definedName>
    <definedName name="datt" localSheetId="21">#REF!</definedName>
    <definedName name="datt" localSheetId="30">#REF!</definedName>
    <definedName name="datt" localSheetId="31">#REF!</definedName>
    <definedName name="datt" localSheetId="35">#REF!</definedName>
    <definedName name="datt" localSheetId="39">#REF!</definedName>
    <definedName name="datt" localSheetId="40">#REF!</definedName>
    <definedName name="datt" localSheetId="44">#REF!</definedName>
    <definedName name="datt" localSheetId="45">#REF!</definedName>
    <definedName name="datt" localSheetId="10">#REF!</definedName>
    <definedName name="datt" localSheetId="11">#REF!</definedName>
    <definedName name="datt" localSheetId="27">#REF!</definedName>
    <definedName name="datt" localSheetId="28">#REF!</definedName>
    <definedName name="datt" localSheetId="29">#REF!</definedName>
    <definedName name="datt" localSheetId="41">#REF!</definedName>
    <definedName name="datt" localSheetId="47">#REF!</definedName>
    <definedName name="datt" localSheetId="48">#REF!</definedName>
    <definedName name="datt" localSheetId="8">#REF!</definedName>
    <definedName name="datt" localSheetId="51">#REF!</definedName>
    <definedName name="datt" localSheetId="53">#REF!</definedName>
    <definedName name="datt">#REF!</definedName>
    <definedName name="DBproj">#N/A</definedName>
    <definedName name="dd" localSheetId="15"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21" hidden="1">{"Riqfin97",#N/A,FALSE,"Tran";"Riqfinpro",#N/A,FALSE,"Tran"}</definedName>
    <definedName name="dd" localSheetId="35" hidden="1">{"Riqfin97",#N/A,FALSE,"Tran";"Riqfinpro",#N/A,FALSE,"Tran"}</definedName>
    <definedName name="dd" localSheetId="43" hidden="1">{"Riqfin97",#N/A,FALSE,"Tran";"Riqfinpro",#N/A,FALSE,"Tran"}</definedName>
    <definedName name="dd" localSheetId="44" hidden="1">{"Riqfin97",#N/A,FALSE,"Tran";"Riqfinpro",#N/A,FALSE,"Tran"}</definedName>
    <definedName name="dd" localSheetId="45" hidden="1">{"Riqfin97",#N/A,FALSE,"Tran";"Riqfinpro",#N/A,FALSE,"Tran"}</definedName>
    <definedName name="dd" localSheetId="10" hidden="1">{"Riqfin97",#N/A,FALSE,"Tran";"Riqfinpro",#N/A,FALSE,"Tran"}</definedName>
    <definedName name="dd" localSheetId="11" hidden="1">{"Riqfin97",#N/A,FALSE,"Tran";"Riqfinpro",#N/A,FALSE,"Tran"}</definedName>
    <definedName name="dd" localSheetId="62" hidden="1">{"Riqfin97",#N/A,FALSE,"Tran";"Riqfinpro",#N/A,FALSE,"Tran"}</definedName>
    <definedName name="dd" localSheetId="51" hidden="1">{"Riqfin97",#N/A,FALSE,"Tran";"Riqfinpro",#N/A,FALSE,"Tran"}</definedName>
    <definedName name="dd" localSheetId="53" hidden="1">{"Riqfin97",#N/A,FALSE,"Tran";"Riqfinpro",#N/A,FALSE,"Tran"}</definedName>
    <definedName name="dd" hidden="1">{"Riqfin97",#N/A,FALSE,"Tran";"Riqfinpro",#N/A,FALSE,"Tran"}</definedName>
    <definedName name="dd_balance" localSheetId="15">[37]!dd_balance1[saldo]</definedName>
    <definedName name="dd_balance" localSheetId="45">[37]!dd_balance1[saldo]</definedName>
    <definedName name="dd_balance">[37]!dd_balance1[saldo]</definedName>
    <definedName name="dd_cyklus" localSheetId="15">[38]!dd_cyclus[cyklus]</definedName>
    <definedName name="dd_cyklus" localSheetId="45">[38]!dd_cyclus[cyklus]</definedName>
    <definedName name="dd_cyklus">[38]!dd_cyclus[cyklus]</definedName>
    <definedName name="dd_oneoff" localSheetId="15">[38]hidden!$B$2:$B$3</definedName>
    <definedName name="dd_oneoff" localSheetId="17">[38]hidden!$B$2:$B$3</definedName>
    <definedName name="dd_oneoff" localSheetId="18">[38]hidden!$B$2:$B$3</definedName>
    <definedName name="dd_oneoff" localSheetId="19">[38]hidden!$B$2:$B$3</definedName>
    <definedName name="dd_oneoff" localSheetId="21">[38]hidden!$B$2:$B$3</definedName>
    <definedName name="dd_oneoff" localSheetId="45">[38]hidden!$B$2:$B$3</definedName>
    <definedName name="dd_oneoff" localSheetId="51">[38]hidden!$B$2:$B$3</definedName>
    <definedName name="dd_oneoff">[38]hidden!$B$2:$B$3</definedName>
    <definedName name="ddd" localSheetId="15"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1" hidden="1">{"Riqfin97",#N/A,FALSE,"Tran";"Riqfinpro",#N/A,FALSE,"Tran"}</definedName>
    <definedName name="ddd" localSheetId="35" hidden="1">{"Riqfin97",#N/A,FALSE,"Tran";"Riqfinpro",#N/A,FALSE,"Tran"}</definedName>
    <definedName name="ddd" localSheetId="43" hidden="1">{"Riqfin97",#N/A,FALSE,"Tran";"Riqfinpro",#N/A,FALSE,"Tran"}</definedName>
    <definedName name="ddd" localSheetId="44" hidden="1">{"Riqfin97",#N/A,FALSE,"Tran";"Riqfinpro",#N/A,FALSE,"Tran"}</definedName>
    <definedName name="ddd" localSheetId="45" hidden="1">{"Riqfin97",#N/A,FALSE,"Tran";"Riqfinpro",#N/A,FALSE,"Tran"}</definedName>
    <definedName name="ddd" localSheetId="10" hidden="1">{"Riqfin97",#N/A,FALSE,"Tran";"Riqfinpro",#N/A,FALSE,"Tran"}</definedName>
    <definedName name="ddd" localSheetId="11" hidden="1">{"Riqfin97",#N/A,FALSE,"Tran";"Riqfinpro",#N/A,FALSE,"Tran"}</definedName>
    <definedName name="ddd" localSheetId="62" hidden="1">{"Riqfin97",#N/A,FALSE,"Tran";"Riqfinpro",#N/A,FALSE,"Tran"}</definedName>
    <definedName name="ddd" localSheetId="51" hidden="1">{"Riqfin97",#N/A,FALSE,"Tran";"Riqfinpro",#N/A,FALSE,"Tran"}</definedName>
    <definedName name="ddd" localSheetId="53" hidden="1">{"Riqfin97",#N/A,FALSE,"Tran";"Riqfinpro",#N/A,FALSE,"Tran"}</definedName>
    <definedName name="ddd" hidden="1">{"Riqfin97",#N/A,FALSE,"Tran";"Riqfinpro",#N/A,FALSE,"Tran"}</definedName>
    <definedName name="debt" localSheetId="17">#REF!</definedName>
    <definedName name="debt" localSheetId="18">#REF!</definedName>
    <definedName name="debt" localSheetId="19">#REF!</definedName>
    <definedName name="debt" localSheetId="21">#REF!</definedName>
    <definedName name="debt" localSheetId="30">#REF!</definedName>
    <definedName name="debt" localSheetId="31">#REF!</definedName>
    <definedName name="debt" localSheetId="35">#REF!</definedName>
    <definedName name="debt" localSheetId="39">#REF!</definedName>
    <definedName name="debt" localSheetId="40">#REF!</definedName>
    <definedName name="debt" localSheetId="44">#REF!</definedName>
    <definedName name="debt" localSheetId="45">#REF!</definedName>
    <definedName name="debt" localSheetId="10">#REF!</definedName>
    <definedName name="debt" localSheetId="11">#REF!</definedName>
    <definedName name="debt" localSheetId="27">#REF!</definedName>
    <definedName name="debt" localSheetId="28">#REF!</definedName>
    <definedName name="debt" localSheetId="29">#REF!</definedName>
    <definedName name="debt" localSheetId="41">#REF!</definedName>
    <definedName name="debt" localSheetId="47">#REF!</definedName>
    <definedName name="debt" localSheetId="48">#REF!</definedName>
    <definedName name="debt" localSheetId="8">#REF!</definedName>
    <definedName name="debt" localSheetId="51">#REF!</definedName>
    <definedName name="debt" localSheetId="53">#REF!</definedName>
    <definedName name="debt">#REF!</definedName>
    <definedName name="DEBT1" localSheetId="17">#REF!</definedName>
    <definedName name="DEBT1" localSheetId="18">#REF!</definedName>
    <definedName name="DEBT1" localSheetId="19">#REF!</definedName>
    <definedName name="DEBT1" localSheetId="21">#REF!</definedName>
    <definedName name="DEBT1" localSheetId="30">#REF!</definedName>
    <definedName name="DEBT1" localSheetId="31">#REF!</definedName>
    <definedName name="DEBT1" localSheetId="35">#REF!</definedName>
    <definedName name="DEBT1" localSheetId="39">#REF!</definedName>
    <definedName name="DEBT1" localSheetId="40">#REF!</definedName>
    <definedName name="DEBT1" localSheetId="44">#REF!</definedName>
    <definedName name="DEBT1" localSheetId="45">#REF!</definedName>
    <definedName name="DEBT1" localSheetId="10">#REF!</definedName>
    <definedName name="DEBT1" localSheetId="11">#REF!</definedName>
    <definedName name="DEBT1" localSheetId="27">#REF!</definedName>
    <definedName name="DEBT1" localSheetId="28">#REF!</definedName>
    <definedName name="DEBT1" localSheetId="29">#REF!</definedName>
    <definedName name="DEBT1" localSheetId="41">#REF!</definedName>
    <definedName name="DEBT1" localSheetId="47">#REF!</definedName>
    <definedName name="DEBT1" localSheetId="48">#REF!</definedName>
    <definedName name="DEBT1" localSheetId="8">#REF!</definedName>
    <definedName name="DEBT1" localSheetId="53">#REF!</definedName>
    <definedName name="DEBT1">#REF!</definedName>
    <definedName name="DEBT10" localSheetId="17">#REF!</definedName>
    <definedName name="DEBT10" localSheetId="18">#REF!</definedName>
    <definedName name="DEBT10" localSheetId="19">#REF!</definedName>
    <definedName name="DEBT10" localSheetId="21">#REF!</definedName>
    <definedName name="DEBT10" localSheetId="30">#REF!</definedName>
    <definedName name="DEBT10" localSheetId="31">#REF!</definedName>
    <definedName name="DEBT10" localSheetId="35">#REF!</definedName>
    <definedName name="DEBT10" localSheetId="39">#REF!</definedName>
    <definedName name="DEBT10" localSheetId="40">#REF!</definedName>
    <definedName name="DEBT10" localSheetId="44">#REF!</definedName>
    <definedName name="DEBT10" localSheetId="45">#REF!</definedName>
    <definedName name="DEBT10" localSheetId="10">#REF!</definedName>
    <definedName name="DEBT10" localSheetId="11">#REF!</definedName>
    <definedName name="DEBT10" localSheetId="27">#REF!</definedName>
    <definedName name="DEBT10" localSheetId="28">#REF!</definedName>
    <definedName name="DEBT10" localSheetId="29">#REF!</definedName>
    <definedName name="DEBT10" localSheetId="41">#REF!</definedName>
    <definedName name="DEBT10" localSheetId="47">#REF!</definedName>
    <definedName name="DEBT10" localSheetId="48">#REF!</definedName>
    <definedName name="DEBT10" localSheetId="8">#REF!</definedName>
    <definedName name="DEBT10" localSheetId="53">#REF!</definedName>
    <definedName name="DEBT10">#REF!</definedName>
    <definedName name="DEBT11" localSheetId="17">#REF!</definedName>
    <definedName name="DEBT11" localSheetId="18">#REF!</definedName>
    <definedName name="DEBT11" localSheetId="19">#REF!</definedName>
    <definedName name="DEBT11" localSheetId="21">#REF!</definedName>
    <definedName name="DEBT11" localSheetId="30">#REF!</definedName>
    <definedName name="DEBT11" localSheetId="31">#REF!</definedName>
    <definedName name="DEBT11" localSheetId="35">#REF!</definedName>
    <definedName name="DEBT11" localSheetId="39">#REF!</definedName>
    <definedName name="DEBT11" localSheetId="40">#REF!</definedName>
    <definedName name="DEBT11" localSheetId="44">#REF!</definedName>
    <definedName name="DEBT11" localSheetId="10">#REF!</definedName>
    <definedName name="DEBT11" localSheetId="11">#REF!</definedName>
    <definedName name="DEBT11" localSheetId="27">#REF!</definedName>
    <definedName name="DEBT11" localSheetId="28">#REF!</definedName>
    <definedName name="DEBT11" localSheetId="29">#REF!</definedName>
    <definedName name="DEBT11" localSheetId="41">#REF!</definedName>
    <definedName name="DEBT11" localSheetId="47">#REF!</definedName>
    <definedName name="DEBT11" localSheetId="48">#REF!</definedName>
    <definedName name="DEBT11" localSheetId="8">#REF!</definedName>
    <definedName name="DEBT11" localSheetId="53">#REF!</definedName>
    <definedName name="DEBT11">#REF!</definedName>
    <definedName name="DEBT12" localSheetId="17">#REF!</definedName>
    <definedName name="DEBT12" localSheetId="18">#REF!</definedName>
    <definedName name="DEBT12" localSheetId="19">#REF!</definedName>
    <definedName name="DEBT12" localSheetId="21">#REF!</definedName>
    <definedName name="DEBT12" localSheetId="30">#REF!</definedName>
    <definedName name="DEBT12" localSheetId="31">#REF!</definedName>
    <definedName name="DEBT12" localSheetId="35">#REF!</definedName>
    <definedName name="DEBT12" localSheetId="39">#REF!</definedName>
    <definedName name="DEBT12" localSheetId="40">#REF!</definedName>
    <definedName name="DEBT12" localSheetId="44">#REF!</definedName>
    <definedName name="DEBT12" localSheetId="10">#REF!</definedName>
    <definedName name="DEBT12" localSheetId="11">#REF!</definedName>
    <definedName name="DEBT12" localSheetId="27">#REF!</definedName>
    <definedName name="DEBT12" localSheetId="28">#REF!</definedName>
    <definedName name="DEBT12" localSheetId="29">#REF!</definedName>
    <definedName name="DEBT12" localSheetId="41">#REF!</definedName>
    <definedName name="DEBT12" localSheetId="47">#REF!</definedName>
    <definedName name="DEBT12" localSheetId="48">#REF!</definedName>
    <definedName name="DEBT12" localSheetId="8">#REF!</definedName>
    <definedName name="DEBT12" localSheetId="53">#REF!</definedName>
    <definedName name="DEBT12">#REF!</definedName>
    <definedName name="DEBT13" localSheetId="17">#REF!</definedName>
    <definedName name="DEBT13" localSheetId="18">#REF!</definedName>
    <definedName name="DEBT13" localSheetId="19">#REF!</definedName>
    <definedName name="DEBT13" localSheetId="21">#REF!</definedName>
    <definedName name="DEBT13" localSheetId="30">#REF!</definedName>
    <definedName name="DEBT13" localSheetId="31">#REF!</definedName>
    <definedName name="DEBT13" localSheetId="35">#REF!</definedName>
    <definedName name="DEBT13" localSheetId="39">#REF!</definedName>
    <definedName name="DEBT13" localSheetId="40">#REF!</definedName>
    <definedName name="DEBT13" localSheetId="44">#REF!</definedName>
    <definedName name="DEBT13" localSheetId="10">#REF!</definedName>
    <definedName name="DEBT13" localSheetId="11">#REF!</definedName>
    <definedName name="DEBT13" localSheetId="27">#REF!</definedName>
    <definedName name="DEBT13" localSheetId="28">#REF!</definedName>
    <definedName name="DEBT13" localSheetId="29">#REF!</definedName>
    <definedName name="DEBT13" localSheetId="41">#REF!</definedName>
    <definedName name="DEBT13" localSheetId="47">#REF!</definedName>
    <definedName name="DEBT13" localSheetId="48">#REF!</definedName>
    <definedName name="DEBT13" localSheetId="8">#REF!</definedName>
    <definedName name="DEBT13" localSheetId="53">#REF!</definedName>
    <definedName name="DEBT13">#REF!</definedName>
    <definedName name="DEBT14" localSheetId="17">#REF!</definedName>
    <definedName name="DEBT14" localSheetId="18">#REF!</definedName>
    <definedName name="DEBT14" localSheetId="19">#REF!</definedName>
    <definedName name="DEBT14" localSheetId="21">#REF!</definedName>
    <definedName name="DEBT14" localSheetId="30">#REF!</definedName>
    <definedName name="DEBT14" localSheetId="31">#REF!</definedName>
    <definedName name="DEBT14" localSheetId="35">#REF!</definedName>
    <definedName name="DEBT14" localSheetId="39">#REF!</definedName>
    <definedName name="DEBT14" localSheetId="40">#REF!</definedName>
    <definedName name="DEBT14" localSheetId="44">#REF!</definedName>
    <definedName name="DEBT14" localSheetId="10">#REF!</definedName>
    <definedName name="DEBT14" localSheetId="11">#REF!</definedName>
    <definedName name="DEBT14" localSheetId="27">#REF!</definedName>
    <definedName name="DEBT14" localSheetId="28">#REF!</definedName>
    <definedName name="DEBT14" localSheetId="29">#REF!</definedName>
    <definedName name="DEBT14" localSheetId="41">#REF!</definedName>
    <definedName name="DEBT14" localSheetId="47">#REF!</definedName>
    <definedName name="DEBT14" localSheetId="48">#REF!</definedName>
    <definedName name="DEBT14" localSheetId="8">#REF!</definedName>
    <definedName name="DEBT14" localSheetId="53">#REF!</definedName>
    <definedName name="DEBT14">#REF!</definedName>
    <definedName name="DEBT15" localSheetId="17">#REF!</definedName>
    <definedName name="DEBT15" localSheetId="18">#REF!</definedName>
    <definedName name="DEBT15" localSheetId="19">#REF!</definedName>
    <definedName name="DEBT15" localSheetId="21">#REF!</definedName>
    <definedName name="DEBT15" localSheetId="30">#REF!</definedName>
    <definedName name="DEBT15" localSheetId="31">#REF!</definedName>
    <definedName name="DEBT15" localSheetId="35">#REF!</definedName>
    <definedName name="DEBT15" localSheetId="39">#REF!</definedName>
    <definedName name="DEBT15" localSheetId="40">#REF!</definedName>
    <definedName name="DEBT15" localSheetId="44">#REF!</definedName>
    <definedName name="DEBT15" localSheetId="10">#REF!</definedName>
    <definedName name="DEBT15" localSheetId="11">#REF!</definedName>
    <definedName name="DEBT15" localSheetId="27">#REF!</definedName>
    <definedName name="DEBT15" localSheetId="28">#REF!</definedName>
    <definedName name="DEBT15" localSheetId="29">#REF!</definedName>
    <definedName name="DEBT15" localSheetId="41">#REF!</definedName>
    <definedName name="DEBT15" localSheetId="47">#REF!</definedName>
    <definedName name="DEBT15" localSheetId="48">#REF!</definedName>
    <definedName name="DEBT15" localSheetId="8">#REF!</definedName>
    <definedName name="DEBT15" localSheetId="53">#REF!</definedName>
    <definedName name="DEBT15">#REF!</definedName>
    <definedName name="DEBT16" localSheetId="17">#REF!</definedName>
    <definedName name="DEBT16" localSheetId="18">#REF!</definedName>
    <definedName name="DEBT16" localSheetId="19">#REF!</definedName>
    <definedName name="DEBT16" localSheetId="21">#REF!</definedName>
    <definedName name="DEBT16" localSheetId="30">#REF!</definedName>
    <definedName name="DEBT16" localSheetId="31">#REF!</definedName>
    <definedName name="DEBT16" localSheetId="35">#REF!</definedName>
    <definedName name="DEBT16" localSheetId="39">#REF!</definedName>
    <definedName name="DEBT16" localSheetId="40">#REF!</definedName>
    <definedName name="DEBT16" localSheetId="44">#REF!</definedName>
    <definedName name="DEBT16" localSheetId="10">#REF!</definedName>
    <definedName name="DEBT16" localSheetId="11">#REF!</definedName>
    <definedName name="DEBT16" localSheetId="27">#REF!</definedName>
    <definedName name="DEBT16" localSheetId="28">#REF!</definedName>
    <definedName name="DEBT16" localSheetId="29">#REF!</definedName>
    <definedName name="DEBT16" localSheetId="41">#REF!</definedName>
    <definedName name="DEBT16" localSheetId="47">#REF!</definedName>
    <definedName name="DEBT16" localSheetId="48">#REF!</definedName>
    <definedName name="DEBT16" localSheetId="8">#REF!</definedName>
    <definedName name="DEBT16" localSheetId="53">#REF!</definedName>
    <definedName name="DEBT16">#REF!</definedName>
    <definedName name="DEBT1B" localSheetId="17">#REF!</definedName>
    <definedName name="DEBT1B" localSheetId="18">#REF!</definedName>
    <definedName name="DEBT1B" localSheetId="19">#REF!</definedName>
    <definedName name="DEBT1B" localSheetId="21">#REF!</definedName>
    <definedName name="DEBT1B" localSheetId="30">#REF!</definedName>
    <definedName name="DEBT1B" localSheetId="31">#REF!</definedName>
    <definedName name="DEBT1B" localSheetId="35">#REF!</definedName>
    <definedName name="DEBT1B" localSheetId="39">#REF!</definedName>
    <definedName name="DEBT1B" localSheetId="40">#REF!</definedName>
    <definedName name="DEBT1B" localSheetId="44">#REF!</definedName>
    <definedName name="DEBT1B" localSheetId="10">#REF!</definedName>
    <definedName name="DEBT1B" localSheetId="11">#REF!</definedName>
    <definedName name="DEBT1B" localSheetId="27">#REF!</definedName>
    <definedName name="DEBT1B" localSheetId="28">#REF!</definedName>
    <definedName name="DEBT1B" localSheetId="29">#REF!</definedName>
    <definedName name="DEBT1B" localSheetId="41">#REF!</definedName>
    <definedName name="DEBT1B" localSheetId="47">#REF!</definedName>
    <definedName name="DEBT1B" localSheetId="48">#REF!</definedName>
    <definedName name="DEBT1B" localSheetId="8">#REF!</definedName>
    <definedName name="DEBT1B" localSheetId="53">#REF!</definedName>
    <definedName name="DEBT1B">#REF!</definedName>
    <definedName name="DEBT2" localSheetId="17">#REF!</definedName>
    <definedName name="DEBT2" localSheetId="18">#REF!</definedName>
    <definedName name="DEBT2" localSheetId="19">#REF!</definedName>
    <definedName name="DEBT2" localSheetId="21">#REF!</definedName>
    <definedName name="DEBT2" localSheetId="30">#REF!</definedName>
    <definedName name="DEBT2" localSheetId="31">#REF!</definedName>
    <definedName name="DEBT2" localSheetId="35">#REF!</definedName>
    <definedName name="DEBT2" localSheetId="39">#REF!</definedName>
    <definedName name="DEBT2" localSheetId="40">#REF!</definedName>
    <definedName name="DEBT2" localSheetId="44">#REF!</definedName>
    <definedName name="DEBT2" localSheetId="10">#REF!</definedName>
    <definedName name="DEBT2" localSheetId="11">#REF!</definedName>
    <definedName name="DEBT2" localSheetId="27">#REF!</definedName>
    <definedName name="DEBT2" localSheetId="28">#REF!</definedName>
    <definedName name="DEBT2" localSheetId="29">#REF!</definedName>
    <definedName name="DEBT2" localSheetId="41">#REF!</definedName>
    <definedName name="DEBT2" localSheetId="47">#REF!</definedName>
    <definedName name="DEBT2" localSheetId="48">#REF!</definedName>
    <definedName name="DEBT2" localSheetId="8">#REF!</definedName>
    <definedName name="DEBT2" localSheetId="53">#REF!</definedName>
    <definedName name="DEBT2">#REF!</definedName>
    <definedName name="DEBT2B" localSheetId="17">#REF!</definedName>
    <definedName name="DEBT2B" localSheetId="18">#REF!</definedName>
    <definedName name="DEBT2B" localSheetId="19">#REF!</definedName>
    <definedName name="DEBT2B" localSheetId="21">#REF!</definedName>
    <definedName name="DEBT2B" localSheetId="30">#REF!</definedName>
    <definedName name="DEBT2B" localSheetId="31">#REF!</definedName>
    <definedName name="DEBT2B" localSheetId="35">#REF!</definedName>
    <definedName name="DEBT2B" localSheetId="39">#REF!</definedName>
    <definedName name="DEBT2B" localSheetId="40">#REF!</definedName>
    <definedName name="DEBT2B" localSheetId="44">#REF!</definedName>
    <definedName name="DEBT2B" localSheetId="10">#REF!</definedName>
    <definedName name="DEBT2B" localSheetId="11">#REF!</definedName>
    <definedName name="DEBT2B" localSheetId="27">#REF!</definedName>
    <definedName name="DEBT2B" localSheetId="28">#REF!</definedName>
    <definedName name="DEBT2B" localSheetId="29">#REF!</definedName>
    <definedName name="DEBT2B" localSheetId="41">#REF!</definedName>
    <definedName name="DEBT2B" localSheetId="47">#REF!</definedName>
    <definedName name="DEBT2B" localSheetId="48">#REF!</definedName>
    <definedName name="DEBT2B" localSheetId="8">#REF!</definedName>
    <definedName name="DEBT2B" localSheetId="53">#REF!</definedName>
    <definedName name="DEBT2B">#REF!</definedName>
    <definedName name="DEBT3" localSheetId="17">#REF!</definedName>
    <definedName name="DEBT3" localSheetId="18">#REF!</definedName>
    <definedName name="DEBT3" localSheetId="19">#REF!</definedName>
    <definedName name="DEBT3" localSheetId="21">#REF!</definedName>
    <definedName name="DEBT3" localSheetId="30">#REF!</definedName>
    <definedName name="DEBT3" localSheetId="31">#REF!</definedName>
    <definedName name="DEBT3" localSheetId="35">#REF!</definedName>
    <definedName name="DEBT3" localSheetId="39">#REF!</definedName>
    <definedName name="DEBT3" localSheetId="40">#REF!</definedName>
    <definedName name="DEBT3" localSheetId="44">#REF!</definedName>
    <definedName name="DEBT3" localSheetId="10">#REF!</definedName>
    <definedName name="DEBT3" localSheetId="11">#REF!</definedName>
    <definedName name="DEBT3" localSheetId="27">#REF!</definedName>
    <definedName name="DEBT3" localSheetId="28">#REF!</definedName>
    <definedName name="DEBT3" localSheetId="29">#REF!</definedName>
    <definedName name="DEBT3" localSheetId="41">#REF!</definedName>
    <definedName name="DEBT3" localSheetId="47">#REF!</definedName>
    <definedName name="DEBT3" localSheetId="48">#REF!</definedName>
    <definedName name="DEBT3" localSheetId="8">#REF!</definedName>
    <definedName name="DEBT3" localSheetId="53">#REF!</definedName>
    <definedName name="DEBT3">#REF!</definedName>
    <definedName name="DEBT4" localSheetId="17">#REF!</definedName>
    <definedName name="DEBT4" localSheetId="18">#REF!</definedName>
    <definedName name="DEBT4" localSheetId="19">#REF!</definedName>
    <definedName name="DEBT4" localSheetId="21">#REF!</definedName>
    <definedName name="DEBT4" localSheetId="30">#REF!</definedName>
    <definedName name="DEBT4" localSheetId="31">#REF!</definedName>
    <definedName name="DEBT4" localSheetId="35">#REF!</definedName>
    <definedName name="DEBT4" localSheetId="39">#REF!</definedName>
    <definedName name="DEBT4" localSheetId="40">#REF!</definedName>
    <definedName name="DEBT4" localSheetId="44">#REF!</definedName>
    <definedName name="DEBT4" localSheetId="10">#REF!</definedName>
    <definedName name="DEBT4" localSheetId="11">#REF!</definedName>
    <definedName name="DEBT4" localSheetId="27">#REF!</definedName>
    <definedName name="DEBT4" localSheetId="28">#REF!</definedName>
    <definedName name="DEBT4" localSheetId="29">#REF!</definedName>
    <definedName name="DEBT4" localSheetId="41">#REF!</definedName>
    <definedName name="DEBT4" localSheetId="47">#REF!</definedName>
    <definedName name="DEBT4" localSheetId="48">#REF!</definedName>
    <definedName name="DEBT4" localSheetId="8">#REF!</definedName>
    <definedName name="DEBT4" localSheetId="53">#REF!</definedName>
    <definedName name="DEBT4">#REF!</definedName>
    <definedName name="DEBT5" localSheetId="17">#REF!</definedName>
    <definedName name="DEBT5" localSheetId="18">#REF!</definedName>
    <definedName name="DEBT5" localSheetId="19">#REF!</definedName>
    <definedName name="DEBT5" localSheetId="21">#REF!</definedName>
    <definedName name="DEBT5" localSheetId="30">#REF!</definedName>
    <definedName name="DEBT5" localSheetId="31">#REF!</definedName>
    <definedName name="DEBT5" localSheetId="35">#REF!</definedName>
    <definedName name="DEBT5" localSheetId="39">#REF!</definedName>
    <definedName name="DEBT5" localSheetId="40">#REF!</definedName>
    <definedName name="DEBT5" localSheetId="44">#REF!</definedName>
    <definedName name="DEBT5" localSheetId="10">#REF!</definedName>
    <definedName name="DEBT5" localSheetId="11">#REF!</definedName>
    <definedName name="DEBT5" localSheetId="27">#REF!</definedName>
    <definedName name="DEBT5" localSheetId="28">#REF!</definedName>
    <definedName name="DEBT5" localSheetId="29">#REF!</definedName>
    <definedName name="DEBT5" localSheetId="41">#REF!</definedName>
    <definedName name="DEBT5" localSheetId="47">#REF!</definedName>
    <definedName name="DEBT5" localSheetId="48">#REF!</definedName>
    <definedName name="DEBT5" localSheetId="8">#REF!</definedName>
    <definedName name="DEBT5" localSheetId="53">#REF!</definedName>
    <definedName name="DEBT5">#REF!</definedName>
    <definedName name="DEBT6" localSheetId="17">#REF!</definedName>
    <definedName name="DEBT6" localSheetId="18">#REF!</definedName>
    <definedName name="DEBT6" localSheetId="19">#REF!</definedName>
    <definedName name="DEBT6" localSheetId="21">#REF!</definedName>
    <definedName name="DEBT6" localSheetId="30">#REF!</definedName>
    <definedName name="DEBT6" localSheetId="31">#REF!</definedName>
    <definedName name="DEBT6" localSheetId="35">#REF!</definedName>
    <definedName name="DEBT6" localSheetId="39">#REF!</definedName>
    <definedName name="DEBT6" localSheetId="40">#REF!</definedName>
    <definedName name="DEBT6" localSheetId="44">#REF!</definedName>
    <definedName name="DEBT6" localSheetId="10">#REF!</definedName>
    <definedName name="DEBT6" localSheetId="11">#REF!</definedName>
    <definedName name="DEBT6" localSheetId="27">#REF!</definedName>
    <definedName name="DEBT6" localSheetId="28">#REF!</definedName>
    <definedName name="DEBT6" localSheetId="29">#REF!</definedName>
    <definedName name="DEBT6" localSheetId="41">#REF!</definedName>
    <definedName name="DEBT6" localSheetId="47">#REF!</definedName>
    <definedName name="DEBT6" localSheetId="48">#REF!</definedName>
    <definedName name="DEBT6" localSheetId="8">#REF!</definedName>
    <definedName name="DEBT6" localSheetId="53">#REF!</definedName>
    <definedName name="DEBT6">#REF!</definedName>
    <definedName name="DEBT7" localSheetId="17">#REF!</definedName>
    <definedName name="DEBT7" localSheetId="18">#REF!</definedName>
    <definedName name="DEBT7" localSheetId="19">#REF!</definedName>
    <definedName name="DEBT7" localSheetId="21">#REF!</definedName>
    <definedName name="DEBT7" localSheetId="30">#REF!</definedName>
    <definedName name="DEBT7" localSheetId="31">#REF!</definedName>
    <definedName name="DEBT7" localSheetId="35">#REF!</definedName>
    <definedName name="DEBT7" localSheetId="39">#REF!</definedName>
    <definedName name="DEBT7" localSheetId="40">#REF!</definedName>
    <definedName name="DEBT7" localSheetId="44">#REF!</definedName>
    <definedName name="DEBT7" localSheetId="10">#REF!</definedName>
    <definedName name="DEBT7" localSheetId="11">#REF!</definedName>
    <definedName name="DEBT7" localSheetId="27">#REF!</definedName>
    <definedName name="DEBT7" localSheetId="28">#REF!</definedName>
    <definedName name="DEBT7" localSheetId="29">#REF!</definedName>
    <definedName name="DEBT7" localSheetId="41">#REF!</definedName>
    <definedName name="DEBT7" localSheetId="47">#REF!</definedName>
    <definedName name="DEBT7" localSheetId="48">#REF!</definedName>
    <definedName name="DEBT7" localSheetId="8">#REF!</definedName>
    <definedName name="DEBT7" localSheetId="53">#REF!</definedName>
    <definedName name="DEBT7">#REF!</definedName>
    <definedName name="DEBT8" localSheetId="17">#REF!</definedName>
    <definedName name="DEBT8" localSheetId="18">#REF!</definedName>
    <definedName name="DEBT8" localSheetId="19">#REF!</definedName>
    <definedName name="DEBT8" localSheetId="21">#REF!</definedName>
    <definedName name="DEBT8" localSheetId="30">#REF!</definedName>
    <definedName name="DEBT8" localSheetId="31">#REF!</definedName>
    <definedName name="DEBT8" localSheetId="35">#REF!</definedName>
    <definedName name="DEBT8" localSheetId="39">#REF!</definedName>
    <definedName name="DEBT8" localSheetId="40">#REF!</definedName>
    <definedName name="DEBT8" localSheetId="44">#REF!</definedName>
    <definedName name="DEBT8" localSheetId="10">#REF!</definedName>
    <definedName name="DEBT8" localSheetId="11">#REF!</definedName>
    <definedName name="DEBT8" localSheetId="27">#REF!</definedName>
    <definedName name="DEBT8" localSheetId="28">#REF!</definedName>
    <definedName name="DEBT8" localSheetId="29">#REF!</definedName>
    <definedName name="DEBT8" localSheetId="41">#REF!</definedName>
    <definedName name="DEBT8" localSheetId="47">#REF!</definedName>
    <definedName name="DEBT8" localSheetId="48">#REF!</definedName>
    <definedName name="DEBT8" localSheetId="8">#REF!</definedName>
    <definedName name="DEBT8" localSheetId="53">#REF!</definedName>
    <definedName name="DEBT8">#REF!</definedName>
    <definedName name="DEBT9" localSheetId="17">#REF!</definedName>
    <definedName name="DEBT9" localSheetId="18">#REF!</definedName>
    <definedName name="DEBT9" localSheetId="19">#REF!</definedName>
    <definedName name="DEBT9" localSheetId="21">#REF!</definedName>
    <definedName name="DEBT9" localSheetId="30">#REF!</definedName>
    <definedName name="DEBT9" localSheetId="31">#REF!</definedName>
    <definedName name="DEBT9" localSheetId="35">#REF!</definedName>
    <definedName name="DEBT9" localSheetId="39">#REF!</definedName>
    <definedName name="DEBT9" localSheetId="40">#REF!</definedName>
    <definedName name="DEBT9" localSheetId="44">#REF!</definedName>
    <definedName name="DEBT9" localSheetId="10">#REF!</definedName>
    <definedName name="DEBT9" localSheetId="11">#REF!</definedName>
    <definedName name="DEBT9" localSheetId="27">#REF!</definedName>
    <definedName name="DEBT9" localSheetId="28">#REF!</definedName>
    <definedName name="DEBT9" localSheetId="29">#REF!</definedName>
    <definedName name="DEBT9" localSheetId="41">#REF!</definedName>
    <definedName name="DEBT9" localSheetId="47">#REF!</definedName>
    <definedName name="DEBT9" localSheetId="48">#REF!</definedName>
    <definedName name="DEBT9" localSheetId="8">#REF!</definedName>
    <definedName name="DEBT9" localSheetId="53">#REF!</definedName>
    <definedName name="DEBT9">#REF!</definedName>
    <definedName name="debtproj" localSheetId="17">#REF!</definedName>
    <definedName name="debtproj" localSheetId="18">#REF!</definedName>
    <definedName name="debtproj" localSheetId="19">#REF!</definedName>
    <definedName name="debtproj" localSheetId="21">#REF!</definedName>
    <definedName name="debtproj" localSheetId="30">#REF!</definedName>
    <definedName name="debtproj" localSheetId="31">#REF!</definedName>
    <definedName name="debtproj" localSheetId="35">#REF!</definedName>
    <definedName name="debtproj" localSheetId="39">#REF!</definedName>
    <definedName name="debtproj" localSheetId="40">#REF!</definedName>
    <definedName name="debtproj" localSheetId="44">#REF!</definedName>
    <definedName name="debtproj" localSheetId="10">#REF!</definedName>
    <definedName name="debtproj" localSheetId="11">#REF!</definedName>
    <definedName name="debtproj" localSheetId="27">#REF!</definedName>
    <definedName name="debtproj" localSheetId="28">#REF!</definedName>
    <definedName name="debtproj" localSheetId="29">#REF!</definedName>
    <definedName name="debtproj" localSheetId="41">#REF!</definedName>
    <definedName name="debtproj" localSheetId="47">#REF!</definedName>
    <definedName name="debtproj" localSheetId="48">#REF!</definedName>
    <definedName name="debtproj" localSheetId="8">#REF!</definedName>
    <definedName name="debtproj" localSheetId="53">#REF!</definedName>
    <definedName name="debtproj">#REF!</definedName>
    <definedName name="DEFLATORS" localSheetId="17">#REF!</definedName>
    <definedName name="DEFLATORS" localSheetId="18">#REF!</definedName>
    <definedName name="DEFLATORS" localSheetId="19">#REF!</definedName>
    <definedName name="DEFLATORS" localSheetId="21">#REF!</definedName>
    <definedName name="DEFLATORS" localSheetId="30">#REF!</definedName>
    <definedName name="DEFLATORS" localSheetId="31">#REF!</definedName>
    <definedName name="DEFLATORS" localSheetId="35">#REF!</definedName>
    <definedName name="DEFLATORS" localSheetId="39">#REF!</definedName>
    <definedName name="DEFLATORS" localSheetId="40">#REF!</definedName>
    <definedName name="DEFLATORS" localSheetId="44">#REF!</definedName>
    <definedName name="DEFLATORS" localSheetId="10">#REF!</definedName>
    <definedName name="DEFLATORS" localSheetId="11">#REF!</definedName>
    <definedName name="DEFLATORS" localSheetId="27">#REF!</definedName>
    <definedName name="DEFLATORS" localSheetId="28">#REF!</definedName>
    <definedName name="DEFLATORS" localSheetId="29">#REF!</definedName>
    <definedName name="DEFLATORS" localSheetId="41">#REF!</definedName>
    <definedName name="DEFLATORS" localSheetId="47">#REF!</definedName>
    <definedName name="DEFLATORS" localSheetId="48">#REF!</definedName>
    <definedName name="DEFLATORS" localSheetId="8">#REF!</definedName>
    <definedName name="DEFLATORS" localSheetId="53">#REF!</definedName>
    <definedName name="DEFLATORS">#REF!</definedName>
    <definedName name="degresivita" localSheetId="17">[27]Graf14_Graf15!#REF!</definedName>
    <definedName name="degresivita" localSheetId="18">[27]Graf14_Graf15!#REF!</definedName>
    <definedName name="degresivita" localSheetId="19">[27]Graf14_Graf15!#REF!</definedName>
    <definedName name="degresivita" localSheetId="21">[27]Graf14_Graf15!#REF!</definedName>
    <definedName name="degresivita" localSheetId="30">[27]Graf14_Graf15!#REF!</definedName>
    <definedName name="degresivita" localSheetId="31">[27]Graf14_Graf15!#REF!</definedName>
    <definedName name="degresivita" localSheetId="35">[27]Graf14_Graf15!#REF!</definedName>
    <definedName name="degresivita" localSheetId="39">[27]Graf14_Graf15!#REF!</definedName>
    <definedName name="degresivita" localSheetId="40">[27]Graf14_Graf15!#REF!</definedName>
    <definedName name="degresivita" localSheetId="44">[27]Graf14_Graf15!#REF!</definedName>
    <definedName name="degresivita" localSheetId="27">[27]Graf14_Graf15!#REF!</definedName>
    <definedName name="degresivita" localSheetId="28">[27]Graf14_Graf15!#REF!</definedName>
    <definedName name="degresivita" localSheetId="29">[27]Graf14_Graf15!#REF!</definedName>
    <definedName name="degresivita" localSheetId="41">[27]Graf14_Graf15!#REF!</definedName>
    <definedName name="degresivita" localSheetId="47">[27]Graf14_Graf15!#REF!</definedName>
    <definedName name="degresivita" localSheetId="48">[27]Graf14_Graf15!#REF!</definedName>
    <definedName name="degresivita" localSheetId="8">[27]Graf14_Graf15!#REF!</definedName>
    <definedName name="degresivita" localSheetId="53">[27]Graf14_Graf15!#REF!</definedName>
    <definedName name="degresivita">[27]Graf14_Graf15!#REF!</definedName>
    <definedName name="degresivita_2" localSheetId="17">[27]Graf14_Graf15!#REF!</definedName>
    <definedName name="degresivita_2" localSheetId="18">[27]Graf14_Graf15!#REF!</definedName>
    <definedName name="degresivita_2" localSheetId="19">[27]Graf14_Graf15!#REF!</definedName>
    <definedName name="degresivita_2" localSheetId="21">[27]Graf14_Graf15!#REF!</definedName>
    <definedName name="degresivita_2" localSheetId="30">[27]Graf14_Graf15!#REF!</definedName>
    <definedName name="degresivita_2" localSheetId="31">[27]Graf14_Graf15!#REF!</definedName>
    <definedName name="degresivita_2" localSheetId="35">[27]Graf14_Graf15!#REF!</definedName>
    <definedName name="degresivita_2" localSheetId="39">[27]Graf14_Graf15!#REF!</definedName>
    <definedName name="degresivita_2" localSheetId="40">[27]Graf14_Graf15!#REF!</definedName>
    <definedName name="degresivita_2" localSheetId="44">[27]Graf14_Graf15!#REF!</definedName>
    <definedName name="degresivita_2" localSheetId="27">[27]Graf14_Graf15!#REF!</definedName>
    <definedName name="degresivita_2" localSheetId="28">[27]Graf14_Graf15!#REF!</definedName>
    <definedName name="degresivita_2" localSheetId="29">[27]Graf14_Graf15!#REF!</definedName>
    <definedName name="degresivita_2" localSheetId="41">[27]Graf14_Graf15!#REF!</definedName>
    <definedName name="degresivita_2" localSheetId="47">[27]Graf14_Graf15!#REF!</definedName>
    <definedName name="degresivita_2" localSheetId="48">[27]Graf14_Graf15!#REF!</definedName>
    <definedName name="degresivita_2" localSheetId="8">[27]Graf14_Graf15!#REF!</definedName>
    <definedName name="degresivita_2" localSheetId="53">[27]Graf14_Graf15!#REF!</definedName>
    <definedName name="degresivita_2">[27]Graf14_Graf15!#REF!</definedName>
    <definedName name="deleteme1" localSheetId="17" hidden="1">#REF!</definedName>
    <definedName name="deleteme1" localSheetId="18" hidden="1">#REF!</definedName>
    <definedName name="deleteme1" localSheetId="19" hidden="1">#REF!</definedName>
    <definedName name="deleteme1" localSheetId="21" hidden="1">#REF!</definedName>
    <definedName name="deleteme1" localSheetId="30" hidden="1">#REF!</definedName>
    <definedName name="deleteme1" localSheetId="31" hidden="1">#REF!</definedName>
    <definedName name="deleteme1" localSheetId="35" hidden="1">#REF!</definedName>
    <definedName name="deleteme1" localSheetId="39" hidden="1">#REF!</definedName>
    <definedName name="deleteme1" localSheetId="40" hidden="1">#REF!</definedName>
    <definedName name="deleteme1" localSheetId="43" hidden="1">#REF!</definedName>
    <definedName name="deleteme1" localSheetId="44" hidden="1">#REF!</definedName>
    <definedName name="deleteme1" localSheetId="45" hidden="1">#REF!</definedName>
    <definedName name="deleteme1" localSheetId="10" hidden="1">#REF!</definedName>
    <definedName name="deleteme1" localSheetId="11" hidden="1">#REF!</definedName>
    <definedName name="deleteme1" localSheetId="62" hidden="1">#REF!</definedName>
    <definedName name="deleteme1" localSheetId="27" hidden="1">#REF!</definedName>
    <definedName name="deleteme1" localSheetId="28" hidden="1">#REF!</definedName>
    <definedName name="deleteme1" localSheetId="29" hidden="1">#REF!</definedName>
    <definedName name="deleteme1" localSheetId="41" hidden="1">#REF!</definedName>
    <definedName name="deleteme1" localSheetId="47" hidden="1">#REF!</definedName>
    <definedName name="deleteme1" localSheetId="48" hidden="1">#REF!</definedName>
    <definedName name="deleteme1" localSheetId="8" hidden="1">#REF!</definedName>
    <definedName name="deleteme1" localSheetId="51" hidden="1">#REF!</definedName>
    <definedName name="deleteme1" localSheetId="53" hidden="1">#REF!</definedName>
    <definedName name="deleteme1" hidden="1">#REF!</definedName>
    <definedName name="deleteme3" localSheetId="17" hidden="1">#REF!</definedName>
    <definedName name="deleteme3" localSheetId="18" hidden="1">#REF!</definedName>
    <definedName name="deleteme3" localSheetId="19" hidden="1">#REF!</definedName>
    <definedName name="deleteme3" localSheetId="21" hidden="1">#REF!</definedName>
    <definedName name="deleteme3" localSheetId="30" hidden="1">#REF!</definedName>
    <definedName name="deleteme3" localSheetId="31" hidden="1">#REF!</definedName>
    <definedName name="deleteme3" localSheetId="35" hidden="1">#REF!</definedName>
    <definedName name="deleteme3" localSheetId="39" hidden="1">#REF!</definedName>
    <definedName name="deleteme3" localSheetId="40" hidden="1">#REF!</definedName>
    <definedName name="deleteme3" localSheetId="43" hidden="1">#REF!</definedName>
    <definedName name="deleteme3" localSheetId="44" hidden="1">#REF!</definedName>
    <definedName name="deleteme3" localSheetId="45" hidden="1">#REF!</definedName>
    <definedName name="deleteme3" localSheetId="10" hidden="1">#REF!</definedName>
    <definedName name="deleteme3" localSheetId="11" hidden="1">#REF!</definedName>
    <definedName name="deleteme3" localSheetId="62" hidden="1">#REF!</definedName>
    <definedName name="deleteme3" localSheetId="27" hidden="1">#REF!</definedName>
    <definedName name="deleteme3" localSheetId="28" hidden="1">#REF!</definedName>
    <definedName name="deleteme3" localSheetId="29" hidden="1">#REF!</definedName>
    <definedName name="deleteme3" localSheetId="41" hidden="1">#REF!</definedName>
    <definedName name="deleteme3" localSheetId="47" hidden="1">#REF!</definedName>
    <definedName name="deleteme3" localSheetId="48" hidden="1">#REF!</definedName>
    <definedName name="deleteme3" localSheetId="8" hidden="1">#REF!</definedName>
    <definedName name="deleteme3" localSheetId="53" hidden="1">#REF!</definedName>
    <definedName name="deleteme3" hidden="1">#REF!</definedName>
    <definedName name="Department" localSheetId="17">[39]REER!#REF!</definedName>
    <definedName name="Department" localSheetId="18">[39]REER!#REF!</definedName>
    <definedName name="Department" localSheetId="19">[39]REER!#REF!</definedName>
    <definedName name="Department" localSheetId="21">[39]REER!#REF!</definedName>
    <definedName name="Department" localSheetId="30">[39]REER!#REF!</definedName>
    <definedName name="Department" localSheetId="31">[39]REER!#REF!</definedName>
    <definedName name="Department" localSheetId="35">[39]REER!#REF!</definedName>
    <definedName name="Department" localSheetId="39">[39]REER!#REF!</definedName>
    <definedName name="Department" localSheetId="40">[39]REER!#REF!</definedName>
    <definedName name="Department" localSheetId="44">[39]REER!#REF!</definedName>
    <definedName name="Department" localSheetId="45">[39]REER!#REF!</definedName>
    <definedName name="Department" localSheetId="27">[39]REER!#REF!</definedName>
    <definedName name="Department" localSheetId="28">[39]REER!#REF!</definedName>
    <definedName name="Department" localSheetId="29">[39]REER!#REF!</definedName>
    <definedName name="Department" localSheetId="41">[39]REER!#REF!</definedName>
    <definedName name="Department" localSheetId="47">[39]REER!#REF!</definedName>
    <definedName name="Department" localSheetId="48">[39]REER!#REF!</definedName>
    <definedName name="Department" localSheetId="8">[39]REER!#REF!</definedName>
    <definedName name="Department" localSheetId="53">[40]REER!#REF!</definedName>
    <definedName name="Department">[39]REER!#REF!</definedName>
    <definedName name="DGproj">#N/A</definedName>
    <definedName name="DLX1.USE" localSheetId="53">[41]Haver!$A$2:$N$8</definedName>
    <definedName name="DLX1.USE">[42]Haver!$A$2:$N$8</definedName>
    <definedName name="DOC" localSheetId="17">#REF!</definedName>
    <definedName name="DOC" localSheetId="18">#REF!</definedName>
    <definedName name="DOC" localSheetId="19">#REF!</definedName>
    <definedName name="DOC" localSheetId="21">#REF!</definedName>
    <definedName name="DOC" localSheetId="30">#REF!</definedName>
    <definedName name="DOC" localSheetId="31">#REF!</definedName>
    <definedName name="DOC" localSheetId="35">#REF!</definedName>
    <definedName name="DOC" localSheetId="39">#REF!</definedName>
    <definedName name="DOC" localSheetId="40">#REF!</definedName>
    <definedName name="DOC" localSheetId="44">#REF!</definedName>
    <definedName name="DOC" localSheetId="45">#REF!</definedName>
    <definedName name="DOC" localSheetId="10">#REF!</definedName>
    <definedName name="DOC" localSheetId="11">#REF!</definedName>
    <definedName name="DOC" localSheetId="27">#REF!</definedName>
    <definedName name="DOC" localSheetId="28">#REF!</definedName>
    <definedName name="DOC" localSheetId="29">#REF!</definedName>
    <definedName name="DOC" localSheetId="41">#REF!</definedName>
    <definedName name="DOC" localSheetId="47">#REF!</definedName>
    <definedName name="DOC" localSheetId="48">#REF!</definedName>
    <definedName name="DOC" localSheetId="8">#REF!</definedName>
    <definedName name="DOC" localSheetId="51">#REF!</definedName>
    <definedName name="DOC" localSheetId="53">#REF!</definedName>
    <definedName name="DOC">#REF!</definedName>
    <definedName name="dp" localSheetId="53">[43]DP!$A:$E</definedName>
    <definedName name="dp">[43]DP!$A$1:$E$65536</definedName>
    <definedName name="dpogjr" localSheetId="18" hidden="1">'[5]Time series'!#REF!</definedName>
    <definedName name="dpogjr" localSheetId="21" hidden="1">'[5]Time series'!#REF!</definedName>
    <definedName name="dpogjr" localSheetId="30" hidden="1">'[5]Time series'!#REF!</definedName>
    <definedName name="dpogjr" localSheetId="31" hidden="1">'[5]Time series'!#REF!</definedName>
    <definedName name="dpogjr" localSheetId="39" hidden="1">'[5]Time series'!#REF!</definedName>
    <definedName name="dpogjr" localSheetId="40" hidden="1">'[5]Time series'!#REF!</definedName>
    <definedName name="dpogjr" localSheetId="43" hidden="1">'[5]Time series'!#REF!</definedName>
    <definedName name="dpogjr" localSheetId="62" hidden="1">'[5]Time series'!#REF!</definedName>
    <definedName name="dpogjr" localSheetId="27" hidden="1">'[5]Time series'!#REF!</definedName>
    <definedName name="dpogjr" localSheetId="28" hidden="1">'[5]Time series'!#REF!</definedName>
    <definedName name="dpogjr" localSheetId="29" hidden="1">'[5]Time series'!#REF!</definedName>
    <definedName name="dpogjr" localSheetId="41" hidden="1">'[5]Time series'!#REF!</definedName>
    <definedName name="dpogjr" localSheetId="47" hidden="1">'[5]Time series'!#REF!</definedName>
    <definedName name="dpogjr" localSheetId="48" hidden="1">'[5]Time series'!#REF!</definedName>
    <definedName name="dpogjr" localSheetId="8" hidden="1">'[5]Time series'!#REF!</definedName>
    <definedName name="dpogjr" hidden="1">'[5]Time series'!#REF!</definedName>
    <definedName name="Dproj">#N/A</definedName>
    <definedName name="dre" localSheetId="17" hidden="1">[44]M!#REF!</definedName>
    <definedName name="dre" localSheetId="18" hidden="1">[44]M!#REF!</definedName>
    <definedName name="dre" localSheetId="19" hidden="1">[44]M!#REF!</definedName>
    <definedName name="dre" localSheetId="21" hidden="1">[44]M!#REF!</definedName>
    <definedName name="dre" localSheetId="30" hidden="1">[44]M!#REF!</definedName>
    <definedName name="dre" localSheetId="31" hidden="1">[44]M!#REF!</definedName>
    <definedName name="dre" localSheetId="39" hidden="1">[44]M!#REF!</definedName>
    <definedName name="dre" localSheetId="40" hidden="1">[44]M!#REF!</definedName>
    <definedName name="dre" localSheetId="43" hidden="1">[44]M!#REF!</definedName>
    <definedName name="dre" localSheetId="44" hidden="1">[44]M!#REF!</definedName>
    <definedName name="dre" localSheetId="45" hidden="1">[44]M!#REF!</definedName>
    <definedName name="dre" localSheetId="62" hidden="1">[44]M!#REF!</definedName>
    <definedName name="dre" localSheetId="27" hidden="1">[44]M!#REF!</definedName>
    <definedName name="dre" localSheetId="28" hidden="1">[44]M!#REF!</definedName>
    <definedName name="dre" localSheetId="29" hidden="1">[44]M!#REF!</definedName>
    <definedName name="dre" localSheetId="41" hidden="1">[44]M!#REF!</definedName>
    <definedName name="dre" localSheetId="47" hidden="1">[44]M!#REF!</definedName>
    <definedName name="dre" localSheetId="48" hidden="1">[44]M!#REF!</definedName>
    <definedName name="dre" localSheetId="8" hidden="1">[44]M!#REF!</definedName>
    <definedName name="dre" localSheetId="51" hidden="1">[44]M!#REF!</definedName>
    <definedName name="dre" hidden="1">[44]M!#REF!</definedName>
    <definedName name="DSD">#N/A</definedName>
    <definedName name="DSD_S">#N/A</definedName>
    <definedName name="DSDB">#N/A</definedName>
    <definedName name="DSDG">#N/A</definedName>
    <definedName name="dsfsdds" localSheetId="15" hidden="1">{"Riqfin97",#N/A,FALSE,"Tran";"Riqfinpro",#N/A,FALSE,"Tran"}</definedName>
    <definedName name="dsfsdds" localSheetId="17" hidden="1">{"Riqfin97",#N/A,FALSE,"Tran";"Riqfinpro",#N/A,FALSE,"Tran"}</definedName>
    <definedName name="dsfsdds" localSheetId="18" hidden="1">{"Riqfin97",#N/A,FALSE,"Tran";"Riqfinpro",#N/A,FALSE,"Tran"}</definedName>
    <definedName name="dsfsdds" localSheetId="19" hidden="1">{"Riqfin97",#N/A,FALSE,"Tran";"Riqfinpro",#N/A,FALSE,"Tran"}</definedName>
    <definedName name="dsfsdds" localSheetId="21" hidden="1">{"Riqfin97",#N/A,FALSE,"Tran";"Riqfinpro",#N/A,FALSE,"Tran"}</definedName>
    <definedName name="dsfsdds" localSheetId="35" hidden="1">{"Riqfin97",#N/A,FALSE,"Tran";"Riqfinpro",#N/A,FALSE,"Tran"}</definedName>
    <definedName name="dsfsdds" localSheetId="43" hidden="1">{"Riqfin97",#N/A,FALSE,"Tran";"Riqfinpro",#N/A,FALSE,"Tran"}</definedName>
    <definedName name="dsfsdds" localSheetId="44" hidden="1">{"Riqfin97",#N/A,FALSE,"Tran";"Riqfinpro",#N/A,FALSE,"Tran"}</definedName>
    <definedName name="dsfsdds" localSheetId="45" hidden="1">{"Riqfin97",#N/A,FALSE,"Tran";"Riqfinpro",#N/A,FALSE,"Tran"}</definedName>
    <definedName name="dsfsdds" localSheetId="10" hidden="1">{"Riqfin97",#N/A,FALSE,"Tran";"Riqfinpro",#N/A,FALSE,"Tran"}</definedName>
    <definedName name="dsfsdds" localSheetId="11" hidden="1">{"Riqfin97",#N/A,FALSE,"Tran";"Riqfinpro",#N/A,FALSE,"Tran"}</definedName>
    <definedName name="dsfsdds" localSheetId="62" hidden="1">{"Riqfin97",#N/A,FALSE,"Tran";"Riqfinpro",#N/A,FALSE,"Tran"}</definedName>
    <definedName name="dsfsdds" localSheetId="51"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17">#REF!</definedName>
    <definedName name="e12db" localSheetId="18">#REF!</definedName>
    <definedName name="e12db" localSheetId="19">#REF!</definedName>
    <definedName name="e12db" localSheetId="21">#REF!</definedName>
    <definedName name="e12db" localSheetId="30">#REF!</definedName>
    <definedName name="e12db" localSheetId="31">#REF!</definedName>
    <definedName name="e12db" localSheetId="35">#REF!</definedName>
    <definedName name="e12db" localSheetId="39">#REF!</definedName>
    <definedName name="e12db" localSheetId="40">#REF!</definedName>
    <definedName name="e12db" localSheetId="44">#REF!</definedName>
    <definedName name="e12db" localSheetId="45">#REF!</definedName>
    <definedName name="e12db" localSheetId="10">#REF!</definedName>
    <definedName name="e12db" localSheetId="11">#REF!</definedName>
    <definedName name="e12db" localSheetId="27">#REF!</definedName>
    <definedName name="e12db" localSheetId="28">#REF!</definedName>
    <definedName name="e12db" localSheetId="29">#REF!</definedName>
    <definedName name="e12db" localSheetId="41">#REF!</definedName>
    <definedName name="e12db" localSheetId="47">#REF!</definedName>
    <definedName name="e12db" localSheetId="48">#REF!</definedName>
    <definedName name="e12db" localSheetId="8">#REF!</definedName>
    <definedName name="e12db" localSheetId="51">#REF!</definedName>
    <definedName name="e12db" localSheetId="53">#REF!</definedName>
    <definedName name="e12db">#REF!</definedName>
    <definedName name="e9db">[45]e9!$A$1:$V$49</definedName>
    <definedName name="EB3M15" localSheetId="39">#REF!</definedName>
    <definedName name="EB3M15" localSheetId="40">#REF!</definedName>
    <definedName name="EB3M15">#REF!</definedName>
    <definedName name="EB3M16" localSheetId="39">#REF!</definedName>
    <definedName name="EB3M16" localSheetId="40">#REF!</definedName>
    <definedName name="EB3M16">#REF!</definedName>
    <definedName name="EB3M17" localSheetId="39">#REF!</definedName>
    <definedName name="EB3M17" localSheetId="40">#REF!</definedName>
    <definedName name="EB3M17">#REF!</definedName>
    <definedName name="EB3M18" localSheetId="39">#REF!</definedName>
    <definedName name="EB3M18" localSheetId="40">#REF!</definedName>
    <definedName name="EB3M18">#REF!</definedName>
    <definedName name="EB3M19" localSheetId="39">#REF!</definedName>
    <definedName name="EB3M19" localSheetId="40">#REF!</definedName>
    <definedName name="EB3M19">#REF!</definedName>
    <definedName name="EB3M20" localSheetId="39">#REF!</definedName>
    <definedName name="EB3M20" localSheetId="40">#REF!</definedName>
    <definedName name="EB3M20">#REF!</definedName>
    <definedName name="EB6M15" localSheetId="39">#REF!</definedName>
    <definedName name="EB6M15" localSheetId="40">#REF!</definedName>
    <definedName name="EB6M15">#REF!</definedName>
    <definedName name="EB6M16" localSheetId="39">#REF!</definedName>
    <definedName name="EB6M16" localSheetId="40">#REF!</definedName>
    <definedName name="EB6M16">#REF!</definedName>
    <definedName name="EB6M17" localSheetId="39">#REF!</definedName>
    <definedName name="EB6M17" localSheetId="40">#REF!</definedName>
    <definedName name="EB6M17">#REF!</definedName>
    <definedName name="EB6M18" localSheetId="39">#REF!</definedName>
    <definedName name="EB6M18" localSheetId="40">#REF!</definedName>
    <definedName name="EB6M18">#REF!</definedName>
    <definedName name="EB6M19" localSheetId="39">#REF!</definedName>
    <definedName name="EB6M19" localSheetId="40">#REF!</definedName>
    <definedName name="EB6M19">#REF!</definedName>
    <definedName name="EB6M20" localSheetId="39">#REF!</definedName>
    <definedName name="EB6M20" localSheetId="40">#REF!</definedName>
    <definedName name="EB6M20">#REF!</definedName>
    <definedName name="EDNA">#N/A</definedName>
    <definedName name="EDSSDESCRIPTOR" localSheetId="17">#REF!</definedName>
    <definedName name="EDSSDESCRIPTOR" localSheetId="18">#REF!</definedName>
    <definedName name="EDSSDESCRIPTOR" localSheetId="19">#REF!</definedName>
    <definedName name="EDSSDESCRIPTOR" localSheetId="21">#REF!</definedName>
    <definedName name="EDSSDESCRIPTOR" localSheetId="30">#REF!</definedName>
    <definedName name="EDSSDESCRIPTOR" localSheetId="31">#REF!</definedName>
    <definedName name="EDSSDESCRIPTOR" localSheetId="35">#REF!</definedName>
    <definedName name="EDSSDESCRIPTOR" localSheetId="39">#REF!</definedName>
    <definedName name="EDSSDESCRIPTOR" localSheetId="40">#REF!</definedName>
    <definedName name="EDSSDESCRIPTOR" localSheetId="44">#REF!</definedName>
    <definedName name="EDSSDESCRIPTOR" localSheetId="45">#REF!</definedName>
    <definedName name="EDSSDESCRIPTOR" localSheetId="10">#REF!</definedName>
    <definedName name="EDSSDESCRIPTOR" localSheetId="11">#REF!</definedName>
    <definedName name="EDSSDESCRIPTOR" localSheetId="27">#REF!</definedName>
    <definedName name="EDSSDESCRIPTOR" localSheetId="28">#REF!</definedName>
    <definedName name="EDSSDESCRIPTOR" localSheetId="29">#REF!</definedName>
    <definedName name="EDSSDESCRIPTOR" localSheetId="41">#REF!</definedName>
    <definedName name="EDSSDESCRIPTOR" localSheetId="47">#REF!</definedName>
    <definedName name="EDSSDESCRIPTOR" localSheetId="48">#REF!</definedName>
    <definedName name="EDSSDESCRIPTOR" localSheetId="8">#REF!</definedName>
    <definedName name="EDSSDESCRIPTOR" localSheetId="51">#REF!</definedName>
    <definedName name="EDSSDESCRIPTOR" localSheetId="53">#REF!</definedName>
    <definedName name="EDSSDESCRIPTOR">#REF!</definedName>
    <definedName name="EDSSFILE" localSheetId="17">#REF!</definedName>
    <definedName name="EDSSFILE" localSheetId="18">#REF!</definedName>
    <definedName name="EDSSFILE" localSheetId="19">#REF!</definedName>
    <definedName name="EDSSFILE" localSheetId="21">#REF!</definedName>
    <definedName name="EDSSFILE" localSheetId="30">#REF!</definedName>
    <definedName name="EDSSFILE" localSheetId="31">#REF!</definedName>
    <definedName name="EDSSFILE" localSheetId="35">#REF!</definedName>
    <definedName name="EDSSFILE" localSheetId="39">#REF!</definedName>
    <definedName name="EDSSFILE" localSheetId="40">#REF!</definedName>
    <definedName name="EDSSFILE" localSheetId="44">#REF!</definedName>
    <definedName name="EDSSFILE" localSheetId="45">#REF!</definedName>
    <definedName name="EDSSFILE" localSheetId="10">#REF!</definedName>
    <definedName name="EDSSFILE" localSheetId="11">#REF!</definedName>
    <definedName name="EDSSFILE" localSheetId="27">#REF!</definedName>
    <definedName name="EDSSFILE" localSheetId="28">#REF!</definedName>
    <definedName name="EDSSFILE" localSheetId="29">#REF!</definedName>
    <definedName name="EDSSFILE" localSheetId="41">#REF!</definedName>
    <definedName name="EDSSFILE" localSheetId="47">#REF!</definedName>
    <definedName name="EDSSFILE" localSheetId="48">#REF!</definedName>
    <definedName name="EDSSFILE" localSheetId="8">#REF!</definedName>
    <definedName name="EDSSFILE" localSheetId="53">#REF!</definedName>
    <definedName name="EDSSFILE">#REF!</definedName>
    <definedName name="EDSSNAME" localSheetId="17">#REF!</definedName>
    <definedName name="EDSSNAME" localSheetId="18">#REF!</definedName>
    <definedName name="EDSSNAME" localSheetId="19">#REF!</definedName>
    <definedName name="EDSSNAME" localSheetId="21">#REF!</definedName>
    <definedName name="EDSSNAME" localSheetId="30">#REF!</definedName>
    <definedName name="EDSSNAME" localSheetId="31">#REF!</definedName>
    <definedName name="EDSSNAME" localSheetId="35">#REF!</definedName>
    <definedName name="EDSSNAME" localSheetId="39">#REF!</definedName>
    <definedName name="EDSSNAME" localSheetId="40">#REF!</definedName>
    <definedName name="EDSSNAME" localSheetId="44">#REF!</definedName>
    <definedName name="EDSSNAME" localSheetId="45">#REF!</definedName>
    <definedName name="EDSSNAME" localSheetId="10">#REF!</definedName>
    <definedName name="EDSSNAME" localSheetId="11">#REF!</definedName>
    <definedName name="EDSSNAME" localSheetId="27">#REF!</definedName>
    <definedName name="EDSSNAME" localSheetId="28">#REF!</definedName>
    <definedName name="EDSSNAME" localSheetId="29">#REF!</definedName>
    <definedName name="EDSSNAME" localSheetId="41">#REF!</definedName>
    <definedName name="EDSSNAME" localSheetId="47">#REF!</definedName>
    <definedName name="EDSSNAME" localSheetId="48">#REF!</definedName>
    <definedName name="EDSSNAME" localSheetId="8">#REF!</definedName>
    <definedName name="EDSSNAME" localSheetId="53">#REF!</definedName>
    <definedName name="EDSSNAME">#REF!</definedName>
    <definedName name="EDSSTIME" localSheetId="17">#REF!</definedName>
    <definedName name="EDSSTIME" localSheetId="18">#REF!</definedName>
    <definedName name="EDSSTIME" localSheetId="19">#REF!</definedName>
    <definedName name="EDSSTIME" localSheetId="21">#REF!</definedName>
    <definedName name="EDSSTIME" localSheetId="30">#REF!</definedName>
    <definedName name="EDSSTIME" localSheetId="31">#REF!</definedName>
    <definedName name="EDSSTIME" localSheetId="35">#REF!</definedName>
    <definedName name="EDSSTIME" localSheetId="39">#REF!</definedName>
    <definedName name="EDSSTIME" localSheetId="40">#REF!</definedName>
    <definedName name="EDSSTIME" localSheetId="44">#REF!</definedName>
    <definedName name="EDSSTIME" localSheetId="10">#REF!</definedName>
    <definedName name="EDSSTIME" localSheetId="11">#REF!</definedName>
    <definedName name="EDSSTIME" localSheetId="27">#REF!</definedName>
    <definedName name="EDSSTIME" localSheetId="28">#REF!</definedName>
    <definedName name="EDSSTIME" localSheetId="29">#REF!</definedName>
    <definedName name="EDSSTIME" localSheetId="41">#REF!</definedName>
    <definedName name="EDSSTIME" localSheetId="47">#REF!</definedName>
    <definedName name="EDSSTIME" localSheetId="48">#REF!</definedName>
    <definedName name="EDSSTIME" localSheetId="8">#REF!</definedName>
    <definedName name="EDSSTIME" localSheetId="53">#REF!</definedName>
    <definedName name="EDSSTIME">#REF!</definedName>
    <definedName name="ee" localSheetId="15"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1" hidden="1">{"Tab1",#N/A,FALSE,"P";"Tab2",#N/A,FALSE,"P"}</definedName>
    <definedName name="ee" localSheetId="35" hidden="1">{"Tab1",#N/A,FALSE,"P";"Tab2",#N/A,FALSE,"P"}</definedName>
    <definedName name="ee" localSheetId="43" hidden="1">{"Tab1",#N/A,FALSE,"P";"Tab2",#N/A,FALSE,"P"}</definedName>
    <definedName name="ee" localSheetId="44" hidden="1">{"Tab1",#N/A,FALSE,"P";"Tab2",#N/A,FALSE,"P"}</definedName>
    <definedName name="ee" localSheetId="45" hidden="1">{"Tab1",#N/A,FALSE,"P";"Tab2",#N/A,FALSE,"P"}</definedName>
    <definedName name="ee" localSheetId="10" hidden="1">{"Tab1",#N/A,FALSE,"P";"Tab2",#N/A,FALSE,"P"}</definedName>
    <definedName name="ee" localSheetId="11" hidden="1">{"Tab1",#N/A,FALSE,"P";"Tab2",#N/A,FALSE,"P"}</definedName>
    <definedName name="ee" localSheetId="62" hidden="1">{"Tab1",#N/A,FALSE,"P";"Tab2",#N/A,FALSE,"P"}</definedName>
    <definedName name="ee" localSheetId="51" hidden="1">{"Tab1",#N/A,FALSE,"P";"Tab2",#N/A,FALSE,"P"}</definedName>
    <definedName name="ee" localSheetId="53" hidden="1">{"Tab1",#N/A,FALSE,"P";"Tab2",#N/A,FALSE,"P"}</definedName>
    <definedName name="ee" hidden="1">{"Tab1",#N/A,FALSE,"P";"Tab2",#N/A,FALSE,"P"}</definedName>
    <definedName name="EECB" localSheetId="17">#REF!</definedName>
    <definedName name="EECB" localSheetId="18">#REF!</definedName>
    <definedName name="EECB" localSheetId="19">#REF!</definedName>
    <definedName name="EECB" localSheetId="21">#REF!</definedName>
    <definedName name="EECB" localSheetId="30">#REF!</definedName>
    <definedName name="EECB" localSheetId="31">#REF!</definedName>
    <definedName name="EECB" localSheetId="35">#REF!</definedName>
    <definedName name="EECB" localSheetId="39">#REF!</definedName>
    <definedName name="EECB" localSheetId="40">#REF!</definedName>
    <definedName name="EECB" localSheetId="44">#REF!</definedName>
    <definedName name="EECB" localSheetId="45">#REF!</definedName>
    <definedName name="EECB" localSheetId="10">#REF!</definedName>
    <definedName name="EECB" localSheetId="11">#REF!</definedName>
    <definedName name="EECB" localSheetId="27">#REF!</definedName>
    <definedName name="EECB" localSheetId="28">#REF!</definedName>
    <definedName name="EECB" localSheetId="29">#REF!</definedName>
    <definedName name="EECB" localSheetId="41">#REF!</definedName>
    <definedName name="EECB" localSheetId="47">#REF!</definedName>
    <definedName name="EECB" localSheetId="48">#REF!</definedName>
    <definedName name="EECB" localSheetId="8">#REF!</definedName>
    <definedName name="EECB" localSheetId="51">#REF!</definedName>
    <definedName name="EECB" localSheetId="53">#REF!</definedName>
    <definedName name="EECB">#REF!</definedName>
    <definedName name="eedx" localSheetId="15" hidden="1">{"Tab1",#N/A,FALSE,"P";"Tab2",#N/A,FALSE,"P"}</definedName>
    <definedName name="eedx" localSheetId="17" hidden="1">{"Tab1",#N/A,FALSE,"P";"Tab2",#N/A,FALSE,"P"}</definedName>
    <definedName name="eedx" localSheetId="18" hidden="1">{"Tab1",#N/A,FALSE,"P";"Tab2",#N/A,FALSE,"P"}</definedName>
    <definedName name="eedx" localSheetId="19" hidden="1">{"Tab1",#N/A,FALSE,"P";"Tab2",#N/A,FALSE,"P"}</definedName>
    <definedName name="eedx" localSheetId="21" hidden="1">{"Tab1",#N/A,FALSE,"P";"Tab2",#N/A,FALSE,"P"}</definedName>
    <definedName name="eedx" localSheetId="35" hidden="1">{"Tab1",#N/A,FALSE,"P";"Tab2",#N/A,FALSE,"P"}</definedName>
    <definedName name="eedx" localSheetId="43" hidden="1">{"Tab1",#N/A,FALSE,"P";"Tab2",#N/A,FALSE,"P"}</definedName>
    <definedName name="eedx" localSheetId="44" hidden="1">{"Tab1",#N/A,FALSE,"P";"Tab2",#N/A,FALSE,"P"}</definedName>
    <definedName name="eedx" localSheetId="45" hidden="1">{"Tab1",#N/A,FALSE,"P";"Tab2",#N/A,FALSE,"P"}</definedName>
    <definedName name="eedx" localSheetId="10" hidden="1">{"Tab1",#N/A,FALSE,"P";"Tab2",#N/A,FALSE,"P"}</definedName>
    <definedName name="eedx" localSheetId="11" hidden="1">{"Tab1",#N/A,FALSE,"P";"Tab2",#N/A,FALSE,"P"}</definedName>
    <definedName name="eedx" localSheetId="62" hidden="1">{"Tab1",#N/A,FALSE,"P";"Tab2",#N/A,FALSE,"P"}</definedName>
    <definedName name="eedx" localSheetId="51" hidden="1">{"Tab1",#N/A,FALSE,"P";"Tab2",#N/A,FALSE,"P"}</definedName>
    <definedName name="eedx" hidden="1">{"Tab1",#N/A,FALSE,"P";"Tab2",#N/A,FALSE,"P"}</definedName>
    <definedName name="eee" localSheetId="15"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21" hidden="1">{"Tab1",#N/A,FALSE,"P";"Tab2",#N/A,FALSE,"P"}</definedName>
    <definedName name="eee" localSheetId="35" hidden="1">{"Tab1",#N/A,FALSE,"P";"Tab2",#N/A,FALSE,"P"}</definedName>
    <definedName name="eee" localSheetId="43" hidden="1">{"Tab1",#N/A,FALSE,"P";"Tab2",#N/A,FALSE,"P"}</definedName>
    <definedName name="eee" localSheetId="44" hidden="1">{"Tab1",#N/A,FALSE,"P";"Tab2",#N/A,FALSE,"P"}</definedName>
    <definedName name="eee" localSheetId="45" hidden="1">{"Tab1",#N/A,FALSE,"P";"Tab2",#N/A,FALSE,"P"}</definedName>
    <definedName name="eee" localSheetId="10" hidden="1">{"Tab1",#N/A,FALSE,"P";"Tab2",#N/A,FALSE,"P"}</definedName>
    <definedName name="eee" localSheetId="11" hidden="1">{"Tab1",#N/A,FALSE,"P";"Tab2",#N/A,FALSE,"P"}</definedName>
    <definedName name="eee" localSheetId="62" hidden="1">{"Tab1",#N/A,FALSE,"P";"Tab2",#N/A,FALSE,"P"}</definedName>
    <definedName name="eee" localSheetId="51" hidden="1">{"Tab1",#N/A,FALSE,"P";"Tab2",#N/A,FALSE,"P"}</definedName>
    <definedName name="eee" localSheetId="53" hidden="1">{"Tab1",#N/A,FALSE,"P";"Tab2",#N/A,FALSE,"P"}</definedName>
    <definedName name="eee" hidden="1">{"Tab1",#N/A,FALSE,"P";"Tab2",#N/A,FALSE,"P"}</definedName>
    <definedName name="EISCODE" localSheetId="17">#REF!</definedName>
    <definedName name="EISCODE" localSheetId="18">#REF!</definedName>
    <definedName name="EISCODE" localSheetId="19">#REF!</definedName>
    <definedName name="EISCODE" localSheetId="21">#REF!</definedName>
    <definedName name="EISCODE" localSheetId="30">#REF!</definedName>
    <definedName name="EISCODE" localSheetId="31">#REF!</definedName>
    <definedName name="EISCODE" localSheetId="35">#REF!</definedName>
    <definedName name="EISCODE" localSheetId="39">#REF!</definedName>
    <definedName name="EISCODE" localSheetId="40">#REF!</definedName>
    <definedName name="EISCODE" localSheetId="44">#REF!</definedName>
    <definedName name="EISCODE" localSheetId="45">#REF!</definedName>
    <definedName name="EISCODE" localSheetId="10">#REF!</definedName>
    <definedName name="EISCODE" localSheetId="11">#REF!</definedName>
    <definedName name="EISCODE" localSheetId="27">#REF!</definedName>
    <definedName name="EISCODE" localSheetId="28">#REF!</definedName>
    <definedName name="EISCODE" localSheetId="29">#REF!</definedName>
    <definedName name="EISCODE" localSheetId="41">#REF!</definedName>
    <definedName name="EISCODE" localSheetId="47">#REF!</definedName>
    <definedName name="EISCODE" localSheetId="48">#REF!</definedName>
    <definedName name="EISCODE" localSheetId="8">#REF!</definedName>
    <definedName name="EISCODE" localSheetId="51">#REF!</definedName>
    <definedName name="EISCODE" localSheetId="53">#REF!</definedName>
    <definedName name="EISCODE">#REF!</definedName>
    <definedName name="EL6M15" localSheetId="39">#REF!</definedName>
    <definedName name="EL6M15" localSheetId="40">#REF!</definedName>
    <definedName name="EL6M15">#REF!</definedName>
    <definedName name="EL6M16" localSheetId="39">#REF!</definedName>
    <definedName name="EL6M16" localSheetId="40">#REF!</definedName>
    <definedName name="EL6M16">#REF!</definedName>
    <definedName name="EL6M17" localSheetId="39">#REF!</definedName>
    <definedName name="EL6M17" localSheetId="40">#REF!</definedName>
    <definedName name="EL6M17">#REF!</definedName>
    <definedName name="EL6M18" localSheetId="39">#REF!</definedName>
    <definedName name="EL6M18" localSheetId="40">#REF!</definedName>
    <definedName name="EL6M18">#REF!</definedName>
    <definedName name="EL6M19" localSheetId="39">#REF!</definedName>
    <definedName name="EL6M19" localSheetId="40">#REF!</definedName>
    <definedName name="EL6M19">#REF!</definedName>
    <definedName name="elect" localSheetId="17">#REF!</definedName>
    <definedName name="elect" localSheetId="18">#REF!</definedName>
    <definedName name="elect" localSheetId="19">#REF!</definedName>
    <definedName name="elect" localSheetId="21">#REF!</definedName>
    <definedName name="elect" localSheetId="30">#REF!</definedName>
    <definedName name="elect" localSheetId="31">#REF!</definedName>
    <definedName name="elect" localSheetId="35">#REF!</definedName>
    <definedName name="elect" localSheetId="39">#REF!</definedName>
    <definedName name="elect" localSheetId="40">#REF!</definedName>
    <definedName name="elect" localSheetId="44">#REF!</definedName>
    <definedName name="elect" localSheetId="45">#REF!</definedName>
    <definedName name="elect" localSheetId="10">#REF!</definedName>
    <definedName name="elect" localSheetId="11">#REF!</definedName>
    <definedName name="elect" localSheetId="27">#REF!</definedName>
    <definedName name="elect" localSheetId="28">#REF!</definedName>
    <definedName name="elect" localSheetId="29">#REF!</definedName>
    <definedName name="elect" localSheetId="41">#REF!</definedName>
    <definedName name="elect" localSheetId="47">#REF!</definedName>
    <definedName name="elect" localSheetId="48">#REF!</definedName>
    <definedName name="elect" localSheetId="8">#REF!</definedName>
    <definedName name="elect" localSheetId="53">#REF!</definedName>
    <definedName name="elect">#REF!</definedName>
    <definedName name="Emerging_HTML_AREA" localSheetId="17">#REF!</definedName>
    <definedName name="Emerging_HTML_AREA" localSheetId="18">#REF!</definedName>
    <definedName name="Emerging_HTML_AREA" localSheetId="19">#REF!</definedName>
    <definedName name="Emerging_HTML_AREA" localSheetId="21">#REF!</definedName>
    <definedName name="Emerging_HTML_AREA" localSheetId="30">#REF!</definedName>
    <definedName name="Emerging_HTML_AREA" localSheetId="31">#REF!</definedName>
    <definedName name="Emerging_HTML_AREA" localSheetId="35">#REF!</definedName>
    <definedName name="Emerging_HTML_AREA" localSheetId="39">#REF!</definedName>
    <definedName name="Emerging_HTML_AREA" localSheetId="40">#REF!</definedName>
    <definedName name="Emerging_HTML_AREA" localSheetId="44">#REF!</definedName>
    <definedName name="Emerging_HTML_AREA" localSheetId="45">#REF!</definedName>
    <definedName name="Emerging_HTML_AREA" localSheetId="10">#REF!</definedName>
    <definedName name="Emerging_HTML_AREA" localSheetId="11">#REF!</definedName>
    <definedName name="Emerging_HTML_AREA" localSheetId="27">#REF!</definedName>
    <definedName name="Emerging_HTML_AREA" localSheetId="28">#REF!</definedName>
    <definedName name="Emerging_HTML_AREA" localSheetId="29">#REF!</definedName>
    <definedName name="Emerging_HTML_AREA" localSheetId="41">#REF!</definedName>
    <definedName name="Emerging_HTML_AREA" localSheetId="47">#REF!</definedName>
    <definedName name="Emerging_HTML_AREA" localSheetId="48">#REF!</definedName>
    <definedName name="Emerging_HTML_AREA" localSheetId="8">#REF!</definedName>
    <definedName name="Emerging_HTML_AREA" localSheetId="53">#REF!</definedName>
    <definedName name="Emerging_HTML_AREA">#REF!</definedName>
    <definedName name="EMETEL" localSheetId="17">#REF!</definedName>
    <definedName name="EMETEL" localSheetId="18">#REF!</definedName>
    <definedName name="EMETEL" localSheetId="19">#REF!</definedName>
    <definedName name="EMETEL" localSheetId="21">#REF!</definedName>
    <definedName name="EMETEL" localSheetId="30">#REF!</definedName>
    <definedName name="EMETEL" localSheetId="31">#REF!</definedName>
    <definedName name="EMETEL" localSheetId="35">#REF!</definedName>
    <definedName name="EMETEL" localSheetId="39">#REF!</definedName>
    <definedName name="EMETEL" localSheetId="40">#REF!</definedName>
    <definedName name="EMETEL" localSheetId="44">#REF!</definedName>
    <definedName name="EMETEL" localSheetId="10">#REF!</definedName>
    <definedName name="EMETEL" localSheetId="11">#REF!</definedName>
    <definedName name="EMETEL" localSheetId="27">#REF!</definedName>
    <definedName name="EMETEL" localSheetId="28">#REF!</definedName>
    <definedName name="EMETEL" localSheetId="29">#REF!</definedName>
    <definedName name="EMETEL" localSheetId="41">#REF!</definedName>
    <definedName name="EMETEL" localSheetId="47">#REF!</definedName>
    <definedName name="EMETEL" localSheetId="48">#REF!</definedName>
    <definedName name="EMETEL" localSheetId="8">#REF!</definedName>
    <definedName name="EMETEL" localSheetId="53">#REF!</definedName>
    <definedName name="EMETEL">#REF!</definedName>
    <definedName name="ENDA">#N/A</definedName>
    <definedName name="EONIA15" localSheetId="39">#REF!</definedName>
    <definedName name="EONIA15" localSheetId="40">#REF!</definedName>
    <definedName name="EONIA15">#REF!</definedName>
    <definedName name="EONIA16" localSheetId="39">#REF!</definedName>
    <definedName name="EONIA16" localSheetId="40">#REF!</definedName>
    <definedName name="EONIA16">#REF!</definedName>
    <definedName name="EONIA17" localSheetId="39">#REF!</definedName>
    <definedName name="EONIA17" localSheetId="40">#REF!</definedName>
    <definedName name="EONIA17">#REF!</definedName>
    <definedName name="EONIA18" localSheetId="39">#REF!</definedName>
    <definedName name="EONIA18" localSheetId="40">#REF!</definedName>
    <definedName name="EONIA18">#REF!</definedName>
    <definedName name="EONIA19" localSheetId="39">#REF!</definedName>
    <definedName name="EONIA19" localSheetId="40">#REF!</definedName>
    <definedName name="EONIA19">#REF!</definedName>
    <definedName name="EONIA20" localSheetId="39">#REF!</definedName>
    <definedName name="EONIA20" localSheetId="40">#REF!</definedName>
    <definedName name="EONIA20">#REF!</definedName>
    <definedName name="equal_TLC" localSheetId="17">[27]Graf14_Graf15!#REF!</definedName>
    <definedName name="equal_TLC" localSheetId="18">[27]Graf14_Graf15!#REF!</definedName>
    <definedName name="equal_TLC" localSheetId="19">[27]Graf14_Graf15!#REF!</definedName>
    <definedName name="equal_TLC" localSheetId="21">[27]Graf14_Graf15!#REF!</definedName>
    <definedName name="equal_TLC" localSheetId="30">[27]Graf14_Graf15!#REF!</definedName>
    <definedName name="equal_TLC" localSheetId="31">[27]Graf14_Graf15!#REF!</definedName>
    <definedName name="equal_TLC" localSheetId="35">[27]Graf14_Graf15!#REF!</definedName>
    <definedName name="equal_TLC" localSheetId="39">[27]Graf14_Graf15!#REF!</definedName>
    <definedName name="equal_TLC" localSheetId="40">[27]Graf14_Graf15!#REF!</definedName>
    <definedName name="equal_TLC" localSheetId="44">[27]Graf14_Graf15!#REF!</definedName>
    <definedName name="equal_TLC" localSheetId="27">[27]Graf14_Graf15!#REF!</definedName>
    <definedName name="equal_TLC" localSheetId="28">[27]Graf14_Graf15!#REF!</definedName>
    <definedName name="equal_TLC" localSheetId="29">[27]Graf14_Graf15!#REF!</definedName>
    <definedName name="equal_TLC" localSheetId="41">[27]Graf14_Graf15!#REF!</definedName>
    <definedName name="equal_TLC" localSheetId="47">[27]Graf14_Graf15!#REF!</definedName>
    <definedName name="equal_TLC" localSheetId="48">[27]Graf14_Graf15!#REF!</definedName>
    <definedName name="equal_TLC" localSheetId="8">[27]Graf14_Graf15!#REF!</definedName>
    <definedName name="equal_TLC" localSheetId="53">[27]Graf14_Graf15!#REF!</definedName>
    <definedName name="equal_TLC">[27]Graf14_Graf15!#REF!</definedName>
    <definedName name="ExitWRS">[46]Main!$AB$25</definedName>
    <definedName name="fdfs" localSheetId="15" hidden="1">{"Riqfin97",#N/A,FALSE,"Tran";"Riqfinpro",#N/A,FALSE,"Tran"}</definedName>
    <definedName name="fdfs" localSheetId="17" hidden="1">{"Riqfin97",#N/A,FALSE,"Tran";"Riqfinpro",#N/A,FALSE,"Tran"}</definedName>
    <definedName name="fdfs" localSheetId="18" hidden="1">{"Riqfin97",#N/A,FALSE,"Tran";"Riqfinpro",#N/A,FALSE,"Tran"}</definedName>
    <definedName name="fdfs" localSheetId="19" hidden="1">{"Riqfin97",#N/A,FALSE,"Tran";"Riqfinpro",#N/A,FALSE,"Tran"}</definedName>
    <definedName name="fdfs" localSheetId="21" hidden="1">{"Riqfin97",#N/A,FALSE,"Tran";"Riqfinpro",#N/A,FALSE,"Tran"}</definedName>
    <definedName name="fdfs" localSheetId="35" hidden="1">{"Riqfin97",#N/A,FALSE,"Tran";"Riqfinpro",#N/A,FALSE,"Tran"}</definedName>
    <definedName name="fdfs" localSheetId="43" hidden="1">{"Riqfin97",#N/A,FALSE,"Tran";"Riqfinpro",#N/A,FALSE,"Tran"}</definedName>
    <definedName name="fdfs" localSheetId="44" hidden="1">{"Riqfin97",#N/A,FALSE,"Tran";"Riqfinpro",#N/A,FALSE,"Tran"}</definedName>
    <definedName name="fdfs" localSheetId="45" hidden="1">{"Riqfin97",#N/A,FALSE,"Tran";"Riqfinpro",#N/A,FALSE,"Tran"}</definedName>
    <definedName name="fdfs" localSheetId="10" hidden="1">{"Riqfin97",#N/A,FALSE,"Tran";"Riqfinpro",#N/A,FALSE,"Tran"}</definedName>
    <definedName name="fdfs" localSheetId="11" hidden="1">{"Riqfin97",#N/A,FALSE,"Tran";"Riqfinpro",#N/A,FALSE,"Tran"}</definedName>
    <definedName name="fdfs" localSheetId="62" hidden="1">{"Riqfin97",#N/A,FALSE,"Tran";"Riqfinpro",#N/A,FALSE,"Tran"}</definedName>
    <definedName name="fdfs" localSheetId="51" hidden="1">{"Riqfin97",#N/A,FALSE,"Tran";"Riqfinpro",#N/A,FALSE,"Tran"}</definedName>
    <definedName name="fdfs" hidden="1">{"Riqfin97",#N/A,FALSE,"Tran";"Riqfinpro",#N/A,FALSE,"Tran"}</definedName>
    <definedName name="ff" localSheetId="15" hidden="1">{"Tab1",#N/A,FALSE,"P";"Tab2",#N/A,FALSE,"P"}</definedName>
    <definedName name="ff" localSheetId="17" hidden="1">{"Tab1",#N/A,FALSE,"P";"Tab2",#N/A,FALSE,"P"}</definedName>
    <definedName name="ff" localSheetId="18" hidden="1">{"Tab1",#N/A,FALSE,"P";"Tab2",#N/A,FALSE,"P"}</definedName>
    <definedName name="ff" localSheetId="19" hidden="1">{"Tab1",#N/A,FALSE,"P";"Tab2",#N/A,FALSE,"P"}</definedName>
    <definedName name="ff" localSheetId="21" hidden="1">{"Tab1",#N/A,FALSE,"P";"Tab2",#N/A,FALSE,"P"}</definedName>
    <definedName name="ff" localSheetId="35" hidden="1">{"Tab1",#N/A,FALSE,"P";"Tab2",#N/A,FALSE,"P"}</definedName>
    <definedName name="ff" localSheetId="43" hidden="1">{"Tab1",#N/A,FALSE,"P";"Tab2",#N/A,FALSE,"P"}</definedName>
    <definedName name="ff" localSheetId="44" hidden="1">{"Tab1",#N/A,FALSE,"P";"Tab2",#N/A,FALSE,"P"}</definedName>
    <definedName name="ff" localSheetId="45" hidden="1">{"Tab1",#N/A,FALSE,"P";"Tab2",#N/A,FALSE,"P"}</definedName>
    <definedName name="ff" localSheetId="10" hidden="1">{"Tab1",#N/A,FALSE,"P";"Tab2",#N/A,FALSE,"P"}</definedName>
    <definedName name="ff" localSheetId="11" hidden="1">{"Tab1",#N/A,FALSE,"P";"Tab2",#N/A,FALSE,"P"}</definedName>
    <definedName name="ff" localSheetId="62" hidden="1">{"Tab1",#N/A,FALSE,"P";"Tab2",#N/A,FALSE,"P"}</definedName>
    <definedName name="ff" localSheetId="51" hidden="1">{"Tab1",#N/A,FALSE,"P";"Tab2",#N/A,FALSE,"P"}</definedName>
    <definedName name="ff" localSheetId="53"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1" hidden="1">{"Tab1",#N/A,FALSE,"P";"Tab2",#N/A,FALSE,"P"}</definedName>
    <definedName name="fff" localSheetId="35" hidden="1">{"Tab1",#N/A,FALSE,"P";"Tab2",#N/A,FALSE,"P"}</definedName>
    <definedName name="fff" localSheetId="43" hidden="1">{"Tab1",#N/A,FALSE,"P";"Tab2",#N/A,FALSE,"P"}</definedName>
    <definedName name="fff" localSheetId="44" hidden="1">{"Tab1",#N/A,FALSE,"P";"Tab2",#N/A,FALSE,"P"}</definedName>
    <definedName name="fff" localSheetId="45" hidden="1">{"Tab1",#N/A,FALSE,"P";"Tab2",#N/A,FALSE,"P"}</definedName>
    <definedName name="fff" localSheetId="10" hidden="1">{"Tab1",#N/A,FALSE,"P";"Tab2",#N/A,FALSE,"P"}</definedName>
    <definedName name="fff" localSheetId="11" hidden="1">{"Tab1",#N/A,FALSE,"P";"Tab2",#N/A,FALSE,"P"}</definedName>
    <definedName name="fff" localSheetId="62" hidden="1">{"Tab1",#N/A,FALSE,"P";"Tab2",#N/A,FALSE,"P"}</definedName>
    <definedName name="fff" localSheetId="51" hidden="1">{"Tab1",#N/A,FALSE,"P";"Tab2",#N/A,FALSE,"P"}</definedName>
    <definedName name="fff" localSheetId="53" hidden="1">{"Tab1",#N/A,FALSE,"P";"Tab2",#N/A,FALSE,"P"}</definedName>
    <definedName name="fff" hidden="1">{"Tab1",#N/A,FALSE,"P";"Tab2",#N/A,FALSE,"P"}</definedName>
    <definedName name="ffff" localSheetId="18" hidden="1">'[47]Time series'!#REF!</definedName>
    <definedName name="ffff" localSheetId="21" hidden="1">'[47]Time series'!#REF!</definedName>
    <definedName name="ffff" localSheetId="30" hidden="1">'[47]Time series'!#REF!</definedName>
    <definedName name="ffff" localSheetId="31" hidden="1">'[47]Time series'!#REF!</definedName>
    <definedName name="ffff" localSheetId="39" hidden="1">'[47]Time series'!#REF!</definedName>
    <definedName name="ffff" localSheetId="40" hidden="1">'[47]Time series'!#REF!</definedName>
    <definedName name="ffff" localSheetId="43" hidden="1">'[47]Time series'!#REF!</definedName>
    <definedName name="ffff" localSheetId="62" hidden="1">'[47]Time series'!#REF!</definedName>
    <definedName name="ffff" localSheetId="27" hidden="1">'[47]Time series'!#REF!</definedName>
    <definedName name="ffff" localSheetId="28" hidden="1">'[47]Time series'!#REF!</definedName>
    <definedName name="ffff" localSheetId="29" hidden="1">'[47]Time series'!#REF!</definedName>
    <definedName name="ffff" localSheetId="41" hidden="1">'[47]Time series'!#REF!</definedName>
    <definedName name="ffff" localSheetId="47" hidden="1">'[47]Time series'!#REF!</definedName>
    <definedName name="ffff" localSheetId="48" hidden="1">'[47]Time series'!#REF!</definedName>
    <definedName name="ffff" localSheetId="8" hidden="1">'[47]Time series'!#REF!</definedName>
    <definedName name="ffff" hidden="1">'[47]Time series'!#REF!</definedName>
    <definedName name="fgfgfgf" localSheetId="18" hidden="1">'[47]Time series'!#REF!</definedName>
    <definedName name="fgfgfgf" localSheetId="21" hidden="1">'[47]Time series'!#REF!</definedName>
    <definedName name="fgfgfgf" localSheetId="30" hidden="1">'[47]Time series'!#REF!</definedName>
    <definedName name="fgfgfgf" localSheetId="31" hidden="1">'[47]Time series'!#REF!</definedName>
    <definedName name="fgfgfgf" localSheetId="39" hidden="1">'[47]Time series'!#REF!</definedName>
    <definedName name="fgfgfgf" localSheetId="40" hidden="1">'[47]Time series'!#REF!</definedName>
    <definedName name="fgfgfgf" localSheetId="43" hidden="1">'[47]Time series'!#REF!</definedName>
    <definedName name="fgfgfgf" localSheetId="62" hidden="1">'[47]Time series'!#REF!</definedName>
    <definedName name="fgfgfgf" localSheetId="27" hidden="1">'[47]Time series'!#REF!</definedName>
    <definedName name="fgfgfgf" localSheetId="28" hidden="1">'[47]Time series'!#REF!</definedName>
    <definedName name="fgfgfgf" localSheetId="29" hidden="1">'[47]Time series'!#REF!</definedName>
    <definedName name="fgfgfgf" localSheetId="41" hidden="1">'[47]Time series'!#REF!</definedName>
    <definedName name="fgfgfgf" localSheetId="47" hidden="1">'[47]Time series'!#REF!</definedName>
    <definedName name="fgfgfgf" localSheetId="48" hidden="1">'[47]Time series'!#REF!</definedName>
    <definedName name="fgfgfgf" localSheetId="8" hidden="1">'[47]Time series'!#REF!</definedName>
    <definedName name="fgfgfgf" hidden="1">'[47]Time series'!#REF!</definedName>
    <definedName name="Fig8.2a" localSheetId="17">#REF!</definedName>
    <definedName name="Fig8.2a" localSheetId="18">#REF!</definedName>
    <definedName name="Fig8.2a" localSheetId="19">#REF!</definedName>
    <definedName name="Fig8.2a" localSheetId="21">#REF!</definedName>
    <definedName name="Fig8.2a" localSheetId="30">#REF!</definedName>
    <definedName name="Fig8.2a" localSheetId="31">#REF!</definedName>
    <definedName name="Fig8.2a" localSheetId="35">#REF!</definedName>
    <definedName name="Fig8.2a" localSheetId="39">#REF!</definedName>
    <definedName name="Fig8.2a" localSheetId="40">#REF!</definedName>
    <definedName name="Fig8.2a" localSheetId="44">#REF!</definedName>
    <definedName name="Fig8.2a" localSheetId="45">#REF!</definedName>
    <definedName name="Fig8.2a" localSheetId="10">#REF!</definedName>
    <definedName name="Fig8.2a" localSheetId="11">#REF!</definedName>
    <definedName name="Fig8.2a" localSheetId="27">#REF!</definedName>
    <definedName name="Fig8.2a" localSheetId="28">#REF!</definedName>
    <definedName name="Fig8.2a" localSheetId="29">#REF!</definedName>
    <definedName name="Fig8.2a" localSheetId="41">#REF!</definedName>
    <definedName name="Fig8.2a" localSheetId="47">#REF!</definedName>
    <definedName name="Fig8.2a" localSheetId="48">#REF!</definedName>
    <definedName name="Fig8.2a" localSheetId="8">#REF!</definedName>
    <definedName name="Fig8.2a" localSheetId="51">#REF!</definedName>
    <definedName name="Fig8.2a" localSheetId="53">#REF!</definedName>
    <definedName name="Fig8.2a">#REF!</definedName>
    <definedName name="fill" hidden="1">'[48]Macroframework-Ver.1'!$A$1:$A$267</definedName>
    <definedName name="finan" localSheetId="17">#REF!</definedName>
    <definedName name="finan" localSheetId="18">#REF!</definedName>
    <definedName name="finan" localSheetId="19">#REF!</definedName>
    <definedName name="finan" localSheetId="21">#REF!</definedName>
    <definedName name="finan" localSheetId="30">#REF!</definedName>
    <definedName name="finan" localSheetId="31">#REF!</definedName>
    <definedName name="finan" localSheetId="35">#REF!</definedName>
    <definedName name="finan" localSheetId="39">#REF!</definedName>
    <definedName name="finan" localSheetId="40">#REF!</definedName>
    <definedName name="finan" localSheetId="44">#REF!</definedName>
    <definedName name="finan" localSheetId="45">#REF!</definedName>
    <definedName name="finan" localSheetId="10">#REF!</definedName>
    <definedName name="finan" localSheetId="11">#REF!</definedName>
    <definedName name="finan" localSheetId="27">#REF!</definedName>
    <definedName name="finan" localSheetId="28">#REF!</definedName>
    <definedName name="finan" localSheetId="29">#REF!</definedName>
    <definedName name="finan" localSheetId="41">#REF!</definedName>
    <definedName name="finan" localSheetId="47">#REF!</definedName>
    <definedName name="finan" localSheetId="48">#REF!</definedName>
    <definedName name="finan" localSheetId="8">#REF!</definedName>
    <definedName name="finan" localSheetId="51">#REF!</definedName>
    <definedName name="finan" localSheetId="53">#REF!</definedName>
    <definedName name="finan">#REF!</definedName>
    <definedName name="finan1" localSheetId="17">#REF!</definedName>
    <definedName name="finan1" localSheetId="18">#REF!</definedName>
    <definedName name="finan1" localSheetId="19">#REF!</definedName>
    <definedName name="finan1" localSheetId="21">#REF!</definedName>
    <definedName name="finan1" localSheetId="30">#REF!</definedName>
    <definedName name="finan1" localSheetId="31">#REF!</definedName>
    <definedName name="finan1" localSheetId="35">#REF!</definedName>
    <definedName name="finan1" localSheetId="39">#REF!</definedName>
    <definedName name="finan1" localSheetId="40">#REF!</definedName>
    <definedName name="finan1" localSheetId="44">#REF!</definedName>
    <definedName name="finan1" localSheetId="45">#REF!</definedName>
    <definedName name="finan1" localSheetId="10">#REF!</definedName>
    <definedName name="finan1" localSheetId="11">#REF!</definedName>
    <definedName name="finan1" localSheetId="27">#REF!</definedName>
    <definedName name="finan1" localSheetId="28">#REF!</definedName>
    <definedName name="finan1" localSheetId="29">#REF!</definedName>
    <definedName name="finan1" localSheetId="41">#REF!</definedName>
    <definedName name="finan1" localSheetId="47">#REF!</definedName>
    <definedName name="finan1" localSheetId="48">#REF!</definedName>
    <definedName name="finan1" localSheetId="8">#REF!</definedName>
    <definedName name="finan1" localSheetId="53">#REF!</definedName>
    <definedName name="finan1">#REF!</definedName>
    <definedName name="Financing" localSheetId="15"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1" hidden="1">{"Tab1",#N/A,FALSE,"P";"Tab2",#N/A,FALSE,"P"}</definedName>
    <definedName name="Financing" localSheetId="35" hidden="1">{"Tab1",#N/A,FALSE,"P";"Tab2",#N/A,FALSE,"P"}</definedName>
    <definedName name="Financing" localSheetId="43" hidden="1">{"Tab1",#N/A,FALSE,"P";"Tab2",#N/A,FALSE,"P"}</definedName>
    <definedName name="Financing" localSheetId="44" hidden="1">{"Tab1",#N/A,FALSE,"P";"Tab2",#N/A,FALSE,"P"}</definedName>
    <definedName name="Financing" localSheetId="45" hidden="1">{"Tab1",#N/A,FALSE,"P";"Tab2",#N/A,FALSE,"P"}</definedName>
    <definedName name="Financing" localSheetId="10" hidden="1">{"Tab1",#N/A,FALSE,"P";"Tab2",#N/A,FALSE,"P"}</definedName>
    <definedName name="Financing" localSheetId="11" hidden="1">{"Tab1",#N/A,FALSE,"P";"Tab2",#N/A,FALSE,"P"}</definedName>
    <definedName name="Financing" localSheetId="62" hidden="1">{"Tab1",#N/A,FALSE,"P";"Tab2",#N/A,FALSE,"P"}</definedName>
    <definedName name="Financing" localSheetId="51" hidden="1">{"Tab1",#N/A,FALSE,"P";"Tab2",#N/A,FALSE,"P"}</definedName>
    <definedName name="Financing" localSheetId="53" hidden="1">{"Tab1",#N/A,FALSE,"P";"Tab2",#N/A,FALSE,"P"}</definedName>
    <definedName name="Financing" hidden="1">{"Tab1",#N/A,FALSE,"P";"Tab2",#N/A,FALSE,"P"}</definedName>
    <definedName name="FISUM" localSheetId="17">#REF!</definedName>
    <definedName name="FISUM" localSheetId="18">#REF!</definedName>
    <definedName name="FISUM" localSheetId="19">#REF!</definedName>
    <definedName name="FISUM" localSheetId="21">#REF!</definedName>
    <definedName name="FISUM" localSheetId="30">#REF!</definedName>
    <definedName name="FISUM" localSheetId="31">#REF!</definedName>
    <definedName name="FISUM" localSheetId="35">#REF!</definedName>
    <definedName name="FISUM" localSheetId="39">#REF!</definedName>
    <definedName name="FISUM" localSheetId="40">#REF!</definedName>
    <definedName name="FISUM" localSheetId="44">#REF!</definedName>
    <definedName name="FISUM" localSheetId="45">#REF!</definedName>
    <definedName name="FISUM" localSheetId="10">#REF!</definedName>
    <definedName name="FISUM" localSheetId="11">#REF!</definedName>
    <definedName name="FISUM" localSheetId="27">#REF!</definedName>
    <definedName name="FISUM" localSheetId="28">#REF!</definedName>
    <definedName name="FISUM" localSheetId="29">#REF!</definedName>
    <definedName name="FISUM" localSheetId="41">#REF!</definedName>
    <definedName name="FISUM" localSheetId="47">#REF!</definedName>
    <definedName name="FISUM" localSheetId="48">#REF!</definedName>
    <definedName name="FISUM" localSheetId="8">#REF!</definedName>
    <definedName name="FISUM" localSheetId="51">#REF!</definedName>
    <definedName name="FISUM" localSheetId="53">#REF!</definedName>
    <definedName name="FISUM">#REF!</definedName>
    <definedName name="FLOPEC" localSheetId="17">#REF!</definedName>
    <definedName name="FLOPEC" localSheetId="18">#REF!</definedName>
    <definedName name="FLOPEC" localSheetId="19">#REF!</definedName>
    <definedName name="FLOPEC" localSheetId="21">#REF!</definedName>
    <definedName name="FLOPEC" localSheetId="30">#REF!</definedName>
    <definedName name="FLOPEC" localSheetId="31">#REF!</definedName>
    <definedName name="FLOPEC" localSheetId="35">#REF!</definedName>
    <definedName name="FLOPEC" localSheetId="39">#REF!</definedName>
    <definedName name="FLOPEC" localSheetId="40">#REF!</definedName>
    <definedName name="FLOPEC" localSheetId="44">#REF!</definedName>
    <definedName name="FLOPEC" localSheetId="45">#REF!</definedName>
    <definedName name="FLOPEC" localSheetId="10">#REF!</definedName>
    <definedName name="FLOPEC" localSheetId="11">#REF!</definedName>
    <definedName name="FLOPEC" localSheetId="27">#REF!</definedName>
    <definedName name="FLOPEC" localSheetId="28">#REF!</definedName>
    <definedName name="FLOPEC" localSheetId="29">#REF!</definedName>
    <definedName name="FLOPEC" localSheetId="41">#REF!</definedName>
    <definedName name="FLOPEC" localSheetId="47">#REF!</definedName>
    <definedName name="FLOPEC" localSheetId="48">#REF!</definedName>
    <definedName name="FLOPEC" localSheetId="8">#REF!</definedName>
    <definedName name="FLOPEC" localSheetId="53">#REF!</definedName>
    <definedName name="FLOPEC">#REF!</definedName>
    <definedName name="FMB" localSheetId="17">#REF!</definedName>
    <definedName name="FMB" localSheetId="18">#REF!</definedName>
    <definedName name="FMB" localSheetId="19">#REF!</definedName>
    <definedName name="FMB" localSheetId="21">#REF!</definedName>
    <definedName name="FMB" localSheetId="30">#REF!</definedName>
    <definedName name="FMB" localSheetId="31">#REF!</definedName>
    <definedName name="FMB" localSheetId="35">#REF!</definedName>
    <definedName name="FMB" localSheetId="39">#REF!</definedName>
    <definedName name="FMB" localSheetId="40">#REF!</definedName>
    <definedName name="FMB" localSheetId="44">#REF!</definedName>
    <definedName name="FMB" localSheetId="45">#REF!</definedName>
    <definedName name="FMB" localSheetId="10">#REF!</definedName>
    <definedName name="FMB" localSheetId="11">#REF!</definedName>
    <definedName name="FMB" localSheetId="27">#REF!</definedName>
    <definedName name="FMB" localSheetId="28">#REF!</definedName>
    <definedName name="FMB" localSheetId="29">#REF!</definedName>
    <definedName name="FMB" localSheetId="41">#REF!</definedName>
    <definedName name="FMB" localSheetId="47">#REF!</definedName>
    <definedName name="FMB" localSheetId="48">#REF!</definedName>
    <definedName name="FMB" localSheetId="8">#REF!</definedName>
    <definedName name="FMB" localSheetId="53">#REF!</definedName>
    <definedName name="FMB">#REF!</definedName>
    <definedName name="FODESEC" localSheetId="17">#REF!</definedName>
    <definedName name="FODESEC" localSheetId="18">#REF!</definedName>
    <definedName name="FODESEC" localSheetId="19">#REF!</definedName>
    <definedName name="FODESEC" localSheetId="21">#REF!</definedName>
    <definedName name="FODESEC" localSheetId="30">#REF!</definedName>
    <definedName name="FODESEC" localSheetId="31">#REF!</definedName>
    <definedName name="FODESEC" localSheetId="35">#REF!</definedName>
    <definedName name="FODESEC" localSheetId="39">#REF!</definedName>
    <definedName name="FODESEC" localSheetId="40">#REF!</definedName>
    <definedName name="FODESEC" localSheetId="44">#REF!</definedName>
    <definedName name="FODESEC" localSheetId="10">#REF!</definedName>
    <definedName name="FODESEC" localSheetId="11">#REF!</definedName>
    <definedName name="FODESEC" localSheetId="27">#REF!</definedName>
    <definedName name="FODESEC" localSheetId="28">#REF!</definedName>
    <definedName name="FODESEC" localSheetId="29">#REF!</definedName>
    <definedName name="FODESEC" localSheetId="41">#REF!</definedName>
    <definedName name="FODESEC" localSheetId="47">#REF!</definedName>
    <definedName name="FODESEC" localSheetId="48">#REF!</definedName>
    <definedName name="FODESEC" localSheetId="8">#REF!</definedName>
    <definedName name="FODESEC" localSheetId="53">#REF!</definedName>
    <definedName name="FODESEC">#REF!</definedName>
    <definedName name="FOREXPORT" localSheetId="53">[6]H!$A$2:$F$86</definedName>
    <definedName name="FOREXPORT">[20]H!$A$2:$F$86</definedName>
    <definedName name="fsd" localSheetId="17" hidden="1">#REF!</definedName>
    <definedName name="fsd" localSheetId="18" hidden="1">#REF!</definedName>
    <definedName name="fsd" localSheetId="19" hidden="1">#REF!</definedName>
    <definedName name="fsd" localSheetId="21" hidden="1">#REF!</definedName>
    <definedName name="fsd" localSheetId="30" hidden="1">#REF!</definedName>
    <definedName name="fsd" localSheetId="31" hidden="1">#REF!</definedName>
    <definedName name="fsd" localSheetId="35" hidden="1">#REF!</definedName>
    <definedName name="fsd" localSheetId="39" hidden="1">#REF!</definedName>
    <definedName name="fsd" localSheetId="40" hidden="1">#REF!</definedName>
    <definedName name="fsd" localSheetId="43" hidden="1">#REF!</definedName>
    <definedName name="fsd" localSheetId="44" hidden="1">#REF!</definedName>
    <definedName name="fsd" localSheetId="45" hidden="1">#REF!</definedName>
    <definedName name="fsd" localSheetId="10" hidden="1">#REF!</definedName>
    <definedName name="fsd" localSheetId="11" hidden="1">#REF!</definedName>
    <definedName name="fsd" localSheetId="62" hidden="1">#REF!</definedName>
    <definedName name="fsd" localSheetId="27" hidden="1">#REF!</definedName>
    <definedName name="fsd" localSheetId="28" hidden="1">#REF!</definedName>
    <definedName name="fsd" localSheetId="29" hidden="1">#REF!</definedName>
    <definedName name="fsd" localSheetId="41" hidden="1">#REF!</definedName>
    <definedName name="fsd" localSheetId="47" hidden="1">#REF!</definedName>
    <definedName name="fsd" localSheetId="48" hidden="1">#REF!</definedName>
    <definedName name="fsd" localSheetId="8" hidden="1">#REF!</definedName>
    <definedName name="fsd" localSheetId="51" hidden="1">#REF!</definedName>
    <definedName name="fsd" hidden="1">#REF!</definedName>
    <definedName name="fsdfsdfasdfasdfasd" localSheetId="17" hidden="1">#REF!</definedName>
    <definedName name="fsdfsdfasdfasdfasd" localSheetId="18" hidden="1">#REF!</definedName>
    <definedName name="fsdfsdfasdfasdfasd" localSheetId="19" hidden="1">#REF!</definedName>
    <definedName name="fsdfsdfasdfasdfasd" localSheetId="21" hidden="1">#REF!</definedName>
    <definedName name="fsdfsdfasdfasdfasd" localSheetId="30" hidden="1">#REF!</definedName>
    <definedName name="fsdfsdfasdfasdfasd" localSheetId="31" hidden="1">#REF!</definedName>
    <definedName name="fsdfsdfasdfasdfasd" localSheetId="35" hidden="1">#REF!</definedName>
    <definedName name="fsdfsdfasdfasdfasd" localSheetId="39" hidden="1">#REF!</definedName>
    <definedName name="fsdfsdfasdfasdfasd" localSheetId="40" hidden="1">#REF!</definedName>
    <definedName name="fsdfsdfasdfasdfasd" localSheetId="43" hidden="1">#REF!</definedName>
    <definedName name="fsdfsdfasdfasdfasd" localSheetId="44" hidden="1">#REF!</definedName>
    <definedName name="fsdfsdfasdfasdfasd" localSheetId="10" hidden="1">#REF!</definedName>
    <definedName name="fsdfsdfasdfasdfasd" localSheetId="11" hidden="1">#REF!</definedName>
    <definedName name="fsdfsdfasdfasdfasd" localSheetId="62" hidden="1">#REF!</definedName>
    <definedName name="fsdfsdfasdfasdfasd" localSheetId="27" hidden="1">#REF!</definedName>
    <definedName name="fsdfsdfasdfasdfasd" localSheetId="28" hidden="1">#REF!</definedName>
    <definedName name="fsdfsdfasdfasdfasd" localSheetId="29" hidden="1">#REF!</definedName>
    <definedName name="fsdfsdfasdfasdfasd" localSheetId="41" hidden="1">#REF!</definedName>
    <definedName name="fsdfsdfasdfasdfasd" localSheetId="47" hidden="1">#REF!</definedName>
    <definedName name="fsdfsdfasdfasdfasd" localSheetId="48" hidden="1">#REF!</definedName>
    <definedName name="fsdfsdfasdfasdfasd" localSheetId="8" hidden="1">#REF!</definedName>
    <definedName name="fsdfsdfasdfasdfasd" hidden="1">#REF!</definedName>
    <definedName name="FUNDOBL" localSheetId="17">#REF!</definedName>
    <definedName name="FUNDOBL" localSheetId="18">#REF!</definedName>
    <definedName name="FUNDOBL" localSheetId="19">#REF!</definedName>
    <definedName name="FUNDOBL" localSheetId="21">#REF!</definedName>
    <definedName name="FUNDOBL" localSheetId="30">#REF!</definedName>
    <definedName name="FUNDOBL" localSheetId="31">#REF!</definedName>
    <definedName name="FUNDOBL" localSheetId="35">#REF!</definedName>
    <definedName name="FUNDOBL" localSheetId="39">#REF!</definedName>
    <definedName name="FUNDOBL" localSheetId="40">#REF!</definedName>
    <definedName name="FUNDOBL" localSheetId="44">#REF!</definedName>
    <definedName name="FUNDOBL" localSheetId="10">#REF!</definedName>
    <definedName name="FUNDOBL" localSheetId="11">#REF!</definedName>
    <definedName name="FUNDOBL" localSheetId="27">#REF!</definedName>
    <definedName name="FUNDOBL" localSheetId="28">#REF!</definedName>
    <definedName name="FUNDOBL" localSheetId="29">#REF!</definedName>
    <definedName name="FUNDOBL" localSheetId="41">#REF!</definedName>
    <definedName name="FUNDOBL" localSheetId="47">#REF!</definedName>
    <definedName name="FUNDOBL" localSheetId="48">#REF!</definedName>
    <definedName name="FUNDOBL" localSheetId="8">#REF!</definedName>
    <definedName name="FUNDOBL" localSheetId="53">#REF!</definedName>
    <definedName name="FUNDOBL">#REF!</definedName>
    <definedName name="FUNDOBLB" localSheetId="17">#REF!</definedName>
    <definedName name="FUNDOBLB" localSheetId="18">#REF!</definedName>
    <definedName name="FUNDOBLB" localSheetId="19">#REF!</definedName>
    <definedName name="FUNDOBLB" localSheetId="21">#REF!</definedName>
    <definedName name="FUNDOBLB" localSheetId="30">#REF!</definedName>
    <definedName name="FUNDOBLB" localSheetId="31">#REF!</definedName>
    <definedName name="FUNDOBLB" localSheetId="35">#REF!</definedName>
    <definedName name="FUNDOBLB" localSheetId="39">#REF!</definedName>
    <definedName name="FUNDOBLB" localSheetId="40">#REF!</definedName>
    <definedName name="FUNDOBLB" localSheetId="44">#REF!</definedName>
    <definedName name="FUNDOBLB" localSheetId="10">#REF!</definedName>
    <definedName name="FUNDOBLB" localSheetId="11">#REF!</definedName>
    <definedName name="FUNDOBLB" localSheetId="27">#REF!</definedName>
    <definedName name="FUNDOBLB" localSheetId="28">#REF!</definedName>
    <definedName name="FUNDOBLB" localSheetId="29">#REF!</definedName>
    <definedName name="FUNDOBLB" localSheetId="41">#REF!</definedName>
    <definedName name="FUNDOBLB" localSheetId="47">#REF!</definedName>
    <definedName name="FUNDOBLB" localSheetId="48">#REF!</definedName>
    <definedName name="FUNDOBLB" localSheetId="8">#REF!</definedName>
    <definedName name="FUNDOBLB" localSheetId="53">#REF!</definedName>
    <definedName name="FUNDOBLB">#REF!</definedName>
    <definedName name="g" localSheetId="17">#REF!</definedName>
    <definedName name="g" localSheetId="18">#REF!</definedName>
    <definedName name="g" localSheetId="19">#REF!</definedName>
    <definedName name="g" localSheetId="21">#REF!</definedName>
    <definedName name="g" localSheetId="30">#REF!</definedName>
    <definedName name="g" localSheetId="31">#REF!</definedName>
    <definedName name="g" localSheetId="35">#REF!</definedName>
    <definedName name="g" localSheetId="39">#REF!</definedName>
    <definedName name="g" localSheetId="40">#REF!</definedName>
    <definedName name="g" localSheetId="44">#REF!</definedName>
    <definedName name="g" localSheetId="10">#REF!</definedName>
    <definedName name="g" localSheetId="11">#REF!</definedName>
    <definedName name="g" localSheetId="27">#REF!</definedName>
    <definedName name="g" localSheetId="28">#REF!</definedName>
    <definedName name="g" localSheetId="29">#REF!</definedName>
    <definedName name="g" localSheetId="41">#REF!</definedName>
    <definedName name="g" localSheetId="47">#REF!</definedName>
    <definedName name="g" localSheetId="48">#REF!</definedName>
    <definedName name="g" localSheetId="8">#REF!</definedName>
    <definedName name="g" localSheetId="53">#REF!</definedName>
    <definedName name="g">#REF!</definedName>
    <definedName name="GCB" localSheetId="17">#REF!</definedName>
    <definedName name="GCB" localSheetId="18">#REF!</definedName>
    <definedName name="GCB" localSheetId="19">#REF!</definedName>
    <definedName name="GCB" localSheetId="21">#REF!</definedName>
    <definedName name="GCB" localSheetId="30">#REF!</definedName>
    <definedName name="GCB" localSheetId="31">#REF!</definedName>
    <definedName name="GCB" localSheetId="35">#REF!</definedName>
    <definedName name="GCB" localSheetId="39">#REF!</definedName>
    <definedName name="GCB" localSheetId="40">#REF!</definedName>
    <definedName name="GCB" localSheetId="44">#REF!</definedName>
    <definedName name="GCB" localSheetId="10">#REF!</definedName>
    <definedName name="GCB" localSheetId="11">#REF!</definedName>
    <definedName name="GCB" localSheetId="27">#REF!</definedName>
    <definedName name="GCB" localSheetId="28">#REF!</definedName>
    <definedName name="GCB" localSheetId="29">#REF!</definedName>
    <definedName name="GCB" localSheetId="41">#REF!</definedName>
    <definedName name="GCB" localSheetId="47">#REF!</definedName>
    <definedName name="GCB" localSheetId="48">#REF!</definedName>
    <definedName name="GCB" localSheetId="8">#REF!</definedName>
    <definedName name="GCB" localSheetId="53">#REF!</definedName>
    <definedName name="GCB">#REF!</definedName>
    <definedName name="GCB_NGDP">#N/A</definedName>
    <definedName name="GCEI" localSheetId="17">#REF!</definedName>
    <definedName name="GCEI" localSheetId="18">#REF!</definedName>
    <definedName name="GCEI" localSheetId="19">#REF!</definedName>
    <definedName name="GCEI" localSheetId="21">#REF!</definedName>
    <definedName name="GCEI" localSheetId="30">#REF!</definedName>
    <definedName name="GCEI" localSheetId="31">#REF!</definedName>
    <definedName name="GCEI" localSheetId="35">#REF!</definedName>
    <definedName name="GCEI" localSheetId="39">#REF!</definedName>
    <definedName name="GCEI" localSheetId="40">#REF!</definedName>
    <definedName name="GCEI" localSheetId="44">#REF!</definedName>
    <definedName name="GCEI" localSheetId="45">#REF!</definedName>
    <definedName name="GCEI" localSheetId="10">#REF!</definedName>
    <definedName name="GCEI" localSheetId="11">#REF!</definedName>
    <definedName name="GCEI" localSheetId="27">#REF!</definedName>
    <definedName name="GCEI" localSheetId="28">#REF!</definedName>
    <definedName name="GCEI" localSheetId="29">#REF!</definedName>
    <definedName name="GCEI" localSheetId="41">#REF!</definedName>
    <definedName name="GCEI" localSheetId="47">#REF!</definedName>
    <definedName name="GCEI" localSheetId="48">#REF!</definedName>
    <definedName name="GCEI" localSheetId="8">#REF!</definedName>
    <definedName name="GCEI" localSheetId="51">#REF!</definedName>
    <definedName name="GCEI" localSheetId="53">#REF!</definedName>
    <definedName name="GCEI">#REF!</definedName>
    <definedName name="GCENL" localSheetId="17">#REF!</definedName>
    <definedName name="GCENL" localSheetId="18">#REF!</definedName>
    <definedName name="GCENL" localSheetId="19">#REF!</definedName>
    <definedName name="GCENL" localSheetId="21">#REF!</definedName>
    <definedName name="GCENL" localSheetId="30">#REF!</definedName>
    <definedName name="GCENL" localSheetId="31">#REF!</definedName>
    <definedName name="GCENL" localSheetId="35">#REF!</definedName>
    <definedName name="GCENL" localSheetId="39">#REF!</definedName>
    <definedName name="GCENL" localSheetId="40">#REF!</definedName>
    <definedName name="GCENL" localSheetId="44">#REF!</definedName>
    <definedName name="GCENL" localSheetId="45">#REF!</definedName>
    <definedName name="GCENL" localSheetId="10">#REF!</definedName>
    <definedName name="GCENL" localSheetId="11">#REF!</definedName>
    <definedName name="GCENL" localSheetId="27">#REF!</definedName>
    <definedName name="GCENL" localSheetId="28">#REF!</definedName>
    <definedName name="GCENL" localSheetId="29">#REF!</definedName>
    <definedName name="GCENL" localSheetId="41">#REF!</definedName>
    <definedName name="GCENL" localSheetId="47">#REF!</definedName>
    <definedName name="GCENL" localSheetId="48">#REF!</definedName>
    <definedName name="GCENL" localSheetId="8">#REF!</definedName>
    <definedName name="GCENL" localSheetId="53">#REF!</definedName>
    <definedName name="GCENL">#REF!</definedName>
    <definedName name="GCND" localSheetId="17">#REF!</definedName>
    <definedName name="GCND" localSheetId="18">#REF!</definedName>
    <definedName name="GCND" localSheetId="19">#REF!</definedName>
    <definedName name="GCND" localSheetId="21">#REF!</definedName>
    <definedName name="GCND" localSheetId="30">#REF!</definedName>
    <definedName name="GCND" localSheetId="31">#REF!</definedName>
    <definedName name="GCND" localSheetId="35">#REF!</definedName>
    <definedName name="GCND" localSheetId="39">#REF!</definedName>
    <definedName name="GCND" localSheetId="40">#REF!</definedName>
    <definedName name="GCND" localSheetId="44">#REF!</definedName>
    <definedName name="GCND" localSheetId="45">#REF!</definedName>
    <definedName name="GCND" localSheetId="10">#REF!</definedName>
    <definedName name="GCND" localSheetId="11">#REF!</definedName>
    <definedName name="GCND" localSheetId="27">#REF!</definedName>
    <definedName name="GCND" localSheetId="28">#REF!</definedName>
    <definedName name="GCND" localSheetId="29">#REF!</definedName>
    <definedName name="GCND" localSheetId="41">#REF!</definedName>
    <definedName name="GCND" localSheetId="47">#REF!</definedName>
    <definedName name="GCND" localSheetId="48">#REF!</definedName>
    <definedName name="GCND" localSheetId="8">#REF!</definedName>
    <definedName name="GCND" localSheetId="53">#REF!</definedName>
    <definedName name="GCND">#REF!</definedName>
    <definedName name="GCND_NGDP" localSheetId="17">#REF!</definedName>
    <definedName name="GCND_NGDP" localSheetId="18">#REF!</definedName>
    <definedName name="GCND_NGDP" localSheetId="19">#REF!</definedName>
    <definedName name="GCND_NGDP" localSheetId="21">#REF!</definedName>
    <definedName name="GCND_NGDP" localSheetId="30">#REF!</definedName>
    <definedName name="GCND_NGDP" localSheetId="31">#REF!</definedName>
    <definedName name="GCND_NGDP" localSheetId="35">#REF!</definedName>
    <definedName name="GCND_NGDP" localSheetId="39">#REF!</definedName>
    <definedName name="GCND_NGDP" localSheetId="40">#REF!</definedName>
    <definedName name="GCND_NGDP" localSheetId="44">#REF!</definedName>
    <definedName name="GCND_NGDP" localSheetId="10">#REF!</definedName>
    <definedName name="GCND_NGDP" localSheetId="11">#REF!</definedName>
    <definedName name="GCND_NGDP" localSheetId="27">#REF!</definedName>
    <definedName name="GCND_NGDP" localSheetId="28">#REF!</definedName>
    <definedName name="GCND_NGDP" localSheetId="29">#REF!</definedName>
    <definedName name="GCND_NGDP" localSheetId="41">#REF!</definedName>
    <definedName name="GCND_NGDP" localSheetId="47">#REF!</definedName>
    <definedName name="GCND_NGDP" localSheetId="48">#REF!</definedName>
    <definedName name="GCND_NGDP" localSheetId="8">#REF!</definedName>
    <definedName name="GCND_NGDP" localSheetId="53">#REF!</definedName>
    <definedName name="GCND_NGDP">#REF!</definedName>
    <definedName name="GCRG" localSheetId="17">#REF!</definedName>
    <definedName name="GCRG" localSheetId="18">#REF!</definedName>
    <definedName name="GCRG" localSheetId="19">#REF!</definedName>
    <definedName name="GCRG" localSheetId="21">#REF!</definedName>
    <definedName name="GCRG" localSheetId="30">#REF!</definedName>
    <definedName name="GCRG" localSheetId="31">#REF!</definedName>
    <definedName name="GCRG" localSheetId="35">#REF!</definedName>
    <definedName name="GCRG" localSheetId="39">#REF!</definedName>
    <definedName name="GCRG" localSheetId="40">#REF!</definedName>
    <definedName name="GCRG" localSheetId="44">#REF!</definedName>
    <definedName name="GCRG" localSheetId="10">#REF!</definedName>
    <definedName name="GCRG" localSheetId="11">#REF!</definedName>
    <definedName name="GCRG" localSheetId="27">#REF!</definedName>
    <definedName name="GCRG" localSheetId="28">#REF!</definedName>
    <definedName name="GCRG" localSheetId="29">#REF!</definedName>
    <definedName name="GCRG" localSheetId="41">#REF!</definedName>
    <definedName name="GCRG" localSheetId="47">#REF!</definedName>
    <definedName name="GCRG" localSheetId="48">#REF!</definedName>
    <definedName name="GCRG" localSheetId="8">#REF!</definedName>
    <definedName name="GCRG" localSheetId="53">#REF!</definedName>
    <definedName name="GCRG">#REF!</definedName>
    <definedName name="ggb" localSheetId="53">'[49]budget-G'!$A$1:$W$109</definedName>
    <definedName name="ggb">'[50]budget-G'!$A$1:$W$109</definedName>
    <definedName name="GGB_NGDP">#N/A</definedName>
    <definedName name="ggbeu" localSheetId="17">#REF!</definedName>
    <definedName name="ggbeu" localSheetId="18">#REF!</definedName>
    <definedName name="ggbeu" localSheetId="19">#REF!</definedName>
    <definedName name="ggbeu" localSheetId="21">#REF!</definedName>
    <definedName name="ggbeu" localSheetId="30">#REF!</definedName>
    <definedName name="ggbeu" localSheetId="31">#REF!</definedName>
    <definedName name="ggbeu" localSheetId="35">#REF!</definedName>
    <definedName name="ggbeu" localSheetId="39">#REF!</definedName>
    <definedName name="ggbeu" localSheetId="40">#REF!</definedName>
    <definedName name="ggbeu" localSheetId="44">#REF!</definedName>
    <definedName name="ggbeu" localSheetId="45">#REF!</definedName>
    <definedName name="ggbeu" localSheetId="10">#REF!</definedName>
    <definedName name="ggbeu" localSheetId="11">#REF!</definedName>
    <definedName name="ggbeu" localSheetId="27">#REF!</definedName>
    <definedName name="ggbeu" localSheetId="28">#REF!</definedName>
    <definedName name="ggbeu" localSheetId="29">#REF!</definedName>
    <definedName name="ggbeu" localSheetId="41">#REF!</definedName>
    <definedName name="ggbeu" localSheetId="47">#REF!</definedName>
    <definedName name="ggbeu" localSheetId="48">#REF!</definedName>
    <definedName name="ggbeu" localSheetId="8">#REF!</definedName>
    <definedName name="ggbeu" localSheetId="51">#REF!</definedName>
    <definedName name="ggbeu" localSheetId="53">#REF!</definedName>
    <definedName name="ggbeu">#REF!</definedName>
    <definedName name="ggblg" localSheetId="17">#REF!</definedName>
    <definedName name="ggblg" localSheetId="18">#REF!</definedName>
    <definedName name="ggblg" localSheetId="19">#REF!</definedName>
    <definedName name="ggblg" localSheetId="21">#REF!</definedName>
    <definedName name="ggblg" localSheetId="30">#REF!</definedName>
    <definedName name="ggblg" localSheetId="31">#REF!</definedName>
    <definedName name="ggblg" localSheetId="35">#REF!</definedName>
    <definedName name="ggblg" localSheetId="39">#REF!</definedName>
    <definedName name="ggblg" localSheetId="40">#REF!</definedName>
    <definedName name="ggblg" localSheetId="44">#REF!</definedName>
    <definedName name="ggblg" localSheetId="45">#REF!</definedName>
    <definedName name="ggblg" localSheetId="10">#REF!</definedName>
    <definedName name="ggblg" localSheetId="11">#REF!</definedName>
    <definedName name="ggblg" localSheetId="27">#REF!</definedName>
    <definedName name="ggblg" localSheetId="28">#REF!</definedName>
    <definedName name="ggblg" localSheetId="29">#REF!</definedName>
    <definedName name="ggblg" localSheetId="41">#REF!</definedName>
    <definedName name="ggblg" localSheetId="47">#REF!</definedName>
    <definedName name="ggblg" localSheetId="48">#REF!</definedName>
    <definedName name="ggblg" localSheetId="8">#REF!</definedName>
    <definedName name="ggblg" localSheetId="53">#REF!</definedName>
    <definedName name="ggblg">#REF!</definedName>
    <definedName name="ggbls" localSheetId="17">#REF!</definedName>
    <definedName name="ggbls" localSheetId="18">#REF!</definedName>
    <definedName name="ggbls" localSheetId="19">#REF!</definedName>
    <definedName name="ggbls" localSheetId="21">#REF!</definedName>
    <definedName name="ggbls" localSheetId="30">#REF!</definedName>
    <definedName name="ggbls" localSheetId="31">#REF!</definedName>
    <definedName name="ggbls" localSheetId="35">#REF!</definedName>
    <definedName name="ggbls" localSheetId="39">#REF!</definedName>
    <definedName name="ggbls" localSheetId="40">#REF!</definedName>
    <definedName name="ggbls" localSheetId="44">#REF!</definedName>
    <definedName name="ggbls" localSheetId="45">#REF!</definedName>
    <definedName name="ggbls" localSheetId="10">#REF!</definedName>
    <definedName name="ggbls" localSheetId="11">#REF!</definedName>
    <definedName name="ggbls" localSheetId="27">#REF!</definedName>
    <definedName name="ggbls" localSheetId="28">#REF!</definedName>
    <definedName name="ggbls" localSheetId="29">#REF!</definedName>
    <definedName name="ggbls" localSheetId="41">#REF!</definedName>
    <definedName name="ggbls" localSheetId="47">#REF!</definedName>
    <definedName name="ggbls" localSheetId="48">#REF!</definedName>
    <definedName name="ggbls" localSheetId="8">#REF!</definedName>
    <definedName name="ggbls" localSheetId="53">#REF!</definedName>
    <definedName name="ggbls">#REF!</definedName>
    <definedName name="ggbss" localSheetId="17">#REF!</definedName>
    <definedName name="ggbss" localSheetId="18">#REF!</definedName>
    <definedName name="ggbss" localSheetId="19">#REF!</definedName>
    <definedName name="ggbss" localSheetId="21">#REF!</definedName>
    <definedName name="ggbss" localSheetId="30">#REF!</definedName>
    <definedName name="ggbss" localSheetId="31">#REF!</definedName>
    <definedName name="ggbss" localSheetId="35">#REF!</definedName>
    <definedName name="ggbss" localSheetId="39">#REF!</definedName>
    <definedName name="ggbss" localSheetId="40">#REF!</definedName>
    <definedName name="ggbss" localSheetId="44">#REF!</definedName>
    <definedName name="ggbss" localSheetId="10">#REF!</definedName>
    <definedName name="ggbss" localSheetId="11">#REF!</definedName>
    <definedName name="ggbss" localSheetId="27">#REF!</definedName>
    <definedName name="ggbss" localSheetId="28">#REF!</definedName>
    <definedName name="ggbss" localSheetId="29">#REF!</definedName>
    <definedName name="ggbss" localSheetId="41">#REF!</definedName>
    <definedName name="ggbss" localSheetId="47">#REF!</definedName>
    <definedName name="ggbss" localSheetId="48">#REF!</definedName>
    <definedName name="ggbss" localSheetId="8">#REF!</definedName>
    <definedName name="ggbss" localSheetId="53">#REF!</definedName>
    <definedName name="ggbss">#REF!</definedName>
    <definedName name="gge" localSheetId="53">[49]Expenditures!$A$1:$AC$62</definedName>
    <definedName name="gge">[50]Expenditures!$A$1:$AC$62</definedName>
    <definedName name="GGED" localSheetId="17">#REF!</definedName>
    <definedName name="GGED" localSheetId="18">#REF!</definedName>
    <definedName name="GGED" localSheetId="19">#REF!</definedName>
    <definedName name="GGED" localSheetId="21">#REF!</definedName>
    <definedName name="GGED" localSheetId="30">#REF!</definedName>
    <definedName name="GGED" localSheetId="31">#REF!</definedName>
    <definedName name="GGED" localSheetId="35">#REF!</definedName>
    <definedName name="GGED" localSheetId="39">#REF!</definedName>
    <definedName name="GGED" localSheetId="40">#REF!</definedName>
    <definedName name="GGED" localSheetId="44">#REF!</definedName>
    <definedName name="GGED" localSheetId="45">#REF!</definedName>
    <definedName name="GGED" localSheetId="10">#REF!</definedName>
    <definedName name="GGED" localSheetId="11">#REF!</definedName>
    <definedName name="GGED" localSheetId="27">#REF!</definedName>
    <definedName name="GGED" localSheetId="28">#REF!</definedName>
    <definedName name="GGED" localSheetId="29">#REF!</definedName>
    <definedName name="GGED" localSheetId="41">#REF!</definedName>
    <definedName name="GGED" localSheetId="47">#REF!</definedName>
    <definedName name="GGED" localSheetId="48">#REF!</definedName>
    <definedName name="GGED" localSheetId="8">#REF!</definedName>
    <definedName name="GGED" localSheetId="51">#REF!</definedName>
    <definedName name="GGED" localSheetId="53">#REF!</definedName>
    <definedName name="GGED">#REF!</definedName>
    <definedName name="GGEI" localSheetId="17">#REF!</definedName>
    <definedName name="GGEI" localSheetId="18">#REF!</definedName>
    <definedName name="GGEI" localSheetId="19">#REF!</definedName>
    <definedName name="GGEI" localSheetId="21">#REF!</definedName>
    <definedName name="GGEI" localSheetId="30">#REF!</definedName>
    <definedName name="GGEI" localSheetId="31">#REF!</definedName>
    <definedName name="GGEI" localSheetId="35">#REF!</definedName>
    <definedName name="GGEI" localSheetId="39">#REF!</definedName>
    <definedName name="GGEI" localSheetId="40">#REF!</definedName>
    <definedName name="GGEI" localSheetId="44">#REF!</definedName>
    <definedName name="GGEI" localSheetId="45">#REF!</definedName>
    <definedName name="GGEI" localSheetId="10">#REF!</definedName>
    <definedName name="GGEI" localSheetId="11">#REF!</definedName>
    <definedName name="GGEI" localSheetId="27">#REF!</definedName>
    <definedName name="GGEI" localSheetId="28">#REF!</definedName>
    <definedName name="GGEI" localSheetId="29">#REF!</definedName>
    <definedName name="GGEI" localSheetId="41">#REF!</definedName>
    <definedName name="GGEI" localSheetId="47">#REF!</definedName>
    <definedName name="GGEI" localSheetId="48">#REF!</definedName>
    <definedName name="GGEI" localSheetId="8">#REF!</definedName>
    <definedName name="GGEI" localSheetId="53">#REF!</definedName>
    <definedName name="GGEI">#REF!</definedName>
    <definedName name="GGENL" localSheetId="17">#REF!</definedName>
    <definedName name="GGENL" localSheetId="18">#REF!</definedName>
    <definedName name="GGENL" localSheetId="19">#REF!</definedName>
    <definedName name="GGENL" localSheetId="21">#REF!</definedName>
    <definedName name="GGENL" localSheetId="30">#REF!</definedName>
    <definedName name="GGENL" localSheetId="31">#REF!</definedName>
    <definedName name="GGENL" localSheetId="35">#REF!</definedName>
    <definedName name="GGENL" localSheetId="39">#REF!</definedName>
    <definedName name="GGENL" localSheetId="40">#REF!</definedName>
    <definedName name="GGENL" localSheetId="44">#REF!</definedName>
    <definedName name="GGENL" localSheetId="45">#REF!</definedName>
    <definedName name="GGENL" localSheetId="10">#REF!</definedName>
    <definedName name="GGENL" localSheetId="11">#REF!</definedName>
    <definedName name="GGENL" localSheetId="27">#REF!</definedName>
    <definedName name="GGENL" localSheetId="28">#REF!</definedName>
    <definedName name="GGENL" localSheetId="29">#REF!</definedName>
    <definedName name="GGENL" localSheetId="41">#REF!</definedName>
    <definedName name="GGENL" localSheetId="47">#REF!</definedName>
    <definedName name="GGENL" localSheetId="48">#REF!</definedName>
    <definedName name="GGENL" localSheetId="8">#REF!</definedName>
    <definedName name="GGENL" localSheetId="53">#REF!</definedName>
    <definedName name="GGENL">#REF!</definedName>
    <definedName name="ggg" localSheetId="15"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1" hidden="1">{"Riqfin97",#N/A,FALSE,"Tran";"Riqfinpro",#N/A,FALSE,"Tran"}</definedName>
    <definedName name="ggg" localSheetId="35" hidden="1">{"Riqfin97",#N/A,FALSE,"Tran";"Riqfinpro",#N/A,FALSE,"Tran"}</definedName>
    <definedName name="ggg" localSheetId="43" hidden="1">{"Riqfin97",#N/A,FALSE,"Tran";"Riqfinpro",#N/A,FALSE,"Tran"}</definedName>
    <definedName name="ggg" localSheetId="44" hidden="1">{"Riqfin97",#N/A,FALSE,"Tran";"Riqfinpro",#N/A,FALSE,"Tran"}</definedName>
    <definedName name="ggg" localSheetId="45" hidden="1">{"Riqfin97",#N/A,FALSE,"Tran";"Riqfinpro",#N/A,FALSE,"Tran"}</definedName>
    <definedName name="ggg" localSheetId="10" hidden="1">{"Riqfin97",#N/A,FALSE,"Tran";"Riqfinpro",#N/A,FALSE,"Tran"}</definedName>
    <definedName name="ggg" localSheetId="11" hidden="1">{"Riqfin97",#N/A,FALSE,"Tran";"Riqfinpro",#N/A,FALSE,"Tran"}</definedName>
    <definedName name="ggg" localSheetId="62" hidden="1">{"Riqfin97",#N/A,FALSE,"Tran";"Riqfinpro",#N/A,FALSE,"Tran"}</definedName>
    <definedName name="ggg" localSheetId="51" hidden="1">{"Riqfin97",#N/A,FALSE,"Tran";"Riqfinpro",#N/A,FALSE,"Tran"}</definedName>
    <definedName name="ggg" localSheetId="53" hidden="1">{"Riqfin97",#N/A,FALSE,"Tran";"Riqfinpro",#N/A,FALSE,"Tran"}</definedName>
    <definedName name="ggg" hidden="1">{"Riqfin97",#N/A,FALSE,"Tran";"Riqfinpro",#N/A,FALSE,"Tran"}</definedName>
    <definedName name="ggggg" localSheetId="17" hidden="1">'[51]J(Priv.Cap)'!#REF!</definedName>
    <definedName name="ggggg" localSheetId="18" hidden="1">'[51]J(Priv.Cap)'!#REF!</definedName>
    <definedName name="ggggg" localSheetId="19" hidden="1">'[51]J(Priv.Cap)'!#REF!</definedName>
    <definedName name="ggggg" localSheetId="21" hidden="1">'[51]J(Priv.Cap)'!#REF!</definedName>
    <definedName name="ggggg" localSheetId="30" hidden="1">'[51]J(Priv.Cap)'!#REF!</definedName>
    <definedName name="ggggg" localSheetId="31" hidden="1">'[51]J(Priv.Cap)'!#REF!</definedName>
    <definedName name="ggggg" localSheetId="39" hidden="1">'[51]J(Priv.Cap)'!#REF!</definedName>
    <definedName name="ggggg" localSheetId="40" hidden="1">'[51]J(Priv.Cap)'!#REF!</definedName>
    <definedName name="ggggg" localSheetId="43" hidden="1">'[51]J(Priv.Cap)'!#REF!</definedName>
    <definedName name="ggggg" localSheetId="44" hidden="1">'[51]J(Priv.Cap)'!#REF!</definedName>
    <definedName name="ggggg" localSheetId="62" hidden="1">'[51]J(Priv.Cap)'!#REF!</definedName>
    <definedName name="ggggg" localSheetId="27" hidden="1">'[51]J(Priv.Cap)'!#REF!</definedName>
    <definedName name="ggggg" localSheetId="28" hidden="1">'[51]J(Priv.Cap)'!#REF!</definedName>
    <definedName name="ggggg" localSheetId="29" hidden="1">'[51]J(Priv.Cap)'!#REF!</definedName>
    <definedName name="ggggg" localSheetId="41" hidden="1">'[51]J(Priv.Cap)'!#REF!</definedName>
    <definedName name="ggggg" localSheetId="47" hidden="1">'[51]J(Priv.Cap)'!#REF!</definedName>
    <definedName name="ggggg" localSheetId="48" hidden="1">'[51]J(Priv.Cap)'!#REF!</definedName>
    <definedName name="ggggg" localSheetId="8" hidden="1">'[51]J(Priv.Cap)'!#REF!</definedName>
    <definedName name="ggggg" localSheetId="53" hidden="1">'[51]J(Priv.Cap)'!#REF!</definedName>
    <definedName name="ggggg" hidden="1">'[51]J(Priv.Cap)'!#REF!</definedName>
    <definedName name="ggggggg" localSheetId="53">#N/A</definedName>
    <definedName name="ggggggg">[21]!ggggggg</definedName>
    <definedName name="GGND" localSheetId="17">#REF!</definedName>
    <definedName name="GGND" localSheetId="18">#REF!</definedName>
    <definedName name="GGND" localSheetId="19">#REF!</definedName>
    <definedName name="GGND" localSheetId="21">#REF!</definedName>
    <definedName name="GGND" localSheetId="30">#REF!</definedName>
    <definedName name="GGND" localSheetId="31">#REF!</definedName>
    <definedName name="GGND" localSheetId="35">#REF!</definedName>
    <definedName name="GGND" localSheetId="39">#REF!</definedName>
    <definedName name="GGND" localSheetId="40">#REF!</definedName>
    <definedName name="GGND" localSheetId="44">#REF!</definedName>
    <definedName name="GGND" localSheetId="45">#REF!</definedName>
    <definedName name="GGND" localSheetId="10">#REF!</definedName>
    <definedName name="GGND" localSheetId="11">#REF!</definedName>
    <definedName name="GGND" localSheetId="27">#REF!</definedName>
    <definedName name="GGND" localSheetId="28">#REF!</definedName>
    <definedName name="GGND" localSheetId="29">#REF!</definedName>
    <definedName name="GGND" localSheetId="41">#REF!</definedName>
    <definedName name="GGND" localSheetId="47">#REF!</definedName>
    <definedName name="GGND" localSheetId="48">#REF!</definedName>
    <definedName name="GGND" localSheetId="8">#REF!</definedName>
    <definedName name="GGND" localSheetId="51">#REF!</definedName>
    <definedName name="GGND" localSheetId="53">#REF!</definedName>
    <definedName name="GGND">#REF!</definedName>
    <definedName name="ggr" localSheetId="53">[49]Revenues!$A$1:$AD$58</definedName>
    <definedName name="ggr">[50]Revenues!$A$1:$AD$58</definedName>
    <definedName name="GGRG" localSheetId="17">#REF!</definedName>
    <definedName name="GGRG" localSheetId="18">#REF!</definedName>
    <definedName name="GGRG" localSheetId="19">#REF!</definedName>
    <definedName name="GGRG" localSheetId="21">#REF!</definedName>
    <definedName name="GGRG" localSheetId="30">#REF!</definedName>
    <definedName name="GGRG" localSheetId="31">#REF!</definedName>
    <definedName name="GGRG" localSheetId="35">#REF!</definedName>
    <definedName name="GGRG" localSheetId="39">#REF!</definedName>
    <definedName name="GGRG" localSheetId="40">#REF!</definedName>
    <definedName name="GGRG" localSheetId="44">#REF!</definedName>
    <definedName name="GGRG" localSheetId="45">#REF!</definedName>
    <definedName name="GGRG" localSheetId="10">#REF!</definedName>
    <definedName name="GGRG" localSheetId="11">#REF!</definedName>
    <definedName name="GGRG" localSheetId="27">#REF!</definedName>
    <definedName name="GGRG" localSheetId="28">#REF!</definedName>
    <definedName name="GGRG" localSheetId="29">#REF!</definedName>
    <definedName name="GGRG" localSheetId="41">#REF!</definedName>
    <definedName name="GGRG" localSheetId="47">#REF!</definedName>
    <definedName name="GGRG" localSheetId="48">#REF!</definedName>
    <definedName name="GGRG" localSheetId="8">#REF!</definedName>
    <definedName name="GGRG" localSheetId="51">#REF!</definedName>
    <definedName name="GGRG" localSheetId="53">#REF!</definedName>
    <definedName name="GGRG">#REF!</definedName>
    <definedName name="ghfgf" localSheetId="18" hidden="1">'[5]Time series'!#REF!</definedName>
    <definedName name="ghfgf" localSheetId="21" hidden="1">'[5]Time series'!#REF!</definedName>
    <definedName name="ghfgf" localSheetId="30" hidden="1">'[5]Time series'!#REF!</definedName>
    <definedName name="ghfgf" localSheetId="31" hidden="1">'[5]Time series'!#REF!</definedName>
    <definedName name="ghfgf" localSheetId="39" hidden="1">'[5]Time series'!#REF!</definedName>
    <definedName name="ghfgf" localSheetId="40" hidden="1">'[5]Time series'!#REF!</definedName>
    <definedName name="ghfgf" localSheetId="43" hidden="1">'[5]Time series'!#REF!</definedName>
    <definedName name="ghfgf" localSheetId="62" hidden="1">'[5]Time series'!#REF!</definedName>
    <definedName name="ghfgf" localSheetId="27" hidden="1">'[5]Time series'!#REF!</definedName>
    <definedName name="ghfgf" localSheetId="28" hidden="1">'[5]Time series'!#REF!</definedName>
    <definedName name="ghfgf" localSheetId="29" hidden="1">'[5]Time series'!#REF!</definedName>
    <definedName name="ghfgf" localSheetId="41" hidden="1">'[5]Time series'!#REF!</definedName>
    <definedName name="ghfgf" localSheetId="47" hidden="1">'[5]Time series'!#REF!</definedName>
    <definedName name="ghfgf" localSheetId="48" hidden="1">'[5]Time series'!#REF!</definedName>
    <definedName name="ghfgf" localSheetId="8" hidden="1">'[5]Time series'!#REF!</definedName>
    <definedName name="ghfgf" hidden="1">'[5]Time series'!#REF!</definedName>
    <definedName name="gjgfgk" localSheetId="18" hidden="1">'[5]Time series'!#REF!</definedName>
    <definedName name="gjgfgk" localSheetId="21" hidden="1">'[5]Time series'!#REF!</definedName>
    <definedName name="gjgfgk" localSheetId="30" hidden="1">'[5]Time series'!#REF!</definedName>
    <definedName name="gjgfgk" localSheetId="31" hidden="1">'[5]Time series'!#REF!</definedName>
    <definedName name="gjgfgk" localSheetId="39" hidden="1">'[5]Time series'!#REF!</definedName>
    <definedName name="gjgfgk" localSheetId="40" hidden="1">'[5]Time series'!#REF!</definedName>
    <definedName name="gjgfgk" localSheetId="43" hidden="1">'[5]Time series'!#REF!</definedName>
    <definedName name="gjgfgk" localSheetId="62" hidden="1">'[5]Time series'!#REF!</definedName>
    <definedName name="gjgfgk" localSheetId="27" hidden="1">'[5]Time series'!#REF!</definedName>
    <definedName name="gjgfgk" localSheetId="28" hidden="1">'[5]Time series'!#REF!</definedName>
    <definedName name="gjgfgk" localSheetId="29" hidden="1">'[5]Time series'!#REF!</definedName>
    <definedName name="gjgfgk" localSheetId="41" hidden="1">'[5]Time series'!#REF!</definedName>
    <definedName name="gjgfgk" localSheetId="47" hidden="1">'[5]Time series'!#REF!</definedName>
    <definedName name="gjgfgk" localSheetId="48" hidden="1">'[5]Time series'!#REF!</definedName>
    <definedName name="gjgfgk" localSheetId="8" hidden="1">'[5]Time series'!#REF!</definedName>
    <definedName name="gjgfgk" hidden="1">'[5]Time series'!#REF!</definedName>
    <definedName name="GPee_2" localSheetId="17">[27]Graf14_Graf15!#REF!</definedName>
    <definedName name="GPee_2" localSheetId="18">[27]Graf14_Graf15!#REF!</definedName>
    <definedName name="GPee_2" localSheetId="19">[27]Graf14_Graf15!#REF!</definedName>
    <definedName name="GPee_2" localSheetId="21">[27]Graf14_Graf15!#REF!</definedName>
    <definedName name="GPee_2" localSheetId="30">[27]Graf14_Graf15!#REF!</definedName>
    <definedName name="GPee_2" localSheetId="31">[27]Graf14_Graf15!#REF!</definedName>
    <definedName name="GPee_2" localSheetId="35">[27]Graf14_Graf15!#REF!</definedName>
    <definedName name="GPee_2" localSheetId="39">[27]Graf14_Graf15!#REF!</definedName>
    <definedName name="GPee_2" localSheetId="40">[27]Graf14_Graf15!#REF!</definedName>
    <definedName name="GPee_2" localSheetId="44">[27]Graf14_Graf15!#REF!</definedName>
    <definedName name="GPee_2" localSheetId="45">[27]Graf14_Graf15!#REF!</definedName>
    <definedName name="GPee_2" localSheetId="27">[27]Graf14_Graf15!#REF!</definedName>
    <definedName name="GPee_2" localSheetId="28">[27]Graf14_Graf15!#REF!</definedName>
    <definedName name="GPee_2" localSheetId="29">[27]Graf14_Graf15!#REF!</definedName>
    <definedName name="GPee_2" localSheetId="41">[27]Graf14_Graf15!#REF!</definedName>
    <definedName name="GPee_2" localSheetId="47">[27]Graf14_Graf15!#REF!</definedName>
    <definedName name="GPee_2" localSheetId="48">[27]Graf14_Graf15!#REF!</definedName>
    <definedName name="GPee_2" localSheetId="8">[27]Graf14_Graf15!#REF!</definedName>
    <definedName name="GPee_2" localSheetId="51">[27]Graf14_Graf15!#REF!</definedName>
    <definedName name="GPee_2" localSheetId="53">[27]Graf14_Graf15!#REF!</definedName>
    <definedName name="GPee_2">[27]Graf14_Graf15!#REF!</definedName>
    <definedName name="GPer_2" localSheetId="17">[27]Graf14_Graf15!#REF!</definedName>
    <definedName name="GPer_2" localSheetId="18">[27]Graf14_Graf15!#REF!</definedName>
    <definedName name="GPer_2" localSheetId="19">[27]Graf14_Graf15!#REF!</definedName>
    <definedName name="GPer_2" localSheetId="21">[27]Graf14_Graf15!#REF!</definedName>
    <definedName name="GPer_2" localSheetId="30">[27]Graf14_Graf15!#REF!</definedName>
    <definedName name="GPer_2" localSheetId="31">[27]Graf14_Graf15!#REF!</definedName>
    <definedName name="GPer_2" localSheetId="39">[27]Graf14_Graf15!#REF!</definedName>
    <definedName name="GPer_2" localSheetId="40">[27]Graf14_Graf15!#REF!</definedName>
    <definedName name="GPer_2" localSheetId="44">[27]Graf14_Graf15!#REF!</definedName>
    <definedName name="GPer_2" localSheetId="45">[27]Graf14_Graf15!#REF!</definedName>
    <definedName name="GPer_2" localSheetId="27">[27]Graf14_Graf15!#REF!</definedName>
    <definedName name="GPer_2" localSheetId="28">[27]Graf14_Graf15!#REF!</definedName>
    <definedName name="GPer_2" localSheetId="29">[27]Graf14_Graf15!#REF!</definedName>
    <definedName name="GPer_2" localSheetId="41">[27]Graf14_Graf15!#REF!</definedName>
    <definedName name="GPer_2" localSheetId="47">[27]Graf14_Graf15!#REF!</definedName>
    <definedName name="GPer_2" localSheetId="48">[27]Graf14_Graf15!#REF!</definedName>
    <definedName name="GPer_2" localSheetId="8">[27]Graf14_Graf15!#REF!</definedName>
    <definedName name="GPer_2" localSheetId="53">[27]Graf14_Graf15!#REF!</definedName>
    <definedName name="GPer_2">[27]Graf14_Graf15!#REF!</definedName>
    <definedName name="HDP" localSheetId="18">#REF!</definedName>
    <definedName name="HDP" localSheetId="21">#REF!</definedName>
    <definedName name="HDP" localSheetId="39">#REF!</definedName>
    <definedName name="HDP" localSheetId="40">#REF!</definedName>
    <definedName name="HDP" localSheetId="27">#REF!</definedName>
    <definedName name="HDP" localSheetId="41">#REF!</definedName>
    <definedName name="HDP">#REF!</definedName>
    <definedName name="HDPn_1n" localSheetId="17">[52]makro!$B$27</definedName>
    <definedName name="HDPn_1n" localSheetId="18">[52]makro!$B$27</definedName>
    <definedName name="HDPn_1n" localSheetId="19">[52]makro!$B$27</definedName>
    <definedName name="HDPn_1n" localSheetId="21">[52]makro!$B$27</definedName>
    <definedName name="HDPn_1n" localSheetId="51">[52]makro!$B$27</definedName>
    <definedName name="HDPn_1n">[52]makro!$B$27</definedName>
    <definedName name="HDPn_2">[53]makro!$C$5</definedName>
    <definedName name="HDPn_2n">[53]makro!$C$27</definedName>
    <definedName name="HDPn_3">[53]makro!$D$5</definedName>
    <definedName name="HDPn_3n">[53]makro!$D$27</definedName>
    <definedName name="HDPn_4">[53]makro!$E$5</definedName>
    <definedName name="HDPn_4n">[53]makro!$E$27</definedName>
    <definedName name="HDPn_5">[53]makro!$F$5</definedName>
    <definedName name="HDPn_5n">[53]makro!$F$27</definedName>
    <definedName name="HDPn_6">[53]makro!$G$5</definedName>
    <definedName name="HDPn_6n">[53]makro!$G$27</definedName>
    <definedName name="HDPnbk_2">[53]makro!$C$16</definedName>
    <definedName name="HDPnbk_2n">[53]makro!$C$38</definedName>
    <definedName name="HDPnbk_3">[53]makro!$D$16</definedName>
    <definedName name="HDPnbk_3n">[53]makro!$D$38</definedName>
    <definedName name="HDPnbk_4">[53]makro!$E$16</definedName>
    <definedName name="HDPnbk_4n">[53]makro!$E$38</definedName>
    <definedName name="HDPnbk_5">[53]makro!$F$16</definedName>
    <definedName name="HDPnbk_5n">[53]makro!$F$38</definedName>
    <definedName name="HDPnbk_6">[53]makro!$G$16</definedName>
    <definedName name="HDPnbk_6n">[53]makro!$G$38</definedName>
    <definedName name="HDPr_2">[53]makro!$C$4</definedName>
    <definedName name="HDPr_2n">[53]makro!$C$26</definedName>
    <definedName name="HDPr_3">[53]makro!$D$4</definedName>
    <definedName name="HDPr_3n">[53]makro!$D$26</definedName>
    <definedName name="HDPr_4">[53]makro!$E$4</definedName>
    <definedName name="HDPr_4n">[53]makro!$E$26</definedName>
    <definedName name="HDPr_5">[53]makro!$F$4</definedName>
    <definedName name="HDPr_5n">[53]makro!$F$26</definedName>
    <definedName name="HDPr_6">[53]makro!$G$4</definedName>
    <definedName name="HDPr_6n">[53]makro!$G$26</definedName>
    <definedName name="help" localSheetId="18" hidden="1">'[5]Time series'!#REF!</definedName>
    <definedName name="help" localSheetId="21" hidden="1">'[5]Time series'!#REF!</definedName>
    <definedName name="help" localSheetId="30" hidden="1">'[5]Time series'!#REF!</definedName>
    <definedName name="help" localSheetId="31" hidden="1">'[5]Time series'!#REF!</definedName>
    <definedName name="help" localSheetId="39" hidden="1">'[5]Time series'!#REF!</definedName>
    <definedName name="help" localSheetId="40" hidden="1">'[5]Time series'!#REF!</definedName>
    <definedName name="help" localSheetId="43" hidden="1">'[5]Time series'!#REF!</definedName>
    <definedName name="help" localSheetId="62" hidden="1">'[5]Time series'!#REF!</definedName>
    <definedName name="help" localSheetId="27" hidden="1">'[5]Time series'!#REF!</definedName>
    <definedName name="help" localSheetId="28" hidden="1">'[5]Time series'!#REF!</definedName>
    <definedName name="help" localSheetId="29" hidden="1">'[5]Time series'!#REF!</definedName>
    <definedName name="help" localSheetId="41" hidden="1">'[5]Time series'!#REF!</definedName>
    <definedName name="help" localSheetId="47" hidden="1">'[5]Time series'!#REF!</definedName>
    <definedName name="help" localSheetId="48" hidden="1">'[5]Time series'!#REF!</definedName>
    <definedName name="help" localSheetId="8" hidden="1">'[5]Time series'!#REF!</definedName>
    <definedName name="help" hidden="1">'[5]Time series'!#REF!</definedName>
    <definedName name="hgfd" localSheetId="15"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1" hidden="1">{#N/A,#N/A,FALSE,"I";#N/A,#N/A,FALSE,"J";#N/A,#N/A,FALSE,"K";#N/A,#N/A,FALSE,"L";#N/A,#N/A,FALSE,"M";#N/A,#N/A,FALSE,"N";#N/A,#N/A,FALSE,"O"}</definedName>
    <definedName name="hgfd" localSheetId="35" hidden="1">{#N/A,#N/A,FALSE,"I";#N/A,#N/A,FALSE,"J";#N/A,#N/A,FALSE,"K";#N/A,#N/A,FALSE,"L";#N/A,#N/A,FALSE,"M";#N/A,#N/A,FALSE,"N";#N/A,#N/A,FALSE,"O"}</definedName>
    <definedName name="hgfd" localSheetId="43" hidden="1">{#N/A,#N/A,FALSE,"I";#N/A,#N/A,FALSE,"J";#N/A,#N/A,FALSE,"K";#N/A,#N/A,FALSE,"L";#N/A,#N/A,FALSE,"M";#N/A,#N/A,FALSE,"N";#N/A,#N/A,FALSE,"O"}</definedName>
    <definedName name="hgfd" localSheetId="44" hidden="1">{#N/A,#N/A,FALSE,"I";#N/A,#N/A,FALSE,"J";#N/A,#N/A,FALSE,"K";#N/A,#N/A,FALSE,"L";#N/A,#N/A,FALSE,"M";#N/A,#N/A,FALSE,"N";#N/A,#N/A,FALSE,"O"}</definedName>
    <definedName name="hgfd" localSheetId="45"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62" hidden="1">{#N/A,#N/A,FALSE,"I";#N/A,#N/A,FALSE,"J";#N/A,#N/A,FALSE,"K";#N/A,#N/A,FALSE,"L";#N/A,#N/A,FALSE,"M";#N/A,#N/A,FALSE,"N";#N/A,#N/A,FALSE,"O"}</definedName>
    <definedName name="hgfd" localSheetId="51" hidden="1">{#N/A,#N/A,FALSE,"I";#N/A,#N/A,FALSE,"J";#N/A,#N/A,FALSE,"K";#N/A,#N/A,FALSE,"L";#N/A,#N/A,FALSE,"M";#N/A,#N/A,FALSE,"N";#N/A,#N/A,FALSE,"O"}</definedName>
    <definedName name="hgfd" hidden="1">{#N/A,#N/A,FALSE,"I";#N/A,#N/A,FALSE,"J";#N/A,#N/A,FALSE,"K";#N/A,#N/A,FALSE,"L";#N/A,#N/A,FALSE,"M";#N/A,#N/A,FALSE,"N";#N/A,#N/A,FALSE,"O"}</definedName>
    <definedName name="hhh" localSheetId="17" hidden="1">'[54]J(Priv.Cap)'!#REF!</definedName>
    <definedName name="hhh" localSheetId="18" hidden="1">'[54]J(Priv.Cap)'!#REF!</definedName>
    <definedName name="hhh" localSheetId="19" hidden="1">'[54]J(Priv.Cap)'!#REF!</definedName>
    <definedName name="hhh" localSheetId="21" hidden="1">'[54]J(Priv.Cap)'!#REF!</definedName>
    <definedName name="hhh" localSheetId="30" hidden="1">'[54]J(Priv.Cap)'!#REF!</definedName>
    <definedName name="hhh" localSheetId="31" hidden="1">'[54]J(Priv.Cap)'!#REF!</definedName>
    <definedName name="hhh" localSheetId="39" hidden="1">'[54]J(Priv.Cap)'!#REF!</definedName>
    <definedName name="hhh" localSheetId="40" hidden="1">'[54]J(Priv.Cap)'!#REF!</definedName>
    <definedName name="hhh" localSheetId="43" hidden="1">'[54]J(Priv.Cap)'!#REF!</definedName>
    <definedName name="hhh" localSheetId="44" hidden="1">'[54]J(Priv.Cap)'!#REF!</definedName>
    <definedName name="hhh" localSheetId="62" hidden="1">'[54]J(Priv.Cap)'!#REF!</definedName>
    <definedName name="hhh" localSheetId="27" hidden="1">'[54]J(Priv.Cap)'!#REF!</definedName>
    <definedName name="hhh" localSheetId="28" hidden="1">'[54]J(Priv.Cap)'!#REF!</definedName>
    <definedName name="hhh" localSheetId="29" hidden="1">'[54]J(Priv.Cap)'!#REF!</definedName>
    <definedName name="hhh" localSheetId="41" hidden="1">'[54]J(Priv.Cap)'!#REF!</definedName>
    <definedName name="hhh" localSheetId="47" hidden="1">'[54]J(Priv.Cap)'!#REF!</definedName>
    <definedName name="hhh" localSheetId="48" hidden="1">'[54]J(Priv.Cap)'!#REF!</definedName>
    <definedName name="hhh" localSheetId="8" hidden="1">'[54]J(Priv.Cap)'!#REF!</definedName>
    <definedName name="hhh" localSheetId="53" hidden="1">'[54]J(Priv.Cap)'!#REF!</definedName>
    <definedName name="hhh" hidden="1">'[54]J(Priv.Cap)'!#REF!</definedName>
    <definedName name="hhhhhhh" localSheetId="53">#N/A</definedName>
    <definedName name="hhhhhhh">[21]!hhhhhhh</definedName>
    <definedName name="hjjh" localSheetId="18" hidden="1">'[5]Time series'!#REF!</definedName>
    <definedName name="hjjh" localSheetId="21" hidden="1">'[5]Time series'!#REF!</definedName>
    <definedName name="hjjh" localSheetId="30" hidden="1">'[5]Time series'!#REF!</definedName>
    <definedName name="hjjh" localSheetId="31" hidden="1">'[5]Time series'!#REF!</definedName>
    <definedName name="hjjh" localSheetId="39" hidden="1">'[5]Time series'!#REF!</definedName>
    <definedName name="hjjh" localSheetId="40" hidden="1">'[5]Time series'!#REF!</definedName>
    <definedName name="hjjh" localSheetId="43" hidden="1">'[5]Time series'!#REF!</definedName>
    <definedName name="hjjh" localSheetId="62" hidden="1">'[5]Time series'!#REF!</definedName>
    <definedName name="hjjh" localSheetId="27" hidden="1">'[5]Time series'!#REF!</definedName>
    <definedName name="hjjh" localSheetId="28" hidden="1">'[5]Time series'!#REF!</definedName>
    <definedName name="hjjh" localSheetId="29" hidden="1">'[5]Time series'!#REF!</definedName>
    <definedName name="hjjh" localSheetId="41" hidden="1">'[5]Time series'!#REF!</definedName>
    <definedName name="hjjh" localSheetId="47" hidden="1">'[5]Time series'!#REF!</definedName>
    <definedName name="hjjh" localSheetId="48" hidden="1">'[5]Time series'!#REF!</definedName>
    <definedName name="hjjh" localSheetId="8" hidden="1">'[5]Time series'!#REF!</definedName>
    <definedName name="hjjh" hidden="1">'[5]Time series'!#REF!</definedName>
    <definedName name="HTML_CodePage" hidden="1">1252</definedName>
    <definedName name="HTML_Control" localSheetId="15" hidden="1">{"'Resources'!$A$1:$W$34","'Balance Sheet'!$A$1:$W$58","'SFD'!$A$1:$J$52"}</definedName>
    <definedName name="HTML_Control" localSheetId="17" hidden="1">{"'Resources'!$A$1:$W$34","'Balance Sheet'!$A$1:$W$58","'SFD'!$A$1:$J$52"}</definedName>
    <definedName name="HTML_Control" localSheetId="18" hidden="1">{"'Resources'!$A$1:$W$34","'Balance Sheet'!$A$1:$W$58","'SFD'!$A$1:$J$52"}</definedName>
    <definedName name="HTML_Control" localSheetId="19" hidden="1">{"'Resources'!$A$1:$W$34","'Balance Sheet'!$A$1:$W$58","'SFD'!$A$1:$J$52"}</definedName>
    <definedName name="HTML_Control" localSheetId="21" hidden="1">{"'Resources'!$A$1:$W$34","'Balance Sheet'!$A$1:$W$58","'SFD'!$A$1:$J$52"}</definedName>
    <definedName name="HTML_Control" localSheetId="35" hidden="1">{"'Resources'!$A$1:$W$34","'Balance Sheet'!$A$1:$W$58","'SFD'!$A$1:$J$52"}</definedName>
    <definedName name="HTML_Control" localSheetId="43" hidden="1">{"'Resources'!$A$1:$W$34","'Balance Sheet'!$A$1:$W$58","'SFD'!$A$1:$J$52"}</definedName>
    <definedName name="HTML_Control" localSheetId="44" hidden="1">{"'Resources'!$A$1:$W$34","'Balance Sheet'!$A$1:$W$58","'SFD'!$A$1:$J$52"}</definedName>
    <definedName name="HTML_Control" localSheetId="45"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62" hidden="1">{"'Resources'!$A$1:$W$34","'Balance Sheet'!$A$1:$W$58","'SFD'!$A$1:$J$52"}</definedName>
    <definedName name="HTML_Control" localSheetId="51"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17">#REF!</definedName>
    <definedName name="CHART" localSheetId="18">#REF!</definedName>
    <definedName name="CHART" localSheetId="19">#REF!</definedName>
    <definedName name="CHART" localSheetId="21">#REF!</definedName>
    <definedName name="CHART" localSheetId="30">#REF!</definedName>
    <definedName name="CHART" localSheetId="31">#REF!</definedName>
    <definedName name="CHART" localSheetId="35">#REF!</definedName>
    <definedName name="CHART" localSheetId="39">#REF!</definedName>
    <definedName name="CHART" localSheetId="40">#REF!</definedName>
    <definedName name="CHART" localSheetId="44">#REF!</definedName>
    <definedName name="CHART" localSheetId="45">#REF!</definedName>
    <definedName name="CHART" localSheetId="10">#REF!</definedName>
    <definedName name="CHART" localSheetId="11">#REF!</definedName>
    <definedName name="CHART" localSheetId="27">#REF!</definedName>
    <definedName name="CHART" localSheetId="28">#REF!</definedName>
    <definedName name="CHART" localSheetId="29">#REF!</definedName>
    <definedName name="CHART" localSheetId="41">#REF!</definedName>
    <definedName name="CHART" localSheetId="47">#REF!</definedName>
    <definedName name="CHART" localSheetId="48">#REF!</definedName>
    <definedName name="CHART" localSheetId="8">#REF!</definedName>
    <definedName name="CHART" localSheetId="51">#REF!</definedName>
    <definedName name="CHART" localSheetId="53">#REF!</definedName>
    <definedName name="CHART">#REF!</definedName>
    <definedName name="chart4" localSheetId="15" hidden="1">{#N/A,#N/A,FALSE,"CB";#N/A,#N/A,FALSE,"CMB";#N/A,#N/A,FALSE,"NBFI"}</definedName>
    <definedName name="chart4" localSheetId="17" hidden="1">{#N/A,#N/A,FALSE,"CB";#N/A,#N/A,FALSE,"CMB";#N/A,#N/A,FALSE,"NBFI"}</definedName>
    <definedName name="chart4" localSheetId="18" hidden="1">{#N/A,#N/A,FALSE,"CB";#N/A,#N/A,FALSE,"CMB";#N/A,#N/A,FALSE,"NBFI"}</definedName>
    <definedName name="chart4" localSheetId="19" hidden="1">{#N/A,#N/A,FALSE,"CB";#N/A,#N/A,FALSE,"CMB";#N/A,#N/A,FALSE,"NBFI"}</definedName>
    <definedName name="chart4" localSheetId="21" hidden="1">{#N/A,#N/A,FALSE,"CB";#N/A,#N/A,FALSE,"CMB";#N/A,#N/A,FALSE,"NBFI"}</definedName>
    <definedName name="chart4" localSheetId="35" hidden="1">{#N/A,#N/A,FALSE,"CB";#N/A,#N/A,FALSE,"CMB";#N/A,#N/A,FALSE,"NBFI"}</definedName>
    <definedName name="chart4" localSheetId="43" hidden="1">{#N/A,#N/A,FALSE,"CB";#N/A,#N/A,FALSE,"CMB";#N/A,#N/A,FALSE,"NBFI"}</definedName>
    <definedName name="chart4" localSheetId="44" hidden="1">{#N/A,#N/A,FALSE,"CB";#N/A,#N/A,FALSE,"CMB";#N/A,#N/A,FALSE,"NBFI"}</definedName>
    <definedName name="chart4" localSheetId="45" hidden="1">{#N/A,#N/A,FALSE,"CB";#N/A,#N/A,FALSE,"CMB";#N/A,#N/A,FALSE,"NBFI"}</definedName>
    <definedName name="chart4" localSheetId="10" hidden="1">{#N/A,#N/A,FALSE,"CB";#N/A,#N/A,FALSE,"CMB";#N/A,#N/A,FALSE,"NBFI"}</definedName>
    <definedName name="chart4" localSheetId="11" hidden="1">{#N/A,#N/A,FALSE,"CB";#N/A,#N/A,FALSE,"CMB";#N/A,#N/A,FALSE,"NBFI"}</definedName>
    <definedName name="chart4" localSheetId="62" hidden="1">{#N/A,#N/A,FALSE,"CB";#N/A,#N/A,FALSE,"CMB";#N/A,#N/A,FALSE,"NBFI"}</definedName>
    <definedName name="chart4" localSheetId="51" hidden="1">{#N/A,#N/A,FALSE,"CB";#N/A,#N/A,FALSE,"CMB";#N/A,#N/A,FALSE,"NBFI"}</definedName>
    <definedName name="chart4" hidden="1">{#N/A,#N/A,FALSE,"CB";#N/A,#N/A,FALSE,"CMB";#N/A,#N/A,FALSE,"NBFI"}</definedName>
    <definedName name="CHILE" localSheetId="17">#REF!</definedName>
    <definedName name="CHILE" localSheetId="18">#REF!</definedName>
    <definedName name="CHILE" localSheetId="19">#REF!</definedName>
    <definedName name="CHILE" localSheetId="21">#REF!</definedName>
    <definedName name="CHILE" localSheetId="30">#REF!</definedName>
    <definedName name="CHILE" localSheetId="31">#REF!</definedName>
    <definedName name="CHILE" localSheetId="35">#REF!</definedName>
    <definedName name="CHILE" localSheetId="39">#REF!</definedName>
    <definedName name="CHILE" localSheetId="40">#REF!</definedName>
    <definedName name="CHILE" localSheetId="44">#REF!</definedName>
    <definedName name="CHILE" localSheetId="45">#REF!</definedName>
    <definedName name="CHILE" localSheetId="10">#REF!</definedName>
    <definedName name="CHILE" localSheetId="11">#REF!</definedName>
    <definedName name="CHILE" localSheetId="27">#REF!</definedName>
    <definedName name="CHILE" localSheetId="28">#REF!</definedName>
    <definedName name="CHILE" localSheetId="29">#REF!</definedName>
    <definedName name="CHILE" localSheetId="41">#REF!</definedName>
    <definedName name="CHILE" localSheetId="47">#REF!</definedName>
    <definedName name="CHILE" localSheetId="48">#REF!</definedName>
    <definedName name="CHILE" localSheetId="8">#REF!</definedName>
    <definedName name="CHILE" localSheetId="51">#REF!</definedName>
    <definedName name="CHILE" localSheetId="53">#REF!</definedName>
    <definedName name="CHILE">#REF!</definedName>
    <definedName name="CHK" localSheetId="17">#REF!</definedName>
    <definedName name="CHK" localSheetId="18">#REF!</definedName>
    <definedName name="CHK" localSheetId="19">#REF!</definedName>
    <definedName name="CHK" localSheetId="21">#REF!</definedName>
    <definedName name="CHK" localSheetId="30">#REF!</definedName>
    <definedName name="CHK" localSheetId="31">#REF!</definedName>
    <definedName name="CHK" localSheetId="35">#REF!</definedName>
    <definedName name="CHK" localSheetId="39">#REF!</definedName>
    <definedName name="CHK" localSheetId="40">#REF!</definedName>
    <definedName name="CHK" localSheetId="44">#REF!</definedName>
    <definedName name="CHK" localSheetId="45">#REF!</definedName>
    <definedName name="CHK" localSheetId="10">#REF!</definedName>
    <definedName name="CHK" localSheetId="11">#REF!</definedName>
    <definedName name="CHK" localSheetId="27">#REF!</definedName>
    <definedName name="CHK" localSheetId="28">#REF!</definedName>
    <definedName name="CHK" localSheetId="29">#REF!</definedName>
    <definedName name="CHK" localSheetId="41">#REF!</definedName>
    <definedName name="CHK" localSheetId="47">#REF!</definedName>
    <definedName name="CHK" localSheetId="48">#REF!</definedName>
    <definedName name="CHK" localSheetId="8">#REF!</definedName>
    <definedName name="CHK" localSheetId="53">#REF!</definedName>
    <definedName name="CHK">#REF!</definedName>
    <definedName name="i" localSheetId="17">#REF!</definedName>
    <definedName name="i" localSheetId="18">#REF!</definedName>
    <definedName name="i" localSheetId="19">#REF!</definedName>
    <definedName name="i" localSheetId="21">#REF!</definedName>
    <definedName name="i" localSheetId="30">#REF!</definedName>
    <definedName name="i" localSheetId="31">#REF!</definedName>
    <definedName name="i" localSheetId="35">#REF!</definedName>
    <definedName name="i" localSheetId="39">#REF!</definedName>
    <definedName name="i" localSheetId="40">#REF!</definedName>
    <definedName name="i" localSheetId="44">#REF!</definedName>
    <definedName name="i" localSheetId="45">#REF!</definedName>
    <definedName name="i" localSheetId="10">#REF!</definedName>
    <definedName name="i" localSheetId="11">#REF!</definedName>
    <definedName name="i" localSheetId="27">#REF!</definedName>
    <definedName name="i" localSheetId="28">#REF!</definedName>
    <definedName name="i" localSheetId="29">#REF!</definedName>
    <definedName name="i" localSheetId="41">#REF!</definedName>
    <definedName name="i" localSheetId="47">#REF!</definedName>
    <definedName name="i" localSheetId="48">#REF!</definedName>
    <definedName name="i" localSheetId="8">#REF!</definedName>
    <definedName name="i" localSheetId="53">#REF!</definedName>
    <definedName name="i">#REF!</definedName>
    <definedName name="IESS" localSheetId="17">#REF!</definedName>
    <definedName name="IESS" localSheetId="18">#REF!</definedName>
    <definedName name="IESS" localSheetId="19">#REF!</definedName>
    <definedName name="IESS" localSheetId="21">#REF!</definedName>
    <definedName name="IESS" localSheetId="30">#REF!</definedName>
    <definedName name="IESS" localSheetId="31">#REF!</definedName>
    <definedName name="IESS" localSheetId="35">#REF!</definedName>
    <definedName name="IESS" localSheetId="39">#REF!</definedName>
    <definedName name="IESS" localSheetId="40">#REF!</definedName>
    <definedName name="IESS" localSheetId="44">#REF!</definedName>
    <definedName name="IESS" localSheetId="10">#REF!</definedName>
    <definedName name="IESS" localSheetId="11">#REF!</definedName>
    <definedName name="IESS" localSheetId="27">#REF!</definedName>
    <definedName name="IESS" localSheetId="28">#REF!</definedName>
    <definedName name="IESS" localSheetId="29">#REF!</definedName>
    <definedName name="IESS" localSheetId="41">#REF!</definedName>
    <definedName name="IESS" localSheetId="47">#REF!</definedName>
    <definedName name="IESS" localSheetId="48">#REF!</definedName>
    <definedName name="IESS" localSheetId="8">#REF!</definedName>
    <definedName name="IESS" localSheetId="53">#REF!</definedName>
    <definedName name="IESS">#REF!</definedName>
    <definedName name="ii" localSheetId="15"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1" hidden="1">{"Tab1",#N/A,FALSE,"P";"Tab2",#N/A,FALSE,"P"}</definedName>
    <definedName name="ii" localSheetId="35" hidden="1">{"Tab1",#N/A,FALSE,"P";"Tab2",#N/A,FALSE,"P"}</definedName>
    <definedName name="ii" localSheetId="43" hidden="1">{"Tab1",#N/A,FALSE,"P";"Tab2",#N/A,FALSE,"P"}</definedName>
    <definedName name="ii" localSheetId="44" hidden="1">{"Tab1",#N/A,FALSE,"P";"Tab2",#N/A,FALSE,"P"}</definedName>
    <definedName name="ii" localSheetId="45" hidden="1">{"Tab1",#N/A,FALSE,"P";"Tab2",#N/A,FALSE,"P"}</definedName>
    <definedName name="ii" localSheetId="10" hidden="1">{"Tab1",#N/A,FALSE,"P";"Tab2",#N/A,FALSE,"P"}</definedName>
    <definedName name="ii" localSheetId="11" hidden="1">{"Tab1",#N/A,FALSE,"P";"Tab2",#N/A,FALSE,"P"}</definedName>
    <definedName name="ii" localSheetId="62" hidden="1">{"Tab1",#N/A,FALSE,"P";"Tab2",#N/A,FALSE,"P"}</definedName>
    <definedName name="ii" localSheetId="51" hidden="1">{"Tab1",#N/A,FALSE,"P";"Tab2",#N/A,FALSE,"P"}</definedName>
    <definedName name="ii" localSheetId="53" hidden="1">{"Tab1",#N/A,FALSE,"P";"Tab2",#N/A,FALSE,"P"}</definedName>
    <definedName name="ii" hidden="1">{"Tab1",#N/A,FALSE,"P";"Tab2",#N/A,FALSE,"P"}</definedName>
    <definedName name="II_pilier_2" localSheetId="17">[27]Graf14_Graf15!#REF!</definedName>
    <definedName name="II_pilier_2" localSheetId="18">[27]Graf14_Graf15!#REF!</definedName>
    <definedName name="II_pilier_2" localSheetId="19">[27]Graf14_Graf15!#REF!</definedName>
    <definedName name="II_pilier_2" localSheetId="21">[27]Graf14_Graf15!#REF!</definedName>
    <definedName name="II_pilier_2" localSheetId="30">[27]Graf14_Graf15!#REF!</definedName>
    <definedName name="II_pilier_2" localSheetId="31">[27]Graf14_Graf15!#REF!</definedName>
    <definedName name="II_pilier_2" localSheetId="39">[27]Graf14_Graf15!#REF!</definedName>
    <definedName name="II_pilier_2" localSheetId="40">[27]Graf14_Graf15!#REF!</definedName>
    <definedName name="II_pilier_2" localSheetId="44">[27]Graf14_Graf15!#REF!</definedName>
    <definedName name="II_pilier_2" localSheetId="27">[27]Graf14_Graf15!#REF!</definedName>
    <definedName name="II_pilier_2" localSheetId="28">[27]Graf14_Graf15!#REF!</definedName>
    <definedName name="II_pilier_2" localSheetId="29">[27]Graf14_Graf15!#REF!</definedName>
    <definedName name="II_pilier_2" localSheetId="41">[27]Graf14_Graf15!#REF!</definedName>
    <definedName name="II_pilier_2" localSheetId="47">[27]Graf14_Graf15!#REF!</definedName>
    <definedName name="II_pilier_2" localSheetId="48">[27]Graf14_Graf15!#REF!</definedName>
    <definedName name="II_pilier_2" localSheetId="8">[27]Graf14_Graf15!#REF!</definedName>
    <definedName name="II_pilier_2" localSheetId="53">[27]Graf14_Graf15!#REF!</definedName>
    <definedName name="II_pilier_2">[27]Graf14_Graf15!#REF!</definedName>
    <definedName name="II_pillar_figure" localSheetId="17">[27]Graf14_Graf15!#REF!</definedName>
    <definedName name="II_pillar_figure" localSheetId="18">[27]Graf14_Graf15!#REF!</definedName>
    <definedName name="II_pillar_figure" localSheetId="19">[27]Graf14_Graf15!#REF!</definedName>
    <definedName name="II_pillar_figure" localSheetId="21">[27]Graf14_Graf15!#REF!</definedName>
    <definedName name="II_pillar_figure" localSheetId="30">[27]Graf14_Graf15!#REF!</definedName>
    <definedName name="II_pillar_figure" localSheetId="31">[27]Graf14_Graf15!#REF!</definedName>
    <definedName name="II_pillar_figure" localSheetId="39">[27]Graf14_Graf15!#REF!</definedName>
    <definedName name="II_pillar_figure" localSheetId="40">[27]Graf14_Graf15!#REF!</definedName>
    <definedName name="II_pillar_figure" localSheetId="44">[27]Graf14_Graf15!#REF!</definedName>
    <definedName name="II_pillar_figure" localSheetId="27">[27]Graf14_Graf15!#REF!</definedName>
    <definedName name="II_pillar_figure" localSheetId="28">[27]Graf14_Graf15!#REF!</definedName>
    <definedName name="II_pillar_figure" localSheetId="29">[27]Graf14_Graf15!#REF!</definedName>
    <definedName name="II_pillar_figure" localSheetId="41">[27]Graf14_Graf15!#REF!</definedName>
    <definedName name="II_pillar_figure" localSheetId="47">[27]Graf14_Graf15!#REF!</definedName>
    <definedName name="II_pillar_figure" localSheetId="48">[27]Graf14_Graf15!#REF!</definedName>
    <definedName name="II_pillar_figure" localSheetId="8">[27]Graf14_Graf15!#REF!</definedName>
    <definedName name="II_pillar_figure" localSheetId="53">[27]Graf14_Graf15!#REF!</definedName>
    <definedName name="II_pillar_figure">[27]Graf14_Graf15!#REF!</definedName>
    <definedName name="ima" localSheetId="17">#REF!</definedName>
    <definedName name="ima" localSheetId="18">#REF!</definedName>
    <definedName name="ima" localSheetId="19">#REF!</definedName>
    <definedName name="ima" localSheetId="21">#REF!</definedName>
    <definedName name="ima" localSheetId="30">#REF!</definedName>
    <definedName name="ima" localSheetId="31">#REF!</definedName>
    <definedName name="ima" localSheetId="35">#REF!</definedName>
    <definedName name="ima" localSheetId="39">#REF!</definedName>
    <definedName name="ima" localSheetId="40">#REF!</definedName>
    <definedName name="ima" localSheetId="44">#REF!</definedName>
    <definedName name="ima" localSheetId="45">#REF!</definedName>
    <definedName name="ima" localSheetId="10">#REF!</definedName>
    <definedName name="ima" localSheetId="11">#REF!</definedName>
    <definedName name="ima" localSheetId="27">#REF!</definedName>
    <definedName name="ima" localSheetId="28">#REF!</definedName>
    <definedName name="ima" localSheetId="29">#REF!</definedName>
    <definedName name="ima" localSheetId="41">#REF!</definedName>
    <definedName name="ima" localSheetId="47">#REF!</definedName>
    <definedName name="ima" localSheetId="48">#REF!</definedName>
    <definedName name="ima" localSheetId="8">#REF!</definedName>
    <definedName name="ima" localSheetId="51">#REF!</definedName>
    <definedName name="ima" localSheetId="53">#REF!</definedName>
    <definedName name="ima">#REF!</definedName>
    <definedName name="IMPn_2">[53]makro!$C$17</definedName>
    <definedName name="IMPn_2n">[53]makro!$C$39</definedName>
    <definedName name="IMPn_3">[53]makro!$D$17</definedName>
    <definedName name="IMPn_3n">[53]makro!$D$39</definedName>
    <definedName name="IMPn_4">[53]makro!$E$17</definedName>
    <definedName name="IMPn_4n">[53]makro!$E$39</definedName>
    <definedName name="IMPn_5">[53]makro!$F$17</definedName>
    <definedName name="IMPn_5n">[53]makro!$F$39</definedName>
    <definedName name="IMPn_6">[53]makro!$G$17</definedName>
    <definedName name="IMPn_6n">[53]makro!$G$39</definedName>
    <definedName name="IN1_" localSheetId="17">#REF!</definedName>
    <definedName name="IN1_" localSheetId="18">#REF!</definedName>
    <definedName name="IN1_" localSheetId="19">#REF!</definedName>
    <definedName name="IN1_" localSheetId="21">#REF!</definedName>
    <definedName name="IN1_" localSheetId="30">#REF!</definedName>
    <definedName name="IN1_" localSheetId="31">#REF!</definedName>
    <definedName name="IN1_" localSheetId="35">#REF!</definedName>
    <definedName name="IN1_" localSheetId="39">#REF!</definedName>
    <definedName name="IN1_" localSheetId="40">#REF!</definedName>
    <definedName name="IN1_" localSheetId="44">#REF!</definedName>
    <definedName name="IN1_" localSheetId="45">#REF!</definedName>
    <definedName name="IN1_" localSheetId="10">#REF!</definedName>
    <definedName name="IN1_" localSheetId="11">#REF!</definedName>
    <definedName name="IN1_" localSheetId="27">#REF!</definedName>
    <definedName name="IN1_" localSheetId="28">#REF!</definedName>
    <definedName name="IN1_" localSheetId="29">#REF!</definedName>
    <definedName name="IN1_" localSheetId="41">#REF!</definedName>
    <definedName name="IN1_" localSheetId="47">#REF!</definedName>
    <definedName name="IN1_" localSheetId="48">#REF!</definedName>
    <definedName name="IN1_" localSheetId="8">#REF!</definedName>
    <definedName name="IN1_" localSheetId="51">#REF!</definedName>
    <definedName name="IN1_" localSheetId="53">#REF!</definedName>
    <definedName name="IN1_">#REF!</definedName>
    <definedName name="IN2_" localSheetId="17">#REF!</definedName>
    <definedName name="IN2_" localSheetId="18">#REF!</definedName>
    <definedName name="IN2_" localSheetId="19">#REF!</definedName>
    <definedName name="IN2_" localSheetId="21">#REF!</definedName>
    <definedName name="IN2_" localSheetId="30">#REF!</definedName>
    <definedName name="IN2_" localSheetId="31">#REF!</definedName>
    <definedName name="IN2_" localSheetId="35">#REF!</definedName>
    <definedName name="IN2_" localSheetId="39">#REF!</definedName>
    <definedName name="IN2_" localSheetId="40">#REF!</definedName>
    <definedName name="IN2_" localSheetId="44">#REF!</definedName>
    <definedName name="IN2_" localSheetId="45">#REF!</definedName>
    <definedName name="IN2_" localSheetId="10">#REF!</definedName>
    <definedName name="IN2_" localSheetId="11">#REF!</definedName>
    <definedName name="IN2_" localSheetId="27">#REF!</definedName>
    <definedName name="IN2_" localSheetId="28">#REF!</definedName>
    <definedName name="IN2_" localSheetId="29">#REF!</definedName>
    <definedName name="IN2_" localSheetId="41">#REF!</definedName>
    <definedName name="IN2_" localSheetId="47">#REF!</definedName>
    <definedName name="IN2_" localSheetId="48">#REF!</definedName>
    <definedName name="IN2_" localSheetId="8">#REF!</definedName>
    <definedName name="IN2_" localSheetId="53">#REF!</definedName>
    <definedName name="IN2_">#REF!</definedName>
    <definedName name="INB" localSheetId="53">[28]B!$K$6:$T$6</definedName>
    <definedName name="INB">[29]B!$K$6:$T$6</definedName>
    <definedName name="INC" localSheetId="53">[28]C!$H$6:$I$6</definedName>
    <definedName name="INC">[29]C!$H$6:$I$6</definedName>
    <definedName name="ind" localSheetId="17">#REF!</definedName>
    <definedName name="ind" localSheetId="18">#REF!</definedName>
    <definedName name="ind" localSheetId="19">#REF!</definedName>
    <definedName name="ind" localSheetId="21">#REF!</definedName>
    <definedName name="ind" localSheetId="30">#REF!</definedName>
    <definedName name="ind" localSheetId="31">#REF!</definedName>
    <definedName name="ind" localSheetId="35">#REF!</definedName>
    <definedName name="ind" localSheetId="39">#REF!</definedName>
    <definedName name="ind" localSheetId="40">#REF!</definedName>
    <definedName name="ind" localSheetId="44">#REF!</definedName>
    <definedName name="ind" localSheetId="45">#REF!</definedName>
    <definedName name="ind" localSheetId="10">#REF!</definedName>
    <definedName name="ind" localSheetId="11">#REF!</definedName>
    <definedName name="ind" localSheetId="27">#REF!</definedName>
    <definedName name="ind" localSheetId="28">#REF!</definedName>
    <definedName name="ind" localSheetId="29">#REF!</definedName>
    <definedName name="ind" localSheetId="41">#REF!</definedName>
    <definedName name="ind" localSheetId="47">#REF!</definedName>
    <definedName name="ind" localSheetId="48">#REF!</definedName>
    <definedName name="ind" localSheetId="8">#REF!</definedName>
    <definedName name="ind" localSheetId="51">#REF!</definedName>
    <definedName name="ind" localSheetId="53">#REF!</definedName>
    <definedName name="ind">#REF!</definedName>
    <definedName name="INECEL" localSheetId="17">#REF!</definedName>
    <definedName name="INECEL" localSheetId="18">#REF!</definedName>
    <definedName name="INECEL" localSheetId="19">#REF!</definedName>
    <definedName name="INECEL" localSheetId="21">#REF!</definedName>
    <definedName name="INECEL" localSheetId="30">#REF!</definedName>
    <definedName name="INECEL" localSheetId="31">#REF!</definedName>
    <definedName name="INECEL" localSheetId="35">#REF!</definedName>
    <definedName name="INECEL" localSheetId="39">#REF!</definedName>
    <definedName name="INECEL" localSheetId="40">#REF!</definedName>
    <definedName name="INECEL" localSheetId="44">#REF!</definedName>
    <definedName name="INECEL" localSheetId="45">#REF!</definedName>
    <definedName name="INECEL" localSheetId="10">#REF!</definedName>
    <definedName name="INECEL" localSheetId="11">#REF!</definedName>
    <definedName name="INECEL" localSheetId="27">#REF!</definedName>
    <definedName name="INECEL" localSheetId="28">#REF!</definedName>
    <definedName name="INECEL" localSheetId="29">#REF!</definedName>
    <definedName name="INECEL" localSheetId="41">#REF!</definedName>
    <definedName name="INECEL" localSheetId="47">#REF!</definedName>
    <definedName name="INECEL" localSheetId="48">#REF!</definedName>
    <definedName name="INECEL" localSheetId="8">#REF!</definedName>
    <definedName name="INECEL" localSheetId="53">#REF!</definedName>
    <definedName name="INECEL">#REF!</definedName>
    <definedName name="inflation" localSheetId="17" hidden="1">[55]TAB34!#REF!</definedName>
    <definedName name="inflation" localSheetId="18" hidden="1">[55]TAB34!#REF!</definedName>
    <definedName name="inflation" localSheetId="19" hidden="1">[55]TAB34!#REF!</definedName>
    <definedName name="inflation" localSheetId="21" hidden="1">[55]TAB34!#REF!</definedName>
    <definedName name="inflation" localSheetId="30" hidden="1">[55]TAB34!#REF!</definedName>
    <definedName name="inflation" localSheetId="31" hidden="1">[55]TAB34!#REF!</definedName>
    <definedName name="inflation" localSheetId="35" hidden="1">[55]TAB34!#REF!</definedName>
    <definedName name="inflation" localSheetId="39" hidden="1">[55]TAB34!#REF!</definedName>
    <definedName name="inflation" localSheetId="40" hidden="1">[55]TAB34!#REF!</definedName>
    <definedName name="inflation" localSheetId="43" hidden="1">[55]TAB34!#REF!</definedName>
    <definedName name="inflation" localSheetId="44" hidden="1">[55]TAB34!#REF!</definedName>
    <definedName name="inflation" localSheetId="62" hidden="1">[55]TAB34!#REF!</definedName>
    <definedName name="inflation" localSheetId="27" hidden="1">[55]TAB34!#REF!</definedName>
    <definedName name="inflation" localSheetId="28" hidden="1">[55]TAB34!#REF!</definedName>
    <definedName name="inflation" localSheetId="29" hidden="1">[55]TAB34!#REF!</definedName>
    <definedName name="inflation" localSheetId="41" hidden="1">[55]TAB34!#REF!</definedName>
    <definedName name="inflation" localSheetId="47" hidden="1">[55]TAB34!#REF!</definedName>
    <definedName name="inflation" localSheetId="48" hidden="1">[55]TAB34!#REF!</definedName>
    <definedName name="inflation" localSheetId="8" hidden="1">[55]TAB34!#REF!</definedName>
    <definedName name="inflation" localSheetId="53" hidden="1">[56]TAB34!#REF!</definedName>
    <definedName name="inflation" hidden="1">[55]TAB34!#REF!</definedName>
    <definedName name="INPUT_2" localSheetId="17">[1]Input!#REF!</definedName>
    <definedName name="INPUT_2" localSheetId="18">[1]Input!#REF!</definedName>
    <definedName name="INPUT_2" localSheetId="19">[1]Input!#REF!</definedName>
    <definedName name="INPUT_2" localSheetId="21">[1]Input!#REF!</definedName>
    <definedName name="INPUT_2" localSheetId="30">[1]Input!#REF!</definedName>
    <definedName name="INPUT_2" localSheetId="31">[1]Input!#REF!</definedName>
    <definedName name="INPUT_2" localSheetId="35">[1]Input!#REF!</definedName>
    <definedName name="INPUT_2" localSheetId="39">[1]Input!#REF!</definedName>
    <definedName name="INPUT_2" localSheetId="40">[1]Input!#REF!</definedName>
    <definedName name="INPUT_2" localSheetId="44">[1]Input!#REF!</definedName>
    <definedName name="INPUT_2" localSheetId="27">[1]Input!#REF!</definedName>
    <definedName name="INPUT_2" localSheetId="28">[1]Input!#REF!</definedName>
    <definedName name="INPUT_2" localSheetId="29">[1]Input!#REF!</definedName>
    <definedName name="INPUT_2" localSheetId="41">[1]Input!#REF!</definedName>
    <definedName name="INPUT_2" localSheetId="47">[1]Input!#REF!</definedName>
    <definedName name="INPUT_2" localSheetId="48">[1]Input!#REF!</definedName>
    <definedName name="INPUT_2" localSheetId="8">[1]Input!#REF!</definedName>
    <definedName name="INPUT_2" localSheetId="53">[1]Input!#REF!</definedName>
    <definedName name="INPUT_2">[1]Input!#REF!</definedName>
    <definedName name="INPUT_4" localSheetId="17">[1]Input!#REF!</definedName>
    <definedName name="INPUT_4" localSheetId="18">[1]Input!#REF!</definedName>
    <definedName name="INPUT_4" localSheetId="19">[1]Input!#REF!</definedName>
    <definedName name="INPUT_4" localSheetId="21">[1]Input!#REF!</definedName>
    <definedName name="INPUT_4" localSheetId="30">[1]Input!#REF!</definedName>
    <definedName name="INPUT_4" localSheetId="31">[1]Input!#REF!</definedName>
    <definedName name="INPUT_4" localSheetId="39">[1]Input!#REF!</definedName>
    <definedName name="INPUT_4" localSheetId="40">[1]Input!#REF!</definedName>
    <definedName name="INPUT_4" localSheetId="44">[1]Input!#REF!</definedName>
    <definedName name="INPUT_4" localSheetId="27">[1]Input!#REF!</definedName>
    <definedName name="INPUT_4" localSheetId="28">[1]Input!#REF!</definedName>
    <definedName name="INPUT_4" localSheetId="29">[1]Input!#REF!</definedName>
    <definedName name="INPUT_4" localSheetId="41">[1]Input!#REF!</definedName>
    <definedName name="INPUT_4" localSheetId="47">[1]Input!#REF!</definedName>
    <definedName name="INPUT_4" localSheetId="48">[1]Input!#REF!</definedName>
    <definedName name="INPUT_4" localSheetId="8">[1]Input!#REF!</definedName>
    <definedName name="INPUT_4" localSheetId="53">[1]Input!#REF!</definedName>
    <definedName name="INPUT_4">[1]Input!#REF!</definedName>
    <definedName name="IPee_2" localSheetId="17">[27]Graf14_Graf15!#REF!</definedName>
    <definedName name="IPee_2" localSheetId="18">[27]Graf14_Graf15!#REF!</definedName>
    <definedName name="IPee_2" localSheetId="19">[27]Graf14_Graf15!#REF!</definedName>
    <definedName name="IPee_2" localSheetId="21">[27]Graf14_Graf15!#REF!</definedName>
    <definedName name="IPee_2" localSheetId="30">[27]Graf14_Graf15!#REF!</definedName>
    <definedName name="IPee_2" localSheetId="31">[27]Graf14_Graf15!#REF!</definedName>
    <definedName name="IPee_2" localSheetId="39">[27]Graf14_Graf15!#REF!</definedName>
    <definedName name="IPee_2" localSheetId="40">[27]Graf14_Graf15!#REF!</definedName>
    <definedName name="IPee_2" localSheetId="44">[27]Graf14_Graf15!#REF!</definedName>
    <definedName name="IPee_2" localSheetId="27">[27]Graf14_Graf15!#REF!</definedName>
    <definedName name="IPee_2" localSheetId="28">[27]Graf14_Graf15!#REF!</definedName>
    <definedName name="IPee_2" localSheetId="29">[27]Graf14_Graf15!#REF!</definedName>
    <definedName name="IPee_2" localSheetId="41">[27]Graf14_Graf15!#REF!</definedName>
    <definedName name="IPee_2" localSheetId="47">[27]Graf14_Graf15!#REF!</definedName>
    <definedName name="IPee_2" localSheetId="48">[27]Graf14_Graf15!#REF!</definedName>
    <definedName name="IPee_2" localSheetId="8">[27]Graf14_Graf15!#REF!</definedName>
    <definedName name="IPee_2" localSheetId="53">[27]Graf14_Graf15!#REF!</definedName>
    <definedName name="IPee_2">[27]Graf14_Graf15!#REF!</definedName>
    <definedName name="IPer_2" localSheetId="17">[27]Graf14_Graf15!#REF!</definedName>
    <definedName name="IPer_2" localSheetId="18">[27]Graf14_Graf15!#REF!</definedName>
    <definedName name="IPer_2" localSheetId="19">[27]Graf14_Graf15!#REF!</definedName>
    <definedName name="IPer_2" localSheetId="21">[27]Graf14_Graf15!#REF!</definedName>
    <definedName name="IPer_2" localSheetId="30">[27]Graf14_Graf15!#REF!</definedName>
    <definedName name="IPer_2" localSheetId="31">[27]Graf14_Graf15!#REF!</definedName>
    <definedName name="IPer_2" localSheetId="39">[27]Graf14_Graf15!#REF!</definedName>
    <definedName name="IPer_2" localSheetId="40">[27]Graf14_Graf15!#REF!</definedName>
    <definedName name="IPer_2" localSheetId="44">[27]Graf14_Graf15!#REF!</definedName>
    <definedName name="IPer_2" localSheetId="27">[27]Graf14_Graf15!#REF!</definedName>
    <definedName name="IPer_2" localSheetId="28">[27]Graf14_Graf15!#REF!</definedName>
    <definedName name="IPer_2" localSheetId="29">[27]Graf14_Graf15!#REF!</definedName>
    <definedName name="IPer_2" localSheetId="41">[27]Graf14_Graf15!#REF!</definedName>
    <definedName name="IPer_2" localSheetId="47">[27]Graf14_Graf15!#REF!</definedName>
    <definedName name="IPer_2" localSheetId="48">[27]Graf14_Graf15!#REF!</definedName>
    <definedName name="IPer_2" localSheetId="8">[27]Graf14_Graf15!#REF!</definedName>
    <definedName name="IPer_2" localSheetId="53">[27]Graf14_Graf15!#REF!</definedName>
    <definedName name="IPer_2">[27]Graf14_Graf15!#REF!</definedName>
    <definedName name="IT" localSheetId="17">[27]Graf14_Graf15!#REF!</definedName>
    <definedName name="IT" localSheetId="18">[27]Graf14_Graf15!#REF!</definedName>
    <definedName name="IT" localSheetId="19">[27]Graf14_Graf15!#REF!</definedName>
    <definedName name="IT" localSheetId="21">[27]Graf14_Graf15!#REF!</definedName>
    <definedName name="IT" localSheetId="30">[27]Graf14_Graf15!#REF!</definedName>
    <definedName name="IT" localSheetId="31">[27]Graf14_Graf15!#REF!</definedName>
    <definedName name="IT" localSheetId="39">[27]Graf14_Graf15!#REF!</definedName>
    <definedName name="IT" localSheetId="40">[27]Graf14_Graf15!#REF!</definedName>
    <definedName name="IT" localSheetId="44">[27]Graf14_Graf15!#REF!</definedName>
    <definedName name="IT" localSheetId="27">[27]Graf14_Graf15!#REF!</definedName>
    <definedName name="IT" localSheetId="28">[27]Graf14_Graf15!#REF!</definedName>
    <definedName name="IT" localSheetId="29">[27]Graf14_Graf15!#REF!</definedName>
    <definedName name="IT" localSheetId="41">[27]Graf14_Graf15!#REF!</definedName>
    <definedName name="IT" localSheetId="47">[27]Graf14_Graf15!#REF!</definedName>
    <definedName name="IT" localSheetId="48">[27]Graf14_Graf15!#REF!</definedName>
    <definedName name="IT" localSheetId="8">[27]Graf14_Graf15!#REF!</definedName>
    <definedName name="IT" localSheetId="53">[27]Graf14_Graf15!#REF!</definedName>
    <definedName name="IT">[27]Graf14_Graf15!#REF!</definedName>
    <definedName name="IT_2" localSheetId="17">[27]Graf14_Graf15!#REF!</definedName>
    <definedName name="IT_2" localSheetId="18">[27]Graf14_Graf15!#REF!</definedName>
    <definedName name="IT_2" localSheetId="19">[27]Graf14_Graf15!#REF!</definedName>
    <definedName name="IT_2" localSheetId="21">[27]Graf14_Graf15!#REF!</definedName>
    <definedName name="IT_2" localSheetId="30">[27]Graf14_Graf15!#REF!</definedName>
    <definedName name="IT_2" localSheetId="31">[27]Graf14_Graf15!#REF!</definedName>
    <definedName name="IT_2" localSheetId="39">[27]Graf14_Graf15!#REF!</definedName>
    <definedName name="IT_2" localSheetId="40">[27]Graf14_Graf15!#REF!</definedName>
    <definedName name="IT_2" localSheetId="44">[27]Graf14_Graf15!#REF!</definedName>
    <definedName name="IT_2" localSheetId="27">[27]Graf14_Graf15!#REF!</definedName>
    <definedName name="IT_2" localSheetId="28">[27]Graf14_Graf15!#REF!</definedName>
    <definedName name="IT_2" localSheetId="29">[27]Graf14_Graf15!#REF!</definedName>
    <definedName name="IT_2" localSheetId="41">[27]Graf14_Graf15!#REF!</definedName>
    <definedName name="IT_2" localSheetId="47">[27]Graf14_Graf15!#REF!</definedName>
    <definedName name="IT_2" localSheetId="48">[27]Graf14_Graf15!#REF!</definedName>
    <definedName name="IT_2" localSheetId="8">[27]Graf14_Graf15!#REF!</definedName>
    <definedName name="IT_2" localSheetId="53">[27]Graf14_Graf15!#REF!</definedName>
    <definedName name="IT_2">[27]Graf14_Graf15!#REF!</definedName>
    <definedName name="IT_2_bracket_2" localSheetId="17">[27]Graf14_Graf15!#REF!</definedName>
    <definedName name="IT_2_bracket_2" localSheetId="18">[27]Graf14_Graf15!#REF!</definedName>
    <definedName name="IT_2_bracket_2" localSheetId="19">[27]Graf14_Graf15!#REF!</definedName>
    <definedName name="IT_2_bracket_2" localSheetId="21">[27]Graf14_Graf15!#REF!</definedName>
    <definedName name="IT_2_bracket_2" localSheetId="30">[27]Graf14_Graf15!#REF!</definedName>
    <definedName name="IT_2_bracket_2" localSheetId="31">[27]Graf14_Graf15!#REF!</definedName>
    <definedName name="IT_2_bracket_2" localSheetId="39">[27]Graf14_Graf15!#REF!</definedName>
    <definedName name="IT_2_bracket_2" localSheetId="40">[27]Graf14_Graf15!#REF!</definedName>
    <definedName name="IT_2_bracket_2" localSheetId="44">[27]Graf14_Graf15!#REF!</definedName>
    <definedName name="IT_2_bracket_2" localSheetId="27">[27]Graf14_Graf15!#REF!</definedName>
    <definedName name="IT_2_bracket_2" localSheetId="28">[27]Graf14_Graf15!#REF!</definedName>
    <definedName name="IT_2_bracket_2" localSheetId="29">[27]Graf14_Graf15!#REF!</definedName>
    <definedName name="IT_2_bracket_2" localSheetId="41">[27]Graf14_Graf15!#REF!</definedName>
    <definedName name="IT_2_bracket_2" localSheetId="47">[27]Graf14_Graf15!#REF!</definedName>
    <definedName name="IT_2_bracket_2" localSheetId="48">[27]Graf14_Graf15!#REF!</definedName>
    <definedName name="IT_2_bracket_2" localSheetId="8">[27]Graf14_Graf15!#REF!</definedName>
    <definedName name="IT_2_bracket_2" localSheetId="53">[27]Graf14_Graf15!#REF!</definedName>
    <definedName name="IT_2_bracket_2">[27]Graf14_Graf15!#REF!</definedName>
    <definedName name="jhgf" localSheetId="15" hidden="1">{"MONA",#N/A,FALSE,"S"}</definedName>
    <definedName name="jhgf" localSheetId="17" hidden="1">{"MONA",#N/A,FALSE,"S"}</definedName>
    <definedName name="jhgf" localSheetId="18" hidden="1">{"MONA",#N/A,FALSE,"S"}</definedName>
    <definedName name="jhgf" localSheetId="19" hidden="1">{"MONA",#N/A,FALSE,"S"}</definedName>
    <definedName name="jhgf" localSheetId="21" hidden="1">{"MONA",#N/A,FALSE,"S"}</definedName>
    <definedName name="jhgf" localSheetId="35" hidden="1">{"MONA",#N/A,FALSE,"S"}</definedName>
    <definedName name="jhgf" localSheetId="43" hidden="1">{"MONA",#N/A,FALSE,"S"}</definedName>
    <definedName name="jhgf" localSheetId="44" hidden="1">{"MONA",#N/A,FALSE,"S"}</definedName>
    <definedName name="jhgf" localSheetId="45" hidden="1">{"MONA",#N/A,FALSE,"S"}</definedName>
    <definedName name="jhgf" localSheetId="10" hidden="1">{"MONA",#N/A,FALSE,"S"}</definedName>
    <definedName name="jhgf" localSheetId="11" hidden="1">{"MONA",#N/A,FALSE,"S"}</definedName>
    <definedName name="jhgf" localSheetId="62" hidden="1">{"MONA",#N/A,FALSE,"S"}</definedName>
    <definedName name="jhgf" localSheetId="51" hidden="1">{"MONA",#N/A,FALSE,"S"}</definedName>
    <definedName name="jhgf" hidden="1">{"MONA",#N/A,FALSE,"S"}</definedName>
    <definedName name="jhhhg" localSheetId="18" hidden="1">'[5]Time series'!#REF!</definedName>
    <definedName name="jhhhg" localSheetId="21" hidden="1">'[5]Time series'!#REF!</definedName>
    <definedName name="jhhhg" localSheetId="30" hidden="1">'[5]Time series'!#REF!</definedName>
    <definedName name="jhhhg" localSheetId="31" hidden="1">'[5]Time series'!#REF!</definedName>
    <definedName name="jhhhg" localSheetId="39" hidden="1">'[5]Time series'!#REF!</definedName>
    <definedName name="jhhhg" localSheetId="40" hidden="1">'[5]Time series'!#REF!</definedName>
    <definedName name="jhhhg" localSheetId="43" hidden="1">'[5]Time series'!#REF!</definedName>
    <definedName name="jhhhg" localSheetId="62" hidden="1">'[5]Time series'!#REF!</definedName>
    <definedName name="jhhhg" localSheetId="27" hidden="1">'[5]Time series'!#REF!</definedName>
    <definedName name="jhhhg" localSheetId="28" hidden="1">'[5]Time series'!#REF!</definedName>
    <definedName name="jhhhg" localSheetId="29" hidden="1">'[5]Time series'!#REF!</definedName>
    <definedName name="jhhhg" localSheetId="41" hidden="1">'[5]Time series'!#REF!</definedName>
    <definedName name="jhhhg" localSheetId="47" hidden="1">'[5]Time series'!#REF!</definedName>
    <definedName name="jhhhg" localSheetId="48" hidden="1">'[5]Time series'!#REF!</definedName>
    <definedName name="jhhhg" localSheetId="8" hidden="1">'[5]Time series'!#REF!</definedName>
    <definedName name="jhhhg" hidden="1">'[5]Time series'!#REF!</definedName>
    <definedName name="jj" localSheetId="15"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1" hidden="1">{"Riqfin97",#N/A,FALSE,"Tran";"Riqfinpro",#N/A,FALSE,"Tran"}</definedName>
    <definedName name="jj" localSheetId="35" hidden="1">{"Riqfin97",#N/A,FALSE,"Tran";"Riqfinpro",#N/A,FALSE,"Tran"}</definedName>
    <definedName name="jj" localSheetId="43" hidden="1">{"Riqfin97",#N/A,FALSE,"Tran";"Riqfinpro",#N/A,FALSE,"Tran"}</definedName>
    <definedName name="jj" localSheetId="44" hidden="1">{"Riqfin97",#N/A,FALSE,"Tran";"Riqfinpro",#N/A,FALSE,"Tran"}</definedName>
    <definedName name="jj" localSheetId="45" hidden="1">{"Riqfin97",#N/A,FALSE,"Tran";"Riqfinpro",#N/A,FALSE,"Tran"}</definedName>
    <definedName name="jj" localSheetId="10" hidden="1">{"Riqfin97",#N/A,FALSE,"Tran";"Riqfinpro",#N/A,FALSE,"Tran"}</definedName>
    <definedName name="jj" localSheetId="11" hidden="1">{"Riqfin97",#N/A,FALSE,"Tran";"Riqfinpro",#N/A,FALSE,"Tran"}</definedName>
    <definedName name="jj" localSheetId="62" hidden="1">{"Riqfin97",#N/A,FALSE,"Tran";"Riqfinpro",#N/A,FALSE,"Tran"}</definedName>
    <definedName name="jj" localSheetId="51" hidden="1">{"Riqfin97",#N/A,FALSE,"Tran";"Riqfinpro",#N/A,FALSE,"Tran"}</definedName>
    <definedName name="jj" localSheetId="53" hidden="1">{"Riqfin97",#N/A,FALSE,"Tran";"Riqfinpro",#N/A,FALSE,"Tran"}</definedName>
    <definedName name="jj" hidden="1">{"Riqfin97",#N/A,FALSE,"Tran";"Riqfinpro",#N/A,FALSE,"Tran"}</definedName>
    <definedName name="jjj" localSheetId="17" hidden="1">[57]M!#REF!</definedName>
    <definedName name="jjj" localSheetId="18" hidden="1">[57]M!#REF!</definedName>
    <definedName name="jjj" localSheetId="19" hidden="1">[57]M!#REF!</definedName>
    <definedName name="jjj" localSheetId="21" hidden="1">[57]M!#REF!</definedName>
    <definedName name="jjj" localSheetId="30" hidden="1">[57]M!#REF!</definedName>
    <definedName name="jjj" localSheetId="31" hidden="1">[57]M!#REF!</definedName>
    <definedName name="jjj" localSheetId="39" hidden="1">[57]M!#REF!</definedName>
    <definedName name="jjj" localSheetId="40" hidden="1">[57]M!#REF!</definedName>
    <definedName name="jjj" localSheetId="43" hidden="1">[57]M!#REF!</definedName>
    <definedName name="jjj" localSheetId="44" hidden="1">[57]M!#REF!</definedName>
    <definedName name="jjj" localSheetId="62" hidden="1">[57]M!#REF!</definedName>
    <definedName name="jjj" localSheetId="27" hidden="1">[57]M!#REF!</definedName>
    <definedName name="jjj" localSheetId="28" hidden="1">[57]M!#REF!</definedName>
    <definedName name="jjj" localSheetId="29" hidden="1">[57]M!#REF!</definedName>
    <definedName name="jjj" localSheetId="41" hidden="1">[57]M!#REF!</definedName>
    <definedName name="jjj" localSheetId="47" hidden="1">[57]M!#REF!</definedName>
    <definedName name="jjj" localSheetId="48" hidden="1">[57]M!#REF!</definedName>
    <definedName name="jjj" localSheetId="8" hidden="1">[57]M!#REF!</definedName>
    <definedName name="jjj" localSheetId="53" hidden="1">[57]M!#REF!</definedName>
    <definedName name="jjj" hidden="1">[57]M!#REF!</definedName>
    <definedName name="jjjjjj" localSheetId="17" hidden="1">'[51]J(Priv.Cap)'!#REF!</definedName>
    <definedName name="jjjjjj" localSheetId="18" hidden="1">'[51]J(Priv.Cap)'!#REF!</definedName>
    <definedName name="jjjjjj" localSheetId="19" hidden="1">'[51]J(Priv.Cap)'!#REF!</definedName>
    <definedName name="jjjjjj" localSheetId="21" hidden="1">'[51]J(Priv.Cap)'!#REF!</definedName>
    <definedName name="jjjjjj" localSheetId="30" hidden="1">'[51]J(Priv.Cap)'!#REF!</definedName>
    <definedName name="jjjjjj" localSheetId="31" hidden="1">'[51]J(Priv.Cap)'!#REF!</definedName>
    <definedName name="jjjjjj" localSheetId="39" hidden="1">'[51]J(Priv.Cap)'!#REF!</definedName>
    <definedName name="jjjjjj" localSheetId="40" hidden="1">'[51]J(Priv.Cap)'!#REF!</definedName>
    <definedName name="jjjjjj" localSheetId="43" hidden="1">'[51]J(Priv.Cap)'!#REF!</definedName>
    <definedName name="jjjjjj" localSheetId="44" hidden="1">'[51]J(Priv.Cap)'!#REF!</definedName>
    <definedName name="jjjjjj" localSheetId="62" hidden="1">'[51]J(Priv.Cap)'!#REF!</definedName>
    <definedName name="jjjjjj" localSheetId="27" hidden="1">'[51]J(Priv.Cap)'!#REF!</definedName>
    <definedName name="jjjjjj" localSheetId="28" hidden="1">'[51]J(Priv.Cap)'!#REF!</definedName>
    <definedName name="jjjjjj" localSheetId="29" hidden="1">'[51]J(Priv.Cap)'!#REF!</definedName>
    <definedName name="jjjjjj" localSheetId="41" hidden="1">'[51]J(Priv.Cap)'!#REF!</definedName>
    <definedName name="jjjjjj" localSheetId="47" hidden="1">'[51]J(Priv.Cap)'!#REF!</definedName>
    <definedName name="jjjjjj" localSheetId="48" hidden="1">'[51]J(Priv.Cap)'!#REF!</definedName>
    <definedName name="jjjjjj" localSheetId="8" hidden="1">'[51]J(Priv.Cap)'!#REF!</definedName>
    <definedName name="jjjjjj" localSheetId="53" hidden="1">'[51]J(Priv.Cap)'!#REF!</definedName>
    <definedName name="jjjjjj" hidden="1">'[51]J(Priv.Cap)'!#REF!</definedName>
    <definedName name="kapr16" localSheetId="39">[58]splatnosti!#REF!</definedName>
    <definedName name="kapr16" localSheetId="40">[58]splatnosti!#REF!</definedName>
    <definedName name="kapr16">[58]splatnosti!#REF!</definedName>
    <definedName name="kapr17" localSheetId="39">[58]splatnosti!#REF!</definedName>
    <definedName name="kapr17" localSheetId="40">[58]splatnosti!#REF!</definedName>
    <definedName name="kapr17">[58]splatnosti!#REF!</definedName>
    <definedName name="kapr18" localSheetId="39">[59]Ardal_splatnosti!#REF!</definedName>
    <definedName name="kapr18" localSheetId="40">[59]Ardal_splatnosti!#REF!</definedName>
    <definedName name="kapr18">[59]Ardal_splatnosti!#REF!</definedName>
    <definedName name="kapr19" localSheetId="39">[59]Ardal_splatnosti!#REF!</definedName>
    <definedName name="kapr19" localSheetId="40">[59]Ardal_splatnosti!#REF!</definedName>
    <definedName name="kapr19">[59]Ardal_splatnosti!#REF!</definedName>
    <definedName name="kapr20" localSheetId="39">[59]Ardal_splatnosti!#REF!</definedName>
    <definedName name="kapr20" localSheetId="40">[59]Ardal_splatnosti!#REF!</definedName>
    <definedName name="kapr20">[59]Ardal_splatnosti!#REF!</definedName>
    <definedName name="kapr21" localSheetId="39">[59]Ardal_splatnosti!#REF!</definedName>
    <definedName name="kapr21" localSheetId="40">[59]Ardal_splatnosti!#REF!</definedName>
    <definedName name="kapr21">[59]Ardal_splatnosti!#REF!</definedName>
    <definedName name="kaug16" localSheetId="39">[58]splatnosti!#REF!</definedName>
    <definedName name="kaug16" localSheetId="40">[58]splatnosti!#REF!</definedName>
    <definedName name="kaug16">[58]splatnosti!#REF!</definedName>
    <definedName name="kaug17" localSheetId="39">[58]splatnosti!#REF!</definedName>
    <definedName name="kaug17" localSheetId="40">[58]splatnosti!#REF!</definedName>
    <definedName name="kaug17">[58]splatnosti!#REF!</definedName>
    <definedName name="kaug18" localSheetId="39">[59]Ardal_splatnosti!#REF!</definedName>
    <definedName name="kaug18" localSheetId="40">[59]Ardal_splatnosti!#REF!</definedName>
    <definedName name="kaug18">[59]Ardal_splatnosti!#REF!</definedName>
    <definedName name="kaug19" localSheetId="39">[59]Ardal_splatnosti!#REF!</definedName>
    <definedName name="kaug19" localSheetId="40">[59]Ardal_splatnosti!#REF!</definedName>
    <definedName name="kaug19">[59]Ardal_splatnosti!#REF!</definedName>
    <definedName name="kaug20" localSheetId="39">[59]Ardal_splatnosti!#REF!</definedName>
    <definedName name="kaug20" localSheetId="40">[59]Ardal_splatnosti!#REF!</definedName>
    <definedName name="kaug20">[59]Ardal_splatnosti!#REF!</definedName>
    <definedName name="kaug21" localSheetId="39">[59]Ardal_splatnosti!#REF!</definedName>
    <definedName name="kaug21" localSheetId="40">[59]Ardal_splatnosti!#REF!</definedName>
    <definedName name="kaug21">[59]Ardal_splatnosti!#REF!</definedName>
    <definedName name="kdec16" localSheetId="39">[58]splatnosti!#REF!</definedName>
    <definedName name="kdec16" localSheetId="40">[58]splatnosti!#REF!</definedName>
    <definedName name="kdec16">[58]splatnosti!#REF!</definedName>
    <definedName name="kdec17" localSheetId="39">[58]splatnosti!#REF!</definedName>
    <definedName name="kdec17" localSheetId="40">[58]splatnosti!#REF!</definedName>
    <definedName name="kdec17">[58]splatnosti!#REF!</definedName>
    <definedName name="kdec18" localSheetId="39">[59]Ardal_splatnosti!#REF!</definedName>
    <definedName name="kdec18" localSheetId="40">[59]Ardal_splatnosti!#REF!</definedName>
    <definedName name="kdec18">[59]Ardal_splatnosti!#REF!</definedName>
    <definedName name="kdec19" localSheetId="39">[59]Ardal_splatnosti!#REF!</definedName>
    <definedName name="kdec19" localSheetId="40">[59]Ardal_splatnosti!#REF!</definedName>
    <definedName name="kdec19">[59]Ardal_splatnosti!#REF!</definedName>
    <definedName name="kdec20" localSheetId="39">[59]Ardal_splatnosti!#REF!</definedName>
    <definedName name="kdec20" localSheetId="40">[59]Ardal_splatnosti!#REF!</definedName>
    <definedName name="kdec20">[59]Ardal_splatnosti!#REF!</definedName>
    <definedName name="kdec21" localSheetId="39">[59]Ardal_splatnosti!#REF!</definedName>
    <definedName name="kdec21" localSheetId="40">[59]Ardal_splatnosti!#REF!</definedName>
    <definedName name="kdec21">[59]Ardal_splatnosti!#REF!</definedName>
    <definedName name="kfeb16" localSheetId="39">[58]splatnosti!#REF!</definedName>
    <definedName name="kfeb16" localSheetId="40">[58]splatnosti!#REF!</definedName>
    <definedName name="kfeb16">[58]splatnosti!#REF!</definedName>
    <definedName name="kfeb17" localSheetId="39">[58]splatnosti!#REF!</definedName>
    <definedName name="kfeb17" localSheetId="40">[58]splatnosti!#REF!</definedName>
    <definedName name="kfeb17">[58]splatnosti!#REF!</definedName>
    <definedName name="kfeb18" localSheetId="39">[59]Ardal_splatnosti!#REF!</definedName>
    <definedName name="kfeb18" localSheetId="40">[59]Ardal_splatnosti!#REF!</definedName>
    <definedName name="kfeb18">[59]Ardal_splatnosti!#REF!</definedName>
    <definedName name="kfeb19" localSheetId="39">[59]Ardal_splatnosti!#REF!</definedName>
    <definedName name="kfeb19" localSheetId="40">[59]Ardal_splatnosti!#REF!</definedName>
    <definedName name="kfeb19">[59]Ardal_splatnosti!#REF!</definedName>
    <definedName name="kfeb20" localSheetId="39">[59]Ardal_splatnosti!#REF!</definedName>
    <definedName name="kfeb20" localSheetId="40">[59]Ardal_splatnosti!#REF!</definedName>
    <definedName name="kfeb20">[59]Ardal_splatnosti!#REF!</definedName>
    <definedName name="kfeb21" localSheetId="39">[59]Ardal_splatnosti!#REF!</definedName>
    <definedName name="kfeb21" localSheetId="40">[59]Ardal_splatnosti!#REF!</definedName>
    <definedName name="kfeb21">[59]Ardal_splatnosti!#REF!</definedName>
    <definedName name="kjan19" localSheetId="39">[59]Ardal_splatnosti!#REF!</definedName>
    <definedName name="kjan19" localSheetId="40">[59]Ardal_splatnosti!#REF!</definedName>
    <definedName name="kjan19">[59]Ardal_splatnosti!#REF!</definedName>
    <definedName name="kjan20" localSheetId="39">[59]Ardal_splatnosti!#REF!</definedName>
    <definedName name="kjan20" localSheetId="40">[59]Ardal_splatnosti!#REF!</definedName>
    <definedName name="kjan20">[59]Ardal_splatnosti!#REF!</definedName>
    <definedName name="kjan21" localSheetId="39">[59]Ardal_splatnosti!#REF!</definedName>
    <definedName name="kjan21" localSheetId="40">[59]Ardal_splatnosti!#REF!</definedName>
    <definedName name="kjan21">[59]Ardal_splatnosti!#REF!</definedName>
    <definedName name="kjg" localSheetId="15"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localSheetId="35" hidden="1">{#N/A,#N/A,FALSE,"SimInp1";#N/A,#N/A,FALSE,"SimInp2";#N/A,#N/A,FALSE,"SimOut1";#N/A,#N/A,FALSE,"SimOut2";#N/A,#N/A,FALSE,"SimOut3";#N/A,#N/A,FALSE,"SimOut4";#N/A,#N/A,FALSE,"SimOut5"}</definedName>
    <definedName name="kjg" localSheetId="43" hidden="1">{#N/A,#N/A,FALSE,"SimInp1";#N/A,#N/A,FALSE,"SimInp2";#N/A,#N/A,FALSE,"SimOut1";#N/A,#N/A,FALSE,"SimOut2";#N/A,#N/A,FALSE,"SimOut3";#N/A,#N/A,FALSE,"SimOut4";#N/A,#N/A,FALSE,"SimOut5"}</definedName>
    <definedName name="kjg" localSheetId="44" hidden="1">{#N/A,#N/A,FALSE,"SimInp1";#N/A,#N/A,FALSE,"SimInp2";#N/A,#N/A,FALSE,"SimOut1";#N/A,#N/A,FALSE,"SimOut2";#N/A,#N/A,FALSE,"SimOut3";#N/A,#N/A,FALSE,"SimOut4";#N/A,#N/A,FALSE,"SimOut5"}</definedName>
    <definedName name="kjg" localSheetId="45"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62" hidden="1">{#N/A,#N/A,FALSE,"SimInp1";#N/A,#N/A,FALSE,"SimInp2";#N/A,#N/A,FALSE,"SimOut1";#N/A,#N/A,FALSE,"SimOut2";#N/A,#N/A,FALSE,"SimOut3";#N/A,#N/A,FALSE,"SimOut4";#N/A,#N/A,FALSE,"SimOut5"}</definedName>
    <definedName name="kjg" localSheetId="51"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5"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localSheetId="35" hidden="1">{"BOP_TAB",#N/A,FALSE,"N";"MIDTERM_TAB",#N/A,FALSE,"O";"FUND_CRED",#N/A,FALSE,"P";"DEBT_TAB1",#N/A,FALSE,"Q";"DEBT_TAB2",#N/A,FALSE,"Q";"FORFIN_TAB1",#N/A,FALSE,"R";"FORFIN_TAB2",#N/A,FALSE,"R";"BOP_ANALY",#N/A,FALSE,"U"}</definedName>
    <definedName name="kjhg" localSheetId="43" hidden="1">{"BOP_TAB",#N/A,FALSE,"N";"MIDTERM_TAB",#N/A,FALSE,"O";"FUND_CRED",#N/A,FALSE,"P";"DEBT_TAB1",#N/A,FALSE,"Q";"DEBT_TAB2",#N/A,FALSE,"Q";"FORFIN_TAB1",#N/A,FALSE,"R";"FORFIN_TAB2",#N/A,FALSE,"R";"BOP_ANALY",#N/A,FALSE,"U"}</definedName>
    <definedName name="kjhg" localSheetId="44" hidden="1">{"BOP_TAB",#N/A,FALSE,"N";"MIDTERM_TAB",#N/A,FALSE,"O";"FUND_CRED",#N/A,FALSE,"P";"DEBT_TAB1",#N/A,FALSE,"Q";"DEBT_TAB2",#N/A,FALSE,"Q";"FORFIN_TAB1",#N/A,FALSE,"R";"FORFIN_TAB2",#N/A,FALSE,"R";"BOP_ANALY",#N/A,FALSE,"U"}</definedName>
    <definedName name="kjhg" localSheetId="45"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62" hidden="1">{"BOP_TAB",#N/A,FALSE,"N";"MIDTERM_TAB",#N/A,FALSE,"O";"FUND_CRED",#N/A,FALSE,"P";"DEBT_TAB1",#N/A,FALSE,"Q";"DEBT_TAB2",#N/A,FALSE,"Q";"FORFIN_TAB1",#N/A,FALSE,"R";"FORFIN_TAB2",#N/A,FALSE,"R";"BOP_ANALY",#N/A,FALSE,"U"}</definedName>
    <definedName name="kjhg" localSheetId="51"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ul16" localSheetId="39">[58]splatnosti!#REF!</definedName>
    <definedName name="kjul16" localSheetId="40">[58]splatnosti!#REF!</definedName>
    <definedName name="kjul16">[58]splatnosti!#REF!</definedName>
    <definedName name="kjul17" localSheetId="39">[58]splatnosti!#REF!</definedName>
    <definedName name="kjul17" localSheetId="40">[58]splatnosti!#REF!</definedName>
    <definedName name="kjul17">[58]splatnosti!#REF!</definedName>
    <definedName name="kjul18" localSheetId="39">[59]Ardal_splatnosti!#REF!</definedName>
    <definedName name="kjul18" localSheetId="40">[59]Ardal_splatnosti!#REF!</definedName>
    <definedName name="kjul18">[59]Ardal_splatnosti!#REF!</definedName>
    <definedName name="kjul19" localSheetId="39">[59]Ardal_splatnosti!#REF!</definedName>
    <definedName name="kjul19" localSheetId="40">[59]Ardal_splatnosti!#REF!</definedName>
    <definedName name="kjul19">[59]Ardal_splatnosti!#REF!</definedName>
    <definedName name="kjul20" localSheetId="39">[59]Ardal_splatnosti!#REF!</definedName>
    <definedName name="kjul20" localSheetId="40">[59]Ardal_splatnosti!#REF!</definedName>
    <definedName name="kjul20">[59]Ardal_splatnosti!#REF!</definedName>
    <definedName name="kjul21" localSheetId="39">[59]Ardal_splatnosti!#REF!</definedName>
    <definedName name="kjul21" localSheetId="40">[59]Ardal_splatnosti!#REF!</definedName>
    <definedName name="kjul21">[59]Ardal_splatnosti!#REF!</definedName>
    <definedName name="kjun16" localSheetId="39">[58]splatnosti!#REF!</definedName>
    <definedName name="kjun16" localSheetId="40">[58]splatnosti!#REF!</definedName>
    <definedName name="kjun16">[58]splatnosti!#REF!</definedName>
    <definedName name="kjun17" localSheetId="39">[58]splatnosti!#REF!</definedName>
    <definedName name="kjun17" localSheetId="40">[58]splatnosti!#REF!</definedName>
    <definedName name="kjun17">[58]splatnosti!#REF!</definedName>
    <definedName name="kjun18" localSheetId="39">[59]Ardal_splatnosti!#REF!</definedName>
    <definedName name="kjun18" localSheetId="40">[59]Ardal_splatnosti!#REF!</definedName>
    <definedName name="kjun18">[59]Ardal_splatnosti!#REF!</definedName>
    <definedName name="kjun19" localSheetId="39">[59]Ardal_splatnosti!#REF!</definedName>
    <definedName name="kjun19" localSheetId="40">[59]Ardal_splatnosti!#REF!</definedName>
    <definedName name="kjun19">[59]Ardal_splatnosti!#REF!</definedName>
    <definedName name="kjun20" localSheetId="39">[59]Ardal_splatnosti!#REF!</definedName>
    <definedName name="kjun20" localSheetId="40">[59]Ardal_splatnosti!#REF!</definedName>
    <definedName name="kjun20">[59]Ardal_splatnosti!#REF!</definedName>
    <definedName name="kjun21" localSheetId="39">[59]Ardal_splatnosti!#REF!</definedName>
    <definedName name="kjun21" localSheetId="40">[59]Ardal_splatnosti!#REF!</definedName>
    <definedName name="kjun21">[59]Ardal_splatnosti!#REF!</definedName>
    <definedName name="kk" localSheetId="15" hidden="1">{"Tab1",#N/A,FALSE,"P";"Tab2",#N/A,FALSE,"P"}</definedName>
    <definedName name="kk" localSheetId="17" hidden="1">{"Tab1",#N/A,FALSE,"P";"Tab2",#N/A,FALSE,"P"}</definedName>
    <definedName name="kk" localSheetId="18" hidden="1">{"Tab1",#N/A,FALSE,"P";"Tab2",#N/A,FALSE,"P"}</definedName>
    <definedName name="kk" localSheetId="19" hidden="1">{"Tab1",#N/A,FALSE,"P";"Tab2",#N/A,FALSE,"P"}</definedName>
    <definedName name="kk" localSheetId="21" hidden="1">{"Tab1",#N/A,FALSE,"P";"Tab2",#N/A,FALSE,"P"}</definedName>
    <definedName name="kk" localSheetId="35" hidden="1">{"Tab1",#N/A,FALSE,"P";"Tab2",#N/A,FALSE,"P"}</definedName>
    <definedName name="kk" localSheetId="43" hidden="1">{"Tab1",#N/A,FALSE,"P";"Tab2",#N/A,FALSE,"P"}</definedName>
    <definedName name="kk" localSheetId="44" hidden="1">{"Tab1",#N/A,FALSE,"P";"Tab2",#N/A,FALSE,"P"}</definedName>
    <definedName name="kk" localSheetId="45" hidden="1">{"Tab1",#N/A,FALSE,"P";"Tab2",#N/A,FALSE,"P"}</definedName>
    <definedName name="kk" localSheetId="10" hidden="1">{"Tab1",#N/A,FALSE,"P";"Tab2",#N/A,FALSE,"P"}</definedName>
    <definedName name="kk" localSheetId="11" hidden="1">{"Tab1",#N/A,FALSE,"P";"Tab2",#N/A,FALSE,"P"}</definedName>
    <definedName name="kk" localSheetId="62" hidden="1">{"Tab1",#N/A,FALSE,"P";"Tab2",#N/A,FALSE,"P"}</definedName>
    <definedName name="kk" localSheetId="51" hidden="1">{"Tab1",#N/A,FALSE,"P";"Tab2",#N/A,FALSE,"P"}</definedName>
    <definedName name="kk" localSheetId="53"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1" hidden="1">{"Tab1",#N/A,FALSE,"P";"Tab2",#N/A,FALSE,"P"}</definedName>
    <definedName name="kkk" localSheetId="35" hidden="1">{"Tab1",#N/A,FALSE,"P";"Tab2",#N/A,FALSE,"P"}</definedName>
    <definedName name="kkk" localSheetId="43" hidden="1">{"Tab1",#N/A,FALSE,"P";"Tab2",#N/A,FALSE,"P"}</definedName>
    <definedName name="kkk" localSheetId="44" hidden="1">{"Tab1",#N/A,FALSE,"P";"Tab2",#N/A,FALSE,"P"}</definedName>
    <definedName name="kkk" localSheetId="45" hidden="1">{"Tab1",#N/A,FALSE,"P";"Tab2",#N/A,FALSE,"P"}</definedName>
    <definedName name="kkk" localSheetId="10" hidden="1">{"Tab1",#N/A,FALSE,"P";"Tab2",#N/A,FALSE,"P"}</definedName>
    <definedName name="kkk" localSheetId="11" hidden="1">{"Tab1",#N/A,FALSE,"P";"Tab2",#N/A,FALSE,"P"}</definedName>
    <definedName name="kkk" localSheetId="62" hidden="1">{"Tab1",#N/A,FALSE,"P";"Tab2",#N/A,FALSE,"P"}</definedName>
    <definedName name="kkk" localSheetId="51" hidden="1">{"Tab1",#N/A,FALSE,"P";"Tab2",#N/A,FALSE,"P"}</definedName>
    <definedName name="kkk" localSheetId="53" hidden="1">{"Tab1",#N/A,FALSE,"P";"Tab2",#N/A,FALSE,"P"}</definedName>
    <definedName name="kkk" hidden="1">{"Tab1",#N/A,FALSE,"P";"Tab2",#N/A,FALSE,"P"}</definedName>
    <definedName name="kkkk" localSheetId="17" hidden="1">[44]M!#REF!</definedName>
    <definedName name="kkkk" localSheetId="18" hidden="1">[44]M!#REF!</definedName>
    <definedName name="kkkk" localSheetId="19" hidden="1">[44]M!#REF!</definedName>
    <definedName name="kkkk" localSheetId="21" hidden="1">[44]M!#REF!</definedName>
    <definedName name="kkkk" localSheetId="30" hidden="1">[44]M!#REF!</definedName>
    <definedName name="kkkk" localSheetId="31" hidden="1">[44]M!#REF!</definedName>
    <definedName name="kkkk" localSheetId="39" hidden="1">[44]M!#REF!</definedName>
    <definedName name="kkkk" localSheetId="40" hidden="1">[44]M!#REF!</definedName>
    <definedName name="kkkk" localSheetId="43" hidden="1">[44]M!#REF!</definedName>
    <definedName name="kkkk" localSheetId="44" hidden="1">[44]M!#REF!</definedName>
    <definedName name="kkkk" localSheetId="62" hidden="1">[44]M!#REF!</definedName>
    <definedName name="kkkk" localSheetId="27" hidden="1">[44]M!#REF!</definedName>
    <definedName name="kkkk" localSheetId="28" hidden="1">[44]M!#REF!</definedName>
    <definedName name="kkkk" localSheetId="29" hidden="1">[44]M!#REF!</definedName>
    <definedName name="kkkk" localSheetId="41" hidden="1">[44]M!#REF!</definedName>
    <definedName name="kkkk" localSheetId="47" hidden="1">[44]M!#REF!</definedName>
    <definedName name="kkkk" localSheetId="48" hidden="1">[44]M!#REF!</definedName>
    <definedName name="kkkk" localSheetId="8" hidden="1">[44]M!#REF!</definedName>
    <definedName name="kkkk" localSheetId="53" hidden="1">[44]M!#REF!</definedName>
    <definedName name="kkkk" hidden="1">[44]M!#REF!</definedName>
    <definedName name="kmaj16" localSheetId="39">[58]splatnosti!#REF!</definedName>
    <definedName name="kmaj16" localSheetId="40">[58]splatnosti!#REF!</definedName>
    <definedName name="kmaj16">[58]splatnosti!#REF!</definedName>
    <definedName name="kmaj17" localSheetId="39">[58]splatnosti!#REF!</definedName>
    <definedName name="kmaj17" localSheetId="40">[58]splatnosti!#REF!</definedName>
    <definedName name="kmaj17">[58]splatnosti!#REF!</definedName>
    <definedName name="kmaj18" localSheetId="39">[59]Ardal_splatnosti!#REF!</definedName>
    <definedName name="kmaj18" localSheetId="40">[59]Ardal_splatnosti!#REF!</definedName>
    <definedName name="kmaj18">[59]Ardal_splatnosti!#REF!</definedName>
    <definedName name="kmaj19" localSheetId="39">[59]Ardal_splatnosti!#REF!</definedName>
    <definedName name="kmaj19" localSheetId="40">[59]Ardal_splatnosti!#REF!</definedName>
    <definedName name="kmaj19">[59]Ardal_splatnosti!#REF!</definedName>
    <definedName name="kmaj20" localSheetId="39">[59]Ardal_splatnosti!#REF!</definedName>
    <definedName name="kmaj20" localSheetId="40">[59]Ardal_splatnosti!#REF!</definedName>
    <definedName name="kmaj20">[59]Ardal_splatnosti!#REF!</definedName>
    <definedName name="kmaj21" localSheetId="39">[59]Ardal_splatnosti!#REF!</definedName>
    <definedName name="kmaj21" localSheetId="40">[59]Ardal_splatnosti!#REF!</definedName>
    <definedName name="kmaj21">[59]Ardal_splatnosti!#REF!</definedName>
    <definedName name="kmar16" localSheetId="39">[58]splatnosti!#REF!</definedName>
    <definedName name="kmar16" localSheetId="40">[58]splatnosti!#REF!</definedName>
    <definedName name="kmar16">[58]splatnosti!#REF!</definedName>
    <definedName name="kmar17" localSheetId="39">[58]splatnosti!#REF!</definedName>
    <definedName name="kmar17" localSheetId="40">[58]splatnosti!#REF!</definedName>
    <definedName name="kmar17">[58]splatnosti!#REF!</definedName>
    <definedName name="kmar18" localSheetId="39">[59]Ardal_splatnosti!#REF!</definedName>
    <definedName name="kmar18" localSheetId="40">[59]Ardal_splatnosti!#REF!</definedName>
    <definedName name="kmar18">[59]Ardal_splatnosti!#REF!</definedName>
    <definedName name="kmar19" localSheetId="39">[59]Ardal_splatnosti!#REF!</definedName>
    <definedName name="kmar19" localSheetId="40">[59]Ardal_splatnosti!#REF!</definedName>
    <definedName name="kmar19">[59]Ardal_splatnosti!#REF!</definedName>
    <definedName name="kmar20" localSheetId="39">[59]Ardal_splatnosti!#REF!</definedName>
    <definedName name="kmar20" localSheetId="40">[59]Ardal_splatnosti!#REF!</definedName>
    <definedName name="kmar20">[59]Ardal_splatnosti!#REF!</definedName>
    <definedName name="kmar21" localSheetId="39">[59]Ardal_splatnosti!#REF!</definedName>
    <definedName name="kmar21" localSheetId="40">[59]Ardal_splatnosti!#REF!</definedName>
    <definedName name="kmar21">[59]Ardal_splatnosti!#REF!</definedName>
    <definedName name="knov16" localSheetId="39">[58]splatnosti!#REF!</definedName>
    <definedName name="knov16" localSheetId="40">[58]splatnosti!#REF!</definedName>
    <definedName name="knov16">[58]splatnosti!#REF!</definedName>
    <definedName name="knov17" localSheetId="39">[58]splatnosti!#REF!</definedName>
    <definedName name="knov17" localSheetId="40">[58]splatnosti!#REF!</definedName>
    <definedName name="knov17">[58]splatnosti!#REF!</definedName>
    <definedName name="knov18" localSheetId="39">[59]Ardal_splatnosti!#REF!</definedName>
    <definedName name="knov18" localSheetId="40">[59]Ardal_splatnosti!#REF!</definedName>
    <definedName name="knov18">[59]Ardal_splatnosti!#REF!</definedName>
    <definedName name="knov19" localSheetId="39">[59]Ardal_splatnosti!#REF!</definedName>
    <definedName name="knov19" localSheetId="40">[59]Ardal_splatnosti!#REF!</definedName>
    <definedName name="knov19">[59]Ardal_splatnosti!#REF!</definedName>
    <definedName name="knov20" localSheetId="39">[59]Ardal_splatnosti!#REF!</definedName>
    <definedName name="knov20" localSheetId="40">[59]Ardal_splatnosti!#REF!</definedName>
    <definedName name="knov20">[59]Ardal_splatnosti!#REF!</definedName>
    <definedName name="knov21" localSheetId="39">[59]Ardal_splatnosti!#REF!</definedName>
    <definedName name="knov21" localSheetId="40">[59]Ardal_splatnosti!#REF!</definedName>
    <definedName name="knov21">[59]Ardal_splatnosti!#REF!</definedName>
    <definedName name="kokt16" localSheetId="39">[58]splatnosti!#REF!</definedName>
    <definedName name="kokt16" localSheetId="40">[58]splatnosti!#REF!</definedName>
    <definedName name="kokt16">[58]splatnosti!#REF!</definedName>
    <definedName name="kokt17" localSheetId="39">[58]splatnosti!#REF!</definedName>
    <definedName name="kokt17" localSheetId="40">[58]splatnosti!#REF!</definedName>
    <definedName name="kokt17">[58]splatnosti!#REF!</definedName>
    <definedName name="kokt18" localSheetId="39">[59]Ardal_splatnosti!#REF!</definedName>
    <definedName name="kokt18" localSheetId="40">[59]Ardal_splatnosti!#REF!</definedName>
    <definedName name="kokt18">[59]Ardal_splatnosti!#REF!</definedName>
    <definedName name="kokt19" localSheetId="39">[59]Ardal_splatnosti!#REF!</definedName>
    <definedName name="kokt19" localSheetId="40">[59]Ardal_splatnosti!#REF!</definedName>
    <definedName name="kokt19">[59]Ardal_splatnosti!#REF!</definedName>
    <definedName name="kokt20" localSheetId="39">[59]Ardal_splatnosti!#REF!</definedName>
    <definedName name="kokt20" localSheetId="40">[59]Ardal_splatnosti!#REF!</definedName>
    <definedName name="kokt20">[59]Ardal_splatnosti!#REF!</definedName>
    <definedName name="kokt21" localSheetId="39">[59]Ardal_splatnosti!#REF!</definedName>
    <definedName name="kokt21" localSheetId="40">[59]Ardal_splatnosti!#REF!</definedName>
    <definedName name="kokt21">[59]Ardal_splatnosti!#REF!</definedName>
    <definedName name="Konto" localSheetId="17">#REF!</definedName>
    <definedName name="Konto" localSheetId="18">#REF!</definedName>
    <definedName name="Konto" localSheetId="19">#REF!</definedName>
    <definedName name="Konto" localSheetId="21">#REF!</definedName>
    <definedName name="Konto" localSheetId="30">#REF!</definedName>
    <definedName name="Konto" localSheetId="31">#REF!</definedName>
    <definedName name="Konto" localSheetId="35">#REF!</definedName>
    <definedName name="Konto" localSheetId="39">#REF!</definedName>
    <definedName name="Konto" localSheetId="40">#REF!</definedName>
    <definedName name="Konto" localSheetId="44">#REF!</definedName>
    <definedName name="Konto" localSheetId="45">#REF!</definedName>
    <definedName name="Konto" localSheetId="10">#REF!</definedName>
    <definedName name="Konto" localSheetId="11">#REF!</definedName>
    <definedName name="Konto" localSheetId="27">#REF!</definedName>
    <definedName name="Konto" localSheetId="28">#REF!</definedName>
    <definedName name="Konto" localSheetId="29">#REF!</definedName>
    <definedName name="Konto" localSheetId="41">#REF!</definedName>
    <definedName name="Konto" localSheetId="47">#REF!</definedName>
    <definedName name="Konto" localSheetId="48">#REF!</definedName>
    <definedName name="Konto" localSheetId="8">#REF!</definedName>
    <definedName name="Konto" localSheetId="51">#REF!</definedName>
    <definedName name="Konto" localSheetId="53">#REF!</definedName>
    <definedName name="Konto">#REF!</definedName>
    <definedName name="KSDn_2">[53]makro!$C$7</definedName>
    <definedName name="KSDn_2_up">[53]makro!$C$8</definedName>
    <definedName name="KSDn_2n">[53]makro!$C$29</definedName>
    <definedName name="KSDn_2n_up">[53]makro!$C$30</definedName>
    <definedName name="KSDn_3">[53]makro!$D$7</definedName>
    <definedName name="KSDn_3_up">[53]makro!$D$8</definedName>
    <definedName name="KSDn_3n">[53]makro!$D$29</definedName>
    <definedName name="KSDn_3n_up">[53]makro!$D$30</definedName>
    <definedName name="KSDn_4">[53]makro!$E$7</definedName>
    <definedName name="KSDn_4_up">[53]makro!$E$8</definedName>
    <definedName name="KSDn_4n">[53]makro!$E$29</definedName>
    <definedName name="KSDn_4n_up">[53]makro!$E$30</definedName>
    <definedName name="KSDn_5">[53]makro!$F$7</definedName>
    <definedName name="KSDn_5_up">[53]makro!$F$8</definedName>
    <definedName name="KSDn_5n">[53]makro!$F$29</definedName>
    <definedName name="KSDn_5n_up">[53]makro!$F$30</definedName>
    <definedName name="KSDn_6">[53]makro!$G$7</definedName>
    <definedName name="KSDn_6_up">[53]makro!$G$8</definedName>
    <definedName name="KSDn_6n">[53]makro!$G$29</definedName>
    <definedName name="KSDn_6n_up">[53]makro!$G$30</definedName>
    <definedName name="KSDr_2">[53]makro!$C$6</definedName>
    <definedName name="KSDr_2n">[53]makro!$C$28</definedName>
    <definedName name="KSDr_3">[53]makro!$D$6</definedName>
    <definedName name="KSDr_3n">[53]makro!$D$28</definedName>
    <definedName name="KSDr_4">[53]makro!$E$6</definedName>
    <definedName name="KSDr_4n">[53]makro!$E$28</definedName>
    <definedName name="KSDr_5">[53]makro!$F$6</definedName>
    <definedName name="KSDr_5n">[53]makro!$F$28</definedName>
    <definedName name="KSDr_6">[53]makro!$G$6</definedName>
    <definedName name="KSDr_6n">[53]makro!$G$28</definedName>
    <definedName name="ksep16" localSheetId="39">[58]splatnosti!#REF!</definedName>
    <definedName name="ksep16" localSheetId="40">[58]splatnosti!#REF!</definedName>
    <definedName name="ksep16">[58]splatnosti!#REF!</definedName>
    <definedName name="ksep17" localSheetId="39">[58]splatnosti!#REF!</definedName>
    <definedName name="ksep17" localSheetId="40">[58]splatnosti!#REF!</definedName>
    <definedName name="ksep17">[58]splatnosti!#REF!</definedName>
    <definedName name="ksep18" localSheetId="39">[59]Ardal_splatnosti!#REF!</definedName>
    <definedName name="ksep18" localSheetId="40">[59]Ardal_splatnosti!#REF!</definedName>
    <definedName name="ksep18">[59]Ardal_splatnosti!#REF!</definedName>
    <definedName name="ksep19" localSheetId="39">[59]Ardal_splatnosti!#REF!</definedName>
    <definedName name="ksep19" localSheetId="40">[59]Ardal_splatnosti!#REF!</definedName>
    <definedName name="ksep19">[59]Ardal_splatnosti!#REF!</definedName>
    <definedName name="ksep20" localSheetId="39">[59]Ardal_splatnosti!#REF!</definedName>
    <definedName name="ksep20" localSheetId="40">[59]Ardal_splatnosti!#REF!</definedName>
    <definedName name="ksep20">[59]Ardal_splatnosti!#REF!</definedName>
    <definedName name="ksep21" localSheetId="39">[59]Ardal_splatnosti!#REF!</definedName>
    <definedName name="ksep21" localSheetId="40">[59]Ardal_splatnosti!#REF!</definedName>
    <definedName name="ksep21">[59]Ardal_splatnosti!#REF!</definedName>
    <definedName name="kumul1" localSheetId="17">#REF!</definedName>
    <definedName name="kumul1" localSheetId="18">#REF!</definedName>
    <definedName name="kumul1" localSheetId="19">#REF!</definedName>
    <definedName name="kumul1" localSheetId="21">#REF!</definedName>
    <definedName name="kumul1" localSheetId="30">#REF!</definedName>
    <definedName name="kumul1" localSheetId="31">#REF!</definedName>
    <definedName name="kumul1" localSheetId="35">#REF!</definedName>
    <definedName name="kumul1" localSheetId="39">#REF!</definedName>
    <definedName name="kumul1" localSheetId="40">#REF!</definedName>
    <definedName name="kumul1" localSheetId="44">#REF!</definedName>
    <definedName name="kumul1" localSheetId="45">#REF!</definedName>
    <definedName name="kumul1" localSheetId="10">#REF!</definedName>
    <definedName name="kumul1" localSheetId="11">#REF!</definedName>
    <definedName name="kumul1" localSheetId="27">#REF!</definedName>
    <definedName name="kumul1" localSheetId="28">#REF!</definedName>
    <definedName name="kumul1" localSheetId="29">#REF!</definedName>
    <definedName name="kumul1" localSheetId="41">#REF!</definedName>
    <definedName name="kumul1" localSheetId="47">#REF!</definedName>
    <definedName name="kumul1" localSheetId="48">#REF!</definedName>
    <definedName name="kumul1" localSheetId="8">#REF!</definedName>
    <definedName name="kumul1" localSheetId="51">#REF!</definedName>
    <definedName name="kumul1" localSheetId="53">#REF!</definedName>
    <definedName name="kumul1">#REF!</definedName>
    <definedName name="kumul2" localSheetId="17">#REF!</definedName>
    <definedName name="kumul2" localSheetId="18">#REF!</definedName>
    <definedName name="kumul2" localSheetId="19">#REF!</definedName>
    <definedName name="kumul2" localSheetId="21">#REF!</definedName>
    <definedName name="kumul2" localSheetId="30">#REF!</definedName>
    <definedName name="kumul2" localSheetId="31">#REF!</definedName>
    <definedName name="kumul2" localSheetId="35">#REF!</definedName>
    <definedName name="kumul2" localSheetId="39">#REF!</definedName>
    <definedName name="kumul2" localSheetId="40">#REF!</definedName>
    <definedName name="kumul2" localSheetId="44">#REF!</definedName>
    <definedName name="kumul2" localSheetId="45">#REF!</definedName>
    <definedName name="kumul2" localSheetId="10">#REF!</definedName>
    <definedName name="kumul2" localSheetId="11">#REF!</definedName>
    <definedName name="kumul2" localSheetId="27">#REF!</definedName>
    <definedName name="kumul2" localSheetId="28">#REF!</definedName>
    <definedName name="kumul2" localSheetId="29">#REF!</definedName>
    <definedName name="kumul2" localSheetId="41">#REF!</definedName>
    <definedName name="kumul2" localSheetId="47">#REF!</definedName>
    <definedName name="kumul2" localSheetId="48">#REF!</definedName>
    <definedName name="kumul2" localSheetId="8">#REF!</definedName>
    <definedName name="kumul2" localSheetId="53">#REF!</definedName>
    <definedName name="kumul2">#REF!</definedName>
    <definedName name="kvart1" localSheetId="17">#REF!</definedName>
    <definedName name="kvart1" localSheetId="18">#REF!</definedName>
    <definedName name="kvart1" localSheetId="19">#REF!</definedName>
    <definedName name="kvart1" localSheetId="21">#REF!</definedName>
    <definedName name="kvart1" localSheetId="30">#REF!</definedName>
    <definedName name="kvart1" localSheetId="31">#REF!</definedName>
    <definedName name="kvart1" localSheetId="35">#REF!</definedName>
    <definedName name="kvart1" localSheetId="39">#REF!</definedName>
    <definedName name="kvart1" localSheetId="40">#REF!</definedName>
    <definedName name="kvart1" localSheetId="44">#REF!</definedName>
    <definedName name="kvart1" localSheetId="10">#REF!</definedName>
    <definedName name="kvart1" localSheetId="11">#REF!</definedName>
    <definedName name="kvart1" localSheetId="27">#REF!</definedName>
    <definedName name="kvart1" localSheetId="28">#REF!</definedName>
    <definedName name="kvart1" localSheetId="29">#REF!</definedName>
    <definedName name="kvart1" localSheetId="41">#REF!</definedName>
    <definedName name="kvart1" localSheetId="47">#REF!</definedName>
    <definedName name="kvart1" localSheetId="48">#REF!</definedName>
    <definedName name="kvart1" localSheetId="8">#REF!</definedName>
    <definedName name="kvart1" localSheetId="53">#REF!</definedName>
    <definedName name="kvart1">#REF!</definedName>
    <definedName name="kvart2" localSheetId="17">#REF!</definedName>
    <definedName name="kvart2" localSheetId="18">#REF!</definedName>
    <definedName name="kvart2" localSheetId="19">#REF!</definedName>
    <definedName name="kvart2" localSheetId="21">#REF!</definedName>
    <definedName name="kvart2" localSheetId="30">#REF!</definedName>
    <definedName name="kvart2" localSheetId="31">#REF!</definedName>
    <definedName name="kvart2" localSheetId="35">#REF!</definedName>
    <definedName name="kvart2" localSheetId="39">#REF!</definedName>
    <definedName name="kvart2" localSheetId="40">#REF!</definedName>
    <definedName name="kvart2" localSheetId="44">#REF!</definedName>
    <definedName name="kvart2" localSheetId="10">#REF!</definedName>
    <definedName name="kvart2" localSheetId="11">#REF!</definedName>
    <definedName name="kvart2" localSheetId="27">#REF!</definedName>
    <definedName name="kvart2" localSheetId="28">#REF!</definedName>
    <definedName name="kvart2" localSheetId="29">#REF!</definedName>
    <definedName name="kvart2" localSheetId="41">#REF!</definedName>
    <definedName name="kvart2" localSheetId="47">#REF!</definedName>
    <definedName name="kvart2" localSheetId="48">#REF!</definedName>
    <definedName name="kvart2" localSheetId="8">#REF!</definedName>
    <definedName name="kvart2" localSheetId="53">#REF!</definedName>
    <definedName name="kvart2">#REF!</definedName>
    <definedName name="kvart3" localSheetId="17">#REF!</definedName>
    <definedName name="kvart3" localSheetId="18">#REF!</definedName>
    <definedName name="kvart3" localSheetId="19">#REF!</definedName>
    <definedName name="kvart3" localSheetId="21">#REF!</definedName>
    <definedName name="kvart3" localSheetId="30">#REF!</definedName>
    <definedName name="kvart3" localSheetId="31">#REF!</definedName>
    <definedName name="kvart3" localSheetId="35">#REF!</definedName>
    <definedName name="kvart3" localSheetId="39">#REF!</definedName>
    <definedName name="kvart3" localSheetId="40">#REF!</definedName>
    <definedName name="kvart3" localSheetId="44">#REF!</definedName>
    <definedName name="kvart3" localSheetId="10">#REF!</definedName>
    <definedName name="kvart3" localSheetId="11">#REF!</definedName>
    <definedName name="kvart3" localSheetId="27">#REF!</definedName>
    <definedName name="kvart3" localSheetId="28">#REF!</definedName>
    <definedName name="kvart3" localSheetId="29">#REF!</definedName>
    <definedName name="kvart3" localSheetId="41">#REF!</definedName>
    <definedName name="kvart3" localSheetId="47">#REF!</definedName>
    <definedName name="kvart3" localSheetId="48">#REF!</definedName>
    <definedName name="kvart3" localSheetId="8">#REF!</definedName>
    <definedName name="kvart3" localSheetId="53">#REF!</definedName>
    <definedName name="kvart3">#REF!</definedName>
    <definedName name="kvart4" localSheetId="17">#REF!</definedName>
    <definedName name="kvart4" localSheetId="18">#REF!</definedName>
    <definedName name="kvart4" localSheetId="19">#REF!</definedName>
    <definedName name="kvart4" localSheetId="21">#REF!</definedName>
    <definedName name="kvart4" localSheetId="30">#REF!</definedName>
    <definedName name="kvart4" localSheetId="31">#REF!</definedName>
    <definedName name="kvart4" localSheetId="35">#REF!</definedName>
    <definedName name="kvart4" localSheetId="39">#REF!</definedName>
    <definedName name="kvart4" localSheetId="40">#REF!</definedName>
    <definedName name="kvart4" localSheetId="44">#REF!</definedName>
    <definedName name="kvart4" localSheetId="10">#REF!</definedName>
    <definedName name="kvart4" localSheetId="11">#REF!</definedName>
    <definedName name="kvart4" localSheetId="27">#REF!</definedName>
    <definedName name="kvart4" localSheetId="28">#REF!</definedName>
    <definedName name="kvart4" localSheetId="29">#REF!</definedName>
    <definedName name="kvart4" localSheetId="41">#REF!</definedName>
    <definedName name="kvart4" localSheetId="47">#REF!</definedName>
    <definedName name="kvart4" localSheetId="48">#REF!</definedName>
    <definedName name="kvart4" localSheetId="8">#REF!</definedName>
    <definedName name="kvart4" localSheetId="53">#REF!</definedName>
    <definedName name="kvart4">#REF!</definedName>
    <definedName name="ll" localSheetId="15"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1" hidden="1">{"Tab1",#N/A,FALSE,"P";"Tab2",#N/A,FALSE,"P"}</definedName>
    <definedName name="ll" localSheetId="35" hidden="1">{"Tab1",#N/A,FALSE,"P";"Tab2",#N/A,FALSE,"P"}</definedName>
    <definedName name="ll" localSheetId="43" hidden="1">{"Tab1",#N/A,FALSE,"P";"Tab2",#N/A,FALSE,"P"}</definedName>
    <definedName name="ll" localSheetId="44" hidden="1">{"Tab1",#N/A,FALSE,"P";"Tab2",#N/A,FALSE,"P"}</definedName>
    <definedName name="ll" localSheetId="45" hidden="1">{"Tab1",#N/A,FALSE,"P";"Tab2",#N/A,FALSE,"P"}</definedName>
    <definedName name="ll" localSheetId="10" hidden="1">{"Tab1",#N/A,FALSE,"P";"Tab2",#N/A,FALSE,"P"}</definedName>
    <definedName name="ll" localSheetId="11" hidden="1">{"Tab1",#N/A,FALSE,"P";"Tab2",#N/A,FALSE,"P"}</definedName>
    <definedName name="ll" localSheetId="62" hidden="1">{"Tab1",#N/A,FALSE,"P";"Tab2",#N/A,FALSE,"P"}</definedName>
    <definedName name="ll" localSheetId="51" hidden="1">{"Tab1",#N/A,FALSE,"P";"Tab2",#N/A,FALSE,"P"}</definedName>
    <definedName name="ll" localSheetId="53" hidden="1">{"Tab1",#N/A,FALSE,"P";"Tab2",#N/A,FALSE,"P"}</definedName>
    <definedName name="ll" hidden="1">{"Tab1",#N/A,FALSE,"P";"Tab2",#N/A,FALSE,"P"}</definedName>
    <definedName name="lll" localSheetId="15"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1" hidden="1">{"Riqfin97",#N/A,FALSE,"Tran";"Riqfinpro",#N/A,FALSE,"Tran"}</definedName>
    <definedName name="lll" localSheetId="35" hidden="1">{"Riqfin97",#N/A,FALSE,"Tran";"Riqfinpro",#N/A,FALSE,"Tran"}</definedName>
    <definedName name="lll" localSheetId="43" hidden="1">{"Riqfin97",#N/A,FALSE,"Tran";"Riqfinpro",#N/A,FALSE,"Tran"}</definedName>
    <definedName name="lll" localSheetId="44" hidden="1">{"Riqfin97",#N/A,FALSE,"Tran";"Riqfinpro",#N/A,FALSE,"Tran"}</definedName>
    <definedName name="lll" localSheetId="45" hidden="1">{"Riqfin97",#N/A,FALSE,"Tran";"Riqfinpro",#N/A,FALSE,"Tran"}</definedName>
    <definedName name="lll" localSheetId="10" hidden="1">{"Riqfin97",#N/A,FALSE,"Tran";"Riqfinpro",#N/A,FALSE,"Tran"}</definedName>
    <definedName name="lll" localSheetId="11" hidden="1">{"Riqfin97",#N/A,FALSE,"Tran";"Riqfinpro",#N/A,FALSE,"Tran"}</definedName>
    <definedName name="lll" localSheetId="62" hidden="1">{"Riqfin97",#N/A,FALSE,"Tran";"Riqfinpro",#N/A,FALSE,"Tran"}</definedName>
    <definedName name="lll" localSheetId="51" hidden="1">{"Riqfin97",#N/A,FALSE,"Tran";"Riqfinpro",#N/A,FALSE,"Tran"}</definedName>
    <definedName name="lll" localSheetId="53" hidden="1">{"Riqfin97",#N/A,FALSE,"Tran";"Riqfinpro",#N/A,FALSE,"Tran"}</definedName>
    <definedName name="lll" hidden="1">{"Riqfin97",#N/A,FALSE,"Tran";"Riqfinpro",#N/A,FALSE,"Tran"}</definedName>
    <definedName name="llll" localSheetId="17" hidden="1">[57]M!#REF!</definedName>
    <definedName name="llll" localSheetId="18" hidden="1">[57]M!#REF!</definedName>
    <definedName name="llll" localSheetId="19" hidden="1">[57]M!#REF!</definedName>
    <definedName name="llll" localSheetId="21" hidden="1">[57]M!#REF!</definedName>
    <definedName name="llll" localSheetId="30" hidden="1">[57]M!#REF!</definedName>
    <definedName name="llll" localSheetId="31" hidden="1">[57]M!#REF!</definedName>
    <definedName name="llll" localSheetId="39" hidden="1">[57]M!#REF!</definedName>
    <definedName name="llll" localSheetId="40" hidden="1">[57]M!#REF!</definedName>
    <definedName name="llll" localSheetId="43" hidden="1">[57]M!#REF!</definedName>
    <definedName name="llll" localSheetId="44" hidden="1">[57]M!#REF!</definedName>
    <definedName name="llll" localSheetId="62" hidden="1">[57]M!#REF!</definedName>
    <definedName name="llll" localSheetId="27" hidden="1">[57]M!#REF!</definedName>
    <definedName name="llll" localSheetId="28" hidden="1">[57]M!#REF!</definedName>
    <definedName name="llll" localSheetId="29" hidden="1">[57]M!#REF!</definedName>
    <definedName name="llll" localSheetId="41" hidden="1">[57]M!#REF!</definedName>
    <definedName name="llll" localSheetId="47" hidden="1">[57]M!#REF!</definedName>
    <definedName name="llll" localSheetId="48" hidden="1">[57]M!#REF!</definedName>
    <definedName name="llll" localSheetId="8" hidden="1">[57]M!#REF!</definedName>
    <definedName name="llll" localSheetId="53" hidden="1">[57]M!#REF!</definedName>
    <definedName name="llll" hidden="1">[57]M!#REF!</definedName>
    <definedName name="ls" localSheetId="53">[43]LS!$A:$E</definedName>
    <definedName name="ls">[43]LS!$A$1:$E$65536</definedName>
    <definedName name="LUR">#N/A</definedName>
    <definedName name="Malaysia" localSheetId="17">#REF!</definedName>
    <definedName name="Malaysia" localSheetId="18">#REF!</definedName>
    <definedName name="Malaysia" localSheetId="19">#REF!</definedName>
    <definedName name="Malaysia" localSheetId="21">#REF!</definedName>
    <definedName name="Malaysia" localSheetId="30">#REF!</definedName>
    <definedName name="Malaysia" localSheetId="31">#REF!</definedName>
    <definedName name="Malaysia" localSheetId="35">#REF!</definedName>
    <definedName name="Malaysia" localSheetId="39">#REF!</definedName>
    <definedName name="Malaysia" localSheetId="40">#REF!</definedName>
    <definedName name="Malaysia" localSheetId="44">#REF!</definedName>
    <definedName name="Malaysia" localSheetId="45">#REF!</definedName>
    <definedName name="Malaysia" localSheetId="10">#REF!</definedName>
    <definedName name="Malaysia" localSheetId="11">#REF!</definedName>
    <definedName name="Malaysia" localSheetId="27">#REF!</definedName>
    <definedName name="Malaysia" localSheetId="28">#REF!</definedName>
    <definedName name="Malaysia" localSheetId="29">#REF!</definedName>
    <definedName name="Malaysia" localSheetId="41">#REF!</definedName>
    <definedName name="Malaysia" localSheetId="47">#REF!</definedName>
    <definedName name="Malaysia" localSheetId="48">#REF!</definedName>
    <definedName name="Malaysia" localSheetId="8">#REF!</definedName>
    <definedName name="Malaysia" localSheetId="51">#REF!</definedName>
    <definedName name="Malaysia" localSheetId="53">#REF!</definedName>
    <definedName name="Malaysia">#REF!</definedName>
    <definedName name="MB_2">[53]makro!$C$11</definedName>
    <definedName name="MB_2n">[53]makro!$C$33</definedName>
    <definedName name="MB_3">[53]makro!$D$11</definedName>
    <definedName name="MB_3n">[53]makro!$D$33</definedName>
    <definedName name="MB_4">[53]makro!$E$11</definedName>
    <definedName name="MB_4n">[53]makro!$E$33</definedName>
    <definedName name="MB_5">[53]makro!$F$11</definedName>
    <definedName name="MB_5n">[53]makro!$F$33</definedName>
    <definedName name="MB_6">[53]makro!$G$11</definedName>
    <definedName name="MB_6n">[53]makro!$G$33</definedName>
    <definedName name="MCV">#N/A</definedName>
    <definedName name="MCV_B">#N/A</definedName>
    <definedName name="MCV_B1" localSheetId="17">'[25]WEO-BOP'!#REF!</definedName>
    <definedName name="MCV_B1" localSheetId="18">'[25]WEO-BOP'!#REF!</definedName>
    <definedName name="MCV_B1" localSheetId="19">'[25]WEO-BOP'!#REF!</definedName>
    <definedName name="MCV_B1" localSheetId="21">'[25]WEO-BOP'!#REF!</definedName>
    <definedName name="MCV_B1" localSheetId="30">'[25]WEO-BOP'!#REF!</definedName>
    <definedName name="MCV_B1" localSheetId="31">'[25]WEO-BOP'!#REF!</definedName>
    <definedName name="MCV_B1" localSheetId="39">'[25]WEO-BOP'!#REF!</definedName>
    <definedName name="MCV_B1" localSheetId="40">'[25]WEO-BOP'!#REF!</definedName>
    <definedName name="MCV_B1" localSheetId="44">'[25]WEO-BOP'!#REF!</definedName>
    <definedName name="MCV_B1" localSheetId="45">'[25]WEO-BOP'!#REF!</definedName>
    <definedName name="MCV_B1" localSheetId="27">'[25]WEO-BOP'!#REF!</definedName>
    <definedName name="MCV_B1" localSheetId="28">'[25]WEO-BOP'!#REF!</definedName>
    <definedName name="MCV_B1" localSheetId="29">'[25]WEO-BOP'!#REF!</definedName>
    <definedName name="MCV_B1" localSheetId="41">'[25]WEO-BOP'!#REF!</definedName>
    <definedName name="MCV_B1" localSheetId="47">'[25]WEO-BOP'!#REF!</definedName>
    <definedName name="MCV_B1" localSheetId="48">'[25]WEO-BOP'!#REF!</definedName>
    <definedName name="MCV_B1" localSheetId="8">'[25]WEO-BOP'!#REF!</definedName>
    <definedName name="MCV_B1" localSheetId="51">'[25]WEO-BOP'!#REF!</definedName>
    <definedName name="MCV_B1" localSheetId="53">'[25]WEO-BOP'!#REF!</definedName>
    <definedName name="MCV_B1">'[25]WEO-BOP'!#REF!</definedName>
    <definedName name="MCV_D">#N/A</definedName>
    <definedName name="MCV_N">#N/A</definedName>
    <definedName name="MCV_T">#N/A</definedName>
    <definedName name="MENORES" localSheetId="17">#REF!</definedName>
    <definedName name="MENORES" localSheetId="18">#REF!</definedName>
    <definedName name="MENORES" localSheetId="19">#REF!</definedName>
    <definedName name="MENORES" localSheetId="21">#REF!</definedName>
    <definedName name="MENORES" localSheetId="30">#REF!</definedName>
    <definedName name="MENORES" localSheetId="31">#REF!</definedName>
    <definedName name="MENORES" localSheetId="35">#REF!</definedName>
    <definedName name="MENORES" localSheetId="39">#REF!</definedName>
    <definedName name="MENORES" localSheetId="40">#REF!</definedName>
    <definedName name="MENORES" localSheetId="44">#REF!</definedName>
    <definedName name="MENORES" localSheetId="45">#REF!</definedName>
    <definedName name="MENORES" localSheetId="10">#REF!</definedName>
    <definedName name="MENORES" localSheetId="11">#REF!</definedName>
    <definedName name="MENORES" localSheetId="27">#REF!</definedName>
    <definedName name="MENORES" localSheetId="28">#REF!</definedName>
    <definedName name="MENORES" localSheetId="29">#REF!</definedName>
    <definedName name="MENORES" localSheetId="41">#REF!</definedName>
    <definedName name="MENORES" localSheetId="47">#REF!</definedName>
    <definedName name="MENORES" localSheetId="48">#REF!</definedName>
    <definedName name="MENORES" localSheetId="8">#REF!</definedName>
    <definedName name="MENORES" localSheetId="51">#REF!</definedName>
    <definedName name="MENORES" localSheetId="53">#REF!</definedName>
    <definedName name="MENORES">#REF!</definedName>
    <definedName name="mesec1" localSheetId="17">#REF!</definedName>
    <definedName name="mesec1" localSheetId="18">#REF!</definedName>
    <definedName name="mesec1" localSheetId="19">#REF!</definedName>
    <definedName name="mesec1" localSheetId="21">#REF!</definedName>
    <definedName name="mesec1" localSheetId="30">#REF!</definedName>
    <definedName name="mesec1" localSheetId="31">#REF!</definedName>
    <definedName name="mesec1" localSheetId="35">#REF!</definedName>
    <definedName name="mesec1" localSheetId="39">#REF!</definedName>
    <definedName name="mesec1" localSheetId="40">#REF!</definedName>
    <definedName name="mesec1" localSheetId="44">#REF!</definedName>
    <definedName name="mesec1" localSheetId="45">#REF!</definedName>
    <definedName name="mesec1" localSheetId="10">#REF!</definedName>
    <definedName name="mesec1" localSheetId="11">#REF!</definedName>
    <definedName name="mesec1" localSheetId="27">#REF!</definedName>
    <definedName name="mesec1" localSheetId="28">#REF!</definedName>
    <definedName name="mesec1" localSheetId="29">#REF!</definedName>
    <definedName name="mesec1" localSheetId="41">#REF!</definedName>
    <definedName name="mesec1" localSheetId="47">#REF!</definedName>
    <definedName name="mesec1" localSheetId="48">#REF!</definedName>
    <definedName name="mesec1" localSheetId="8">#REF!</definedName>
    <definedName name="mesec1" localSheetId="53">#REF!</definedName>
    <definedName name="mesec1">#REF!</definedName>
    <definedName name="mesec2" localSheetId="17">#REF!</definedName>
    <definedName name="mesec2" localSheetId="18">#REF!</definedName>
    <definedName name="mesec2" localSheetId="19">#REF!</definedName>
    <definedName name="mesec2" localSheetId="21">#REF!</definedName>
    <definedName name="mesec2" localSheetId="30">#REF!</definedName>
    <definedName name="mesec2" localSheetId="31">#REF!</definedName>
    <definedName name="mesec2" localSheetId="35">#REF!</definedName>
    <definedName name="mesec2" localSheetId="39">#REF!</definedName>
    <definedName name="mesec2" localSheetId="40">#REF!</definedName>
    <definedName name="mesec2" localSheetId="44">#REF!</definedName>
    <definedName name="mesec2" localSheetId="45">#REF!</definedName>
    <definedName name="mesec2" localSheetId="10">#REF!</definedName>
    <definedName name="mesec2" localSheetId="11">#REF!</definedName>
    <definedName name="mesec2" localSheetId="27">#REF!</definedName>
    <definedName name="mesec2" localSheetId="28">#REF!</definedName>
    <definedName name="mesec2" localSheetId="29">#REF!</definedName>
    <definedName name="mesec2" localSheetId="41">#REF!</definedName>
    <definedName name="mesec2" localSheetId="47">#REF!</definedName>
    <definedName name="mesec2" localSheetId="48">#REF!</definedName>
    <definedName name="mesec2" localSheetId="8">#REF!</definedName>
    <definedName name="mesec2" localSheetId="53">#REF!</definedName>
    <definedName name="mesec2">#REF!</definedName>
    <definedName name="mf" localSheetId="15" hidden="1">{"Tab1",#N/A,FALSE,"P";"Tab2",#N/A,FALSE,"P"}</definedName>
    <definedName name="mf" localSheetId="17" hidden="1">{"Tab1",#N/A,FALSE,"P";"Tab2",#N/A,FALSE,"P"}</definedName>
    <definedName name="mf" localSheetId="18" hidden="1">{"Tab1",#N/A,FALSE,"P";"Tab2",#N/A,FALSE,"P"}</definedName>
    <definedName name="mf" localSheetId="19" hidden="1">{"Tab1",#N/A,FALSE,"P";"Tab2",#N/A,FALSE,"P"}</definedName>
    <definedName name="mf" localSheetId="21" hidden="1">{"Tab1",#N/A,FALSE,"P";"Tab2",#N/A,FALSE,"P"}</definedName>
    <definedName name="mf" localSheetId="35" hidden="1">{"Tab1",#N/A,FALSE,"P";"Tab2",#N/A,FALSE,"P"}</definedName>
    <definedName name="mf" localSheetId="43" hidden="1">{"Tab1",#N/A,FALSE,"P";"Tab2",#N/A,FALSE,"P"}</definedName>
    <definedName name="mf" localSheetId="44" hidden="1">{"Tab1",#N/A,FALSE,"P";"Tab2",#N/A,FALSE,"P"}</definedName>
    <definedName name="mf" localSheetId="45" hidden="1">{"Tab1",#N/A,FALSE,"P";"Tab2",#N/A,FALSE,"P"}</definedName>
    <definedName name="mf" localSheetId="10" hidden="1">{"Tab1",#N/A,FALSE,"P";"Tab2",#N/A,FALSE,"P"}</definedName>
    <definedName name="mf" localSheetId="11" hidden="1">{"Tab1",#N/A,FALSE,"P";"Tab2",#N/A,FALSE,"P"}</definedName>
    <definedName name="mf" localSheetId="62" hidden="1">{"Tab1",#N/A,FALSE,"P";"Tab2",#N/A,FALSE,"P"}</definedName>
    <definedName name="mf" localSheetId="51" hidden="1">{"Tab1",#N/A,FALSE,"P";"Tab2",#N/A,FALSE,"P"}</definedName>
    <definedName name="mf" localSheetId="53" hidden="1">{"Tab1",#N/A,FALSE,"P";"Tab2",#N/A,FALSE,"P"}</definedName>
    <definedName name="mf" hidden="1">{"Tab1",#N/A,FALSE,"P";"Tab2",#N/A,FALSE,"P"}</definedName>
    <definedName name="MFISCAL" localSheetId="17">'[3]Annual Raw Data'!#REF!</definedName>
    <definedName name="MFISCAL" localSheetId="18">'[3]Annual Raw Data'!#REF!</definedName>
    <definedName name="MFISCAL" localSheetId="19">'[3]Annual Raw Data'!#REF!</definedName>
    <definedName name="MFISCAL" localSheetId="21">'[3]Annual Raw Data'!#REF!</definedName>
    <definedName name="MFISCAL" localSheetId="30">'[3]Annual Raw Data'!#REF!</definedName>
    <definedName name="MFISCAL" localSheetId="31">'[3]Annual Raw Data'!#REF!</definedName>
    <definedName name="MFISCAL" localSheetId="39">'[3]Annual Raw Data'!#REF!</definedName>
    <definedName name="MFISCAL" localSheetId="40">'[3]Annual Raw Data'!#REF!</definedName>
    <definedName name="MFISCAL" localSheetId="44">'[3]Annual Raw Data'!#REF!</definedName>
    <definedName name="MFISCAL" localSheetId="27">'[3]Annual Raw Data'!#REF!</definedName>
    <definedName name="MFISCAL" localSheetId="28">'[3]Annual Raw Data'!#REF!</definedName>
    <definedName name="MFISCAL" localSheetId="29">'[3]Annual Raw Data'!#REF!</definedName>
    <definedName name="MFISCAL" localSheetId="41">'[3]Annual Raw Data'!#REF!</definedName>
    <definedName name="MFISCAL" localSheetId="47">'[3]Annual Raw Data'!#REF!</definedName>
    <definedName name="MFISCAL" localSheetId="48">'[3]Annual Raw Data'!#REF!</definedName>
    <definedName name="MFISCAL" localSheetId="8">'[3]Annual Raw Data'!#REF!</definedName>
    <definedName name="MFISCAL" localSheetId="53">'[3]Annual Raw Data'!#REF!</definedName>
    <definedName name="MFISCAL">'[3]Annual Raw Data'!#REF!</definedName>
    <definedName name="mflowsa" localSheetId="17">[17]!mflowsa</definedName>
    <definedName name="mflowsa" localSheetId="18">[17]!mflowsa</definedName>
    <definedName name="mflowsa" localSheetId="19">[17]!mflowsa</definedName>
    <definedName name="mflowsa" localSheetId="21">[17]!mflowsa</definedName>
    <definedName name="mflowsa" localSheetId="30">[17]!mflowsa</definedName>
    <definedName name="mflowsa" localSheetId="31">[17]!mflowsa</definedName>
    <definedName name="mflowsa" localSheetId="39">[17]!mflowsa</definedName>
    <definedName name="mflowsa" localSheetId="40">[17]!mflowsa</definedName>
    <definedName name="mflowsa" localSheetId="27">[17]!mflowsa</definedName>
    <definedName name="mflowsa" localSheetId="28">[17]!mflowsa</definedName>
    <definedName name="mflowsa" localSheetId="29">[17]!mflowsa</definedName>
    <definedName name="mflowsa" localSheetId="41">[17]!mflowsa</definedName>
    <definedName name="mflowsa" localSheetId="47">[17]!mflowsa</definedName>
    <definedName name="mflowsa" localSheetId="48">[17]!mflowsa</definedName>
    <definedName name="mflowsa" localSheetId="8">[17]!mflowsa</definedName>
    <definedName name="mflowsa" localSheetId="53">[17]!mflowsa</definedName>
    <definedName name="mflowsa">[17]!mflowsa</definedName>
    <definedName name="mflowsq" localSheetId="17">[17]!mflowsq</definedName>
    <definedName name="mflowsq" localSheetId="18">[17]!mflowsq</definedName>
    <definedName name="mflowsq" localSheetId="19">[17]!mflowsq</definedName>
    <definedName name="mflowsq" localSheetId="21">[17]!mflowsq</definedName>
    <definedName name="mflowsq" localSheetId="30">[17]!mflowsq</definedName>
    <definedName name="mflowsq" localSheetId="31">[17]!mflowsq</definedName>
    <definedName name="mflowsq" localSheetId="39">[17]!mflowsq</definedName>
    <definedName name="mflowsq" localSheetId="40">[17]!mflowsq</definedName>
    <definedName name="mflowsq" localSheetId="27">[17]!mflowsq</definedName>
    <definedName name="mflowsq" localSheetId="28">[17]!mflowsq</definedName>
    <definedName name="mflowsq" localSheetId="29">[17]!mflowsq</definedName>
    <definedName name="mflowsq" localSheetId="41">[17]!mflowsq</definedName>
    <definedName name="mflowsq" localSheetId="47">[17]!mflowsq</definedName>
    <definedName name="mflowsq" localSheetId="48">[17]!mflowsq</definedName>
    <definedName name="mflowsq" localSheetId="8">[17]!mflowsq</definedName>
    <definedName name="mflowsq" localSheetId="53">[17]!mflowsq</definedName>
    <definedName name="mflowsq">[17]!mflowsq</definedName>
    <definedName name="MICRO" localSheetId="17">#REF!</definedName>
    <definedName name="MICRO" localSheetId="18">#REF!</definedName>
    <definedName name="MICRO" localSheetId="19">#REF!</definedName>
    <definedName name="MICRO" localSheetId="21">#REF!</definedName>
    <definedName name="MICRO" localSheetId="30">#REF!</definedName>
    <definedName name="MICRO" localSheetId="31">#REF!</definedName>
    <definedName name="MICRO" localSheetId="35">#REF!</definedName>
    <definedName name="MICRO" localSheetId="39">#REF!</definedName>
    <definedName name="MICRO" localSheetId="40">#REF!</definedName>
    <definedName name="MICRO" localSheetId="44">#REF!</definedName>
    <definedName name="MICRO" localSheetId="45">#REF!</definedName>
    <definedName name="MICRO" localSheetId="10">#REF!</definedName>
    <definedName name="MICRO" localSheetId="11">#REF!</definedName>
    <definedName name="MICRO" localSheetId="27">#REF!</definedName>
    <definedName name="MICRO" localSheetId="28">#REF!</definedName>
    <definedName name="MICRO" localSheetId="29">#REF!</definedName>
    <definedName name="MICRO" localSheetId="41">#REF!</definedName>
    <definedName name="MICRO" localSheetId="47">#REF!</definedName>
    <definedName name="MICRO" localSheetId="48">#REF!</definedName>
    <definedName name="MICRO" localSheetId="8">#REF!</definedName>
    <definedName name="MICRO" localSheetId="51">#REF!</definedName>
    <definedName name="MICRO" localSheetId="53">#REF!</definedName>
    <definedName name="MICRO">#REF!</definedName>
    <definedName name="min_VZ" localSheetId="17">[27]Graf14_Graf15!#REF!</definedName>
    <definedName name="min_VZ" localSheetId="18">[27]Graf14_Graf15!#REF!</definedName>
    <definedName name="min_VZ" localSheetId="19">[27]Graf14_Graf15!#REF!</definedName>
    <definedName name="min_VZ" localSheetId="21">[27]Graf14_Graf15!#REF!</definedName>
    <definedName name="min_VZ" localSheetId="30">[27]Graf14_Graf15!#REF!</definedName>
    <definedName name="min_VZ" localSheetId="31">[27]Graf14_Graf15!#REF!</definedName>
    <definedName name="min_VZ" localSheetId="35">[27]Graf14_Graf15!#REF!</definedName>
    <definedName name="min_VZ" localSheetId="39">[27]Graf14_Graf15!#REF!</definedName>
    <definedName name="min_VZ" localSheetId="40">[27]Graf14_Graf15!#REF!</definedName>
    <definedName name="min_VZ" localSheetId="44">[27]Graf14_Graf15!#REF!</definedName>
    <definedName name="min_VZ" localSheetId="45">[27]Graf14_Graf15!#REF!</definedName>
    <definedName name="min_VZ" localSheetId="27">[27]Graf14_Graf15!#REF!</definedName>
    <definedName name="min_VZ" localSheetId="28">[27]Graf14_Graf15!#REF!</definedName>
    <definedName name="min_VZ" localSheetId="29">[27]Graf14_Graf15!#REF!</definedName>
    <definedName name="min_VZ" localSheetId="41">[27]Graf14_Graf15!#REF!</definedName>
    <definedName name="min_VZ" localSheetId="47">[27]Graf14_Graf15!#REF!</definedName>
    <definedName name="min_VZ" localSheetId="48">[27]Graf14_Graf15!#REF!</definedName>
    <definedName name="min_VZ" localSheetId="8">[27]Graf14_Graf15!#REF!</definedName>
    <definedName name="min_VZ" localSheetId="51">[27]Graf14_Graf15!#REF!</definedName>
    <definedName name="min_VZ" localSheetId="53">[27]Graf14_Graf15!#REF!</definedName>
    <definedName name="min_VZ">[27]Graf14_Graf15!#REF!</definedName>
    <definedName name="MISC3" localSheetId="17">#REF!</definedName>
    <definedName name="MISC3" localSheetId="18">#REF!</definedName>
    <definedName name="MISC3" localSheetId="19">#REF!</definedName>
    <definedName name="MISC3" localSheetId="21">#REF!</definedName>
    <definedName name="MISC3" localSheetId="30">#REF!</definedName>
    <definedName name="MISC3" localSheetId="31">#REF!</definedName>
    <definedName name="MISC3" localSheetId="35">#REF!</definedName>
    <definedName name="MISC3" localSheetId="39">#REF!</definedName>
    <definedName name="MISC3" localSheetId="40">#REF!</definedName>
    <definedName name="MISC3" localSheetId="44">#REF!</definedName>
    <definedName name="MISC3" localSheetId="45">#REF!</definedName>
    <definedName name="MISC3" localSheetId="10">#REF!</definedName>
    <definedName name="MISC3" localSheetId="11">#REF!</definedName>
    <definedName name="MISC3" localSheetId="27">#REF!</definedName>
    <definedName name="MISC3" localSheetId="28">#REF!</definedName>
    <definedName name="MISC3" localSheetId="29">#REF!</definedName>
    <definedName name="MISC3" localSheetId="41">#REF!</definedName>
    <definedName name="MISC3" localSheetId="47">#REF!</definedName>
    <definedName name="MISC3" localSheetId="48">#REF!</definedName>
    <definedName name="MISC3" localSheetId="8">#REF!</definedName>
    <definedName name="MISC3" localSheetId="51">#REF!</definedName>
    <definedName name="MISC3" localSheetId="53">#REF!</definedName>
    <definedName name="MISC3">#REF!</definedName>
    <definedName name="MISC4" localSheetId="17">[1]OUTPUT!#REF!</definedName>
    <definedName name="MISC4" localSheetId="18">[1]OUTPUT!#REF!</definedName>
    <definedName name="MISC4" localSheetId="19">[1]OUTPUT!#REF!</definedName>
    <definedName name="MISC4" localSheetId="21">[1]OUTPUT!#REF!</definedName>
    <definedName name="MISC4" localSheetId="30">[1]OUTPUT!#REF!</definedName>
    <definedName name="MISC4" localSheetId="31">[1]OUTPUT!#REF!</definedName>
    <definedName name="MISC4" localSheetId="35">[1]OUTPUT!#REF!</definedName>
    <definedName name="MISC4" localSheetId="39">[1]OUTPUT!#REF!</definedName>
    <definedName name="MISC4" localSheetId="40">[1]OUTPUT!#REF!</definedName>
    <definedName name="MISC4" localSheetId="44">[1]OUTPUT!#REF!</definedName>
    <definedName name="MISC4" localSheetId="45">[1]OUTPUT!#REF!</definedName>
    <definedName name="MISC4" localSheetId="27">[1]OUTPUT!#REF!</definedName>
    <definedName name="MISC4" localSheetId="28">[1]OUTPUT!#REF!</definedName>
    <definedName name="MISC4" localSheetId="29">[1]OUTPUT!#REF!</definedName>
    <definedName name="MISC4" localSheetId="41">[1]OUTPUT!#REF!</definedName>
    <definedName name="MISC4" localSheetId="47">[1]OUTPUT!#REF!</definedName>
    <definedName name="MISC4" localSheetId="48">[1]OUTPUT!#REF!</definedName>
    <definedName name="MISC4" localSheetId="8">[1]OUTPUT!#REF!</definedName>
    <definedName name="MISC4" localSheetId="51">[1]OUTPUT!#REF!</definedName>
    <definedName name="MISC4" localSheetId="53">[1]OUTPUT!#REF!</definedName>
    <definedName name="MISC4">[1]OUTPUT!#REF!</definedName>
    <definedName name="mmm" localSheetId="15"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1" hidden="1">{"Riqfin97",#N/A,FALSE,"Tran";"Riqfinpro",#N/A,FALSE,"Tran"}</definedName>
    <definedName name="mmm" localSheetId="35" hidden="1">{"Riqfin97",#N/A,FALSE,"Tran";"Riqfinpro",#N/A,FALSE,"Tran"}</definedName>
    <definedName name="mmm" localSheetId="43" hidden="1">{"Riqfin97",#N/A,FALSE,"Tran";"Riqfinpro",#N/A,FALSE,"Tran"}</definedName>
    <definedName name="mmm" localSheetId="44" hidden="1">{"Riqfin97",#N/A,FALSE,"Tran";"Riqfinpro",#N/A,FALSE,"Tran"}</definedName>
    <definedName name="mmm" localSheetId="45" hidden="1">{"Riqfin97",#N/A,FALSE,"Tran";"Riqfinpro",#N/A,FALSE,"Tran"}</definedName>
    <definedName name="mmm" localSheetId="10" hidden="1">{"Riqfin97",#N/A,FALSE,"Tran";"Riqfinpro",#N/A,FALSE,"Tran"}</definedName>
    <definedName name="mmm" localSheetId="11" hidden="1">{"Riqfin97",#N/A,FALSE,"Tran";"Riqfinpro",#N/A,FALSE,"Tran"}</definedName>
    <definedName name="mmm" localSheetId="62" hidden="1">{"Riqfin97",#N/A,FALSE,"Tran";"Riqfinpro",#N/A,FALSE,"Tran"}</definedName>
    <definedName name="mmm" localSheetId="51" hidden="1">{"Riqfin97",#N/A,FALSE,"Tran";"Riqfinpro",#N/A,FALSE,"Tran"}</definedName>
    <definedName name="mmm" localSheetId="53"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1" hidden="1">{"Tab1",#N/A,FALSE,"P";"Tab2",#N/A,FALSE,"P"}</definedName>
    <definedName name="mmmm" localSheetId="35" hidden="1">{"Tab1",#N/A,FALSE,"P";"Tab2",#N/A,FALSE,"P"}</definedName>
    <definedName name="mmmm" localSheetId="43" hidden="1">{"Tab1",#N/A,FALSE,"P";"Tab2",#N/A,FALSE,"P"}</definedName>
    <definedName name="mmmm" localSheetId="44" hidden="1">{"Tab1",#N/A,FALSE,"P";"Tab2",#N/A,FALSE,"P"}</definedName>
    <definedName name="mmmm" localSheetId="45" hidden="1">{"Tab1",#N/A,FALSE,"P";"Tab2",#N/A,FALSE,"P"}</definedName>
    <definedName name="mmmm" localSheetId="10" hidden="1">{"Tab1",#N/A,FALSE,"P";"Tab2",#N/A,FALSE,"P"}</definedName>
    <definedName name="mmmm" localSheetId="11" hidden="1">{"Tab1",#N/A,FALSE,"P";"Tab2",#N/A,FALSE,"P"}</definedName>
    <definedName name="mmmm" localSheetId="62" hidden="1">{"Tab1",#N/A,FALSE,"P";"Tab2",#N/A,FALSE,"P"}</definedName>
    <definedName name="mmmm" localSheetId="51" hidden="1">{"Tab1",#N/A,FALSE,"P";"Tab2",#N/A,FALSE,"P"}</definedName>
    <definedName name="mmmm" localSheetId="53" hidden="1">{"Tab1",#N/A,FALSE,"P";"Tab2",#N/A,FALSE,"P"}</definedName>
    <definedName name="mmmm" hidden="1">{"Tab1",#N/A,FALSE,"P";"Tab2",#N/A,FALSE,"P"}</definedName>
    <definedName name="MON_SM" localSheetId="17">#REF!</definedName>
    <definedName name="MON_SM" localSheetId="18">#REF!</definedName>
    <definedName name="MON_SM" localSheetId="19">#REF!</definedName>
    <definedName name="MON_SM" localSheetId="21">#REF!</definedName>
    <definedName name="MON_SM" localSheetId="30">#REF!</definedName>
    <definedName name="MON_SM" localSheetId="31">#REF!</definedName>
    <definedName name="MON_SM" localSheetId="35">#REF!</definedName>
    <definedName name="MON_SM" localSheetId="39">#REF!</definedName>
    <definedName name="MON_SM" localSheetId="40">#REF!</definedName>
    <definedName name="MON_SM" localSheetId="44">#REF!</definedName>
    <definedName name="MON_SM" localSheetId="45">#REF!</definedName>
    <definedName name="MON_SM" localSheetId="10">#REF!</definedName>
    <definedName name="MON_SM" localSheetId="11">#REF!</definedName>
    <definedName name="MON_SM" localSheetId="27">#REF!</definedName>
    <definedName name="MON_SM" localSheetId="28">#REF!</definedName>
    <definedName name="MON_SM" localSheetId="29">#REF!</definedName>
    <definedName name="MON_SM" localSheetId="41">#REF!</definedName>
    <definedName name="MON_SM" localSheetId="47">#REF!</definedName>
    <definedName name="MON_SM" localSheetId="48">#REF!</definedName>
    <definedName name="MON_SM" localSheetId="8">#REF!</definedName>
    <definedName name="MON_SM" localSheetId="51">#REF!</definedName>
    <definedName name="MON_SM" localSheetId="53">#REF!</definedName>
    <definedName name="MON_SM">#REF!</definedName>
    <definedName name="MONF_SM" localSheetId="17">#REF!</definedName>
    <definedName name="MONF_SM" localSheetId="18">#REF!</definedName>
    <definedName name="MONF_SM" localSheetId="19">#REF!</definedName>
    <definedName name="MONF_SM" localSheetId="21">#REF!</definedName>
    <definedName name="MONF_SM" localSheetId="30">#REF!</definedName>
    <definedName name="MONF_SM" localSheetId="31">#REF!</definedName>
    <definedName name="MONF_SM" localSheetId="35">#REF!</definedName>
    <definedName name="MONF_SM" localSheetId="39">#REF!</definedName>
    <definedName name="MONF_SM" localSheetId="40">#REF!</definedName>
    <definedName name="MONF_SM" localSheetId="44">#REF!</definedName>
    <definedName name="MONF_SM" localSheetId="45">#REF!</definedName>
    <definedName name="MONF_SM" localSheetId="10">#REF!</definedName>
    <definedName name="MONF_SM" localSheetId="11">#REF!</definedName>
    <definedName name="MONF_SM" localSheetId="27">#REF!</definedName>
    <definedName name="MONF_SM" localSheetId="28">#REF!</definedName>
    <definedName name="MONF_SM" localSheetId="29">#REF!</definedName>
    <definedName name="MONF_SM" localSheetId="41">#REF!</definedName>
    <definedName name="MONF_SM" localSheetId="47">#REF!</definedName>
    <definedName name="MONF_SM" localSheetId="48">#REF!</definedName>
    <definedName name="MONF_SM" localSheetId="8">#REF!</definedName>
    <definedName name="MONF_SM" localSheetId="53">#REF!</definedName>
    <definedName name="MONF_SM">#REF!</definedName>
    <definedName name="MONTH" localSheetId="53">[6]REER!$D$140:$E$199</definedName>
    <definedName name="MONTH">[20]REER!$D$140:$E$199</definedName>
    <definedName name="mstocksa" localSheetId="17">[17]!mstocksa</definedName>
    <definedName name="mstocksa" localSheetId="18">[17]!mstocksa</definedName>
    <definedName name="mstocksa" localSheetId="19">[17]!mstocksa</definedName>
    <definedName name="mstocksa" localSheetId="21">[17]!mstocksa</definedName>
    <definedName name="mstocksa" localSheetId="30">[17]!mstocksa</definedName>
    <definedName name="mstocksa" localSheetId="31">[17]!mstocksa</definedName>
    <definedName name="mstocksa" localSheetId="39">[17]!mstocksa</definedName>
    <definedName name="mstocksa" localSheetId="40">[17]!mstocksa</definedName>
    <definedName name="mstocksa" localSheetId="27">[17]!mstocksa</definedName>
    <definedName name="mstocksa" localSheetId="28">[17]!mstocksa</definedName>
    <definedName name="mstocksa" localSheetId="29">[17]!mstocksa</definedName>
    <definedName name="mstocksa" localSheetId="41">[17]!mstocksa</definedName>
    <definedName name="mstocksa" localSheetId="47">[17]!mstocksa</definedName>
    <definedName name="mstocksa" localSheetId="48">[17]!mstocksa</definedName>
    <definedName name="mstocksa" localSheetId="8">[17]!mstocksa</definedName>
    <definedName name="mstocksa" localSheetId="53">[17]!mstocksa</definedName>
    <definedName name="mstocksa">[17]!mstocksa</definedName>
    <definedName name="mstocksq" localSheetId="17">[17]!mstocksq</definedName>
    <definedName name="mstocksq" localSheetId="18">[17]!mstocksq</definedName>
    <definedName name="mstocksq" localSheetId="19">[17]!mstocksq</definedName>
    <definedName name="mstocksq" localSheetId="21">[17]!mstocksq</definedName>
    <definedName name="mstocksq" localSheetId="30">[17]!mstocksq</definedName>
    <definedName name="mstocksq" localSheetId="31">[17]!mstocksq</definedName>
    <definedName name="mstocksq" localSheetId="39">[17]!mstocksq</definedName>
    <definedName name="mstocksq" localSheetId="40">[17]!mstocksq</definedName>
    <definedName name="mstocksq" localSheetId="27">[17]!mstocksq</definedName>
    <definedName name="mstocksq" localSheetId="28">[17]!mstocksq</definedName>
    <definedName name="mstocksq" localSheetId="29">[17]!mstocksq</definedName>
    <definedName name="mstocksq" localSheetId="41">[17]!mstocksq</definedName>
    <definedName name="mstocksq" localSheetId="47">[17]!mstocksq</definedName>
    <definedName name="mstocksq" localSheetId="48">[17]!mstocksq</definedName>
    <definedName name="mstocksq" localSheetId="8">[17]!mstocksq</definedName>
    <definedName name="mstocksq" localSheetId="53">[17]!mstocksq</definedName>
    <definedName name="mstocksq">[17]!mstocksq</definedName>
    <definedName name="MTO" localSheetId="13">#REF!</definedName>
    <definedName name="MTO" localSheetId="17">#REF!</definedName>
    <definedName name="MTO" localSheetId="18">#REF!</definedName>
    <definedName name="MTO" localSheetId="19">#REF!</definedName>
    <definedName name="MTO" localSheetId="21">#REF!</definedName>
    <definedName name="MTO" localSheetId="30">#REF!</definedName>
    <definedName name="MTO" localSheetId="31">#REF!</definedName>
    <definedName name="MTO" localSheetId="35">#REF!</definedName>
    <definedName name="MTO" localSheetId="39">#REF!</definedName>
    <definedName name="MTO" localSheetId="40">#REF!</definedName>
    <definedName name="MTO" localSheetId="44">#REF!</definedName>
    <definedName name="MTO" localSheetId="45">#REF!</definedName>
    <definedName name="MTO" localSheetId="10">#REF!</definedName>
    <definedName name="MTO" localSheetId="11">#REF!</definedName>
    <definedName name="MTO" localSheetId="12">#REF!</definedName>
    <definedName name="MTO" localSheetId="27">#REF!</definedName>
    <definedName name="MTO" localSheetId="28">#REF!</definedName>
    <definedName name="MTO" localSheetId="29">#REF!</definedName>
    <definedName name="MTO" localSheetId="41">#REF!</definedName>
    <definedName name="MTO" localSheetId="47">#REF!</definedName>
    <definedName name="MTO" localSheetId="48">#REF!</definedName>
    <definedName name="MTO" localSheetId="8">#REF!</definedName>
    <definedName name="MTO" localSheetId="51">#REF!</definedName>
    <definedName name="MTO">#REF!</definedName>
    <definedName name="Municipios" localSheetId="17">#REF!</definedName>
    <definedName name="Municipios" localSheetId="18">#REF!</definedName>
    <definedName name="Municipios" localSheetId="19">#REF!</definedName>
    <definedName name="Municipios" localSheetId="21">#REF!</definedName>
    <definedName name="Municipios" localSheetId="30">#REF!</definedName>
    <definedName name="Municipios" localSheetId="31">#REF!</definedName>
    <definedName name="Municipios" localSheetId="35">#REF!</definedName>
    <definedName name="Municipios" localSheetId="39">#REF!</definedName>
    <definedName name="Municipios" localSheetId="40">#REF!</definedName>
    <definedName name="Municipios" localSheetId="44">#REF!</definedName>
    <definedName name="Municipios" localSheetId="45">#REF!</definedName>
    <definedName name="Municipios" localSheetId="10">#REF!</definedName>
    <definedName name="Municipios" localSheetId="11">#REF!</definedName>
    <definedName name="Municipios" localSheetId="27">#REF!</definedName>
    <definedName name="Municipios" localSheetId="28">#REF!</definedName>
    <definedName name="Municipios" localSheetId="29">#REF!</definedName>
    <definedName name="Municipios" localSheetId="41">#REF!</definedName>
    <definedName name="Municipios" localSheetId="47">#REF!</definedName>
    <definedName name="Municipios" localSheetId="48">#REF!</definedName>
    <definedName name="Municipios" localSheetId="8">#REF!</definedName>
    <definedName name="Municipios" localSheetId="53">#REF!</definedName>
    <definedName name="Municipios">#REF!</definedName>
    <definedName name="MVZ_1.5x" localSheetId="17">[27]Graf14_Graf15!#REF!</definedName>
    <definedName name="MVZ_1.5x" localSheetId="18">[27]Graf14_Graf15!#REF!</definedName>
    <definedName name="MVZ_1.5x" localSheetId="19">[27]Graf14_Graf15!#REF!</definedName>
    <definedName name="MVZ_1.5x" localSheetId="21">[27]Graf14_Graf15!#REF!</definedName>
    <definedName name="MVZ_1.5x" localSheetId="30">[27]Graf14_Graf15!#REF!</definedName>
    <definedName name="MVZ_1.5x" localSheetId="31">[27]Graf14_Graf15!#REF!</definedName>
    <definedName name="MVZ_1.5x" localSheetId="35">[27]Graf14_Graf15!#REF!</definedName>
    <definedName name="MVZ_1.5x" localSheetId="39">[27]Graf14_Graf15!#REF!</definedName>
    <definedName name="MVZ_1.5x" localSheetId="40">[27]Graf14_Graf15!#REF!</definedName>
    <definedName name="MVZ_1.5x" localSheetId="44">[27]Graf14_Graf15!#REF!</definedName>
    <definedName name="MVZ_1.5x" localSheetId="45">[27]Graf14_Graf15!#REF!</definedName>
    <definedName name="MVZ_1.5x" localSheetId="27">[27]Graf14_Graf15!#REF!</definedName>
    <definedName name="MVZ_1.5x" localSheetId="28">[27]Graf14_Graf15!#REF!</definedName>
    <definedName name="MVZ_1.5x" localSheetId="29">[27]Graf14_Graf15!#REF!</definedName>
    <definedName name="MVZ_1.5x" localSheetId="41">[27]Graf14_Graf15!#REF!</definedName>
    <definedName name="MVZ_1.5x" localSheetId="47">[27]Graf14_Graf15!#REF!</definedName>
    <definedName name="MVZ_1.5x" localSheetId="48">[27]Graf14_Graf15!#REF!</definedName>
    <definedName name="MVZ_1.5x" localSheetId="8">[27]Graf14_Graf15!#REF!</definedName>
    <definedName name="MVZ_1.5x" localSheetId="53">[27]Graf14_Graf15!#REF!</definedName>
    <definedName name="MVZ_1.5x">[27]Graf14_Graf15!#REF!</definedName>
    <definedName name="MVZ_4x" localSheetId="17">[27]Graf14_Graf15!#REF!</definedName>
    <definedName name="MVZ_4x" localSheetId="18">[27]Graf14_Graf15!#REF!</definedName>
    <definedName name="MVZ_4x" localSheetId="19">[27]Graf14_Graf15!#REF!</definedName>
    <definedName name="MVZ_4x" localSheetId="21">[27]Graf14_Graf15!#REF!</definedName>
    <definedName name="MVZ_4x" localSheetId="30">[27]Graf14_Graf15!#REF!</definedName>
    <definedName name="MVZ_4x" localSheetId="31">[27]Graf14_Graf15!#REF!</definedName>
    <definedName name="MVZ_4x" localSheetId="39">[27]Graf14_Graf15!#REF!</definedName>
    <definedName name="MVZ_4x" localSheetId="40">[27]Graf14_Graf15!#REF!</definedName>
    <definedName name="MVZ_4x" localSheetId="44">[27]Graf14_Graf15!#REF!</definedName>
    <definedName name="MVZ_4x" localSheetId="45">[27]Graf14_Graf15!#REF!</definedName>
    <definedName name="MVZ_4x" localSheetId="27">[27]Graf14_Graf15!#REF!</definedName>
    <definedName name="MVZ_4x" localSheetId="28">[27]Graf14_Graf15!#REF!</definedName>
    <definedName name="MVZ_4x" localSheetId="29">[27]Graf14_Graf15!#REF!</definedName>
    <definedName name="MVZ_4x" localSheetId="41">[27]Graf14_Graf15!#REF!</definedName>
    <definedName name="MVZ_4x" localSheetId="47">[27]Graf14_Graf15!#REF!</definedName>
    <definedName name="MVZ_4x" localSheetId="48">[27]Graf14_Graf15!#REF!</definedName>
    <definedName name="MVZ_4x" localSheetId="8">[27]Graf14_Graf15!#REF!</definedName>
    <definedName name="MVZ_4x" localSheetId="53">[27]Graf14_Graf15!#REF!</definedName>
    <definedName name="MVZ_4x">[27]Graf14_Graf15!#REF!</definedName>
    <definedName name="MVZ_5x" localSheetId="17">[27]Graf14_Graf15!#REF!</definedName>
    <definedName name="MVZ_5x" localSheetId="18">[27]Graf14_Graf15!#REF!</definedName>
    <definedName name="MVZ_5x" localSheetId="19">[27]Graf14_Graf15!#REF!</definedName>
    <definedName name="MVZ_5x" localSheetId="21">[27]Graf14_Graf15!#REF!</definedName>
    <definedName name="MVZ_5x" localSheetId="30">[27]Graf14_Graf15!#REF!</definedName>
    <definedName name="MVZ_5x" localSheetId="31">[27]Graf14_Graf15!#REF!</definedName>
    <definedName name="MVZ_5x" localSheetId="39">[27]Graf14_Graf15!#REF!</definedName>
    <definedName name="MVZ_5x" localSheetId="40">[27]Graf14_Graf15!#REF!</definedName>
    <definedName name="MVZ_5x" localSheetId="44">[27]Graf14_Graf15!#REF!</definedName>
    <definedName name="MVZ_5x" localSheetId="45">[27]Graf14_Graf15!#REF!</definedName>
    <definedName name="MVZ_5x" localSheetId="27">[27]Graf14_Graf15!#REF!</definedName>
    <definedName name="MVZ_5x" localSheetId="28">[27]Graf14_Graf15!#REF!</definedName>
    <definedName name="MVZ_5x" localSheetId="29">[27]Graf14_Graf15!#REF!</definedName>
    <definedName name="MVZ_5x" localSheetId="41">[27]Graf14_Graf15!#REF!</definedName>
    <definedName name="MVZ_5x" localSheetId="47">[27]Graf14_Graf15!#REF!</definedName>
    <definedName name="MVZ_5x" localSheetId="48">[27]Graf14_Graf15!#REF!</definedName>
    <definedName name="MVZ_5x" localSheetId="8">[27]Graf14_Graf15!#REF!</definedName>
    <definedName name="MVZ_5x" localSheetId="53">[27]Graf14_Graf15!#REF!</definedName>
    <definedName name="MVZ_5x">[27]Graf14_Graf15!#REF!</definedName>
    <definedName name="MW" localSheetId="17">[27]Graf14_Graf15!#REF!</definedName>
    <definedName name="MW" localSheetId="18">[27]Graf14_Graf15!#REF!</definedName>
    <definedName name="MW" localSheetId="19">[27]Graf14_Graf15!#REF!</definedName>
    <definedName name="MW" localSheetId="21">[27]Graf14_Graf15!#REF!</definedName>
    <definedName name="MW" localSheetId="30">[27]Graf14_Graf15!#REF!</definedName>
    <definedName name="MW" localSheetId="31">[27]Graf14_Graf15!#REF!</definedName>
    <definedName name="MW" localSheetId="39">[27]Graf14_Graf15!#REF!</definedName>
    <definedName name="MW" localSheetId="40">[27]Graf14_Graf15!#REF!</definedName>
    <definedName name="MW" localSheetId="44">[27]Graf14_Graf15!#REF!</definedName>
    <definedName name="MW" localSheetId="45">[27]Graf14_Graf15!#REF!</definedName>
    <definedName name="MW" localSheetId="27">[27]Graf14_Graf15!#REF!</definedName>
    <definedName name="MW" localSheetId="28">[27]Graf14_Graf15!#REF!</definedName>
    <definedName name="MW" localSheetId="29">[27]Graf14_Graf15!#REF!</definedName>
    <definedName name="MW" localSheetId="41">[27]Graf14_Graf15!#REF!</definedName>
    <definedName name="MW" localSheetId="47">[27]Graf14_Graf15!#REF!</definedName>
    <definedName name="MW" localSheetId="48">[27]Graf14_Graf15!#REF!</definedName>
    <definedName name="MW" localSheetId="8">[27]Graf14_Graf15!#REF!</definedName>
    <definedName name="MW" localSheetId="53">[27]Graf14_Graf15!#REF!</definedName>
    <definedName name="MW">[27]Graf14_Graf15!#REF!</definedName>
    <definedName name="MW_2" localSheetId="17">[27]Graf14_Graf15!#REF!</definedName>
    <definedName name="MW_2" localSheetId="18">[27]Graf14_Graf15!#REF!</definedName>
    <definedName name="MW_2" localSheetId="19">[27]Graf14_Graf15!#REF!</definedName>
    <definedName name="MW_2" localSheetId="21">[27]Graf14_Graf15!#REF!</definedName>
    <definedName name="MW_2" localSheetId="30">[27]Graf14_Graf15!#REF!</definedName>
    <definedName name="MW_2" localSheetId="31">[27]Graf14_Graf15!#REF!</definedName>
    <definedName name="MW_2" localSheetId="39">[27]Graf14_Graf15!#REF!</definedName>
    <definedName name="MW_2" localSheetId="40">[27]Graf14_Graf15!#REF!</definedName>
    <definedName name="MW_2" localSheetId="44">[27]Graf14_Graf15!#REF!</definedName>
    <definedName name="MW_2" localSheetId="45">[27]Graf14_Graf15!#REF!</definedName>
    <definedName name="MW_2" localSheetId="27">[27]Graf14_Graf15!#REF!</definedName>
    <definedName name="MW_2" localSheetId="28">[27]Graf14_Graf15!#REF!</definedName>
    <definedName name="MW_2" localSheetId="29">[27]Graf14_Graf15!#REF!</definedName>
    <definedName name="MW_2" localSheetId="41">[27]Graf14_Graf15!#REF!</definedName>
    <definedName name="MW_2" localSheetId="47">[27]Graf14_Graf15!#REF!</definedName>
    <definedName name="MW_2" localSheetId="48">[27]Graf14_Graf15!#REF!</definedName>
    <definedName name="MW_2" localSheetId="8">[27]Graf14_Graf15!#REF!</definedName>
    <definedName name="MW_2" localSheetId="53">[27]Graf14_Graf15!#REF!</definedName>
    <definedName name="MW_2">[27]Graf14_Graf15!#REF!</definedName>
    <definedName name="NACTCURRENT" localSheetId="17">#REF!</definedName>
    <definedName name="NACTCURRENT" localSheetId="18">#REF!</definedName>
    <definedName name="NACTCURRENT" localSheetId="19">#REF!</definedName>
    <definedName name="NACTCURRENT" localSheetId="21">#REF!</definedName>
    <definedName name="NACTCURRENT" localSheetId="30">#REF!</definedName>
    <definedName name="NACTCURRENT" localSheetId="31">#REF!</definedName>
    <definedName name="NACTCURRENT" localSheetId="35">#REF!</definedName>
    <definedName name="NACTCURRENT" localSheetId="39">#REF!</definedName>
    <definedName name="NACTCURRENT" localSheetId="40">#REF!</definedName>
    <definedName name="NACTCURRENT" localSheetId="44">#REF!</definedName>
    <definedName name="NACTCURRENT" localSheetId="45">#REF!</definedName>
    <definedName name="NACTCURRENT" localSheetId="10">#REF!</definedName>
    <definedName name="NACTCURRENT" localSheetId="11">#REF!</definedName>
    <definedName name="NACTCURRENT" localSheetId="27">#REF!</definedName>
    <definedName name="NACTCURRENT" localSheetId="28">#REF!</definedName>
    <definedName name="NACTCURRENT" localSheetId="29">#REF!</definedName>
    <definedName name="NACTCURRENT" localSheetId="41">#REF!</definedName>
    <definedName name="NACTCURRENT" localSheetId="47">#REF!</definedName>
    <definedName name="NACTCURRENT" localSheetId="48">#REF!</definedName>
    <definedName name="NACTCURRENT" localSheetId="8">#REF!</definedName>
    <definedName name="NACTCURRENT" localSheetId="51">#REF!</definedName>
    <definedName name="NACTCURRENT" localSheetId="53">#REF!</definedName>
    <definedName name="NACTCURRENT">#REF!</definedName>
    <definedName name="nam1out" localSheetId="17">#REF!</definedName>
    <definedName name="nam1out" localSheetId="18">#REF!</definedName>
    <definedName name="nam1out" localSheetId="19">#REF!</definedName>
    <definedName name="nam1out" localSheetId="21">#REF!</definedName>
    <definedName name="nam1out" localSheetId="30">#REF!</definedName>
    <definedName name="nam1out" localSheetId="31">#REF!</definedName>
    <definedName name="nam1out" localSheetId="35">#REF!</definedName>
    <definedName name="nam1out" localSheetId="39">#REF!</definedName>
    <definedName name="nam1out" localSheetId="40">#REF!</definedName>
    <definedName name="nam1out" localSheetId="44">#REF!</definedName>
    <definedName name="nam1out" localSheetId="45">#REF!</definedName>
    <definedName name="nam1out" localSheetId="10">#REF!</definedName>
    <definedName name="nam1out" localSheetId="11">#REF!</definedName>
    <definedName name="nam1out" localSheetId="27">#REF!</definedName>
    <definedName name="nam1out" localSheetId="28">#REF!</definedName>
    <definedName name="nam1out" localSheetId="29">#REF!</definedName>
    <definedName name="nam1out" localSheetId="41">#REF!</definedName>
    <definedName name="nam1out" localSheetId="47">#REF!</definedName>
    <definedName name="nam1out" localSheetId="48">#REF!</definedName>
    <definedName name="nam1out" localSheetId="8">#REF!</definedName>
    <definedName name="nam1out" localSheetId="53">#REF!</definedName>
    <definedName name="nam1out">#REF!</definedName>
    <definedName name="nam2in" localSheetId="17">#REF!</definedName>
    <definedName name="nam2in" localSheetId="18">#REF!</definedName>
    <definedName name="nam2in" localSheetId="19">#REF!</definedName>
    <definedName name="nam2in" localSheetId="21">#REF!</definedName>
    <definedName name="nam2in" localSheetId="30">#REF!</definedName>
    <definedName name="nam2in" localSheetId="31">#REF!</definedName>
    <definedName name="nam2in" localSheetId="35">#REF!</definedName>
    <definedName name="nam2in" localSheetId="39">#REF!</definedName>
    <definedName name="nam2in" localSheetId="40">#REF!</definedName>
    <definedName name="nam2in" localSheetId="44">#REF!</definedName>
    <definedName name="nam2in" localSheetId="45">#REF!</definedName>
    <definedName name="nam2in" localSheetId="10">#REF!</definedName>
    <definedName name="nam2in" localSheetId="11">#REF!</definedName>
    <definedName name="nam2in" localSheetId="27">#REF!</definedName>
    <definedName name="nam2in" localSheetId="28">#REF!</definedName>
    <definedName name="nam2in" localSheetId="29">#REF!</definedName>
    <definedName name="nam2in" localSheetId="41">#REF!</definedName>
    <definedName name="nam2in" localSheetId="47">#REF!</definedName>
    <definedName name="nam2in" localSheetId="48">#REF!</definedName>
    <definedName name="nam2in" localSheetId="8">#REF!</definedName>
    <definedName name="nam2in" localSheetId="53">#REF!</definedName>
    <definedName name="nam2in">#REF!</definedName>
    <definedName name="nam2out" localSheetId="17">#REF!</definedName>
    <definedName name="nam2out" localSheetId="18">#REF!</definedName>
    <definedName name="nam2out" localSheetId="19">#REF!</definedName>
    <definedName name="nam2out" localSheetId="21">#REF!</definedName>
    <definedName name="nam2out" localSheetId="30">#REF!</definedName>
    <definedName name="nam2out" localSheetId="31">#REF!</definedName>
    <definedName name="nam2out" localSheetId="35">#REF!</definedName>
    <definedName name="nam2out" localSheetId="39">#REF!</definedName>
    <definedName name="nam2out" localSheetId="40">#REF!</definedName>
    <definedName name="nam2out" localSheetId="44">#REF!</definedName>
    <definedName name="nam2out" localSheetId="10">#REF!</definedName>
    <definedName name="nam2out" localSheetId="11">#REF!</definedName>
    <definedName name="nam2out" localSheetId="27">#REF!</definedName>
    <definedName name="nam2out" localSheetId="28">#REF!</definedName>
    <definedName name="nam2out" localSheetId="29">#REF!</definedName>
    <definedName name="nam2out" localSheetId="41">#REF!</definedName>
    <definedName name="nam2out" localSheetId="47">#REF!</definedName>
    <definedName name="nam2out" localSheetId="48">#REF!</definedName>
    <definedName name="nam2out" localSheetId="8">#REF!</definedName>
    <definedName name="nam2out" localSheetId="53">#REF!</definedName>
    <definedName name="nam2out">#REF!</definedName>
    <definedName name="NAMB" localSheetId="53">[6]REER!$AY$143:$BB$143</definedName>
    <definedName name="NAMB">[20]REER!$AY$143:$BB$143</definedName>
    <definedName name="namcr" localSheetId="17">'[2]Tab ann curr'!#REF!</definedName>
    <definedName name="namcr" localSheetId="18">'[2]Tab ann curr'!#REF!</definedName>
    <definedName name="namcr" localSheetId="19">'[2]Tab ann curr'!#REF!</definedName>
    <definedName name="namcr" localSheetId="21">'[2]Tab ann curr'!#REF!</definedName>
    <definedName name="namcr" localSheetId="30">'[2]Tab ann curr'!#REF!</definedName>
    <definedName name="namcr" localSheetId="31">'[2]Tab ann curr'!#REF!</definedName>
    <definedName name="namcr" localSheetId="39">'[2]Tab ann curr'!#REF!</definedName>
    <definedName name="namcr" localSheetId="40">'[2]Tab ann curr'!#REF!</definedName>
    <definedName name="namcr" localSheetId="44">'[2]Tab ann curr'!#REF!</definedName>
    <definedName name="namcr" localSheetId="45">'[2]Tab ann curr'!#REF!</definedName>
    <definedName name="namcr" localSheetId="27">'[2]Tab ann curr'!#REF!</definedName>
    <definedName name="namcr" localSheetId="28">'[2]Tab ann curr'!#REF!</definedName>
    <definedName name="namcr" localSheetId="29">'[2]Tab ann curr'!#REF!</definedName>
    <definedName name="namcr" localSheetId="41">'[2]Tab ann curr'!#REF!</definedName>
    <definedName name="namcr" localSheetId="47">'[2]Tab ann curr'!#REF!</definedName>
    <definedName name="namcr" localSheetId="48">'[2]Tab ann curr'!#REF!</definedName>
    <definedName name="namcr" localSheetId="8">'[2]Tab ann curr'!#REF!</definedName>
    <definedName name="namcr" localSheetId="51">'[2]Tab ann curr'!#REF!</definedName>
    <definedName name="namcr" localSheetId="53">'[2]Tab ann curr'!#REF!</definedName>
    <definedName name="namcr">'[2]Tab ann curr'!#REF!</definedName>
    <definedName name="namcs" localSheetId="17">'[2]Tab ann cst'!#REF!</definedName>
    <definedName name="namcs" localSheetId="18">'[2]Tab ann cst'!#REF!</definedName>
    <definedName name="namcs" localSheetId="19">'[2]Tab ann cst'!#REF!</definedName>
    <definedName name="namcs" localSheetId="21">'[2]Tab ann cst'!#REF!</definedName>
    <definedName name="namcs" localSheetId="30">'[2]Tab ann cst'!#REF!</definedName>
    <definedName name="namcs" localSheetId="31">'[2]Tab ann cst'!#REF!</definedName>
    <definedName name="namcs" localSheetId="39">'[2]Tab ann cst'!#REF!</definedName>
    <definedName name="namcs" localSheetId="40">'[2]Tab ann cst'!#REF!</definedName>
    <definedName name="namcs" localSheetId="44">'[2]Tab ann cst'!#REF!</definedName>
    <definedName name="namcs" localSheetId="45">'[2]Tab ann cst'!#REF!</definedName>
    <definedName name="namcs" localSheetId="27">'[2]Tab ann cst'!#REF!</definedName>
    <definedName name="namcs" localSheetId="28">'[2]Tab ann cst'!#REF!</definedName>
    <definedName name="namcs" localSheetId="29">'[2]Tab ann cst'!#REF!</definedName>
    <definedName name="namcs" localSheetId="41">'[2]Tab ann cst'!#REF!</definedName>
    <definedName name="namcs" localSheetId="47">'[2]Tab ann cst'!#REF!</definedName>
    <definedName name="namcs" localSheetId="48">'[2]Tab ann cst'!#REF!</definedName>
    <definedName name="namcs" localSheetId="8">'[2]Tab ann cst'!#REF!</definedName>
    <definedName name="namcs" localSheetId="51">'[2]Tab ann cst'!#REF!</definedName>
    <definedName name="namcs" localSheetId="53">'[2]Tab ann cst'!#REF!</definedName>
    <definedName name="namcs">'[2]Tab ann cst'!#REF!</definedName>
    <definedName name="name_AD">[35]Sheet1!$A$20</definedName>
    <definedName name="name_EXP">[35]Sheet1!$N$54:$N$71</definedName>
    <definedName name="name_FISC" localSheetId="17">#REF!</definedName>
    <definedName name="name_FISC" localSheetId="18">#REF!</definedName>
    <definedName name="name_FISC" localSheetId="19">#REF!</definedName>
    <definedName name="name_FISC" localSheetId="21">#REF!</definedName>
    <definedName name="name_FISC" localSheetId="30">#REF!</definedName>
    <definedName name="name_FISC" localSheetId="31">#REF!</definedName>
    <definedName name="name_FISC" localSheetId="35">#REF!</definedName>
    <definedName name="name_FISC" localSheetId="39">#REF!</definedName>
    <definedName name="name_FISC" localSheetId="40">#REF!</definedName>
    <definedName name="name_FISC" localSheetId="44">#REF!</definedName>
    <definedName name="name_FISC" localSheetId="45">#REF!</definedName>
    <definedName name="name_FISC" localSheetId="10">#REF!</definedName>
    <definedName name="name_FISC" localSheetId="11">#REF!</definedName>
    <definedName name="name_FISC" localSheetId="27">#REF!</definedName>
    <definedName name="name_FISC" localSheetId="28">#REF!</definedName>
    <definedName name="name_FISC" localSheetId="29">#REF!</definedName>
    <definedName name="name_FISC" localSheetId="41">#REF!</definedName>
    <definedName name="name_FISC" localSheetId="47">#REF!</definedName>
    <definedName name="name_FISC" localSheetId="48">#REF!</definedName>
    <definedName name="name_FISC" localSheetId="8">#REF!</definedName>
    <definedName name="name_FISC" localSheetId="51">#REF!</definedName>
    <definedName name="name_FISC" localSheetId="53">#REF!</definedName>
    <definedName name="name_FISC">#REF!</definedName>
    <definedName name="nameIntLiq" localSheetId="17">#REF!</definedName>
    <definedName name="nameIntLiq" localSheetId="18">#REF!</definedName>
    <definedName name="nameIntLiq" localSheetId="19">#REF!</definedName>
    <definedName name="nameIntLiq" localSheetId="21">#REF!</definedName>
    <definedName name="nameIntLiq" localSheetId="30">#REF!</definedName>
    <definedName name="nameIntLiq" localSheetId="31">#REF!</definedName>
    <definedName name="nameIntLiq" localSheetId="35">#REF!</definedName>
    <definedName name="nameIntLiq" localSheetId="39">#REF!</definedName>
    <definedName name="nameIntLiq" localSheetId="40">#REF!</definedName>
    <definedName name="nameIntLiq" localSheetId="44">#REF!</definedName>
    <definedName name="nameIntLiq" localSheetId="45">#REF!</definedName>
    <definedName name="nameIntLiq" localSheetId="10">#REF!</definedName>
    <definedName name="nameIntLiq" localSheetId="11">#REF!</definedName>
    <definedName name="nameIntLiq" localSheetId="27">#REF!</definedName>
    <definedName name="nameIntLiq" localSheetId="28">#REF!</definedName>
    <definedName name="nameIntLiq" localSheetId="29">#REF!</definedName>
    <definedName name="nameIntLiq" localSheetId="41">#REF!</definedName>
    <definedName name="nameIntLiq" localSheetId="47">#REF!</definedName>
    <definedName name="nameIntLiq" localSheetId="48">#REF!</definedName>
    <definedName name="nameIntLiq" localSheetId="8">#REF!</definedName>
    <definedName name="nameIntLiq" localSheetId="53">#REF!</definedName>
    <definedName name="nameIntLiq">#REF!</definedName>
    <definedName name="nameMoney" localSheetId="17">#REF!</definedName>
    <definedName name="nameMoney" localSheetId="18">#REF!</definedName>
    <definedName name="nameMoney" localSheetId="19">#REF!</definedName>
    <definedName name="nameMoney" localSheetId="21">#REF!</definedName>
    <definedName name="nameMoney" localSheetId="30">#REF!</definedName>
    <definedName name="nameMoney" localSheetId="31">#REF!</definedName>
    <definedName name="nameMoney" localSheetId="35">#REF!</definedName>
    <definedName name="nameMoney" localSheetId="39">#REF!</definedName>
    <definedName name="nameMoney" localSheetId="40">#REF!</definedName>
    <definedName name="nameMoney" localSheetId="44">#REF!</definedName>
    <definedName name="nameMoney" localSheetId="45">#REF!</definedName>
    <definedName name="nameMoney" localSheetId="10">#REF!</definedName>
    <definedName name="nameMoney" localSheetId="11">#REF!</definedName>
    <definedName name="nameMoney" localSheetId="27">#REF!</definedName>
    <definedName name="nameMoney" localSheetId="28">#REF!</definedName>
    <definedName name="nameMoney" localSheetId="29">#REF!</definedName>
    <definedName name="nameMoney" localSheetId="41">#REF!</definedName>
    <definedName name="nameMoney" localSheetId="47">#REF!</definedName>
    <definedName name="nameMoney" localSheetId="48">#REF!</definedName>
    <definedName name="nameMoney" localSheetId="8">#REF!</definedName>
    <definedName name="nameMoney" localSheetId="53">#REF!</definedName>
    <definedName name="nameMoney">#REF!</definedName>
    <definedName name="nameRATES" localSheetId="17">#REF!</definedName>
    <definedName name="nameRATES" localSheetId="18">#REF!</definedName>
    <definedName name="nameRATES" localSheetId="19">#REF!</definedName>
    <definedName name="nameRATES" localSheetId="21">#REF!</definedName>
    <definedName name="nameRATES" localSheetId="30">#REF!</definedName>
    <definedName name="nameRATES" localSheetId="31">#REF!</definedName>
    <definedName name="nameRATES" localSheetId="35">#REF!</definedName>
    <definedName name="nameRATES" localSheetId="39">#REF!</definedName>
    <definedName name="nameRATES" localSheetId="40">#REF!</definedName>
    <definedName name="nameRATES" localSheetId="44">#REF!</definedName>
    <definedName name="nameRATES" localSheetId="10">#REF!</definedName>
    <definedName name="nameRATES" localSheetId="11">#REF!</definedName>
    <definedName name="nameRATES" localSheetId="27">#REF!</definedName>
    <definedName name="nameRATES" localSheetId="28">#REF!</definedName>
    <definedName name="nameRATES" localSheetId="29">#REF!</definedName>
    <definedName name="nameRATES" localSheetId="41">#REF!</definedName>
    <definedName name="nameRATES" localSheetId="47">#REF!</definedName>
    <definedName name="nameRATES" localSheetId="48">#REF!</definedName>
    <definedName name="nameRATES" localSheetId="8">#REF!</definedName>
    <definedName name="nameRATES" localSheetId="53">#REF!</definedName>
    <definedName name="nameRATES">#REF!</definedName>
    <definedName name="nameRAWQ" localSheetId="17">'[36]Raw Data'!#REF!</definedName>
    <definedName name="nameRAWQ" localSheetId="18">'[36]Raw Data'!#REF!</definedName>
    <definedName name="nameRAWQ" localSheetId="19">'[36]Raw Data'!#REF!</definedName>
    <definedName name="nameRAWQ" localSheetId="21">'[36]Raw Data'!#REF!</definedName>
    <definedName name="nameRAWQ" localSheetId="30">'[36]Raw Data'!#REF!</definedName>
    <definedName name="nameRAWQ" localSheetId="31">'[36]Raw Data'!#REF!</definedName>
    <definedName name="nameRAWQ" localSheetId="35">'[36]Raw Data'!#REF!</definedName>
    <definedName name="nameRAWQ" localSheetId="39">'[36]Raw Data'!#REF!</definedName>
    <definedName name="nameRAWQ" localSheetId="40">'[36]Raw Data'!#REF!</definedName>
    <definedName name="nameRAWQ" localSheetId="44">'[36]Raw Data'!#REF!</definedName>
    <definedName name="nameRAWQ" localSheetId="27">'[36]Raw Data'!#REF!</definedName>
    <definedName name="nameRAWQ" localSheetId="28">'[36]Raw Data'!#REF!</definedName>
    <definedName name="nameRAWQ" localSheetId="29">'[36]Raw Data'!#REF!</definedName>
    <definedName name="nameRAWQ" localSheetId="41">'[36]Raw Data'!#REF!</definedName>
    <definedName name="nameRAWQ" localSheetId="47">'[36]Raw Data'!#REF!</definedName>
    <definedName name="nameRAWQ" localSheetId="48">'[36]Raw Data'!#REF!</definedName>
    <definedName name="nameRAWQ" localSheetId="8">'[36]Raw Data'!#REF!</definedName>
    <definedName name="nameRAWQ" localSheetId="53">'[36]Raw Data'!#REF!</definedName>
    <definedName name="nameRAWQ">'[36]Raw Data'!#REF!</definedName>
    <definedName name="nameReal" localSheetId="17">#REF!</definedName>
    <definedName name="nameReal" localSheetId="18">#REF!</definedName>
    <definedName name="nameReal" localSheetId="19">#REF!</definedName>
    <definedName name="nameReal" localSheetId="21">#REF!</definedName>
    <definedName name="nameReal" localSheetId="30">#REF!</definedName>
    <definedName name="nameReal" localSheetId="31">#REF!</definedName>
    <definedName name="nameReal" localSheetId="35">#REF!</definedName>
    <definedName name="nameReal" localSheetId="39">#REF!</definedName>
    <definedName name="nameReal" localSheetId="40">#REF!</definedName>
    <definedName name="nameReal" localSheetId="44">#REF!</definedName>
    <definedName name="nameReal" localSheetId="45">#REF!</definedName>
    <definedName name="nameReal" localSheetId="10">#REF!</definedName>
    <definedName name="nameReal" localSheetId="11">#REF!</definedName>
    <definedName name="nameReal" localSheetId="27">#REF!</definedName>
    <definedName name="nameReal" localSheetId="28">#REF!</definedName>
    <definedName name="nameReal" localSheetId="29">#REF!</definedName>
    <definedName name="nameReal" localSheetId="41">#REF!</definedName>
    <definedName name="nameReal" localSheetId="47">#REF!</definedName>
    <definedName name="nameReal" localSheetId="48">#REF!</definedName>
    <definedName name="nameReal" localSheetId="8">#REF!</definedName>
    <definedName name="nameReal" localSheetId="51">#REF!</definedName>
    <definedName name="nameReal" localSheetId="53">#REF!</definedName>
    <definedName name="nameReal">#REF!</definedName>
    <definedName name="names" localSheetId="17">#REF!</definedName>
    <definedName name="names" localSheetId="18">#REF!</definedName>
    <definedName name="names" localSheetId="19">#REF!</definedName>
    <definedName name="names" localSheetId="21">#REF!</definedName>
    <definedName name="names" localSheetId="30">#REF!</definedName>
    <definedName name="names" localSheetId="31">#REF!</definedName>
    <definedName name="names" localSheetId="35">#REF!</definedName>
    <definedName name="names" localSheetId="39">#REF!</definedName>
    <definedName name="names" localSheetId="40">#REF!</definedName>
    <definedName name="names" localSheetId="44">#REF!</definedName>
    <definedName name="names" localSheetId="45">#REF!</definedName>
    <definedName name="names" localSheetId="10">#REF!</definedName>
    <definedName name="names" localSheetId="11">#REF!</definedName>
    <definedName name="names" localSheetId="27">#REF!</definedName>
    <definedName name="names" localSheetId="28">#REF!</definedName>
    <definedName name="names" localSheetId="29">#REF!</definedName>
    <definedName name="names" localSheetId="41">#REF!</definedName>
    <definedName name="names" localSheetId="47">#REF!</definedName>
    <definedName name="names" localSheetId="48">#REF!</definedName>
    <definedName name="names" localSheetId="8">#REF!</definedName>
    <definedName name="names" localSheetId="53">#REF!</definedName>
    <definedName name="names">#REF!</definedName>
    <definedName name="NAMES_fidr_r" localSheetId="17">[33]monthly!#REF!</definedName>
    <definedName name="NAMES_fidr_r" localSheetId="18">[33]monthly!#REF!</definedName>
    <definedName name="NAMES_fidr_r" localSheetId="19">[33]monthly!#REF!</definedName>
    <definedName name="NAMES_fidr_r" localSheetId="21">[33]monthly!#REF!</definedName>
    <definedName name="NAMES_fidr_r" localSheetId="30">[33]monthly!#REF!</definedName>
    <definedName name="NAMES_fidr_r" localSheetId="31">[33]monthly!#REF!</definedName>
    <definedName name="NAMES_fidr_r" localSheetId="35">[33]monthly!#REF!</definedName>
    <definedName name="NAMES_fidr_r" localSheetId="39">[33]monthly!#REF!</definedName>
    <definedName name="NAMES_fidr_r" localSheetId="40">[33]monthly!#REF!</definedName>
    <definedName name="NAMES_fidr_r" localSheetId="44">[33]monthly!#REF!</definedName>
    <definedName name="NAMES_fidr_r" localSheetId="45">[33]monthly!#REF!</definedName>
    <definedName name="NAMES_fidr_r" localSheetId="27">[33]monthly!#REF!</definedName>
    <definedName name="NAMES_fidr_r" localSheetId="28">[33]monthly!#REF!</definedName>
    <definedName name="NAMES_fidr_r" localSheetId="29">[33]monthly!#REF!</definedName>
    <definedName name="NAMES_fidr_r" localSheetId="41">[33]monthly!#REF!</definedName>
    <definedName name="NAMES_fidr_r" localSheetId="47">[33]monthly!#REF!</definedName>
    <definedName name="NAMES_fidr_r" localSheetId="48">[33]monthly!#REF!</definedName>
    <definedName name="NAMES_fidr_r" localSheetId="8">[33]monthly!#REF!</definedName>
    <definedName name="NAMES_fidr_r" localSheetId="53">[34]monthly!#REF!</definedName>
    <definedName name="NAMES_fidr_r">[33]monthly!#REF!</definedName>
    <definedName name="names_figb_r" localSheetId="17">[33]monthly!#REF!</definedName>
    <definedName name="names_figb_r" localSheetId="18">[33]monthly!#REF!</definedName>
    <definedName name="names_figb_r" localSheetId="19">[33]monthly!#REF!</definedName>
    <definedName name="names_figb_r" localSheetId="21">[33]monthly!#REF!</definedName>
    <definedName name="names_figb_r" localSheetId="30">[33]monthly!#REF!</definedName>
    <definedName name="names_figb_r" localSheetId="31">[33]monthly!#REF!</definedName>
    <definedName name="names_figb_r" localSheetId="39">[33]monthly!#REF!</definedName>
    <definedName name="names_figb_r" localSheetId="40">[33]monthly!#REF!</definedName>
    <definedName name="names_figb_r" localSheetId="44">[33]monthly!#REF!</definedName>
    <definedName name="names_figb_r" localSheetId="45">[33]monthly!#REF!</definedName>
    <definedName name="names_figb_r" localSheetId="27">[33]monthly!#REF!</definedName>
    <definedName name="names_figb_r" localSheetId="28">[33]monthly!#REF!</definedName>
    <definedName name="names_figb_r" localSheetId="29">[33]monthly!#REF!</definedName>
    <definedName name="names_figb_r" localSheetId="41">[33]monthly!#REF!</definedName>
    <definedName name="names_figb_r" localSheetId="47">[33]monthly!#REF!</definedName>
    <definedName name="names_figb_r" localSheetId="48">[33]monthly!#REF!</definedName>
    <definedName name="names_figb_r" localSheetId="8">[33]monthly!#REF!</definedName>
    <definedName name="names_figb_r" localSheetId="53">[34]monthly!#REF!</definedName>
    <definedName name="names_figb_r">[33]monthly!#REF!</definedName>
    <definedName name="names_w" localSheetId="17">#REF!</definedName>
    <definedName name="names_w" localSheetId="18">#REF!</definedName>
    <definedName name="names_w" localSheetId="19">#REF!</definedName>
    <definedName name="names_w" localSheetId="21">#REF!</definedName>
    <definedName name="names_w" localSheetId="30">#REF!</definedName>
    <definedName name="names_w" localSheetId="31">#REF!</definedName>
    <definedName name="names_w" localSheetId="35">#REF!</definedName>
    <definedName name="names_w" localSheetId="39">#REF!</definedName>
    <definedName name="names_w" localSheetId="40">#REF!</definedName>
    <definedName name="names_w" localSheetId="44">#REF!</definedName>
    <definedName name="names_w" localSheetId="45">#REF!</definedName>
    <definedName name="names_w" localSheetId="10">#REF!</definedName>
    <definedName name="names_w" localSheetId="11">#REF!</definedName>
    <definedName name="names_w" localSheetId="27">#REF!</definedName>
    <definedName name="names_w" localSheetId="28">#REF!</definedName>
    <definedName name="names_w" localSheetId="29">#REF!</definedName>
    <definedName name="names_w" localSheetId="41">#REF!</definedName>
    <definedName name="names_w" localSheetId="47">#REF!</definedName>
    <definedName name="names_w" localSheetId="48">#REF!</definedName>
    <definedName name="names_w" localSheetId="8">#REF!</definedName>
    <definedName name="names_w" localSheetId="51">#REF!</definedName>
    <definedName name="names_w" localSheetId="53">#REF!</definedName>
    <definedName name="names_w">#REF!</definedName>
    <definedName name="names1in" localSheetId="17">#REF!</definedName>
    <definedName name="names1in" localSheetId="18">#REF!</definedName>
    <definedName name="names1in" localSheetId="19">#REF!</definedName>
    <definedName name="names1in" localSheetId="21">#REF!</definedName>
    <definedName name="names1in" localSheetId="30">#REF!</definedName>
    <definedName name="names1in" localSheetId="31">#REF!</definedName>
    <definedName name="names1in" localSheetId="35">#REF!</definedName>
    <definedName name="names1in" localSheetId="39">#REF!</definedName>
    <definedName name="names1in" localSheetId="40">#REF!</definedName>
    <definedName name="names1in" localSheetId="44">#REF!</definedName>
    <definedName name="names1in" localSheetId="45">#REF!</definedName>
    <definedName name="names1in" localSheetId="10">#REF!</definedName>
    <definedName name="names1in" localSheetId="11">#REF!</definedName>
    <definedName name="names1in" localSheetId="27">#REF!</definedName>
    <definedName name="names1in" localSheetId="28">#REF!</definedName>
    <definedName name="names1in" localSheetId="29">#REF!</definedName>
    <definedName name="names1in" localSheetId="41">#REF!</definedName>
    <definedName name="names1in" localSheetId="47">#REF!</definedName>
    <definedName name="names1in" localSheetId="48">#REF!</definedName>
    <definedName name="names1in" localSheetId="8">#REF!</definedName>
    <definedName name="names1in" localSheetId="53">#REF!</definedName>
    <definedName name="names1in">#REF!</definedName>
    <definedName name="NAMESB" localSheetId="17">#REF!</definedName>
    <definedName name="NAMESB" localSheetId="18">#REF!</definedName>
    <definedName name="NAMESB" localSheetId="19">#REF!</definedName>
    <definedName name="NAMESB" localSheetId="21">#REF!</definedName>
    <definedName name="NAMESB" localSheetId="30">#REF!</definedName>
    <definedName name="NAMESB" localSheetId="31">#REF!</definedName>
    <definedName name="NAMESB" localSheetId="35">#REF!</definedName>
    <definedName name="NAMESB" localSheetId="39">#REF!</definedName>
    <definedName name="NAMESB" localSheetId="40">#REF!</definedName>
    <definedName name="NAMESB" localSheetId="44">#REF!</definedName>
    <definedName name="NAMESB" localSheetId="45">#REF!</definedName>
    <definedName name="NAMESB" localSheetId="10">#REF!</definedName>
    <definedName name="NAMESB" localSheetId="11">#REF!</definedName>
    <definedName name="NAMESB" localSheetId="27">#REF!</definedName>
    <definedName name="NAMESB" localSheetId="28">#REF!</definedName>
    <definedName name="NAMESB" localSheetId="29">#REF!</definedName>
    <definedName name="NAMESB" localSheetId="41">#REF!</definedName>
    <definedName name="NAMESB" localSheetId="47">#REF!</definedName>
    <definedName name="NAMESB" localSheetId="48">#REF!</definedName>
    <definedName name="NAMESB" localSheetId="8">#REF!</definedName>
    <definedName name="NAMESB" localSheetId="53">#REF!</definedName>
    <definedName name="NAMESB">#REF!</definedName>
    <definedName name="namesc" localSheetId="17">#REF!</definedName>
    <definedName name="namesc" localSheetId="18">#REF!</definedName>
    <definedName name="namesc" localSheetId="19">#REF!</definedName>
    <definedName name="namesc" localSheetId="21">#REF!</definedName>
    <definedName name="namesc" localSheetId="30">#REF!</definedName>
    <definedName name="namesc" localSheetId="31">#REF!</definedName>
    <definedName name="namesc" localSheetId="35">#REF!</definedName>
    <definedName name="namesc" localSheetId="39">#REF!</definedName>
    <definedName name="namesc" localSheetId="40">#REF!</definedName>
    <definedName name="namesc" localSheetId="44">#REF!</definedName>
    <definedName name="namesc" localSheetId="10">#REF!</definedName>
    <definedName name="namesc" localSheetId="11">#REF!</definedName>
    <definedName name="namesc" localSheetId="27">#REF!</definedName>
    <definedName name="namesc" localSheetId="28">#REF!</definedName>
    <definedName name="namesc" localSheetId="29">#REF!</definedName>
    <definedName name="namesc" localSheetId="41">#REF!</definedName>
    <definedName name="namesc" localSheetId="47">#REF!</definedName>
    <definedName name="namesc" localSheetId="48">#REF!</definedName>
    <definedName name="namesc" localSheetId="8">#REF!</definedName>
    <definedName name="namesc" localSheetId="53">#REF!</definedName>
    <definedName name="namesc">#REF!</definedName>
    <definedName name="NAMESG" localSheetId="17">#REF!</definedName>
    <definedName name="NAMESG" localSheetId="18">#REF!</definedName>
    <definedName name="NAMESG" localSheetId="19">#REF!</definedName>
    <definedName name="NAMESG" localSheetId="21">#REF!</definedName>
    <definedName name="NAMESG" localSheetId="30">#REF!</definedName>
    <definedName name="NAMESG" localSheetId="31">#REF!</definedName>
    <definedName name="NAMESG" localSheetId="35">#REF!</definedName>
    <definedName name="NAMESG" localSheetId="39">#REF!</definedName>
    <definedName name="NAMESG" localSheetId="40">#REF!</definedName>
    <definedName name="NAMESG" localSheetId="44">#REF!</definedName>
    <definedName name="NAMESG" localSheetId="10">#REF!</definedName>
    <definedName name="NAMESG" localSheetId="11">#REF!</definedName>
    <definedName name="NAMESG" localSheetId="27">#REF!</definedName>
    <definedName name="NAMESG" localSheetId="28">#REF!</definedName>
    <definedName name="NAMESG" localSheetId="29">#REF!</definedName>
    <definedName name="NAMESG" localSheetId="41">#REF!</definedName>
    <definedName name="NAMESG" localSheetId="47">#REF!</definedName>
    <definedName name="NAMESG" localSheetId="48">#REF!</definedName>
    <definedName name="NAMESG" localSheetId="8">#REF!</definedName>
    <definedName name="NAMESG" localSheetId="53">#REF!</definedName>
    <definedName name="NAMESG">#REF!</definedName>
    <definedName name="namesm" localSheetId="17">#REF!</definedName>
    <definedName name="namesm" localSheetId="18">#REF!</definedName>
    <definedName name="namesm" localSheetId="19">#REF!</definedName>
    <definedName name="namesm" localSheetId="21">#REF!</definedName>
    <definedName name="namesm" localSheetId="30">#REF!</definedName>
    <definedName name="namesm" localSheetId="31">#REF!</definedName>
    <definedName name="namesm" localSheetId="35">#REF!</definedName>
    <definedName name="namesm" localSheetId="39">#REF!</definedName>
    <definedName name="namesm" localSheetId="40">#REF!</definedName>
    <definedName name="namesm" localSheetId="44">#REF!</definedName>
    <definedName name="namesm" localSheetId="10">#REF!</definedName>
    <definedName name="namesm" localSheetId="11">#REF!</definedName>
    <definedName name="namesm" localSheetId="27">#REF!</definedName>
    <definedName name="namesm" localSheetId="28">#REF!</definedName>
    <definedName name="namesm" localSheetId="29">#REF!</definedName>
    <definedName name="namesm" localSheetId="41">#REF!</definedName>
    <definedName name="namesm" localSheetId="47">#REF!</definedName>
    <definedName name="namesm" localSheetId="48">#REF!</definedName>
    <definedName name="namesm" localSheetId="8">#REF!</definedName>
    <definedName name="namesm" localSheetId="53">#REF!</definedName>
    <definedName name="namesm">#REF!</definedName>
    <definedName name="NAMESQ" localSheetId="17">#REF!</definedName>
    <definedName name="NAMESQ" localSheetId="18">#REF!</definedName>
    <definedName name="NAMESQ" localSheetId="19">#REF!</definedName>
    <definedName name="NAMESQ" localSheetId="21">#REF!</definedName>
    <definedName name="NAMESQ" localSheetId="30">#REF!</definedName>
    <definedName name="NAMESQ" localSheetId="31">#REF!</definedName>
    <definedName name="NAMESQ" localSheetId="35">#REF!</definedName>
    <definedName name="NAMESQ" localSheetId="39">#REF!</definedName>
    <definedName name="NAMESQ" localSheetId="40">#REF!</definedName>
    <definedName name="NAMESQ" localSheetId="44">#REF!</definedName>
    <definedName name="NAMESQ" localSheetId="10">#REF!</definedName>
    <definedName name="NAMESQ" localSheetId="11">#REF!</definedName>
    <definedName name="NAMESQ" localSheetId="27">#REF!</definedName>
    <definedName name="NAMESQ" localSheetId="28">#REF!</definedName>
    <definedName name="NAMESQ" localSheetId="29">#REF!</definedName>
    <definedName name="NAMESQ" localSheetId="41">#REF!</definedName>
    <definedName name="NAMESQ" localSheetId="47">#REF!</definedName>
    <definedName name="NAMESQ" localSheetId="48">#REF!</definedName>
    <definedName name="NAMESQ" localSheetId="8">#REF!</definedName>
    <definedName name="NAMESQ" localSheetId="53">#REF!</definedName>
    <definedName name="NAMESQ">#REF!</definedName>
    <definedName name="namesr" localSheetId="17">#REF!</definedName>
    <definedName name="namesr" localSheetId="18">#REF!</definedName>
    <definedName name="namesr" localSheetId="19">#REF!</definedName>
    <definedName name="namesr" localSheetId="21">#REF!</definedName>
    <definedName name="namesr" localSheetId="30">#REF!</definedName>
    <definedName name="namesr" localSheetId="31">#REF!</definedName>
    <definedName name="namesr" localSheetId="35">#REF!</definedName>
    <definedName name="namesr" localSheetId="39">#REF!</definedName>
    <definedName name="namesr" localSheetId="40">#REF!</definedName>
    <definedName name="namesr" localSheetId="44">#REF!</definedName>
    <definedName name="namesr" localSheetId="10">#REF!</definedName>
    <definedName name="namesr" localSheetId="11">#REF!</definedName>
    <definedName name="namesr" localSheetId="27">#REF!</definedName>
    <definedName name="namesr" localSheetId="28">#REF!</definedName>
    <definedName name="namesr" localSheetId="29">#REF!</definedName>
    <definedName name="namesr" localSheetId="41">#REF!</definedName>
    <definedName name="namesr" localSheetId="47">#REF!</definedName>
    <definedName name="namesr" localSheetId="48">#REF!</definedName>
    <definedName name="namesr" localSheetId="8">#REF!</definedName>
    <definedName name="namesr" localSheetId="53">#REF!</definedName>
    <definedName name="namesr">#REF!</definedName>
    <definedName name="namestran" localSheetId="53">[28]transfer!$C$1:$O$1</definedName>
    <definedName name="namestran">[29]transfer!$C$1:$O$1</definedName>
    <definedName name="namgdp" localSheetId="17">#REF!</definedName>
    <definedName name="namgdp" localSheetId="18">#REF!</definedName>
    <definedName name="namgdp" localSheetId="19">#REF!</definedName>
    <definedName name="namgdp" localSheetId="21">#REF!</definedName>
    <definedName name="namgdp" localSheetId="30">#REF!</definedName>
    <definedName name="namgdp" localSheetId="31">#REF!</definedName>
    <definedName name="namgdp" localSheetId="35">#REF!</definedName>
    <definedName name="namgdp" localSheetId="39">#REF!</definedName>
    <definedName name="namgdp" localSheetId="40">#REF!</definedName>
    <definedName name="namgdp" localSheetId="44">#REF!</definedName>
    <definedName name="namgdp" localSheetId="45">#REF!</definedName>
    <definedName name="namgdp" localSheetId="10">#REF!</definedName>
    <definedName name="namgdp" localSheetId="11">#REF!</definedName>
    <definedName name="namgdp" localSheetId="27">#REF!</definedName>
    <definedName name="namgdp" localSheetId="28">#REF!</definedName>
    <definedName name="namgdp" localSheetId="29">#REF!</definedName>
    <definedName name="namgdp" localSheetId="41">#REF!</definedName>
    <definedName name="namgdp" localSheetId="47">#REF!</definedName>
    <definedName name="namgdp" localSheetId="48">#REF!</definedName>
    <definedName name="namgdp" localSheetId="8">#REF!</definedName>
    <definedName name="namgdp" localSheetId="51">#REF!</definedName>
    <definedName name="namgdp" localSheetId="53">#REF!</definedName>
    <definedName name="namgdp">#REF!</definedName>
    <definedName name="NAMIN" localSheetId="17">#REF!</definedName>
    <definedName name="NAMIN" localSheetId="18">#REF!</definedName>
    <definedName name="NAMIN" localSheetId="19">#REF!</definedName>
    <definedName name="NAMIN" localSheetId="21">#REF!</definedName>
    <definedName name="NAMIN" localSheetId="30">#REF!</definedName>
    <definedName name="NAMIN" localSheetId="31">#REF!</definedName>
    <definedName name="NAMIN" localSheetId="35">#REF!</definedName>
    <definedName name="NAMIN" localSheetId="39">#REF!</definedName>
    <definedName name="NAMIN" localSheetId="40">#REF!</definedName>
    <definedName name="NAMIN" localSheetId="44">#REF!</definedName>
    <definedName name="NAMIN" localSheetId="45">#REF!</definedName>
    <definedName name="NAMIN" localSheetId="10">#REF!</definedName>
    <definedName name="NAMIN" localSheetId="11">#REF!</definedName>
    <definedName name="NAMIN" localSheetId="27">#REF!</definedName>
    <definedName name="NAMIN" localSheetId="28">#REF!</definedName>
    <definedName name="NAMIN" localSheetId="29">#REF!</definedName>
    <definedName name="NAMIN" localSheetId="41">#REF!</definedName>
    <definedName name="NAMIN" localSheetId="47">#REF!</definedName>
    <definedName name="NAMIN" localSheetId="48">#REF!</definedName>
    <definedName name="NAMIN" localSheetId="8">#REF!</definedName>
    <definedName name="NAMIN" localSheetId="53">#REF!</definedName>
    <definedName name="NAMIN">#REF!</definedName>
    <definedName name="namin1" localSheetId="53">[6]REER!$F$1:$BP$1</definedName>
    <definedName name="namin1">[20]REER!$F$1:$BP$1</definedName>
    <definedName name="namin2" localSheetId="53">[6]REER!$F$138:$AA$138</definedName>
    <definedName name="namin2">[20]REER!$F$138:$AA$138</definedName>
    <definedName name="namind" localSheetId="17">'[2]work Q real'!#REF!</definedName>
    <definedName name="namind" localSheetId="18">'[2]work Q real'!#REF!</definedName>
    <definedName name="namind" localSheetId="19">'[2]work Q real'!#REF!</definedName>
    <definedName name="namind" localSheetId="21">'[2]work Q real'!#REF!</definedName>
    <definedName name="namind" localSheetId="30">'[2]work Q real'!#REF!</definedName>
    <definedName name="namind" localSheetId="31">'[2]work Q real'!#REF!</definedName>
    <definedName name="namind" localSheetId="39">'[2]work Q real'!#REF!</definedName>
    <definedName name="namind" localSheetId="40">'[2]work Q real'!#REF!</definedName>
    <definedName name="namind" localSheetId="44">'[2]work Q real'!#REF!</definedName>
    <definedName name="namind" localSheetId="45">'[2]work Q real'!#REF!</definedName>
    <definedName name="namind" localSheetId="27">'[2]work Q real'!#REF!</definedName>
    <definedName name="namind" localSheetId="28">'[2]work Q real'!#REF!</definedName>
    <definedName name="namind" localSheetId="29">'[2]work Q real'!#REF!</definedName>
    <definedName name="namind" localSheetId="41">'[2]work Q real'!#REF!</definedName>
    <definedName name="namind" localSheetId="47">'[2]work Q real'!#REF!</definedName>
    <definedName name="namind" localSheetId="48">'[2]work Q real'!#REF!</definedName>
    <definedName name="namind" localSheetId="8">'[2]work Q real'!#REF!</definedName>
    <definedName name="namind" localSheetId="51">'[2]work Q real'!#REF!</definedName>
    <definedName name="namind" localSheetId="53">'[2]work Q real'!#REF!</definedName>
    <definedName name="namind">'[2]work Q real'!#REF!</definedName>
    <definedName name="naminm" localSheetId="17">#REF!</definedName>
    <definedName name="naminm" localSheetId="18">#REF!</definedName>
    <definedName name="naminm" localSheetId="19">#REF!</definedName>
    <definedName name="naminm" localSheetId="21">#REF!</definedName>
    <definedName name="naminm" localSheetId="30">#REF!</definedName>
    <definedName name="naminm" localSheetId="31">#REF!</definedName>
    <definedName name="naminm" localSheetId="35">#REF!</definedName>
    <definedName name="naminm" localSheetId="39">#REF!</definedName>
    <definedName name="naminm" localSheetId="40">#REF!</definedName>
    <definedName name="naminm" localSheetId="44">#REF!</definedName>
    <definedName name="naminm" localSheetId="45">#REF!</definedName>
    <definedName name="naminm" localSheetId="10">#REF!</definedName>
    <definedName name="naminm" localSheetId="11">#REF!</definedName>
    <definedName name="naminm" localSheetId="27">#REF!</definedName>
    <definedName name="naminm" localSheetId="28">#REF!</definedName>
    <definedName name="naminm" localSheetId="29">#REF!</definedName>
    <definedName name="naminm" localSheetId="41">#REF!</definedName>
    <definedName name="naminm" localSheetId="47">#REF!</definedName>
    <definedName name="naminm" localSheetId="48">#REF!</definedName>
    <definedName name="naminm" localSheetId="8">#REF!</definedName>
    <definedName name="naminm" localSheetId="51">#REF!</definedName>
    <definedName name="naminm" localSheetId="53">#REF!</definedName>
    <definedName name="naminm">#REF!</definedName>
    <definedName name="naminq" localSheetId="17">#REF!</definedName>
    <definedName name="naminq" localSheetId="18">#REF!</definedName>
    <definedName name="naminq" localSheetId="19">#REF!</definedName>
    <definedName name="naminq" localSheetId="21">#REF!</definedName>
    <definedName name="naminq" localSheetId="30">#REF!</definedName>
    <definedName name="naminq" localSheetId="31">#REF!</definedName>
    <definedName name="naminq" localSheetId="35">#REF!</definedName>
    <definedName name="naminq" localSheetId="39">#REF!</definedName>
    <definedName name="naminq" localSheetId="40">#REF!</definedName>
    <definedName name="naminq" localSheetId="44">#REF!</definedName>
    <definedName name="naminq" localSheetId="45">#REF!</definedName>
    <definedName name="naminq" localSheetId="10">#REF!</definedName>
    <definedName name="naminq" localSheetId="11">#REF!</definedName>
    <definedName name="naminq" localSheetId="27">#REF!</definedName>
    <definedName name="naminq" localSheetId="28">#REF!</definedName>
    <definedName name="naminq" localSheetId="29">#REF!</definedName>
    <definedName name="naminq" localSheetId="41">#REF!</definedName>
    <definedName name="naminq" localSheetId="47">#REF!</definedName>
    <definedName name="naminq" localSheetId="48">#REF!</definedName>
    <definedName name="naminq" localSheetId="8">#REF!</definedName>
    <definedName name="naminq" localSheetId="53">#REF!</definedName>
    <definedName name="naminq">#REF!</definedName>
    <definedName name="namm" localSheetId="17">#REF!</definedName>
    <definedName name="namm" localSheetId="18">#REF!</definedName>
    <definedName name="namm" localSheetId="19">#REF!</definedName>
    <definedName name="namm" localSheetId="21">#REF!</definedName>
    <definedName name="namm" localSheetId="30">#REF!</definedName>
    <definedName name="namm" localSheetId="31">#REF!</definedName>
    <definedName name="namm" localSheetId="35">#REF!</definedName>
    <definedName name="namm" localSheetId="39">#REF!</definedName>
    <definedName name="namm" localSheetId="40">#REF!</definedName>
    <definedName name="namm" localSheetId="44">#REF!</definedName>
    <definedName name="namm" localSheetId="45">#REF!</definedName>
    <definedName name="namm" localSheetId="10">#REF!</definedName>
    <definedName name="namm" localSheetId="11">#REF!</definedName>
    <definedName name="namm" localSheetId="27">#REF!</definedName>
    <definedName name="namm" localSheetId="28">#REF!</definedName>
    <definedName name="namm" localSheetId="29">#REF!</definedName>
    <definedName name="namm" localSheetId="41">#REF!</definedName>
    <definedName name="namm" localSheetId="47">#REF!</definedName>
    <definedName name="namm" localSheetId="48">#REF!</definedName>
    <definedName name="namm" localSheetId="8">#REF!</definedName>
    <definedName name="namm" localSheetId="53">#REF!</definedName>
    <definedName name="namm">#REF!</definedName>
    <definedName name="NAMOUT" localSheetId="17">#REF!</definedName>
    <definedName name="NAMOUT" localSheetId="18">#REF!</definedName>
    <definedName name="NAMOUT" localSheetId="19">#REF!</definedName>
    <definedName name="NAMOUT" localSheetId="21">#REF!</definedName>
    <definedName name="NAMOUT" localSheetId="30">#REF!</definedName>
    <definedName name="NAMOUT" localSheetId="31">#REF!</definedName>
    <definedName name="NAMOUT" localSheetId="35">#REF!</definedName>
    <definedName name="NAMOUT" localSheetId="39">#REF!</definedName>
    <definedName name="NAMOUT" localSheetId="40">#REF!</definedName>
    <definedName name="NAMOUT" localSheetId="44">#REF!</definedName>
    <definedName name="NAMOUT" localSheetId="10">#REF!</definedName>
    <definedName name="NAMOUT" localSheetId="11">#REF!</definedName>
    <definedName name="NAMOUT" localSheetId="27">#REF!</definedName>
    <definedName name="NAMOUT" localSheetId="28">#REF!</definedName>
    <definedName name="NAMOUT" localSheetId="29">#REF!</definedName>
    <definedName name="NAMOUT" localSheetId="41">#REF!</definedName>
    <definedName name="NAMOUT" localSheetId="47">#REF!</definedName>
    <definedName name="NAMOUT" localSheetId="48">#REF!</definedName>
    <definedName name="NAMOUT" localSheetId="8">#REF!</definedName>
    <definedName name="NAMOUT" localSheetId="53">#REF!</definedName>
    <definedName name="NAMOUT">#REF!</definedName>
    <definedName name="namout1" localSheetId="53">[6]REER!$F$2:$AA$2</definedName>
    <definedName name="namout1">[20]REER!$F$2:$AA$2</definedName>
    <definedName name="namoutm" localSheetId="17">#REF!</definedName>
    <definedName name="namoutm" localSheetId="18">#REF!</definedName>
    <definedName name="namoutm" localSheetId="19">#REF!</definedName>
    <definedName name="namoutm" localSheetId="21">#REF!</definedName>
    <definedName name="namoutm" localSheetId="30">#REF!</definedName>
    <definedName name="namoutm" localSheetId="31">#REF!</definedName>
    <definedName name="namoutm" localSheetId="35">#REF!</definedName>
    <definedName name="namoutm" localSheetId="39">#REF!</definedName>
    <definedName name="namoutm" localSheetId="40">#REF!</definedName>
    <definedName name="namoutm" localSheetId="44">#REF!</definedName>
    <definedName name="namoutm" localSheetId="45">#REF!</definedName>
    <definedName name="namoutm" localSheetId="10">#REF!</definedName>
    <definedName name="namoutm" localSheetId="11">#REF!</definedName>
    <definedName name="namoutm" localSheetId="27">#REF!</definedName>
    <definedName name="namoutm" localSheetId="28">#REF!</definedName>
    <definedName name="namoutm" localSheetId="29">#REF!</definedName>
    <definedName name="namoutm" localSheetId="41">#REF!</definedName>
    <definedName name="namoutm" localSheetId="47">#REF!</definedName>
    <definedName name="namoutm" localSheetId="48">#REF!</definedName>
    <definedName name="namoutm" localSheetId="8">#REF!</definedName>
    <definedName name="namoutm" localSheetId="51">#REF!</definedName>
    <definedName name="namoutm" localSheetId="53">#REF!</definedName>
    <definedName name="namoutm">#REF!</definedName>
    <definedName name="namoutq" localSheetId="17">#REF!</definedName>
    <definedName name="namoutq" localSheetId="18">#REF!</definedName>
    <definedName name="namoutq" localSheetId="19">#REF!</definedName>
    <definedName name="namoutq" localSheetId="21">#REF!</definedName>
    <definedName name="namoutq" localSheetId="30">#REF!</definedName>
    <definedName name="namoutq" localSheetId="31">#REF!</definedName>
    <definedName name="namoutq" localSheetId="35">#REF!</definedName>
    <definedName name="namoutq" localSheetId="39">#REF!</definedName>
    <definedName name="namoutq" localSheetId="40">#REF!</definedName>
    <definedName name="namoutq" localSheetId="44">#REF!</definedName>
    <definedName name="namoutq" localSheetId="45">#REF!</definedName>
    <definedName name="namoutq" localSheetId="10">#REF!</definedName>
    <definedName name="namoutq" localSheetId="11">#REF!</definedName>
    <definedName name="namoutq" localSheetId="27">#REF!</definedName>
    <definedName name="namoutq" localSheetId="28">#REF!</definedName>
    <definedName name="namoutq" localSheetId="29">#REF!</definedName>
    <definedName name="namoutq" localSheetId="41">#REF!</definedName>
    <definedName name="namoutq" localSheetId="47">#REF!</definedName>
    <definedName name="namoutq" localSheetId="48">#REF!</definedName>
    <definedName name="namoutq" localSheetId="8">#REF!</definedName>
    <definedName name="namoutq" localSheetId="53">#REF!</definedName>
    <definedName name="namoutq">#REF!</definedName>
    <definedName name="namprofit" localSheetId="53">[6]C!$O$1:$Z$1</definedName>
    <definedName name="namprofit">[20]C!$O$1:$Z$1</definedName>
    <definedName name="namq" localSheetId="17">#REF!</definedName>
    <definedName name="namq" localSheetId="18">#REF!</definedName>
    <definedName name="namq" localSheetId="19">#REF!</definedName>
    <definedName name="namq" localSheetId="21">#REF!</definedName>
    <definedName name="namq" localSheetId="30">#REF!</definedName>
    <definedName name="namq" localSheetId="31">#REF!</definedName>
    <definedName name="namq" localSheetId="35">#REF!</definedName>
    <definedName name="namq" localSheetId="39">#REF!</definedName>
    <definedName name="namq" localSheetId="40">#REF!</definedName>
    <definedName name="namq" localSheetId="44">#REF!</definedName>
    <definedName name="namq" localSheetId="45">#REF!</definedName>
    <definedName name="namq" localSheetId="10">#REF!</definedName>
    <definedName name="namq" localSheetId="11">#REF!</definedName>
    <definedName name="namq" localSheetId="27">#REF!</definedName>
    <definedName name="namq" localSheetId="28">#REF!</definedName>
    <definedName name="namq" localSheetId="29">#REF!</definedName>
    <definedName name="namq" localSheetId="41">#REF!</definedName>
    <definedName name="namq" localSheetId="47">#REF!</definedName>
    <definedName name="namq" localSheetId="48">#REF!</definedName>
    <definedName name="namq" localSheetId="8">#REF!</definedName>
    <definedName name="namq" localSheetId="51">#REF!</definedName>
    <definedName name="namq" localSheetId="53">#REF!</definedName>
    <definedName name="namq">#REF!</definedName>
    <definedName name="namq1" localSheetId="17">#REF!</definedName>
    <definedName name="namq1" localSheetId="18">#REF!</definedName>
    <definedName name="namq1" localSheetId="19">#REF!</definedName>
    <definedName name="namq1" localSheetId="21">#REF!</definedName>
    <definedName name="namq1" localSheetId="30">#REF!</definedName>
    <definedName name="namq1" localSheetId="31">#REF!</definedName>
    <definedName name="namq1" localSheetId="35">#REF!</definedName>
    <definedName name="namq1" localSheetId="39">#REF!</definedName>
    <definedName name="namq1" localSheetId="40">#REF!</definedName>
    <definedName name="namq1" localSheetId="44">#REF!</definedName>
    <definedName name="namq1" localSheetId="45">#REF!</definedName>
    <definedName name="namq1" localSheetId="10">#REF!</definedName>
    <definedName name="namq1" localSheetId="11">#REF!</definedName>
    <definedName name="namq1" localSheetId="27">#REF!</definedName>
    <definedName name="namq1" localSheetId="28">#REF!</definedName>
    <definedName name="namq1" localSheetId="29">#REF!</definedName>
    <definedName name="namq1" localSheetId="41">#REF!</definedName>
    <definedName name="namq1" localSheetId="47">#REF!</definedName>
    <definedName name="namq1" localSheetId="48">#REF!</definedName>
    <definedName name="namq1" localSheetId="8">#REF!</definedName>
    <definedName name="namq1" localSheetId="53">#REF!</definedName>
    <definedName name="namq1">#REF!</definedName>
    <definedName name="namq2" localSheetId="17">#REF!</definedName>
    <definedName name="namq2" localSheetId="18">#REF!</definedName>
    <definedName name="namq2" localSheetId="19">#REF!</definedName>
    <definedName name="namq2" localSheetId="21">#REF!</definedName>
    <definedName name="namq2" localSheetId="30">#REF!</definedName>
    <definedName name="namq2" localSheetId="31">#REF!</definedName>
    <definedName name="namq2" localSheetId="35">#REF!</definedName>
    <definedName name="namq2" localSheetId="39">#REF!</definedName>
    <definedName name="namq2" localSheetId="40">#REF!</definedName>
    <definedName name="namq2" localSheetId="44">#REF!</definedName>
    <definedName name="namq2" localSheetId="45">#REF!</definedName>
    <definedName name="namq2" localSheetId="10">#REF!</definedName>
    <definedName name="namq2" localSheetId="11">#REF!</definedName>
    <definedName name="namq2" localSheetId="27">#REF!</definedName>
    <definedName name="namq2" localSheetId="28">#REF!</definedName>
    <definedName name="namq2" localSheetId="29">#REF!</definedName>
    <definedName name="namq2" localSheetId="41">#REF!</definedName>
    <definedName name="namq2" localSheetId="47">#REF!</definedName>
    <definedName name="namq2" localSheetId="48">#REF!</definedName>
    <definedName name="namq2" localSheetId="8">#REF!</definedName>
    <definedName name="namq2" localSheetId="53">#REF!</definedName>
    <definedName name="namq2">#REF!</definedName>
    <definedName name="namreer" localSheetId="53">[6]REER!$AY$143:$BF$143</definedName>
    <definedName name="namreer">[20]REER!$AY$143:$BF$143</definedName>
    <definedName name="namsgdp" localSheetId="17">#REF!</definedName>
    <definedName name="namsgdp" localSheetId="18">#REF!</definedName>
    <definedName name="namsgdp" localSheetId="19">#REF!</definedName>
    <definedName name="namsgdp" localSheetId="21">#REF!</definedName>
    <definedName name="namsgdp" localSheetId="30">#REF!</definedName>
    <definedName name="namsgdp" localSheetId="31">#REF!</definedName>
    <definedName name="namsgdp" localSheetId="35">#REF!</definedName>
    <definedName name="namsgdp" localSheetId="39">#REF!</definedName>
    <definedName name="namsgdp" localSheetId="40">#REF!</definedName>
    <definedName name="namsgdp" localSheetId="44">#REF!</definedName>
    <definedName name="namsgdp" localSheetId="45">#REF!</definedName>
    <definedName name="namsgdp" localSheetId="10">#REF!</definedName>
    <definedName name="namsgdp" localSheetId="11">#REF!</definedName>
    <definedName name="namsgdp" localSheetId="27">#REF!</definedName>
    <definedName name="namsgdp" localSheetId="28">#REF!</definedName>
    <definedName name="namsgdp" localSheetId="29">#REF!</definedName>
    <definedName name="namsgdp" localSheetId="41">#REF!</definedName>
    <definedName name="namsgdp" localSheetId="47">#REF!</definedName>
    <definedName name="namsgdp" localSheetId="48">#REF!</definedName>
    <definedName name="namsgdp" localSheetId="8">#REF!</definedName>
    <definedName name="namsgdp" localSheetId="51">#REF!</definedName>
    <definedName name="namsgdp" localSheetId="53">#REF!</definedName>
    <definedName name="namsgdp">#REF!</definedName>
    <definedName name="namtin" localSheetId="17">#REF!</definedName>
    <definedName name="namtin" localSheetId="18">#REF!</definedName>
    <definedName name="namtin" localSheetId="19">#REF!</definedName>
    <definedName name="namtin" localSheetId="21">#REF!</definedName>
    <definedName name="namtin" localSheetId="30">#REF!</definedName>
    <definedName name="namtin" localSheetId="31">#REF!</definedName>
    <definedName name="namtin" localSheetId="35">#REF!</definedName>
    <definedName name="namtin" localSheetId="39">#REF!</definedName>
    <definedName name="namtin" localSheetId="40">#REF!</definedName>
    <definedName name="namtin" localSheetId="44">#REF!</definedName>
    <definedName name="namtin" localSheetId="45">#REF!</definedName>
    <definedName name="namtin" localSheetId="10">#REF!</definedName>
    <definedName name="namtin" localSheetId="11">#REF!</definedName>
    <definedName name="namtin" localSheetId="27">#REF!</definedName>
    <definedName name="namtin" localSheetId="28">#REF!</definedName>
    <definedName name="namtin" localSheetId="29">#REF!</definedName>
    <definedName name="namtin" localSheetId="41">#REF!</definedName>
    <definedName name="namtin" localSheetId="47">#REF!</definedName>
    <definedName name="namtin" localSheetId="48">#REF!</definedName>
    <definedName name="namtin" localSheetId="8">#REF!</definedName>
    <definedName name="namtin" localSheetId="53">#REF!</definedName>
    <definedName name="namtin">#REF!</definedName>
    <definedName name="namtout" localSheetId="17">#REF!</definedName>
    <definedName name="namtout" localSheetId="18">#REF!</definedName>
    <definedName name="namtout" localSheetId="19">#REF!</definedName>
    <definedName name="namtout" localSheetId="21">#REF!</definedName>
    <definedName name="namtout" localSheetId="30">#REF!</definedName>
    <definedName name="namtout" localSheetId="31">#REF!</definedName>
    <definedName name="namtout" localSheetId="35">#REF!</definedName>
    <definedName name="namtout" localSheetId="39">#REF!</definedName>
    <definedName name="namtout" localSheetId="40">#REF!</definedName>
    <definedName name="namtout" localSheetId="44">#REF!</definedName>
    <definedName name="namtout" localSheetId="45">#REF!</definedName>
    <definedName name="namtout" localSheetId="10">#REF!</definedName>
    <definedName name="namtout" localSheetId="11">#REF!</definedName>
    <definedName name="namtout" localSheetId="27">#REF!</definedName>
    <definedName name="namtout" localSheetId="28">#REF!</definedName>
    <definedName name="namtout" localSheetId="29">#REF!</definedName>
    <definedName name="namtout" localSheetId="41">#REF!</definedName>
    <definedName name="namtout" localSheetId="47">#REF!</definedName>
    <definedName name="namtout" localSheetId="48">#REF!</definedName>
    <definedName name="namtout" localSheetId="8">#REF!</definedName>
    <definedName name="namtout" localSheetId="53">#REF!</definedName>
    <definedName name="namtout">#REF!</definedName>
    <definedName name="namulc" localSheetId="53">[6]REER!$BI$1:$BP$1</definedName>
    <definedName name="namulc">[20]REER!$BI$1:$BP$1</definedName>
    <definedName name="_xlnm.Print_Titles" localSheetId="17">#REF!,#REF!</definedName>
    <definedName name="_xlnm.Print_Titles" localSheetId="18">#REF!,#REF!</definedName>
    <definedName name="_xlnm.Print_Titles" localSheetId="19">#REF!,#REF!</definedName>
    <definedName name="_xlnm.Print_Titles" localSheetId="21">#REF!,#REF!</definedName>
    <definedName name="_xlnm.Print_Titles" localSheetId="30">#REF!,#REF!</definedName>
    <definedName name="_xlnm.Print_Titles" localSheetId="31">#REF!,#REF!</definedName>
    <definedName name="_xlnm.Print_Titles" localSheetId="35">#REF!,#REF!</definedName>
    <definedName name="_xlnm.Print_Titles" localSheetId="39">#REF!,#REF!</definedName>
    <definedName name="_xlnm.Print_Titles" localSheetId="40">#REF!,#REF!</definedName>
    <definedName name="_xlnm.Print_Titles" localSheetId="44">#REF!,#REF!</definedName>
    <definedName name="_xlnm.Print_Titles" localSheetId="45">#REF!,#REF!</definedName>
    <definedName name="_xlnm.Print_Titles" localSheetId="10">#REF!,#REF!</definedName>
    <definedName name="_xlnm.Print_Titles" localSheetId="11">#REF!,#REF!</definedName>
    <definedName name="_xlnm.Print_Titles" localSheetId="27">#REF!,#REF!</definedName>
    <definedName name="_xlnm.Print_Titles" localSheetId="28">#REF!,#REF!</definedName>
    <definedName name="_xlnm.Print_Titles" localSheetId="29">#REF!,#REF!</definedName>
    <definedName name="_xlnm.Print_Titles" localSheetId="41">#REF!,#REF!</definedName>
    <definedName name="_xlnm.Print_Titles" localSheetId="47">#REF!,#REF!</definedName>
    <definedName name="_xlnm.Print_Titles" localSheetId="48">#REF!,#REF!</definedName>
    <definedName name="_xlnm.Print_Titles" localSheetId="8">#REF!,#REF!</definedName>
    <definedName name="_xlnm.Print_Titles" localSheetId="51">#REF!,#REF!</definedName>
    <definedName name="_xlnm.Print_Titles" localSheetId="53">#REF!,#REF!</definedName>
    <definedName name="_xlnm.Print_Titles">#REF!,#REF!</definedName>
    <definedName name="NCG">#N/A</definedName>
    <definedName name="NCG_R">#N/A</definedName>
    <definedName name="NCP">#N/A</definedName>
    <definedName name="NCP_R">#N/A</definedName>
    <definedName name="NCZD" localSheetId="17">[27]Graf14_Graf15!#REF!</definedName>
    <definedName name="NCZD" localSheetId="18">[27]Graf14_Graf15!#REF!</definedName>
    <definedName name="NCZD" localSheetId="19">[27]Graf14_Graf15!#REF!</definedName>
    <definedName name="NCZD" localSheetId="21">[27]Graf14_Graf15!#REF!</definedName>
    <definedName name="NCZD" localSheetId="30">[27]Graf14_Graf15!#REF!</definedName>
    <definedName name="NCZD" localSheetId="31">[27]Graf14_Graf15!#REF!</definedName>
    <definedName name="NCZD" localSheetId="35">[27]Graf14_Graf15!#REF!</definedName>
    <definedName name="NCZD" localSheetId="39">[27]Graf14_Graf15!#REF!</definedName>
    <definedName name="NCZD" localSheetId="40">[27]Graf14_Graf15!#REF!</definedName>
    <definedName name="NCZD" localSheetId="44">[27]Graf14_Graf15!#REF!</definedName>
    <definedName name="NCZD" localSheetId="45">[27]Graf14_Graf15!#REF!</definedName>
    <definedName name="NCZD" localSheetId="10">[27]Graf14_Graf15!#REF!</definedName>
    <definedName name="NCZD" localSheetId="11">[27]Graf14_Graf15!#REF!</definedName>
    <definedName name="NCZD" localSheetId="27">[27]Graf14_Graf15!#REF!</definedName>
    <definedName name="NCZD" localSheetId="28">[27]Graf14_Graf15!#REF!</definedName>
    <definedName name="NCZD" localSheetId="29">[27]Graf14_Graf15!#REF!</definedName>
    <definedName name="NCZD" localSheetId="41">[27]Graf14_Graf15!#REF!</definedName>
    <definedName name="NCZD" localSheetId="47">[27]Graf14_Graf15!#REF!</definedName>
    <definedName name="NCZD" localSheetId="48">[27]Graf14_Graf15!#REF!</definedName>
    <definedName name="NCZD" localSheetId="8">[27]Graf14_Graf15!#REF!</definedName>
    <definedName name="NCZD" localSheetId="51">[27]Graf14_Graf15!#REF!</definedName>
    <definedName name="NCZD" localSheetId="53">[27]Graf14_Graf15!#REF!</definedName>
    <definedName name="NCZD">[27]Graf14_Graf15!#REF!</definedName>
    <definedName name="NCZD_2" localSheetId="17">[27]Graf14_Graf15!#REF!</definedName>
    <definedName name="NCZD_2" localSheetId="18">[27]Graf14_Graf15!#REF!</definedName>
    <definedName name="NCZD_2" localSheetId="19">[27]Graf14_Graf15!#REF!</definedName>
    <definedName name="NCZD_2" localSheetId="21">[27]Graf14_Graf15!#REF!</definedName>
    <definedName name="NCZD_2" localSheetId="30">[27]Graf14_Graf15!#REF!</definedName>
    <definedName name="NCZD_2" localSheetId="31">[27]Graf14_Graf15!#REF!</definedName>
    <definedName name="NCZD_2" localSheetId="35">[27]Graf14_Graf15!#REF!</definedName>
    <definedName name="NCZD_2" localSheetId="39">[27]Graf14_Graf15!#REF!</definedName>
    <definedName name="NCZD_2" localSheetId="40">[27]Graf14_Graf15!#REF!</definedName>
    <definedName name="NCZD_2" localSheetId="44">[27]Graf14_Graf15!#REF!</definedName>
    <definedName name="NCZD_2" localSheetId="45">[27]Graf14_Graf15!#REF!</definedName>
    <definedName name="NCZD_2" localSheetId="10">[27]Graf14_Graf15!#REF!</definedName>
    <definedName name="NCZD_2" localSheetId="11">[27]Graf14_Graf15!#REF!</definedName>
    <definedName name="NCZD_2" localSheetId="27">[27]Graf14_Graf15!#REF!</definedName>
    <definedName name="NCZD_2" localSheetId="28">[27]Graf14_Graf15!#REF!</definedName>
    <definedName name="NCZD_2" localSheetId="29">[27]Graf14_Graf15!#REF!</definedName>
    <definedName name="NCZD_2" localSheetId="41">[27]Graf14_Graf15!#REF!</definedName>
    <definedName name="NCZD_2" localSheetId="47">[27]Graf14_Graf15!#REF!</definedName>
    <definedName name="NCZD_2" localSheetId="48">[27]Graf14_Graf15!#REF!</definedName>
    <definedName name="NCZD_2" localSheetId="8">[27]Graf14_Graf15!#REF!</definedName>
    <definedName name="NCZD_2" localSheetId="51">[27]Graf14_Graf15!#REF!</definedName>
    <definedName name="NCZD_2" localSheetId="53">[27]Graf14_Graf15!#REF!</definedName>
    <definedName name="NCZD_2">[27]Graf14_Graf15!#REF!</definedName>
    <definedName name="NEER" localSheetId="53">[6]REER!$AY$144:$AY$206</definedName>
    <definedName name="NEER">[20]REER!$AY$144:$AY$206</definedName>
    <definedName name="NFI">#N/A</definedName>
    <definedName name="NFI_R">#N/A</definedName>
    <definedName name="NGDP">#N/A</definedName>
    <definedName name="NGDP_DG">#N/A</definedName>
    <definedName name="NGDP_R">#N/A</definedName>
    <definedName name="NGDP_RG">#N/A</definedName>
    <definedName name="NGDPA" localSheetId="17">#REF!</definedName>
    <definedName name="NGDPA" localSheetId="18">#REF!</definedName>
    <definedName name="NGDPA" localSheetId="19">#REF!</definedName>
    <definedName name="NGDPA" localSheetId="21">#REF!</definedName>
    <definedName name="NGDPA" localSheetId="30">#REF!</definedName>
    <definedName name="NGDPA" localSheetId="31">#REF!</definedName>
    <definedName name="NGDPA" localSheetId="35">#REF!</definedName>
    <definedName name="NGDPA" localSheetId="39">#REF!</definedName>
    <definedName name="NGDPA" localSheetId="40">#REF!</definedName>
    <definedName name="NGDPA" localSheetId="44">#REF!</definedName>
    <definedName name="NGDPA" localSheetId="45">#REF!</definedName>
    <definedName name="NGDPA" localSheetId="10">#REF!</definedName>
    <definedName name="NGDPA" localSheetId="11">#REF!</definedName>
    <definedName name="NGDPA" localSheetId="27">#REF!</definedName>
    <definedName name="NGDPA" localSheetId="28">#REF!</definedName>
    <definedName name="NGDPA" localSheetId="29">#REF!</definedName>
    <definedName name="NGDPA" localSheetId="41">#REF!</definedName>
    <definedName name="NGDPA" localSheetId="47">#REF!</definedName>
    <definedName name="NGDPA" localSheetId="48">#REF!</definedName>
    <definedName name="NGDPA" localSheetId="8">#REF!</definedName>
    <definedName name="NGDPA" localSheetId="51">#REF!</definedName>
    <definedName name="NGDPA" localSheetId="53">#REF!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15"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1" hidden="1">{"Riqfin97",#N/A,FALSE,"Tran";"Riqfinpro",#N/A,FALSE,"Tran"}</definedName>
    <definedName name="nn" localSheetId="35" hidden="1">{"Riqfin97",#N/A,FALSE,"Tran";"Riqfinpro",#N/A,FALSE,"Tran"}</definedName>
    <definedName name="nn" localSheetId="43" hidden="1">{"Riqfin97",#N/A,FALSE,"Tran";"Riqfinpro",#N/A,FALSE,"Tran"}</definedName>
    <definedName name="nn" localSheetId="44" hidden="1">{"Riqfin97",#N/A,FALSE,"Tran";"Riqfinpro",#N/A,FALSE,"Tran"}</definedName>
    <definedName name="nn" localSheetId="45" hidden="1">{"Riqfin97",#N/A,FALSE,"Tran";"Riqfinpro",#N/A,FALSE,"Tran"}</definedName>
    <definedName name="nn" localSheetId="10" hidden="1">{"Riqfin97",#N/A,FALSE,"Tran";"Riqfinpro",#N/A,FALSE,"Tran"}</definedName>
    <definedName name="nn" localSheetId="11" hidden="1">{"Riqfin97",#N/A,FALSE,"Tran";"Riqfinpro",#N/A,FALSE,"Tran"}</definedName>
    <definedName name="nn" localSheetId="62" hidden="1">{"Riqfin97",#N/A,FALSE,"Tran";"Riqfinpro",#N/A,FALSE,"Tran"}</definedName>
    <definedName name="nn" localSheetId="51" hidden="1">{"Riqfin97",#N/A,FALSE,"Tran";"Riqfinpro",#N/A,FALSE,"Tran"}</definedName>
    <definedName name="nn" localSheetId="53"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1" hidden="1">{"Tab1",#N/A,FALSE,"P";"Tab2",#N/A,FALSE,"P"}</definedName>
    <definedName name="nnn" localSheetId="35" hidden="1">{"Tab1",#N/A,FALSE,"P";"Tab2",#N/A,FALSE,"P"}</definedName>
    <definedName name="nnn" localSheetId="43" hidden="1">{"Tab1",#N/A,FALSE,"P";"Tab2",#N/A,FALSE,"P"}</definedName>
    <definedName name="nnn" localSheetId="44" hidden="1">{"Tab1",#N/A,FALSE,"P";"Tab2",#N/A,FALSE,"P"}</definedName>
    <definedName name="nnn" localSheetId="45" hidden="1">{"Tab1",#N/A,FALSE,"P";"Tab2",#N/A,FALSE,"P"}</definedName>
    <definedName name="nnn" localSheetId="10" hidden="1">{"Tab1",#N/A,FALSE,"P";"Tab2",#N/A,FALSE,"P"}</definedName>
    <definedName name="nnn" localSheetId="11" hidden="1">{"Tab1",#N/A,FALSE,"P";"Tab2",#N/A,FALSE,"P"}</definedName>
    <definedName name="nnn" localSheetId="62" hidden="1">{"Tab1",#N/A,FALSE,"P";"Tab2",#N/A,FALSE,"P"}</definedName>
    <definedName name="nnn" localSheetId="51" hidden="1">{"Tab1",#N/A,FALSE,"P";"Tab2",#N/A,FALSE,"P"}</definedName>
    <definedName name="nnn" localSheetId="53" hidden="1">{"Tab1",#N/A,FALSE,"P";"Tab2",#N/A,FALSE,"P"}</definedName>
    <definedName name="nnn" hidden="1">{"Tab1",#N/A,FALSE,"P";"Tab2",#N/A,FALSE,"P"}</definedName>
    <definedName name="NOMINAL" localSheetId="17">#REF!</definedName>
    <definedName name="NOMINAL" localSheetId="18">#REF!</definedName>
    <definedName name="NOMINAL" localSheetId="19">#REF!</definedName>
    <definedName name="NOMINAL" localSheetId="21">#REF!</definedName>
    <definedName name="NOMINAL" localSheetId="30">#REF!</definedName>
    <definedName name="NOMINAL" localSheetId="31">#REF!</definedName>
    <definedName name="NOMINAL" localSheetId="35">#REF!</definedName>
    <definedName name="NOMINAL" localSheetId="39">#REF!</definedName>
    <definedName name="NOMINAL" localSheetId="40">#REF!</definedName>
    <definedName name="NOMINAL" localSheetId="44">#REF!</definedName>
    <definedName name="NOMINAL" localSheetId="45">#REF!</definedName>
    <definedName name="NOMINAL" localSheetId="10">#REF!</definedName>
    <definedName name="NOMINAL" localSheetId="11">#REF!</definedName>
    <definedName name="NOMINAL" localSheetId="27">#REF!</definedName>
    <definedName name="NOMINAL" localSheetId="28">#REF!</definedName>
    <definedName name="NOMINAL" localSheetId="29">#REF!</definedName>
    <definedName name="NOMINAL" localSheetId="41">#REF!</definedName>
    <definedName name="NOMINAL" localSheetId="47">#REF!</definedName>
    <definedName name="NOMINAL" localSheetId="48">#REF!</definedName>
    <definedName name="NOMINAL" localSheetId="8">#REF!</definedName>
    <definedName name="NOMINAL" localSheetId="51">#REF!</definedName>
    <definedName name="NOMINAL" localSheetId="53">#REF!</definedName>
    <definedName name="NOMINAL">#REF!</definedName>
    <definedName name="NPee_2" localSheetId="17">[27]Graf14_Graf15!#REF!</definedName>
    <definedName name="NPee_2" localSheetId="18">[27]Graf14_Graf15!#REF!</definedName>
    <definedName name="NPee_2" localSheetId="19">[27]Graf14_Graf15!#REF!</definedName>
    <definedName name="NPee_2" localSheetId="21">[27]Graf14_Graf15!#REF!</definedName>
    <definedName name="NPee_2" localSheetId="30">[27]Graf14_Graf15!#REF!</definedName>
    <definedName name="NPee_2" localSheetId="31">[27]Graf14_Graf15!#REF!</definedName>
    <definedName name="NPee_2" localSheetId="35">[27]Graf14_Graf15!#REF!</definedName>
    <definedName name="NPee_2" localSheetId="39">[27]Graf14_Graf15!#REF!</definedName>
    <definedName name="NPee_2" localSheetId="40">[27]Graf14_Graf15!#REF!</definedName>
    <definedName name="NPee_2" localSheetId="44">[27]Graf14_Graf15!#REF!</definedName>
    <definedName name="NPee_2" localSheetId="45">[27]Graf14_Graf15!#REF!</definedName>
    <definedName name="NPee_2" localSheetId="27">[27]Graf14_Graf15!#REF!</definedName>
    <definedName name="NPee_2" localSheetId="28">[27]Graf14_Graf15!#REF!</definedName>
    <definedName name="NPee_2" localSheetId="29">[27]Graf14_Graf15!#REF!</definedName>
    <definedName name="NPee_2" localSheetId="41">[27]Graf14_Graf15!#REF!</definedName>
    <definedName name="NPee_2" localSheetId="47">[27]Graf14_Graf15!#REF!</definedName>
    <definedName name="NPee_2" localSheetId="48">[27]Graf14_Graf15!#REF!</definedName>
    <definedName name="NPee_2" localSheetId="8">[27]Graf14_Graf15!#REF!</definedName>
    <definedName name="NPee_2" localSheetId="51">[27]Graf14_Graf15!#REF!</definedName>
    <definedName name="NPee_2" localSheetId="53">[27]Graf14_Graf15!#REF!</definedName>
    <definedName name="NPee_2">[27]Graf14_Graf15!#REF!</definedName>
    <definedName name="NPer_2" localSheetId="17">[27]Graf14_Graf15!#REF!</definedName>
    <definedName name="NPer_2" localSheetId="18">[27]Graf14_Graf15!#REF!</definedName>
    <definedName name="NPer_2" localSheetId="19">[27]Graf14_Graf15!#REF!</definedName>
    <definedName name="NPer_2" localSheetId="21">[27]Graf14_Graf15!#REF!</definedName>
    <definedName name="NPer_2" localSheetId="30">[27]Graf14_Graf15!#REF!</definedName>
    <definedName name="NPer_2" localSheetId="31">[27]Graf14_Graf15!#REF!</definedName>
    <definedName name="NPer_2" localSheetId="39">[27]Graf14_Graf15!#REF!</definedName>
    <definedName name="NPer_2" localSheetId="40">[27]Graf14_Graf15!#REF!</definedName>
    <definedName name="NPer_2" localSheetId="44">[27]Graf14_Graf15!#REF!</definedName>
    <definedName name="NPer_2" localSheetId="45">[27]Graf14_Graf15!#REF!</definedName>
    <definedName name="NPer_2" localSheetId="27">[27]Graf14_Graf15!#REF!</definedName>
    <definedName name="NPer_2" localSheetId="28">[27]Graf14_Graf15!#REF!</definedName>
    <definedName name="NPer_2" localSheetId="29">[27]Graf14_Graf15!#REF!</definedName>
    <definedName name="NPer_2" localSheetId="41">[27]Graf14_Graf15!#REF!</definedName>
    <definedName name="NPer_2" localSheetId="47">[27]Graf14_Graf15!#REF!</definedName>
    <definedName name="NPer_2" localSheetId="48">[27]Graf14_Graf15!#REF!</definedName>
    <definedName name="NPer_2" localSheetId="8">[27]Graf14_Graf15!#REF!</definedName>
    <definedName name="NPer_2" localSheetId="51">[27]Graf14_Graf15!#REF!</definedName>
    <definedName name="NPer_2" localSheetId="53">[27]Graf14_Graf15!#REF!</definedName>
    <definedName name="NPer_2">[27]Graf14_Graf15!#REF!</definedName>
    <definedName name="NTDD_RG" localSheetId="53">#N/A</definedName>
    <definedName name="NTDD_RG">[21]!NTDD_RG</definedName>
    <definedName name="NX">#N/A</definedName>
    <definedName name="NX_R">#N/A</definedName>
    <definedName name="NXG_RG">#N/A</definedName>
    <definedName name="_xlnm.Print_Area" localSheetId="29">'Tab 12'!#REF!</definedName>
    <definedName name="_xlnm.Print_Area" localSheetId="41">'Tab 15'!#REF!</definedName>
    <definedName name="_xlnm.Print_Area">#N/A</definedName>
    <definedName name="Odh" localSheetId="17">#REF!</definedName>
    <definedName name="Odh" localSheetId="18">#REF!</definedName>
    <definedName name="Odh" localSheetId="19">#REF!</definedName>
    <definedName name="Odh" localSheetId="21">#REF!</definedName>
    <definedName name="Odh" localSheetId="30">#REF!</definedName>
    <definedName name="Odh" localSheetId="31">#REF!</definedName>
    <definedName name="Odh" localSheetId="35">#REF!</definedName>
    <definedName name="Odh" localSheetId="39">#REF!</definedName>
    <definedName name="Odh" localSheetId="40">#REF!</definedName>
    <definedName name="Odh" localSheetId="44">#REF!</definedName>
    <definedName name="Odh" localSheetId="45">#REF!</definedName>
    <definedName name="Odh" localSheetId="10">#REF!</definedName>
    <definedName name="Odh" localSheetId="11">#REF!</definedName>
    <definedName name="Odh" localSheetId="27">#REF!</definedName>
    <definedName name="Odh" localSheetId="28">#REF!</definedName>
    <definedName name="Odh" localSheetId="29">#REF!</definedName>
    <definedName name="Odh" localSheetId="41">#REF!</definedName>
    <definedName name="Odh" localSheetId="47">#REF!</definedName>
    <definedName name="Odh" localSheetId="48">#REF!</definedName>
    <definedName name="Odh" localSheetId="8">#REF!</definedName>
    <definedName name="Odh" localSheetId="51">#REF!</definedName>
    <definedName name="Odh" localSheetId="53">#REF!</definedName>
    <definedName name="Odh">#REF!</definedName>
    <definedName name="oliu" localSheetId="15" hidden="1">{"WEO",#N/A,FALSE,"T"}</definedName>
    <definedName name="oliu" localSheetId="17" hidden="1">{"WEO",#N/A,FALSE,"T"}</definedName>
    <definedName name="oliu" localSheetId="18" hidden="1">{"WEO",#N/A,FALSE,"T"}</definedName>
    <definedName name="oliu" localSheetId="19" hidden="1">{"WEO",#N/A,FALSE,"T"}</definedName>
    <definedName name="oliu" localSheetId="21" hidden="1">{"WEO",#N/A,FALSE,"T"}</definedName>
    <definedName name="oliu" localSheetId="35" hidden="1">{"WEO",#N/A,FALSE,"T"}</definedName>
    <definedName name="oliu" localSheetId="43" hidden="1">{"WEO",#N/A,FALSE,"T"}</definedName>
    <definedName name="oliu" localSheetId="44" hidden="1">{"WEO",#N/A,FALSE,"T"}</definedName>
    <definedName name="oliu" localSheetId="45" hidden="1">{"WEO",#N/A,FALSE,"T"}</definedName>
    <definedName name="oliu" localSheetId="10" hidden="1">{"WEO",#N/A,FALSE,"T"}</definedName>
    <definedName name="oliu" localSheetId="11" hidden="1">{"WEO",#N/A,FALSE,"T"}</definedName>
    <definedName name="oliu" localSheetId="62" hidden="1">{"WEO",#N/A,FALSE,"T"}</definedName>
    <definedName name="oliu" localSheetId="51" hidden="1">{"WEO",#N/A,FALSE,"T"}</definedName>
    <definedName name="oliu" hidden="1">{"WEO",#N/A,FALSE,"T"}</definedName>
    <definedName name="oo" localSheetId="15"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1" hidden="1">{"Riqfin97",#N/A,FALSE,"Tran";"Riqfinpro",#N/A,FALSE,"Tran"}</definedName>
    <definedName name="oo" localSheetId="35" hidden="1">{"Riqfin97",#N/A,FALSE,"Tran";"Riqfinpro",#N/A,FALSE,"Tran"}</definedName>
    <definedName name="oo" localSheetId="43" hidden="1">{"Riqfin97",#N/A,FALSE,"Tran";"Riqfinpro",#N/A,FALSE,"Tran"}</definedName>
    <definedName name="oo" localSheetId="44" hidden="1">{"Riqfin97",#N/A,FALSE,"Tran";"Riqfinpro",#N/A,FALSE,"Tran"}</definedName>
    <definedName name="oo" localSheetId="45" hidden="1">{"Riqfin97",#N/A,FALSE,"Tran";"Riqfinpro",#N/A,FALSE,"Tran"}</definedName>
    <definedName name="oo" localSheetId="10" hidden="1">{"Riqfin97",#N/A,FALSE,"Tran";"Riqfinpro",#N/A,FALSE,"Tran"}</definedName>
    <definedName name="oo" localSheetId="11" hidden="1">{"Riqfin97",#N/A,FALSE,"Tran";"Riqfinpro",#N/A,FALSE,"Tran"}</definedName>
    <definedName name="oo" localSheetId="62" hidden="1">{"Riqfin97",#N/A,FALSE,"Tran";"Riqfinpro",#N/A,FALSE,"Tran"}</definedName>
    <definedName name="oo" localSheetId="51" hidden="1">{"Riqfin97",#N/A,FALSE,"Tran";"Riqfinpro",#N/A,FALSE,"Tran"}</definedName>
    <definedName name="oo" localSheetId="53"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1" hidden="1">{"Tab1",#N/A,FALSE,"P";"Tab2",#N/A,FALSE,"P"}</definedName>
    <definedName name="ooo" localSheetId="35" hidden="1">{"Tab1",#N/A,FALSE,"P";"Tab2",#N/A,FALSE,"P"}</definedName>
    <definedName name="ooo" localSheetId="43" hidden="1">{"Tab1",#N/A,FALSE,"P";"Tab2",#N/A,FALSE,"P"}</definedName>
    <definedName name="ooo" localSheetId="44" hidden="1">{"Tab1",#N/A,FALSE,"P";"Tab2",#N/A,FALSE,"P"}</definedName>
    <definedName name="ooo" localSheetId="45" hidden="1">{"Tab1",#N/A,FALSE,"P";"Tab2",#N/A,FALSE,"P"}</definedName>
    <definedName name="ooo" localSheetId="10" hidden="1">{"Tab1",#N/A,FALSE,"P";"Tab2",#N/A,FALSE,"P"}</definedName>
    <definedName name="ooo" localSheetId="11" hidden="1">{"Tab1",#N/A,FALSE,"P";"Tab2",#N/A,FALSE,"P"}</definedName>
    <definedName name="ooo" localSheetId="62" hidden="1">{"Tab1",#N/A,FALSE,"P";"Tab2",#N/A,FALSE,"P"}</definedName>
    <definedName name="ooo" localSheetId="51" hidden="1">{"Tab1",#N/A,FALSE,"P";"Tab2",#N/A,FALSE,"P"}</definedName>
    <definedName name="ooo" localSheetId="53" hidden="1">{"Tab1",#N/A,FALSE,"P";"Tab2",#N/A,FALSE,"P"}</definedName>
    <definedName name="ooo" hidden="1">{"Tab1",#N/A,FALSE,"P";"Tab2",#N/A,FALSE,"P"}</definedName>
    <definedName name="OS2015_new" localSheetId="17">#REF!</definedName>
    <definedName name="OS2015_new" localSheetId="18">#REF!</definedName>
    <definedName name="OS2015_new" localSheetId="19">#REF!</definedName>
    <definedName name="OS2015_new" localSheetId="21">#REF!</definedName>
    <definedName name="OS2015_new" localSheetId="30">#REF!</definedName>
    <definedName name="OS2015_new" localSheetId="31">#REF!</definedName>
    <definedName name="OS2015_new" localSheetId="35">#REF!</definedName>
    <definedName name="OS2015_new" localSheetId="39">#REF!</definedName>
    <definedName name="OS2015_new" localSheetId="40">#REF!</definedName>
    <definedName name="OS2015_new" localSheetId="44">#REF!</definedName>
    <definedName name="OS2015_new" localSheetId="45">#REF!</definedName>
    <definedName name="OS2015_new" localSheetId="10">#REF!</definedName>
    <definedName name="OS2015_new" localSheetId="11">#REF!</definedName>
    <definedName name="OS2015_new" localSheetId="27">#REF!</definedName>
    <definedName name="OS2015_new" localSheetId="28">#REF!</definedName>
    <definedName name="OS2015_new" localSheetId="29">#REF!</definedName>
    <definedName name="OS2015_new" localSheetId="41">#REF!</definedName>
    <definedName name="OS2015_new" localSheetId="47">#REF!</definedName>
    <definedName name="OS2015_new" localSheetId="48">#REF!</definedName>
    <definedName name="OS2015_new" localSheetId="8">#REF!</definedName>
    <definedName name="OS2015_new" localSheetId="51">#REF!</definedName>
    <definedName name="OS2015_new" localSheetId="53">#REF!</definedName>
    <definedName name="OS2015_new">#REF!</definedName>
    <definedName name="other" localSheetId="17">#REF!</definedName>
    <definedName name="other" localSheetId="18">#REF!</definedName>
    <definedName name="other" localSheetId="19">#REF!</definedName>
    <definedName name="other" localSheetId="21">#REF!</definedName>
    <definedName name="other" localSheetId="30">#REF!</definedName>
    <definedName name="other" localSheetId="31">#REF!</definedName>
    <definedName name="other" localSheetId="35">#REF!</definedName>
    <definedName name="other" localSheetId="39">#REF!</definedName>
    <definedName name="other" localSheetId="40">#REF!</definedName>
    <definedName name="other" localSheetId="44">#REF!</definedName>
    <definedName name="other" localSheetId="45">#REF!</definedName>
    <definedName name="other" localSheetId="10">#REF!</definedName>
    <definedName name="other" localSheetId="11">#REF!</definedName>
    <definedName name="other" localSheetId="27">#REF!</definedName>
    <definedName name="other" localSheetId="28">#REF!</definedName>
    <definedName name="other" localSheetId="29">#REF!</definedName>
    <definedName name="other" localSheetId="41">#REF!</definedName>
    <definedName name="other" localSheetId="47">#REF!</definedName>
    <definedName name="other" localSheetId="48">#REF!</definedName>
    <definedName name="other" localSheetId="8">#REF!</definedName>
    <definedName name="other" localSheetId="53">#REF!</definedName>
    <definedName name="other">#REF!</definedName>
    <definedName name="Otras_Residuales" localSheetId="17">#REF!</definedName>
    <definedName name="Otras_Residuales" localSheetId="18">#REF!</definedName>
    <definedName name="Otras_Residuales" localSheetId="19">#REF!</definedName>
    <definedName name="Otras_Residuales" localSheetId="21">#REF!</definedName>
    <definedName name="Otras_Residuales" localSheetId="30">#REF!</definedName>
    <definedName name="Otras_Residuales" localSheetId="31">#REF!</definedName>
    <definedName name="Otras_Residuales" localSheetId="35">#REF!</definedName>
    <definedName name="Otras_Residuales" localSheetId="39">#REF!</definedName>
    <definedName name="Otras_Residuales" localSheetId="40">#REF!</definedName>
    <definedName name="Otras_Residuales" localSheetId="44">#REF!</definedName>
    <definedName name="Otras_Residuales" localSheetId="45">#REF!</definedName>
    <definedName name="Otras_Residuales" localSheetId="10">#REF!</definedName>
    <definedName name="Otras_Residuales" localSheetId="11">#REF!</definedName>
    <definedName name="Otras_Residuales" localSheetId="27">#REF!</definedName>
    <definedName name="Otras_Residuales" localSheetId="28">#REF!</definedName>
    <definedName name="Otras_Residuales" localSheetId="29">#REF!</definedName>
    <definedName name="Otras_Residuales" localSheetId="41">#REF!</definedName>
    <definedName name="Otras_Residuales" localSheetId="47">#REF!</definedName>
    <definedName name="Otras_Residuales" localSheetId="48">#REF!</definedName>
    <definedName name="Otras_Residuales" localSheetId="8">#REF!</definedName>
    <definedName name="Otras_Residuales" localSheetId="53">#REF!</definedName>
    <definedName name="Otras_Residuales">#REF!</definedName>
    <definedName name="out">[60]output!$A$3:$P$128</definedName>
    <definedName name="OUTB" localSheetId="53">[28]B!$D$6:$H$6</definedName>
    <definedName name="OUTB">[29]B!$D$6:$H$6</definedName>
    <definedName name="outc" localSheetId="53">[28]C!$C$6:$D$6</definedName>
    <definedName name="outc">[29]C!$C$6:$D$6</definedName>
    <definedName name="output" localSheetId="17">#REF!</definedName>
    <definedName name="output" localSheetId="18">#REF!</definedName>
    <definedName name="output" localSheetId="19">#REF!</definedName>
    <definedName name="output" localSheetId="21">#REF!</definedName>
    <definedName name="output" localSheetId="30">#REF!</definedName>
    <definedName name="output" localSheetId="31">#REF!</definedName>
    <definedName name="output" localSheetId="35">#REF!</definedName>
    <definedName name="output" localSheetId="39">#REF!</definedName>
    <definedName name="output" localSheetId="40">#REF!</definedName>
    <definedName name="output" localSheetId="44">#REF!</definedName>
    <definedName name="output" localSheetId="45">#REF!</definedName>
    <definedName name="output" localSheetId="10">#REF!</definedName>
    <definedName name="output" localSheetId="11">#REF!</definedName>
    <definedName name="output" localSheetId="27">#REF!</definedName>
    <definedName name="output" localSheetId="28">#REF!</definedName>
    <definedName name="output" localSheetId="29">#REF!</definedName>
    <definedName name="output" localSheetId="41">#REF!</definedName>
    <definedName name="output" localSheetId="47">#REF!</definedName>
    <definedName name="output" localSheetId="48">#REF!</definedName>
    <definedName name="output" localSheetId="8">#REF!</definedName>
    <definedName name="output" localSheetId="51">#REF!</definedName>
    <definedName name="output" localSheetId="53">#REF!</definedName>
    <definedName name="output">#REF!</definedName>
    <definedName name="output_projections">[61]projections!$A$3:$R$108</definedName>
    <definedName name="output1">[24]output!$A$1:$J$122</definedName>
    <definedName name="p" localSheetId="15"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1" hidden="1">{"Riqfin97",#N/A,FALSE,"Tran";"Riqfinpro",#N/A,FALSE,"Tran"}</definedName>
    <definedName name="p" localSheetId="35" hidden="1">{"Riqfin97",#N/A,FALSE,"Tran";"Riqfinpro",#N/A,FALSE,"Tran"}</definedName>
    <definedName name="p" localSheetId="43" hidden="1">{"Riqfin97",#N/A,FALSE,"Tran";"Riqfinpro",#N/A,FALSE,"Tran"}</definedName>
    <definedName name="p" localSheetId="44" hidden="1">{"Riqfin97",#N/A,FALSE,"Tran";"Riqfinpro",#N/A,FALSE,"Tran"}</definedName>
    <definedName name="p" localSheetId="45" hidden="1">{"Riqfin97",#N/A,FALSE,"Tran";"Riqfinpro",#N/A,FALSE,"Tran"}</definedName>
    <definedName name="p" localSheetId="10" hidden="1">{"Riqfin97",#N/A,FALSE,"Tran";"Riqfinpro",#N/A,FALSE,"Tran"}</definedName>
    <definedName name="p" localSheetId="11" hidden="1">{"Riqfin97",#N/A,FALSE,"Tran";"Riqfinpro",#N/A,FALSE,"Tran"}</definedName>
    <definedName name="p" localSheetId="62" hidden="1">{"Riqfin97",#N/A,FALSE,"Tran";"Riqfinpro",#N/A,FALSE,"Tran"}</definedName>
    <definedName name="p" localSheetId="51" hidden="1">{"Riqfin97",#N/A,FALSE,"Tran";"Riqfinpro",#N/A,FALSE,"Tran"}</definedName>
    <definedName name="p" localSheetId="53" hidden="1">{"Riqfin97",#N/A,FALSE,"Tran";"Riqfinpro",#N/A,FALSE,"Tran"}</definedName>
    <definedName name="p" hidden="1">{"Riqfin97",#N/A,FALSE,"Tran";"Riqfinpro",#N/A,FALSE,"Tran"}</definedName>
    <definedName name="Page_4" localSheetId="17">#REF!</definedName>
    <definedName name="Page_4" localSheetId="18">#REF!</definedName>
    <definedName name="Page_4" localSheetId="19">#REF!</definedName>
    <definedName name="Page_4" localSheetId="21">#REF!</definedName>
    <definedName name="Page_4" localSheetId="30">#REF!</definedName>
    <definedName name="Page_4" localSheetId="31">#REF!</definedName>
    <definedName name="Page_4" localSheetId="35">#REF!</definedName>
    <definedName name="Page_4" localSheetId="39">#REF!</definedName>
    <definedName name="Page_4" localSheetId="40">#REF!</definedName>
    <definedName name="Page_4" localSheetId="44">#REF!</definedName>
    <definedName name="Page_4" localSheetId="45">#REF!</definedName>
    <definedName name="Page_4" localSheetId="10">#REF!</definedName>
    <definedName name="Page_4" localSheetId="11">#REF!</definedName>
    <definedName name="Page_4" localSheetId="27">#REF!</definedName>
    <definedName name="Page_4" localSheetId="28">#REF!</definedName>
    <definedName name="Page_4" localSheetId="29">#REF!</definedName>
    <definedName name="Page_4" localSheetId="41">#REF!</definedName>
    <definedName name="Page_4" localSheetId="47">#REF!</definedName>
    <definedName name="Page_4" localSheetId="48">#REF!</definedName>
    <definedName name="Page_4" localSheetId="8">#REF!</definedName>
    <definedName name="Page_4" localSheetId="51">#REF!</definedName>
    <definedName name="Page_4" localSheetId="53">#REF!</definedName>
    <definedName name="Page_4">#REF!</definedName>
    <definedName name="page2" localSheetId="17">#REF!</definedName>
    <definedName name="page2" localSheetId="18">#REF!</definedName>
    <definedName name="page2" localSheetId="19">#REF!</definedName>
    <definedName name="page2" localSheetId="21">#REF!</definedName>
    <definedName name="page2" localSheetId="30">#REF!</definedName>
    <definedName name="page2" localSheetId="31">#REF!</definedName>
    <definedName name="page2" localSheetId="35">#REF!</definedName>
    <definedName name="page2" localSheetId="39">#REF!</definedName>
    <definedName name="page2" localSheetId="40">#REF!</definedName>
    <definedName name="page2" localSheetId="44">#REF!</definedName>
    <definedName name="page2" localSheetId="45">#REF!</definedName>
    <definedName name="page2" localSheetId="10">#REF!</definedName>
    <definedName name="page2" localSheetId="11">#REF!</definedName>
    <definedName name="page2" localSheetId="27">#REF!</definedName>
    <definedName name="page2" localSheetId="28">#REF!</definedName>
    <definedName name="page2" localSheetId="29">#REF!</definedName>
    <definedName name="page2" localSheetId="41">#REF!</definedName>
    <definedName name="page2" localSheetId="47">#REF!</definedName>
    <definedName name="page2" localSheetId="48">#REF!</definedName>
    <definedName name="page2" localSheetId="8">#REF!</definedName>
    <definedName name="page2" localSheetId="53">#REF!</definedName>
    <definedName name="page2">#REF!</definedName>
    <definedName name="pata" localSheetId="15" hidden="1">{"Tab1",#N/A,FALSE,"P";"Tab2",#N/A,FALSE,"P"}</definedName>
    <definedName name="pata" localSheetId="17" hidden="1">{"Tab1",#N/A,FALSE,"P";"Tab2",#N/A,FALSE,"P"}</definedName>
    <definedName name="pata" localSheetId="18" hidden="1">{"Tab1",#N/A,FALSE,"P";"Tab2",#N/A,FALSE,"P"}</definedName>
    <definedName name="pata" localSheetId="19" hidden="1">{"Tab1",#N/A,FALSE,"P";"Tab2",#N/A,FALSE,"P"}</definedName>
    <definedName name="pata" localSheetId="21" hidden="1">{"Tab1",#N/A,FALSE,"P";"Tab2",#N/A,FALSE,"P"}</definedName>
    <definedName name="pata" localSheetId="35" hidden="1">{"Tab1",#N/A,FALSE,"P";"Tab2",#N/A,FALSE,"P"}</definedName>
    <definedName name="pata" localSheetId="43" hidden="1">{"Tab1",#N/A,FALSE,"P";"Tab2",#N/A,FALSE,"P"}</definedName>
    <definedName name="pata" localSheetId="44" hidden="1">{"Tab1",#N/A,FALSE,"P";"Tab2",#N/A,FALSE,"P"}</definedName>
    <definedName name="pata" localSheetId="45" hidden="1">{"Tab1",#N/A,FALSE,"P";"Tab2",#N/A,FALSE,"P"}</definedName>
    <definedName name="pata" localSheetId="10" hidden="1">{"Tab1",#N/A,FALSE,"P";"Tab2",#N/A,FALSE,"P"}</definedName>
    <definedName name="pata" localSheetId="11" hidden="1">{"Tab1",#N/A,FALSE,"P";"Tab2",#N/A,FALSE,"P"}</definedName>
    <definedName name="pata" localSheetId="62" hidden="1">{"Tab1",#N/A,FALSE,"P";"Tab2",#N/A,FALSE,"P"}</definedName>
    <definedName name="pata" localSheetId="51" hidden="1">{"Tab1",#N/A,FALSE,"P";"Tab2",#N/A,FALSE,"P"}</definedName>
    <definedName name="pata" localSheetId="53" hidden="1">{"Tab1",#N/A,FALSE,"P";"Tab2",#N/A,FALSE,"P"}</definedName>
    <definedName name="pata" hidden="1">{"Tab1",#N/A,FALSE,"P";"Tab2",#N/A,FALSE,"P"}</definedName>
    <definedName name="PCPIG">#N/A</definedName>
    <definedName name="Petroecuador" localSheetId="17">#REF!</definedName>
    <definedName name="Petroecuador" localSheetId="18">#REF!</definedName>
    <definedName name="Petroecuador" localSheetId="19">#REF!</definedName>
    <definedName name="Petroecuador" localSheetId="21">#REF!</definedName>
    <definedName name="Petroecuador" localSheetId="30">#REF!</definedName>
    <definedName name="Petroecuador" localSheetId="31">#REF!</definedName>
    <definedName name="Petroecuador" localSheetId="35">#REF!</definedName>
    <definedName name="Petroecuador" localSheetId="39">#REF!</definedName>
    <definedName name="Petroecuador" localSheetId="40">#REF!</definedName>
    <definedName name="Petroecuador" localSheetId="44">#REF!</definedName>
    <definedName name="Petroecuador" localSheetId="45">#REF!</definedName>
    <definedName name="Petroecuador" localSheetId="10">#REF!</definedName>
    <definedName name="Petroecuador" localSheetId="11">#REF!</definedName>
    <definedName name="Petroecuador" localSheetId="27">#REF!</definedName>
    <definedName name="Petroecuador" localSheetId="28">#REF!</definedName>
    <definedName name="Petroecuador" localSheetId="29">#REF!</definedName>
    <definedName name="Petroecuador" localSheetId="41">#REF!</definedName>
    <definedName name="Petroecuador" localSheetId="47">#REF!</definedName>
    <definedName name="Petroecuador" localSheetId="48">#REF!</definedName>
    <definedName name="Petroecuador" localSheetId="8">#REF!</definedName>
    <definedName name="Petroecuador" localSheetId="51">#REF!</definedName>
    <definedName name="Petroecuador" localSheetId="53">#REF!</definedName>
    <definedName name="Petroecuador">#REF!</definedName>
    <definedName name="pchar00memu.m" localSheetId="17">[33]monthly!#REF!</definedName>
    <definedName name="pchar00memu.m" localSheetId="18">[33]monthly!#REF!</definedName>
    <definedName name="pchar00memu.m" localSheetId="19">[33]monthly!#REF!</definedName>
    <definedName name="pchar00memu.m" localSheetId="21">[33]monthly!#REF!</definedName>
    <definedName name="pchar00memu.m" localSheetId="30">[33]monthly!#REF!</definedName>
    <definedName name="pchar00memu.m" localSheetId="31">[33]monthly!#REF!</definedName>
    <definedName name="pchar00memu.m" localSheetId="35">[33]monthly!#REF!</definedName>
    <definedName name="pchar00memu.m" localSheetId="39">[33]monthly!#REF!</definedName>
    <definedName name="pchar00memu.m" localSheetId="40">[33]monthly!#REF!</definedName>
    <definedName name="pchar00memu.m" localSheetId="44">[33]monthly!#REF!</definedName>
    <definedName name="pchar00memu.m" localSheetId="27">[33]monthly!#REF!</definedName>
    <definedName name="pchar00memu.m" localSheetId="28">[33]monthly!#REF!</definedName>
    <definedName name="pchar00memu.m" localSheetId="29">[33]monthly!#REF!</definedName>
    <definedName name="pchar00memu.m" localSheetId="41">[33]monthly!#REF!</definedName>
    <definedName name="pchar00memu.m" localSheetId="47">[33]monthly!#REF!</definedName>
    <definedName name="pchar00memu.m" localSheetId="48">[33]monthly!#REF!</definedName>
    <definedName name="pchar00memu.m" localSheetId="8">[33]monthly!#REF!</definedName>
    <definedName name="pchar00memu.m" localSheetId="51">[33]monthly!#REF!</definedName>
    <definedName name="pchar00memu.m" localSheetId="53">[34]monthly!#REF!</definedName>
    <definedName name="pchar00memu.m">[33]monthly!#REF!</definedName>
    <definedName name="podatki" localSheetId="17">#REF!</definedName>
    <definedName name="podatki" localSheetId="18">#REF!</definedName>
    <definedName name="podatki" localSheetId="19">#REF!</definedName>
    <definedName name="podatki" localSheetId="21">#REF!</definedName>
    <definedName name="podatki" localSheetId="30">#REF!</definedName>
    <definedName name="podatki" localSheetId="31">#REF!</definedName>
    <definedName name="podatki" localSheetId="35">#REF!</definedName>
    <definedName name="podatki" localSheetId="39">#REF!</definedName>
    <definedName name="podatki" localSheetId="40">#REF!</definedName>
    <definedName name="podatki" localSheetId="44">#REF!</definedName>
    <definedName name="podatki" localSheetId="45">#REF!</definedName>
    <definedName name="podatki" localSheetId="10">#REF!</definedName>
    <definedName name="podatki" localSheetId="11">#REF!</definedName>
    <definedName name="podatki" localSheetId="27">#REF!</definedName>
    <definedName name="podatki" localSheetId="28">#REF!</definedName>
    <definedName name="podatki" localSheetId="29">#REF!</definedName>
    <definedName name="podatki" localSheetId="41">#REF!</definedName>
    <definedName name="podatki" localSheetId="47">#REF!</definedName>
    <definedName name="podatki" localSheetId="48">#REF!</definedName>
    <definedName name="podatki" localSheetId="8">#REF!</definedName>
    <definedName name="podatki" localSheetId="51">#REF!</definedName>
    <definedName name="podatki" localSheetId="53">#REF!</definedName>
    <definedName name="podatki">#REF!</definedName>
    <definedName name="Ports" localSheetId="17">#REF!</definedName>
    <definedName name="Ports" localSheetId="18">#REF!</definedName>
    <definedName name="Ports" localSheetId="19">#REF!</definedName>
    <definedName name="Ports" localSheetId="21">#REF!</definedName>
    <definedName name="Ports" localSheetId="30">#REF!</definedName>
    <definedName name="Ports" localSheetId="31">#REF!</definedName>
    <definedName name="Ports" localSheetId="35">#REF!</definedName>
    <definedName name="Ports" localSheetId="39">#REF!</definedName>
    <definedName name="Ports" localSheetId="40">#REF!</definedName>
    <definedName name="Ports" localSheetId="44">#REF!</definedName>
    <definedName name="Ports" localSheetId="45">#REF!</definedName>
    <definedName name="Ports" localSheetId="10">#REF!</definedName>
    <definedName name="Ports" localSheetId="11">#REF!</definedName>
    <definedName name="Ports" localSheetId="27">#REF!</definedName>
    <definedName name="Ports" localSheetId="28">#REF!</definedName>
    <definedName name="Ports" localSheetId="29">#REF!</definedName>
    <definedName name="Ports" localSheetId="41">#REF!</definedName>
    <definedName name="Ports" localSheetId="47">#REF!</definedName>
    <definedName name="Ports" localSheetId="48">#REF!</definedName>
    <definedName name="Ports" localSheetId="8">#REF!</definedName>
    <definedName name="Ports" localSheetId="53">#REF!</definedName>
    <definedName name="Ports">#REF!</definedName>
    <definedName name="pp" localSheetId="15"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1" hidden="1">{"Riqfin97",#N/A,FALSE,"Tran";"Riqfinpro",#N/A,FALSE,"Tran"}</definedName>
    <definedName name="pp" localSheetId="35" hidden="1">{"Riqfin97",#N/A,FALSE,"Tran";"Riqfinpro",#N/A,FALSE,"Tran"}</definedName>
    <definedName name="pp" localSheetId="43" hidden="1">{"Riqfin97",#N/A,FALSE,"Tran";"Riqfinpro",#N/A,FALSE,"Tran"}</definedName>
    <definedName name="pp" localSheetId="44" hidden="1">{"Riqfin97",#N/A,FALSE,"Tran";"Riqfinpro",#N/A,FALSE,"Tran"}</definedName>
    <definedName name="pp" localSheetId="45" hidden="1">{"Riqfin97",#N/A,FALSE,"Tran";"Riqfinpro",#N/A,FALSE,"Tran"}</definedName>
    <definedName name="pp" localSheetId="10" hidden="1">{"Riqfin97",#N/A,FALSE,"Tran";"Riqfinpro",#N/A,FALSE,"Tran"}</definedName>
    <definedName name="pp" localSheetId="11" hidden="1">{"Riqfin97",#N/A,FALSE,"Tran";"Riqfinpro",#N/A,FALSE,"Tran"}</definedName>
    <definedName name="pp" localSheetId="62" hidden="1">{"Riqfin97",#N/A,FALSE,"Tran";"Riqfinpro",#N/A,FALSE,"Tran"}</definedName>
    <definedName name="pp" localSheetId="51" hidden="1">{"Riqfin97",#N/A,FALSE,"Tran";"Riqfinpro",#N/A,FALSE,"Tran"}</definedName>
    <definedName name="pp" localSheetId="53"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1" hidden="1">{"Riqfin97",#N/A,FALSE,"Tran";"Riqfinpro",#N/A,FALSE,"Tran"}</definedName>
    <definedName name="ppp" localSheetId="35" hidden="1">{"Riqfin97",#N/A,FALSE,"Tran";"Riqfinpro",#N/A,FALSE,"Tran"}</definedName>
    <definedName name="ppp" localSheetId="43" hidden="1">{"Riqfin97",#N/A,FALSE,"Tran";"Riqfinpro",#N/A,FALSE,"Tran"}</definedName>
    <definedName name="ppp" localSheetId="44" hidden="1">{"Riqfin97",#N/A,FALSE,"Tran";"Riqfinpro",#N/A,FALSE,"Tran"}</definedName>
    <definedName name="ppp" localSheetId="45" hidden="1">{"Riqfin97",#N/A,FALSE,"Tran";"Riqfinpro",#N/A,FALSE,"Tran"}</definedName>
    <definedName name="ppp" localSheetId="10" hidden="1">{"Riqfin97",#N/A,FALSE,"Tran";"Riqfinpro",#N/A,FALSE,"Tran"}</definedName>
    <definedName name="ppp" localSheetId="11" hidden="1">{"Riqfin97",#N/A,FALSE,"Tran";"Riqfinpro",#N/A,FALSE,"Tran"}</definedName>
    <definedName name="ppp" localSheetId="62" hidden="1">{"Riqfin97",#N/A,FALSE,"Tran";"Riqfinpro",#N/A,FALSE,"Tran"}</definedName>
    <definedName name="ppp" localSheetId="51" hidden="1">{"Riqfin97",#N/A,FALSE,"Tran";"Riqfinpro",#N/A,FALSE,"Tran"}</definedName>
    <definedName name="ppp" localSheetId="53" hidden="1">{"Riqfin97",#N/A,FALSE,"Tran";"Riqfinpro",#N/A,FALSE,"Tran"}</definedName>
    <definedName name="ppp" hidden="1">{"Riqfin97",#N/A,FALSE,"Tran";"Riqfinpro",#N/A,FALSE,"Tran"}</definedName>
    <definedName name="PPPWGT">#N/A</definedName>
    <definedName name="pri" localSheetId="17">#REF!</definedName>
    <definedName name="pri" localSheetId="18">#REF!</definedName>
    <definedName name="pri" localSheetId="19">#REF!</definedName>
    <definedName name="pri" localSheetId="21">#REF!</definedName>
    <definedName name="pri" localSheetId="30">#REF!</definedName>
    <definedName name="pri" localSheetId="31">#REF!</definedName>
    <definedName name="pri" localSheetId="35">#REF!</definedName>
    <definedName name="pri" localSheetId="39">#REF!</definedName>
    <definedName name="pri" localSheetId="40">#REF!</definedName>
    <definedName name="pri" localSheetId="44">#REF!</definedName>
    <definedName name="pri" localSheetId="45">#REF!</definedName>
    <definedName name="pri" localSheetId="10">#REF!</definedName>
    <definedName name="pri" localSheetId="11">#REF!</definedName>
    <definedName name="pri" localSheetId="27">#REF!</definedName>
    <definedName name="pri" localSheetId="28">#REF!</definedName>
    <definedName name="pri" localSheetId="29">#REF!</definedName>
    <definedName name="pri" localSheetId="41">#REF!</definedName>
    <definedName name="pri" localSheetId="47">#REF!</definedName>
    <definedName name="pri" localSheetId="48">#REF!</definedName>
    <definedName name="pri" localSheetId="8">#REF!</definedName>
    <definedName name="pri" localSheetId="51">#REF!</definedName>
    <definedName name="pri" localSheetId="53">#REF!</definedName>
    <definedName name="pri">#REF!</definedName>
    <definedName name="Print" localSheetId="17">#REF!</definedName>
    <definedName name="Print" localSheetId="18">#REF!</definedName>
    <definedName name="Print" localSheetId="19">#REF!</definedName>
    <definedName name="Print" localSheetId="21">#REF!</definedName>
    <definedName name="Print" localSheetId="30">#REF!</definedName>
    <definedName name="Print" localSheetId="31">#REF!</definedName>
    <definedName name="Print" localSheetId="35">#REF!</definedName>
    <definedName name="Print" localSheetId="39">#REF!</definedName>
    <definedName name="Print" localSheetId="40">#REF!</definedName>
    <definedName name="Print" localSheetId="44">#REF!</definedName>
    <definedName name="Print" localSheetId="45">#REF!</definedName>
    <definedName name="Print" localSheetId="10">#REF!</definedName>
    <definedName name="Print" localSheetId="11">#REF!</definedName>
    <definedName name="Print" localSheetId="27">#REF!</definedName>
    <definedName name="Print" localSheetId="28">#REF!</definedName>
    <definedName name="Print" localSheetId="29">#REF!</definedName>
    <definedName name="Print" localSheetId="41">#REF!</definedName>
    <definedName name="Print" localSheetId="47">#REF!</definedName>
    <definedName name="Print" localSheetId="48">#REF!</definedName>
    <definedName name="Print" localSheetId="8">#REF!</definedName>
    <definedName name="Print" localSheetId="53">#REF!</definedName>
    <definedName name="Print">#REF!</definedName>
    <definedName name="PRINT1" localSheetId="17">[62]Index!#REF!</definedName>
    <definedName name="PRINT1" localSheetId="18">[62]Index!#REF!</definedName>
    <definedName name="PRINT1" localSheetId="19">[62]Index!#REF!</definedName>
    <definedName name="PRINT1" localSheetId="21">[62]Index!#REF!</definedName>
    <definedName name="PRINT1" localSheetId="30">[62]Index!#REF!</definedName>
    <definedName name="PRINT1" localSheetId="31">[62]Index!#REF!</definedName>
    <definedName name="PRINT1" localSheetId="35">[62]Index!#REF!</definedName>
    <definedName name="PRINT1" localSheetId="39">[62]Index!#REF!</definedName>
    <definedName name="PRINT1" localSheetId="40">[62]Index!#REF!</definedName>
    <definedName name="PRINT1" localSheetId="44">[62]Index!#REF!</definedName>
    <definedName name="PRINT1" localSheetId="45">[62]Index!#REF!</definedName>
    <definedName name="PRINT1" localSheetId="27">[62]Index!#REF!</definedName>
    <definedName name="PRINT1" localSheetId="28">[62]Index!#REF!</definedName>
    <definedName name="PRINT1" localSheetId="29">[62]Index!#REF!</definedName>
    <definedName name="PRINT1" localSheetId="41">[62]Index!#REF!</definedName>
    <definedName name="PRINT1" localSheetId="47">[62]Index!#REF!</definedName>
    <definedName name="PRINT1" localSheetId="48">[62]Index!#REF!</definedName>
    <definedName name="PRINT1" localSheetId="8">[62]Index!#REF!</definedName>
    <definedName name="PRINT1" localSheetId="53">[62]Index!#REF!</definedName>
    <definedName name="PRINT1">[62]Index!#REF!</definedName>
    <definedName name="PRINT2" localSheetId="17">[62]Index!#REF!</definedName>
    <definedName name="PRINT2" localSheetId="18">[62]Index!#REF!</definedName>
    <definedName name="PRINT2" localSheetId="19">[62]Index!#REF!</definedName>
    <definedName name="PRINT2" localSheetId="21">[62]Index!#REF!</definedName>
    <definedName name="PRINT2" localSheetId="30">[62]Index!#REF!</definedName>
    <definedName name="PRINT2" localSheetId="31">[62]Index!#REF!</definedName>
    <definedName name="PRINT2" localSheetId="39">[62]Index!#REF!</definedName>
    <definedName name="PRINT2" localSheetId="40">[62]Index!#REF!</definedName>
    <definedName name="PRINT2" localSheetId="44">[62]Index!#REF!</definedName>
    <definedName name="PRINT2" localSheetId="45">[62]Index!#REF!</definedName>
    <definedName name="PRINT2" localSheetId="27">[62]Index!#REF!</definedName>
    <definedName name="PRINT2" localSheetId="28">[62]Index!#REF!</definedName>
    <definedName name="PRINT2" localSheetId="29">[62]Index!#REF!</definedName>
    <definedName name="PRINT2" localSheetId="41">[62]Index!#REF!</definedName>
    <definedName name="PRINT2" localSheetId="47">[62]Index!#REF!</definedName>
    <definedName name="PRINT2" localSheetId="48">[62]Index!#REF!</definedName>
    <definedName name="PRINT2" localSheetId="8">[62]Index!#REF!</definedName>
    <definedName name="PRINT2" localSheetId="53">[62]Index!#REF!</definedName>
    <definedName name="PRINT2">[62]Index!#REF!</definedName>
    <definedName name="PRINT3" localSheetId="17">[62]Index!#REF!</definedName>
    <definedName name="PRINT3" localSheetId="18">[62]Index!#REF!</definedName>
    <definedName name="PRINT3" localSheetId="19">[62]Index!#REF!</definedName>
    <definedName name="PRINT3" localSheetId="21">[62]Index!#REF!</definedName>
    <definedName name="PRINT3" localSheetId="30">[62]Index!#REF!</definedName>
    <definedName name="PRINT3" localSheetId="31">[62]Index!#REF!</definedName>
    <definedName name="PRINT3" localSheetId="39">[62]Index!#REF!</definedName>
    <definedName name="PRINT3" localSheetId="40">[62]Index!#REF!</definedName>
    <definedName name="PRINT3" localSheetId="44">[62]Index!#REF!</definedName>
    <definedName name="PRINT3" localSheetId="45">[62]Index!#REF!</definedName>
    <definedName name="PRINT3" localSheetId="27">[62]Index!#REF!</definedName>
    <definedName name="PRINT3" localSheetId="28">[62]Index!#REF!</definedName>
    <definedName name="PRINT3" localSheetId="29">[62]Index!#REF!</definedName>
    <definedName name="PRINT3" localSheetId="41">[62]Index!#REF!</definedName>
    <definedName name="PRINT3" localSheetId="47">[62]Index!#REF!</definedName>
    <definedName name="PRINT3" localSheetId="48">[62]Index!#REF!</definedName>
    <definedName name="PRINT3" localSheetId="8">[62]Index!#REF!</definedName>
    <definedName name="PRINT3" localSheetId="53">[62]Index!#REF!</definedName>
    <definedName name="PRINT3">[62]Index!#REF!</definedName>
    <definedName name="PrintThis_Links">[46]Links!$A$1:$F$33</definedName>
    <definedName name="profit" localSheetId="53">[6]C!$O$1:$T$1</definedName>
    <definedName name="profit">[20]C!$O$1:$T$1</definedName>
    <definedName name="prorač" localSheetId="53">[63]Prorač!$1:$1048576</definedName>
    <definedName name="prorač">[63]Prorač!$A:$IV</definedName>
    <definedName name="PvNee_2" localSheetId="17">[27]Graf14_Graf15!#REF!</definedName>
    <definedName name="PvNee_2" localSheetId="18">[27]Graf14_Graf15!#REF!</definedName>
    <definedName name="PvNee_2" localSheetId="19">[27]Graf14_Graf15!#REF!</definedName>
    <definedName name="PvNee_2" localSheetId="21">[27]Graf14_Graf15!#REF!</definedName>
    <definedName name="PvNee_2" localSheetId="30">[27]Graf14_Graf15!#REF!</definedName>
    <definedName name="PvNee_2" localSheetId="31">[27]Graf14_Graf15!#REF!</definedName>
    <definedName name="PvNee_2" localSheetId="39">[27]Graf14_Graf15!#REF!</definedName>
    <definedName name="PvNee_2" localSheetId="40">[27]Graf14_Graf15!#REF!</definedName>
    <definedName name="PvNee_2" localSheetId="44">[27]Graf14_Graf15!#REF!</definedName>
    <definedName name="PvNee_2" localSheetId="45">[27]Graf14_Graf15!#REF!</definedName>
    <definedName name="PvNee_2" localSheetId="27">[27]Graf14_Graf15!#REF!</definedName>
    <definedName name="PvNee_2" localSheetId="28">[27]Graf14_Graf15!#REF!</definedName>
    <definedName name="PvNee_2" localSheetId="29">[27]Graf14_Graf15!#REF!</definedName>
    <definedName name="PvNee_2" localSheetId="41">[27]Graf14_Graf15!#REF!</definedName>
    <definedName name="PvNee_2" localSheetId="47">[27]Graf14_Graf15!#REF!</definedName>
    <definedName name="PvNee_2" localSheetId="48">[27]Graf14_Graf15!#REF!</definedName>
    <definedName name="PvNee_2" localSheetId="8">[27]Graf14_Graf15!#REF!</definedName>
    <definedName name="PvNee_2" localSheetId="51">[27]Graf14_Graf15!#REF!</definedName>
    <definedName name="PvNee_2" localSheetId="53">[27]Graf14_Graf15!#REF!</definedName>
    <definedName name="PvNee_2">[27]Graf14_Graf15!#REF!</definedName>
    <definedName name="PvNer_2" localSheetId="17">[27]Graf14_Graf15!#REF!</definedName>
    <definedName name="PvNer_2" localSheetId="18">[27]Graf14_Graf15!#REF!</definedName>
    <definedName name="PvNer_2" localSheetId="19">[27]Graf14_Graf15!#REF!</definedName>
    <definedName name="PvNer_2" localSheetId="21">[27]Graf14_Graf15!#REF!</definedName>
    <definedName name="PvNer_2" localSheetId="30">[27]Graf14_Graf15!#REF!</definedName>
    <definedName name="PvNer_2" localSheetId="31">[27]Graf14_Graf15!#REF!</definedName>
    <definedName name="PvNer_2" localSheetId="39">[27]Graf14_Graf15!#REF!</definedName>
    <definedName name="PvNer_2" localSheetId="40">[27]Graf14_Graf15!#REF!</definedName>
    <definedName name="PvNer_2" localSheetId="44">[27]Graf14_Graf15!#REF!</definedName>
    <definedName name="PvNer_2" localSheetId="45">[27]Graf14_Graf15!#REF!</definedName>
    <definedName name="PvNer_2" localSheetId="27">[27]Graf14_Graf15!#REF!</definedName>
    <definedName name="PvNer_2" localSheetId="28">[27]Graf14_Graf15!#REF!</definedName>
    <definedName name="PvNer_2" localSheetId="29">[27]Graf14_Graf15!#REF!</definedName>
    <definedName name="PvNer_2" localSheetId="41">[27]Graf14_Graf15!#REF!</definedName>
    <definedName name="PvNer_2" localSheetId="47">[27]Graf14_Graf15!#REF!</definedName>
    <definedName name="PvNer_2" localSheetId="48">[27]Graf14_Graf15!#REF!</definedName>
    <definedName name="PvNer_2" localSheetId="8">[27]Graf14_Graf15!#REF!</definedName>
    <definedName name="PvNer_2" localSheetId="51">[27]Graf14_Graf15!#REF!</definedName>
    <definedName name="PvNer_2" localSheetId="53">[27]Graf14_Graf15!#REF!</definedName>
    <definedName name="PvNer_2">[27]Graf14_Graf15!#REF!</definedName>
    <definedName name="Q6_" localSheetId="17">#REF!</definedName>
    <definedName name="Q6_" localSheetId="18">#REF!</definedName>
    <definedName name="Q6_" localSheetId="19">#REF!</definedName>
    <definedName name="Q6_" localSheetId="21">#REF!</definedName>
    <definedName name="Q6_" localSheetId="30">#REF!</definedName>
    <definedName name="Q6_" localSheetId="31">#REF!</definedName>
    <definedName name="Q6_" localSheetId="35">#REF!</definedName>
    <definedName name="Q6_" localSheetId="39">#REF!</definedName>
    <definedName name="Q6_" localSheetId="40">#REF!</definedName>
    <definedName name="Q6_" localSheetId="44">#REF!</definedName>
    <definedName name="Q6_" localSheetId="45">#REF!</definedName>
    <definedName name="Q6_" localSheetId="10">#REF!</definedName>
    <definedName name="Q6_" localSheetId="11">#REF!</definedName>
    <definedName name="Q6_" localSheetId="27">#REF!</definedName>
    <definedName name="Q6_" localSheetId="28">#REF!</definedName>
    <definedName name="Q6_" localSheetId="29">#REF!</definedName>
    <definedName name="Q6_" localSheetId="41">#REF!</definedName>
    <definedName name="Q6_" localSheetId="47">#REF!</definedName>
    <definedName name="Q6_" localSheetId="48">#REF!</definedName>
    <definedName name="Q6_" localSheetId="8">#REF!</definedName>
    <definedName name="Q6_" localSheetId="51">#REF!</definedName>
    <definedName name="Q6_" localSheetId="53">#REF!</definedName>
    <definedName name="Q6_">#REF!</definedName>
    <definedName name="QFISCAL" localSheetId="17">'[3]Quarterly Raw Data'!#REF!</definedName>
    <definedName name="QFISCAL" localSheetId="18">'[3]Quarterly Raw Data'!#REF!</definedName>
    <definedName name="QFISCAL" localSheetId="19">'[3]Quarterly Raw Data'!#REF!</definedName>
    <definedName name="QFISCAL" localSheetId="21">'[3]Quarterly Raw Data'!#REF!</definedName>
    <definedName name="QFISCAL" localSheetId="30">'[3]Quarterly Raw Data'!#REF!</definedName>
    <definedName name="QFISCAL" localSheetId="31">'[3]Quarterly Raw Data'!#REF!</definedName>
    <definedName name="QFISCAL" localSheetId="35">'[3]Quarterly Raw Data'!#REF!</definedName>
    <definedName name="QFISCAL" localSheetId="39">'[3]Quarterly Raw Data'!#REF!</definedName>
    <definedName name="QFISCAL" localSheetId="40">'[3]Quarterly Raw Data'!#REF!</definedName>
    <definedName name="QFISCAL" localSheetId="44">'[3]Quarterly Raw Data'!#REF!</definedName>
    <definedName name="QFISCAL" localSheetId="45">'[3]Quarterly Raw Data'!#REF!</definedName>
    <definedName name="QFISCAL" localSheetId="27">'[3]Quarterly Raw Data'!#REF!</definedName>
    <definedName name="QFISCAL" localSheetId="28">'[3]Quarterly Raw Data'!#REF!</definedName>
    <definedName name="QFISCAL" localSheetId="29">'[3]Quarterly Raw Data'!#REF!</definedName>
    <definedName name="QFISCAL" localSheetId="41">'[3]Quarterly Raw Data'!#REF!</definedName>
    <definedName name="QFISCAL" localSheetId="47">'[3]Quarterly Raw Data'!#REF!</definedName>
    <definedName name="QFISCAL" localSheetId="48">'[3]Quarterly Raw Data'!#REF!</definedName>
    <definedName name="QFISCAL" localSheetId="8">'[3]Quarterly Raw Data'!#REF!</definedName>
    <definedName name="QFISCAL" localSheetId="51">'[3]Quarterly Raw Data'!#REF!</definedName>
    <definedName name="QFISCAL" localSheetId="53">'[3]Quarterly Raw Data'!#REF!</definedName>
    <definedName name="QFISCAL">'[3]Quarterly Raw Data'!#REF!</definedName>
    <definedName name="qq" localSheetId="17" hidden="1">'[54]J(Priv.Cap)'!#REF!</definedName>
    <definedName name="qq" localSheetId="18" hidden="1">'[54]J(Priv.Cap)'!#REF!</definedName>
    <definedName name="qq" localSheetId="19" hidden="1">'[54]J(Priv.Cap)'!#REF!</definedName>
    <definedName name="qq" localSheetId="21" hidden="1">'[54]J(Priv.Cap)'!#REF!</definedName>
    <definedName name="qq" localSheetId="30" hidden="1">'[54]J(Priv.Cap)'!#REF!</definedName>
    <definedName name="qq" localSheetId="31" hidden="1">'[54]J(Priv.Cap)'!#REF!</definedName>
    <definedName name="qq" localSheetId="39" hidden="1">'[54]J(Priv.Cap)'!#REF!</definedName>
    <definedName name="qq" localSheetId="40" hidden="1">'[54]J(Priv.Cap)'!#REF!</definedName>
    <definedName name="qq" localSheetId="43" hidden="1">'[54]J(Priv.Cap)'!#REF!</definedName>
    <definedName name="qq" localSheetId="44" hidden="1">'[54]J(Priv.Cap)'!#REF!</definedName>
    <definedName name="qq" localSheetId="62" hidden="1">'[54]J(Priv.Cap)'!#REF!</definedName>
    <definedName name="qq" localSheetId="27" hidden="1">'[54]J(Priv.Cap)'!#REF!</definedName>
    <definedName name="qq" localSheetId="28" hidden="1">'[54]J(Priv.Cap)'!#REF!</definedName>
    <definedName name="qq" localSheetId="29" hidden="1">'[54]J(Priv.Cap)'!#REF!</definedName>
    <definedName name="qq" localSheetId="41" hidden="1">'[54]J(Priv.Cap)'!#REF!</definedName>
    <definedName name="qq" localSheetId="47" hidden="1">'[54]J(Priv.Cap)'!#REF!</definedName>
    <definedName name="qq" localSheetId="48" hidden="1">'[54]J(Priv.Cap)'!#REF!</definedName>
    <definedName name="qq" localSheetId="8" hidden="1">'[54]J(Priv.Cap)'!#REF!</definedName>
    <definedName name="qq" localSheetId="51" hidden="1">'[54]J(Priv.Cap)'!#REF!</definedName>
    <definedName name="qq" localSheetId="53" hidden="1">'[54]J(Priv.Cap)'!#REF!</definedName>
    <definedName name="qq" hidden="1">'[54]J(Priv.Cap)'!#REF!</definedName>
    <definedName name="qtab_35" localSheetId="17">'[64]i1-CA'!#REF!</definedName>
    <definedName name="qtab_35" localSheetId="18">'[64]i1-CA'!#REF!</definedName>
    <definedName name="qtab_35" localSheetId="19">'[64]i1-CA'!#REF!</definedName>
    <definedName name="qtab_35" localSheetId="21">'[64]i1-CA'!#REF!</definedName>
    <definedName name="qtab_35" localSheetId="30">'[64]i1-CA'!#REF!</definedName>
    <definedName name="qtab_35" localSheetId="31">'[64]i1-CA'!#REF!</definedName>
    <definedName name="qtab_35" localSheetId="39">'[64]i1-CA'!#REF!</definedName>
    <definedName name="qtab_35" localSheetId="40">'[64]i1-CA'!#REF!</definedName>
    <definedName name="qtab_35" localSheetId="44">'[64]i1-CA'!#REF!</definedName>
    <definedName name="qtab_35" localSheetId="27">'[64]i1-CA'!#REF!</definedName>
    <definedName name="qtab_35" localSheetId="28">'[64]i1-CA'!#REF!</definedName>
    <definedName name="qtab_35" localSheetId="29">'[64]i1-CA'!#REF!</definedName>
    <definedName name="qtab_35" localSheetId="41">'[64]i1-CA'!#REF!</definedName>
    <definedName name="qtab_35" localSheetId="47">'[64]i1-CA'!#REF!</definedName>
    <definedName name="qtab_35" localSheetId="48">'[64]i1-CA'!#REF!</definedName>
    <definedName name="qtab_35" localSheetId="8">'[64]i1-CA'!#REF!</definedName>
    <definedName name="qtab_35" localSheetId="53">'[64]i1-CA'!#REF!</definedName>
    <definedName name="qtab_35">'[64]i1-CA'!#REF!</definedName>
    <definedName name="QTAB7" localSheetId="17">'[3]Quarterly MacroFlow'!#REF!</definedName>
    <definedName name="QTAB7" localSheetId="18">'[3]Quarterly MacroFlow'!#REF!</definedName>
    <definedName name="QTAB7" localSheetId="19">'[3]Quarterly MacroFlow'!#REF!</definedName>
    <definedName name="QTAB7" localSheetId="21">'[3]Quarterly MacroFlow'!#REF!</definedName>
    <definedName name="QTAB7" localSheetId="30">'[3]Quarterly MacroFlow'!#REF!</definedName>
    <definedName name="QTAB7" localSheetId="31">'[3]Quarterly MacroFlow'!#REF!</definedName>
    <definedName name="QTAB7" localSheetId="39">'[3]Quarterly MacroFlow'!#REF!</definedName>
    <definedName name="QTAB7" localSheetId="40">'[3]Quarterly MacroFlow'!#REF!</definedName>
    <definedName name="QTAB7" localSheetId="44">'[3]Quarterly MacroFlow'!#REF!</definedName>
    <definedName name="QTAB7" localSheetId="27">'[3]Quarterly MacroFlow'!#REF!</definedName>
    <definedName name="QTAB7" localSheetId="28">'[3]Quarterly MacroFlow'!#REF!</definedName>
    <definedName name="QTAB7" localSheetId="29">'[3]Quarterly MacroFlow'!#REF!</definedName>
    <definedName name="QTAB7" localSheetId="41">'[3]Quarterly MacroFlow'!#REF!</definedName>
    <definedName name="QTAB7" localSheetId="47">'[3]Quarterly MacroFlow'!#REF!</definedName>
    <definedName name="QTAB7" localSheetId="48">'[3]Quarterly MacroFlow'!#REF!</definedName>
    <definedName name="QTAB7" localSheetId="8">'[3]Quarterly MacroFlow'!#REF!</definedName>
    <definedName name="QTAB7" localSheetId="53">'[3]Quarterly MacroFlow'!#REF!</definedName>
    <definedName name="QTAB7">'[3]Quarterly MacroFlow'!#REF!</definedName>
    <definedName name="QTAB7A" localSheetId="17">'[3]Quarterly MacroFlow'!#REF!</definedName>
    <definedName name="QTAB7A" localSheetId="18">'[3]Quarterly MacroFlow'!#REF!</definedName>
    <definedName name="QTAB7A" localSheetId="19">'[3]Quarterly MacroFlow'!#REF!</definedName>
    <definedName name="QTAB7A" localSheetId="21">'[3]Quarterly MacroFlow'!#REF!</definedName>
    <definedName name="QTAB7A" localSheetId="30">'[3]Quarterly MacroFlow'!#REF!</definedName>
    <definedName name="QTAB7A" localSheetId="31">'[3]Quarterly MacroFlow'!#REF!</definedName>
    <definedName name="QTAB7A" localSheetId="39">'[3]Quarterly MacroFlow'!#REF!</definedName>
    <definedName name="QTAB7A" localSheetId="40">'[3]Quarterly MacroFlow'!#REF!</definedName>
    <definedName name="QTAB7A" localSheetId="44">'[3]Quarterly MacroFlow'!#REF!</definedName>
    <definedName name="QTAB7A" localSheetId="27">'[3]Quarterly MacroFlow'!#REF!</definedName>
    <definedName name="QTAB7A" localSheetId="28">'[3]Quarterly MacroFlow'!#REF!</definedName>
    <definedName name="QTAB7A" localSheetId="29">'[3]Quarterly MacroFlow'!#REF!</definedName>
    <definedName name="QTAB7A" localSheetId="41">'[3]Quarterly MacroFlow'!#REF!</definedName>
    <definedName name="QTAB7A" localSheetId="47">'[3]Quarterly MacroFlow'!#REF!</definedName>
    <definedName name="QTAB7A" localSheetId="48">'[3]Quarterly MacroFlow'!#REF!</definedName>
    <definedName name="QTAB7A" localSheetId="8">'[3]Quarterly MacroFlow'!#REF!</definedName>
    <definedName name="QTAB7A" localSheetId="53">'[3]Quarterly MacroFlow'!#REF!</definedName>
    <definedName name="QTAB7A">'[3]Quarterly MacroFlow'!#REF!</definedName>
    <definedName name="quest1" localSheetId="17">#REF!</definedName>
    <definedName name="quest1" localSheetId="18">#REF!</definedName>
    <definedName name="quest1" localSheetId="19">#REF!</definedName>
    <definedName name="quest1" localSheetId="21">#REF!</definedName>
    <definedName name="quest1" localSheetId="30">#REF!</definedName>
    <definedName name="quest1" localSheetId="31">#REF!</definedName>
    <definedName name="quest1" localSheetId="35">#REF!</definedName>
    <definedName name="quest1" localSheetId="39">#REF!</definedName>
    <definedName name="quest1" localSheetId="40">#REF!</definedName>
    <definedName name="quest1" localSheetId="44">#REF!</definedName>
    <definedName name="quest1" localSheetId="45">#REF!</definedName>
    <definedName name="quest1" localSheetId="10">#REF!</definedName>
    <definedName name="quest1" localSheetId="11">#REF!</definedName>
    <definedName name="quest1" localSheetId="27">#REF!</definedName>
    <definedName name="quest1" localSheetId="28">#REF!</definedName>
    <definedName name="quest1" localSheetId="29">#REF!</definedName>
    <definedName name="quest1" localSheetId="41">#REF!</definedName>
    <definedName name="quest1" localSheetId="47">#REF!</definedName>
    <definedName name="quest1" localSheetId="48">#REF!</definedName>
    <definedName name="quest1" localSheetId="8">#REF!</definedName>
    <definedName name="quest1" localSheetId="51">#REF!</definedName>
    <definedName name="quest1" localSheetId="53">#REF!</definedName>
    <definedName name="quest1">#REF!</definedName>
    <definedName name="quest2" localSheetId="17">#REF!</definedName>
    <definedName name="quest2" localSheetId="18">#REF!</definedName>
    <definedName name="quest2" localSheetId="19">#REF!</definedName>
    <definedName name="quest2" localSheetId="21">#REF!</definedName>
    <definedName name="quest2" localSheetId="30">#REF!</definedName>
    <definedName name="quest2" localSheetId="31">#REF!</definedName>
    <definedName name="quest2" localSheetId="35">#REF!</definedName>
    <definedName name="quest2" localSheetId="39">#REF!</definedName>
    <definedName name="quest2" localSheetId="40">#REF!</definedName>
    <definedName name="quest2" localSheetId="44">#REF!</definedName>
    <definedName name="quest2" localSheetId="45">#REF!</definedName>
    <definedName name="quest2" localSheetId="10">#REF!</definedName>
    <definedName name="quest2" localSheetId="11">#REF!</definedName>
    <definedName name="quest2" localSheetId="27">#REF!</definedName>
    <definedName name="quest2" localSheetId="28">#REF!</definedName>
    <definedName name="quest2" localSheetId="29">#REF!</definedName>
    <definedName name="quest2" localSheetId="41">#REF!</definedName>
    <definedName name="quest2" localSheetId="47">#REF!</definedName>
    <definedName name="quest2" localSheetId="48">#REF!</definedName>
    <definedName name="quest2" localSheetId="8">#REF!</definedName>
    <definedName name="quest2" localSheetId="53">#REF!</definedName>
    <definedName name="quest2">#REF!</definedName>
    <definedName name="quest3" localSheetId="17">#REF!</definedName>
    <definedName name="quest3" localSheetId="18">#REF!</definedName>
    <definedName name="quest3" localSheetId="19">#REF!</definedName>
    <definedName name="quest3" localSheetId="21">#REF!</definedName>
    <definedName name="quest3" localSheetId="30">#REF!</definedName>
    <definedName name="quest3" localSheetId="31">#REF!</definedName>
    <definedName name="quest3" localSheetId="35">#REF!</definedName>
    <definedName name="quest3" localSheetId="39">#REF!</definedName>
    <definedName name="quest3" localSheetId="40">#REF!</definedName>
    <definedName name="quest3" localSheetId="44">#REF!</definedName>
    <definedName name="quest3" localSheetId="45">#REF!</definedName>
    <definedName name="quest3" localSheetId="10">#REF!</definedName>
    <definedName name="quest3" localSheetId="11">#REF!</definedName>
    <definedName name="quest3" localSheetId="27">#REF!</definedName>
    <definedName name="quest3" localSheetId="28">#REF!</definedName>
    <definedName name="quest3" localSheetId="29">#REF!</definedName>
    <definedName name="quest3" localSheetId="41">#REF!</definedName>
    <definedName name="quest3" localSheetId="47">#REF!</definedName>
    <definedName name="quest3" localSheetId="48">#REF!</definedName>
    <definedName name="quest3" localSheetId="8">#REF!</definedName>
    <definedName name="quest3" localSheetId="53">#REF!</definedName>
    <definedName name="quest3">#REF!</definedName>
    <definedName name="quest4" localSheetId="17">#REF!</definedName>
    <definedName name="quest4" localSheetId="18">#REF!</definedName>
    <definedName name="quest4" localSheetId="19">#REF!</definedName>
    <definedName name="quest4" localSheetId="21">#REF!</definedName>
    <definedName name="quest4" localSheetId="30">#REF!</definedName>
    <definedName name="quest4" localSheetId="31">#REF!</definedName>
    <definedName name="quest4" localSheetId="35">#REF!</definedName>
    <definedName name="quest4" localSheetId="39">#REF!</definedName>
    <definedName name="quest4" localSheetId="40">#REF!</definedName>
    <definedName name="quest4" localSheetId="44">#REF!</definedName>
    <definedName name="quest4" localSheetId="10">#REF!</definedName>
    <definedName name="quest4" localSheetId="11">#REF!</definedName>
    <definedName name="quest4" localSheetId="27">#REF!</definedName>
    <definedName name="quest4" localSheetId="28">#REF!</definedName>
    <definedName name="quest4" localSheetId="29">#REF!</definedName>
    <definedName name="quest4" localSheetId="41">#REF!</definedName>
    <definedName name="quest4" localSheetId="47">#REF!</definedName>
    <definedName name="quest4" localSheetId="48">#REF!</definedName>
    <definedName name="quest4" localSheetId="8">#REF!</definedName>
    <definedName name="quest4" localSheetId="53">#REF!</definedName>
    <definedName name="quest4">#REF!</definedName>
    <definedName name="quest5" localSheetId="17">#REF!</definedName>
    <definedName name="quest5" localSheetId="18">#REF!</definedName>
    <definedName name="quest5" localSheetId="19">#REF!</definedName>
    <definedName name="quest5" localSheetId="21">#REF!</definedName>
    <definedName name="quest5" localSheetId="30">#REF!</definedName>
    <definedName name="quest5" localSheetId="31">#REF!</definedName>
    <definedName name="quest5" localSheetId="35">#REF!</definedName>
    <definedName name="quest5" localSheetId="39">#REF!</definedName>
    <definedName name="quest5" localSheetId="40">#REF!</definedName>
    <definedName name="quest5" localSheetId="44">#REF!</definedName>
    <definedName name="quest5" localSheetId="10">#REF!</definedName>
    <definedName name="quest5" localSheetId="11">#REF!</definedName>
    <definedName name="quest5" localSheetId="27">#REF!</definedName>
    <definedName name="quest5" localSheetId="28">#REF!</definedName>
    <definedName name="quest5" localSheetId="29">#REF!</definedName>
    <definedName name="quest5" localSheetId="41">#REF!</definedName>
    <definedName name="quest5" localSheetId="47">#REF!</definedName>
    <definedName name="quest5" localSheetId="48">#REF!</definedName>
    <definedName name="quest5" localSheetId="8">#REF!</definedName>
    <definedName name="quest5" localSheetId="53">#REF!</definedName>
    <definedName name="quest5">#REF!</definedName>
    <definedName name="quest6" localSheetId="17">#REF!</definedName>
    <definedName name="quest6" localSheetId="18">#REF!</definedName>
    <definedName name="quest6" localSheetId="19">#REF!</definedName>
    <definedName name="quest6" localSheetId="21">#REF!</definedName>
    <definedName name="quest6" localSheetId="30">#REF!</definedName>
    <definedName name="quest6" localSheetId="31">#REF!</definedName>
    <definedName name="quest6" localSheetId="35">#REF!</definedName>
    <definedName name="quest6" localSheetId="39">#REF!</definedName>
    <definedName name="quest6" localSheetId="40">#REF!</definedName>
    <definedName name="quest6" localSheetId="44">#REF!</definedName>
    <definedName name="quest6" localSheetId="10">#REF!</definedName>
    <definedName name="quest6" localSheetId="11">#REF!</definedName>
    <definedName name="quest6" localSheetId="27">#REF!</definedName>
    <definedName name="quest6" localSheetId="28">#REF!</definedName>
    <definedName name="quest6" localSheetId="29">#REF!</definedName>
    <definedName name="quest6" localSheetId="41">#REF!</definedName>
    <definedName name="quest6" localSheetId="47">#REF!</definedName>
    <definedName name="quest6" localSheetId="48">#REF!</definedName>
    <definedName name="quest6" localSheetId="8">#REF!</definedName>
    <definedName name="quest6" localSheetId="53">#REF!</definedName>
    <definedName name="quest6">#REF!</definedName>
    <definedName name="quest7" localSheetId="17">#REF!</definedName>
    <definedName name="quest7" localSheetId="18">#REF!</definedName>
    <definedName name="quest7" localSheetId="19">#REF!</definedName>
    <definedName name="quest7" localSheetId="21">#REF!</definedName>
    <definedName name="quest7" localSheetId="30">#REF!</definedName>
    <definedName name="quest7" localSheetId="31">#REF!</definedName>
    <definedName name="quest7" localSheetId="35">#REF!</definedName>
    <definedName name="quest7" localSheetId="39">#REF!</definedName>
    <definedName name="quest7" localSheetId="40">#REF!</definedName>
    <definedName name="quest7" localSheetId="44">#REF!</definedName>
    <definedName name="quest7" localSheetId="10">#REF!</definedName>
    <definedName name="quest7" localSheetId="11">#REF!</definedName>
    <definedName name="quest7" localSheetId="27">#REF!</definedName>
    <definedName name="quest7" localSheetId="28">#REF!</definedName>
    <definedName name="quest7" localSheetId="29">#REF!</definedName>
    <definedName name="quest7" localSheetId="41">#REF!</definedName>
    <definedName name="quest7" localSheetId="47">#REF!</definedName>
    <definedName name="quest7" localSheetId="48">#REF!</definedName>
    <definedName name="quest7" localSheetId="8">#REF!</definedName>
    <definedName name="quest7" localSheetId="53">#REF!</definedName>
    <definedName name="quest7">#REF!</definedName>
    <definedName name="QW" localSheetId="17">#REF!</definedName>
    <definedName name="QW" localSheetId="18">#REF!</definedName>
    <definedName name="QW" localSheetId="19">#REF!</definedName>
    <definedName name="QW" localSheetId="21">#REF!</definedName>
    <definedName name="QW" localSheetId="30">#REF!</definedName>
    <definedName name="QW" localSheetId="31">#REF!</definedName>
    <definedName name="QW" localSheetId="35">#REF!</definedName>
    <definedName name="QW" localSheetId="39">#REF!</definedName>
    <definedName name="QW" localSheetId="40">#REF!</definedName>
    <definedName name="QW" localSheetId="44">#REF!</definedName>
    <definedName name="QW" localSheetId="10">#REF!</definedName>
    <definedName name="QW" localSheetId="11">#REF!</definedName>
    <definedName name="QW" localSheetId="27">#REF!</definedName>
    <definedName name="QW" localSheetId="28">#REF!</definedName>
    <definedName name="QW" localSheetId="29">#REF!</definedName>
    <definedName name="QW" localSheetId="41">#REF!</definedName>
    <definedName name="QW" localSheetId="47">#REF!</definedName>
    <definedName name="QW" localSheetId="48">#REF!</definedName>
    <definedName name="QW" localSheetId="8">#REF!</definedName>
    <definedName name="QW" localSheetId="53">#REF!</definedName>
    <definedName name="QW">#REF!</definedName>
    <definedName name="REAL" localSheetId="17">#REF!</definedName>
    <definedName name="REAL" localSheetId="18">#REF!</definedName>
    <definedName name="REAL" localSheetId="19">#REF!</definedName>
    <definedName name="REAL" localSheetId="21">#REF!</definedName>
    <definedName name="REAL" localSheetId="30">#REF!</definedName>
    <definedName name="REAL" localSheetId="31">#REF!</definedName>
    <definedName name="REAL" localSheetId="35">#REF!</definedName>
    <definedName name="REAL" localSheetId="39">#REF!</definedName>
    <definedName name="REAL" localSheetId="40">#REF!</definedName>
    <definedName name="REAL" localSheetId="44">#REF!</definedName>
    <definedName name="REAL" localSheetId="10">#REF!</definedName>
    <definedName name="REAL" localSheetId="11">#REF!</definedName>
    <definedName name="REAL" localSheetId="27">#REF!</definedName>
    <definedName name="REAL" localSheetId="28">#REF!</definedName>
    <definedName name="REAL" localSheetId="29">#REF!</definedName>
    <definedName name="REAL" localSheetId="41">#REF!</definedName>
    <definedName name="REAL" localSheetId="47">#REF!</definedName>
    <definedName name="REAL" localSheetId="48">#REF!</definedName>
    <definedName name="REAL" localSheetId="8">#REF!</definedName>
    <definedName name="REAL" localSheetId="53">#REF!</definedName>
    <definedName name="REAL">#REF!</definedName>
    <definedName name="REALANNUAL" localSheetId="17">#REF!</definedName>
    <definedName name="REALANNUAL" localSheetId="18">#REF!</definedName>
    <definedName name="REALANNUAL" localSheetId="19">#REF!</definedName>
    <definedName name="REALANNUAL" localSheetId="21">#REF!</definedName>
    <definedName name="REALANNUAL" localSheetId="30">#REF!</definedName>
    <definedName name="REALANNUAL" localSheetId="31">#REF!</definedName>
    <definedName name="REALANNUAL" localSheetId="35">#REF!</definedName>
    <definedName name="REALANNUAL" localSheetId="39">#REF!</definedName>
    <definedName name="REALANNUAL" localSheetId="40">#REF!</definedName>
    <definedName name="REALANNUAL" localSheetId="44">#REF!</definedName>
    <definedName name="REALANNUAL" localSheetId="10">#REF!</definedName>
    <definedName name="REALANNUAL" localSheetId="11">#REF!</definedName>
    <definedName name="REALANNUAL" localSheetId="27">#REF!</definedName>
    <definedName name="REALANNUAL" localSheetId="28">#REF!</definedName>
    <definedName name="REALANNUAL" localSheetId="29">#REF!</definedName>
    <definedName name="REALANNUAL" localSheetId="41">#REF!</definedName>
    <definedName name="REALANNUAL" localSheetId="47">#REF!</definedName>
    <definedName name="REALANNUAL" localSheetId="48">#REF!</definedName>
    <definedName name="REALANNUAL" localSheetId="8">#REF!</definedName>
    <definedName name="REALANNUAL" localSheetId="53">#REF!</definedName>
    <definedName name="REALANNUAL">#REF!</definedName>
    <definedName name="realizacia">[65]Sheet1!$A$1:$I$406</definedName>
    <definedName name="realizacija">[65]Sheet1!$A$1:$I$406</definedName>
    <definedName name="REALNACT" localSheetId="17">#REF!</definedName>
    <definedName name="REALNACT" localSheetId="18">#REF!</definedName>
    <definedName name="REALNACT" localSheetId="19">#REF!</definedName>
    <definedName name="REALNACT" localSheetId="21">#REF!</definedName>
    <definedName name="REALNACT" localSheetId="30">#REF!</definedName>
    <definedName name="REALNACT" localSheetId="31">#REF!</definedName>
    <definedName name="REALNACT" localSheetId="35">#REF!</definedName>
    <definedName name="REALNACT" localSheetId="39">#REF!</definedName>
    <definedName name="REALNACT" localSheetId="40">#REF!</definedName>
    <definedName name="REALNACT" localSheetId="44">#REF!</definedName>
    <definedName name="REALNACT" localSheetId="45">#REF!</definedName>
    <definedName name="REALNACT" localSheetId="10">#REF!</definedName>
    <definedName name="REALNACT" localSheetId="11">#REF!</definedName>
    <definedName name="REALNACT" localSheetId="27">#REF!</definedName>
    <definedName name="REALNACT" localSheetId="28">#REF!</definedName>
    <definedName name="REALNACT" localSheetId="29">#REF!</definedName>
    <definedName name="REALNACT" localSheetId="41">#REF!</definedName>
    <definedName name="REALNACT" localSheetId="47">#REF!</definedName>
    <definedName name="REALNACT" localSheetId="48">#REF!</definedName>
    <definedName name="REALNACT" localSheetId="8">#REF!</definedName>
    <definedName name="REALNACT" localSheetId="51">#REF!</definedName>
    <definedName name="REALNACT" localSheetId="53">#REF!</definedName>
    <definedName name="REALNACT">#REF!</definedName>
    <definedName name="red_26" localSheetId="17">#REF!</definedName>
    <definedName name="red_26" localSheetId="18">#REF!</definedName>
    <definedName name="red_26" localSheetId="19">#REF!</definedName>
    <definedName name="red_26" localSheetId="21">#REF!</definedName>
    <definedName name="red_26" localSheetId="30">#REF!</definedName>
    <definedName name="red_26" localSheetId="31">#REF!</definedName>
    <definedName name="red_26" localSheetId="35">#REF!</definedName>
    <definedName name="red_26" localSheetId="39">#REF!</definedName>
    <definedName name="red_26" localSheetId="40">#REF!</definedName>
    <definedName name="red_26" localSheetId="44">#REF!</definedName>
    <definedName name="red_26" localSheetId="45">#REF!</definedName>
    <definedName name="red_26" localSheetId="10">#REF!</definedName>
    <definedName name="red_26" localSheetId="11">#REF!</definedName>
    <definedName name="red_26" localSheetId="27">#REF!</definedName>
    <definedName name="red_26" localSheetId="28">#REF!</definedName>
    <definedName name="red_26" localSheetId="29">#REF!</definedName>
    <definedName name="red_26" localSheetId="41">#REF!</definedName>
    <definedName name="red_26" localSheetId="47">#REF!</definedName>
    <definedName name="red_26" localSheetId="48">#REF!</definedName>
    <definedName name="red_26" localSheetId="8">#REF!</definedName>
    <definedName name="red_26" localSheetId="53">#REF!</definedName>
    <definedName name="red_26">#REF!</definedName>
    <definedName name="red_33" localSheetId="17">#REF!</definedName>
    <definedName name="red_33" localSheetId="18">#REF!</definedName>
    <definedName name="red_33" localSheetId="19">#REF!</definedName>
    <definedName name="red_33" localSheetId="21">#REF!</definedName>
    <definedName name="red_33" localSheetId="30">#REF!</definedName>
    <definedName name="red_33" localSheetId="31">#REF!</definedName>
    <definedName name="red_33" localSheetId="35">#REF!</definedName>
    <definedName name="red_33" localSheetId="39">#REF!</definedName>
    <definedName name="red_33" localSheetId="40">#REF!</definedName>
    <definedName name="red_33" localSheetId="44">#REF!</definedName>
    <definedName name="red_33" localSheetId="45">#REF!</definedName>
    <definedName name="red_33" localSheetId="10">#REF!</definedName>
    <definedName name="red_33" localSheetId="11">#REF!</definedName>
    <definedName name="red_33" localSheetId="27">#REF!</definedName>
    <definedName name="red_33" localSheetId="28">#REF!</definedName>
    <definedName name="red_33" localSheetId="29">#REF!</definedName>
    <definedName name="red_33" localSheetId="41">#REF!</definedName>
    <definedName name="red_33" localSheetId="47">#REF!</definedName>
    <definedName name="red_33" localSheetId="48">#REF!</definedName>
    <definedName name="red_33" localSheetId="8">#REF!</definedName>
    <definedName name="red_33" localSheetId="53">#REF!</definedName>
    <definedName name="red_33">#REF!</definedName>
    <definedName name="red_34" localSheetId="17">#REF!</definedName>
    <definedName name="red_34" localSheetId="18">#REF!</definedName>
    <definedName name="red_34" localSheetId="19">#REF!</definedName>
    <definedName name="red_34" localSheetId="21">#REF!</definedName>
    <definedName name="red_34" localSheetId="30">#REF!</definedName>
    <definedName name="red_34" localSheetId="31">#REF!</definedName>
    <definedName name="red_34" localSheetId="35">#REF!</definedName>
    <definedName name="red_34" localSheetId="39">#REF!</definedName>
    <definedName name="red_34" localSheetId="40">#REF!</definedName>
    <definedName name="red_34" localSheetId="44">#REF!</definedName>
    <definedName name="red_34" localSheetId="10">#REF!</definedName>
    <definedName name="red_34" localSheetId="11">#REF!</definedName>
    <definedName name="red_34" localSheetId="27">#REF!</definedName>
    <definedName name="red_34" localSheetId="28">#REF!</definedName>
    <definedName name="red_34" localSheetId="29">#REF!</definedName>
    <definedName name="red_34" localSheetId="41">#REF!</definedName>
    <definedName name="red_34" localSheetId="47">#REF!</definedName>
    <definedName name="red_34" localSheetId="48">#REF!</definedName>
    <definedName name="red_34" localSheetId="8">#REF!</definedName>
    <definedName name="red_34" localSheetId="53">#REF!</definedName>
    <definedName name="red_34">#REF!</definedName>
    <definedName name="red_35" localSheetId="17">#REF!</definedName>
    <definedName name="red_35" localSheetId="18">#REF!</definedName>
    <definedName name="red_35" localSheetId="19">#REF!</definedName>
    <definedName name="red_35" localSheetId="21">#REF!</definedName>
    <definedName name="red_35" localSheetId="30">#REF!</definedName>
    <definedName name="red_35" localSheetId="31">#REF!</definedName>
    <definedName name="red_35" localSheetId="35">#REF!</definedName>
    <definedName name="red_35" localSheetId="39">#REF!</definedName>
    <definedName name="red_35" localSheetId="40">#REF!</definedName>
    <definedName name="red_35" localSheetId="44">#REF!</definedName>
    <definedName name="red_35" localSheetId="10">#REF!</definedName>
    <definedName name="red_35" localSheetId="11">#REF!</definedName>
    <definedName name="red_35" localSheetId="27">#REF!</definedName>
    <definedName name="red_35" localSheetId="28">#REF!</definedName>
    <definedName name="red_35" localSheetId="29">#REF!</definedName>
    <definedName name="red_35" localSheetId="41">#REF!</definedName>
    <definedName name="red_35" localSheetId="47">#REF!</definedName>
    <definedName name="red_35" localSheetId="48">#REF!</definedName>
    <definedName name="red_35" localSheetId="8">#REF!</definedName>
    <definedName name="red_35" localSheetId="53">#REF!</definedName>
    <definedName name="red_35">#REF!</definedName>
    <definedName name="REDTbl3" localSheetId="17">#REF!</definedName>
    <definedName name="REDTbl3" localSheetId="18">#REF!</definedName>
    <definedName name="REDTbl3" localSheetId="19">#REF!</definedName>
    <definedName name="REDTbl3" localSheetId="21">#REF!</definedName>
    <definedName name="REDTbl3" localSheetId="30">#REF!</definedName>
    <definedName name="REDTbl3" localSheetId="31">#REF!</definedName>
    <definedName name="REDTbl3" localSheetId="35">#REF!</definedName>
    <definedName name="REDTbl3" localSheetId="39">#REF!</definedName>
    <definedName name="REDTbl3" localSheetId="40">#REF!</definedName>
    <definedName name="REDTbl3" localSheetId="44">#REF!</definedName>
    <definedName name="REDTbl3" localSheetId="10">#REF!</definedName>
    <definedName name="REDTbl3" localSheetId="11">#REF!</definedName>
    <definedName name="REDTbl3" localSheetId="27">#REF!</definedName>
    <definedName name="REDTbl3" localSheetId="28">#REF!</definedName>
    <definedName name="REDTbl3" localSheetId="29">#REF!</definedName>
    <definedName name="REDTbl3" localSheetId="41">#REF!</definedName>
    <definedName name="REDTbl3" localSheetId="47">#REF!</definedName>
    <definedName name="REDTbl3" localSheetId="48">#REF!</definedName>
    <definedName name="REDTbl3" localSheetId="8">#REF!</definedName>
    <definedName name="REDTbl3" localSheetId="53">#REF!</definedName>
    <definedName name="REDTbl3">#REF!</definedName>
    <definedName name="REDTbl4" localSheetId="17">#REF!</definedName>
    <definedName name="REDTbl4" localSheetId="18">#REF!</definedName>
    <definedName name="REDTbl4" localSheetId="19">#REF!</definedName>
    <definedName name="REDTbl4" localSheetId="21">#REF!</definedName>
    <definedName name="REDTbl4" localSheetId="30">#REF!</definedName>
    <definedName name="REDTbl4" localSheetId="31">#REF!</definedName>
    <definedName name="REDTbl4" localSheetId="35">#REF!</definedName>
    <definedName name="REDTbl4" localSheetId="39">#REF!</definedName>
    <definedName name="REDTbl4" localSheetId="40">#REF!</definedName>
    <definedName name="REDTbl4" localSheetId="44">#REF!</definedName>
    <definedName name="REDTbl4" localSheetId="10">#REF!</definedName>
    <definedName name="REDTbl4" localSheetId="11">#REF!</definedName>
    <definedName name="REDTbl4" localSheetId="27">#REF!</definedName>
    <definedName name="REDTbl4" localSheetId="28">#REF!</definedName>
    <definedName name="REDTbl4" localSheetId="29">#REF!</definedName>
    <definedName name="REDTbl4" localSheetId="41">#REF!</definedName>
    <definedName name="REDTbl4" localSheetId="47">#REF!</definedName>
    <definedName name="REDTbl4" localSheetId="48">#REF!</definedName>
    <definedName name="REDTbl4" localSheetId="8">#REF!</definedName>
    <definedName name="REDTbl4" localSheetId="53">#REF!</definedName>
    <definedName name="REDTbl4">#REF!</definedName>
    <definedName name="REDTbl5" localSheetId="17">#REF!</definedName>
    <definedName name="REDTbl5" localSheetId="18">#REF!</definedName>
    <definedName name="REDTbl5" localSheetId="19">#REF!</definedName>
    <definedName name="REDTbl5" localSheetId="21">#REF!</definedName>
    <definedName name="REDTbl5" localSheetId="30">#REF!</definedName>
    <definedName name="REDTbl5" localSheetId="31">#REF!</definedName>
    <definedName name="REDTbl5" localSheetId="35">#REF!</definedName>
    <definedName name="REDTbl5" localSheetId="39">#REF!</definedName>
    <definedName name="REDTbl5" localSheetId="40">#REF!</definedName>
    <definedName name="REDTbl5" localSheetId="44">#REF!</definedName>
    <definedName name="REDTbl5" localSheetId="10">#REF!</definedName>
    <definedName name="REDTbl5" localSheetId="11">#REF!</definedName>
    <definedName name="REDTbl5" localSheetId="27">#REF!</definedName>
    <definedName name="REDTbl5" localSheetId="28">#REF!</definedName>
    <definedName name="REDTbl5" localSheetId="29">#REF!</definedName>
    <definedName name="REDTbl5" localSheetId="41">#REF!</definedName>
    <definedName name="REDTbl5" localSheetId="47">#REF!</definedName>
    <definedName name="REDTbl5" localSheetId="48">#REF!</definedName>
    <definedName name="REDTbl5" localSheetId="8">#REF!</definedName>
    <definedName name="REDTbl5" localSheetId="53">#REF!</definedName>
    <definedName name="REDTbl5">#REF!</definedName>
    <definedName name="REDTbl6" localSheetId="17">#REF!</definedName>
    <definedName name="REDTbl6" localSheetId="18">#REF!</definedName>
    <definedName name="REDTbl6" localSheetId="19">#REF!</definedName>
    <definedName name="REDTbl6" localSheetId="21">#REF!</definedName>
    <definedName name="REDTbl6" localSheetId="30">#REF!</definedName>
    <definedName name="REDTbl6" localSheetId="31">#REF!</definedName>
    <definedName name="REDTbl6" localSheetId="35">#REF!</definedName>
    <definedName name="REDTbl6" localSheetId="39">#REF!</definedName>
    <definedName name="REDTbl6" localSheetId="40">#REF!</definedName>
    <definedName name="REDTbl6" localSheetId="44">#REF!</definedName>
    <definedName name="REDTbl6" localSheetId="10">#REF!</definedName>
    <definedName name="REDTbl6" localSheetId="11">#REF!</definedName>
    <definedName name="REDTbl6" localSheetId="27">#REF!</definedName>
    <definedName name="REDTbl6" localSheetId="28">#REF!</definedName>
    <definedName name="REDTbl6" localSheetId="29">#REF!</definedName>
    <definedName name="REDTbl6" localSheetId="41">#REF!</definedName>
    <definedName name="REDTbl6" localSheetId="47">#REF!</definedName>
    <definedName name="REDTbl6" localSheetId="48">#REF!</definedName>
    <definedName name="REDTbl6" localSheetId="8">#REF!</definedName>
    <definedName name="REDTbl6" localSheetId="53">#REF!</definedName>
    <definedName name="REDTbl6">#REF!</definedName>
    <definedName name="REDTbl7" localSheetId="17">#REF!</definedName>
    <definedName name="REDTbl7" localSheetId="18">#REF!</definedName>
    <definedName name="REDTbl7" localSheetId="19">#REF!</definedName>
    <definedName name="REDTbl7" localSheetId="21">#REF!</definedName>
    <definedName name="REDTbl7" localSheetId="30">#REF!</definedName>
    <definedName name="REDTbl7" localSheetId="31">#REF!</definedName>
    <definedName name="REDTbl7" localSheetId="35">#REF!</definedName>
    <definedName name="REDTbl7" localSheetId="39">#REF!</definedName>
    <definedName name="REDTbl7" localSheetId="40">#REF!</definedName>
    <definedName name="REDTbl7" localSheetId="44">#REF!</definedName>
    <definedName name="REDTbl7" localSheetId="10">#REF!</definedName>
    <definedName name="REDTbl7" localSheetId="11">#REF!</definedName>
    <definedName name="REDTbl7" localSheetId="27">#REF!</definedName>
    <definedName name="REDTbl7" localSheetId="28">#REF!</definedName>
    <definedName name="REDTbl7" localSheetId="29">#REF!</definedName>
    <definedName name="REDTbl7" localSheetId="41">#REF!</definedName>
    <definedName name="REDTbl7" localSheetId="47">#REF!</definedName>
    <definedName name="REDTbl7" localSheetId="48">#REF!</definedName>
    <definedName name="REDTbl7" localSheetId="8">#REF!</definedName>
    <definedName name="REDTbl7" localSheetId="53">#REF!</definedName>
    <definedName name="REDTbl7">#REF!</definedName>
    <definedName name="REERCPI" localSheetId="53">[6]REER!$AZ$144:$AZ$206</definedName>
    <definedName name="REERCPI">[20]REER!$AZ$144:$AZ$206</definedName>
    <definedName name="REERPPI" localSheetId="53">[6]REER!$BB$144:$BB$206</definedName>
    <definedName name="REERPPI">[20]REER!$BB$144:$BB$206</definedName>
    <definedName name="RefVintage">[31]readme!$B$4</definedName>
    <definedName name="REGISTERALL" localSheetId="17">#REF!</definedName>
    <definedName name="REGISTERALL" localSheetId="18">#REF!</definedName>
    <definedName name="REGISTERALL" localSheetId="19">#REF!</definedName>
    <definedName name="REGISTERALL" localSheetId="21">#REF!</definedName>
    <definedName name="REGISTERALL" localSheetId="30">#REF!</definedName>
    <definedName name="REGISTERALL" localSheetId="31">#REF!</definedName>
    <definedName name="REGISTERALL" localSheetId="35">#REF!</definedName>
    <definedName name="REGISTERALL" localSheetId="39">#REF!</definedName>
    <definedName name="REGISTERALL" localSheetId="40">#REF!</definedName>
    <definedName name="REGISTERALL" localSheetId="44">#REF!</definedName>
    <definedName name="REGISTERALL" localSheetId="45">#REF!</definedName>
    <definedName name="REGISTERALL" localSheetId="10">#REF!</definedName>
    <definedName name="REGISTERALL" localSheetId="11">#REF!</definedName>
    <definedName name="REGISTERALL" localSheetId="27">#REF!</definedName>
    <definedName name="REGISTERALL" localSheetId="28">#REF!</definedName>
    <definedName name="REGISTERALL" localSheetId="29">#REF!</definedName>
    <definedName name="REGISTERALL" localSheetId="41">#REF!</definedName>
    <definedName name="REGISTERALL" localSheetId="47">#REF!</definedName>
    <definedName name="REGISTERALL" localSheetId="48">#REF!</definedName>
    <definedName name="REGISTERALL" localSheetId="8">#REF!</definedName>
    <definedName name="REGISTERALL" localSheetId="51">#REF!</definedName>
    <definedName name="REGISTERALL" localSheetId="53">#REF!</definedName>
    <definedName name="REGISTERALL">#REF!</definedName>
    <definedName name="RFSee_2" localSheetId="17">[27]Graf14_Graf15!#REF!</definedName>
    <definedName name="RFSee_2" localSheetId="18">[27]Graf14_Graf15!#REF!</definedName>
    <definedName name="RFSee_2" localSheetId="19">[27]Graf14_Graf15!#REF!</definedName>
    <definedName name="RFSee_2" localSheetId="21">[27]Graf14_Graf15!#REF!</definedName>
    <definedName name="RFSee_2" localSheetId="30">[27]Graf14_Graf15!#REF!</definedName>
    <definedName name="RFSee_2" localSheetId="31">[27]Graf14_Graf15!#REF!</definedName>
    <definedName name="RFSee_2" localSheetId="35">[27]Graf14_Graf15!#REF!</definedName>
    <definedName name="RFSee_2" localSheetId="39">[27]Graf14_Graf15!#REF!</definedName>
    <definedName name="RFSee_2" localSheetId="40">[27]Graf14_Graf15!#REF!</definedName>
    <definedName name="RFSee_2" localSheetId="44">[27]Graf14_Graf15!#REF!</definedName>
    <definedName name="RFSee_2" localSheetId="45">[27]Graf14_Graf15!#REF!</definedName>
    <definedName name="RFSee_2" localSheetId="27">[27]Graf14_Graf15!#REF!</definedName>
    <definedName name="RFSee_2" localSheetId="28">[27]Graf14_Graf15!#REF!</definedName>
    <definedName name="RFSee_2" localSheetId="29">[27]Graf14_Graf15!#REF!</definedName>
    <definedName name="RFSee_2" localSheetId="41">[27]Graf14_Graf15!#REF!</definedName>
    <definedName name="RFSee_2" localSheetId="47">[27]Graf14_Graf15!#REF!</definedName>
    <definedName name="RFSee_2" localSheetId="48">[27]Graf14_Graf15!#REF!</definedName>
    <definedName name="RFSee_2" localSheetId="8">[27]Graf14_Graf15!#REF!</definedName>
    <definedName name="RFSee_2" localSheetId="51">[27]Graf14_Graf15!#REF!</definedName>
    <definedName name="RFSee_2" localSheetId="53">[27]Graf14_Graf15!#REF!</definedName>
    <definedName name="RFSee_2">[27]Graf14_Graf15!#REF!</definedName>
    <definedName name="RFSer_2" localSheetId="17">[27]Graf14_Graf15!#REF!</definedName>
    <definedName name="RFSer_2" localSheetId="18">[27]Graf14_Graf15!#REF!</definedName>
    <definedName name="RFSer_2" localSheetId="19">[27]Graf14_Graf15!#REF!</definedName>
    <definedName name="RFSer_2" localSheetId="21">[27]Graf14_Graf15!#REF!</definedName>
    <definedName name="RFSer_2" localSheetId="30">[27]Graf14_Graf15!#REF!</definedName>
    <definedName name="RFSer_2" localSheetId="31">[27]Graf14_Graf15!#REF!</definedName>
    <definedName name="RFSer_2" localSheetId="39">[27]Graf14_Graf15!#REF!</definedName>
    <definedName name="RFSer_2" localSheetId="40">[27]Graf14_Graf15!#REF!</definedName>
    <definedName name="RFSer_2" localSheetId="44">[27]Graf14_Graf15!#REF!</definedName>
    <definedName name="RFSer_2" localSheetId="45">[27]Graf14_Graf15!#REF!</definedName>
    <definedName name="RFSer_2" localSheetId="27">[27]Graf14_Graf15!#REF!</definedName>
    <definedName name="RFSer_2" localSheetId="28">[27]Graf14_Graf15!#REF!</definedName>
    <definedName name="RFSer_2" localSheetId="29">[27]Graf14_Graf15!#REF!</definedName>
    <definedName name="RFSer_2" localSheetId="41">[27]Graf14_Graf15!#REF!</definedName>
    <definedName name="RFSer_2" localSheetId="47">[27]Graf14_Graf15!#REF!</definedName>
    <definedName name="RFSer_2" localSheetId="48">[27]Graf14_Graf15!#REF!</definedName>
    <definedName name="RFSer_2" localSheetId="8">[27]Graf14_Graf15!#REF!</definedName>
    <definedName name="RFSer_2" localSheetId="53">[27]Graf14_Graf15!#REF!</definedName>
    <definedName name="RFSer_2">[27]Graf14_Graf15!#REF!</definedName>
    <definedName name="RGDPA" localSheetId="17">#REF!</definedName>
    <definedName name="RGDPA" localSheetId="18">#REF!</definedName>
    <definedName name="RGDPA" localSheetId="19">#REF!</definedName>
    <definedName name="RGDPA" localSheetId="21">#REF!</definedName>
    <definedName name="RGDPA" localSheetId="30">#REF!</definedName>
    <definedName name="RGDPA" localSheetId="31">#REF!</definedName>
    <definedName name="RGDPA" localSheetId="35">#REF!</definedName>
    <definedName name="RGDPA" localSheetId="39">#REF!</definedName>
    <definedName name="RGDPA" localSheetId="40">#REF!</definedName>
    <definedName name="RGDPA" localSheetId="44">#REF!</definedName>
    <definedName name="RGDPA" localSheetId="45">#REF!</definedName>
    <definedName name="RGDPA" localSheetId="10">#REF!</definedName>
    <definedName name="RGDPA" localSheetId="11">#REF!</definedName>
    <definedName name="RGDPA" localSheetId="27">#REF!</definedName>
    <definedName name="RGDPA" localSheetId="28">#REF!</definedName>
    <definedName name="RGDPA" localSheetId="29">#REF!</definedName>
    <definedName name="RGDPA" localSheetId="41">#REF!</definedName>
    <definedName name="RGDPA" localSheetId="47">#REF!</definedName>
    <definedName name="RGDPA" localSheetId="48">#REF!</definedName>
    <definedName name="RGDPA" localSheetId="8">#REF!</definedName>
    <definedName name="RGDPA" localSheetId="51">#REF!</definedName>
    <definedName name="RGDPA" localSheetId="53">#REF!</definedName>
    <definedName name="RGDPA">#REF!</definedName>
    <definedName name="RgFdPartCsource" localSheetId="17">#REF!</definedName>
    <definedName name="RgFdPartCsource" localSheetId="18">#REF!</definedName>
    <definedName name="RgFdPartCsource" localSheetId="19">#REF!</definedName>
    <definedName name="RgFdPartCsource" localSheetId="21">#REF!</definedName>
    <definedName name="RgFdPartCsource" localSheetId="30">#REF!</definedName>
    <definedName name="RgFdPartCsource" localSheetId="31">#REF!</definedName>
    <definedName name="RgFdPartCsource" localSheetId="35">#REF!</definedName>
    <definedName name="RgFdPartCsource" localSheetId="39">#REF!</definedName>
    <definedName name="RgFdPartCsource" localSheetId="40">#REF!</definedName>
    <definedName name="RgFdPartCsource" localSheetId="44">#REF!</definedName>
    <definedName name="RgFdPartCsource" localSheetId="45">#REF!</definedName>
    <definedName name="RgFdPartCsource" localSheetId="10">#REF!</definedName>
    <definedName name="RgFdPartCsource" localSheetId="11">#REF!</definedName>
    <definedName name="RgFdPartCsource" localSheetId="27">#REF!</definedName>
    <definedName name="RgFdPartCsource" localSheetId="28">#REF!</definedName>
    <definedName name="RgFdPartCsource" localSheetId="29">#REF!</definedName>
    <definedName name="RgFdPartCsource" localSheetId="41">#REF!</definedName>
    <definedName name="RgFdPartCsource" localSheetId="47">#REF!</definedName>
    <definedName name="RgFdPartCsource" localSheetId="48">#REF!</definedName>
    <definedName name="RgFdPartCsource" localSheetId="8">#REF!</definedName>
    <definedName name="RgFdPartCsource" localSheetId="53">#REF!</definedName>
    <definedName name="RgFdPartCsource">#REF!</definedName>
    <definedName name="RgFdPartEseries" localSheetId="17">#REF!</definedName>
    <definedName name="RgFdPartEseries" localSheetId="18">#REF!</definedName>
    <definedName name="RgFdPartEseries" localSheetId="19">#REF!</definedName>
    <definedName name="RgFdPartEseries" localSheetId="21">#REF!</definedName>
    <definedName name="RgFdPartEseries" localSheetId="30">#REF!</definedName>
    <definedName name="RgFdPartEseries" localSheetId="31">#REF!</definedName>
    <definedName name="RgFdPartEseries" localSheetId="35">#REF!</definedName>
    <definedName name="RgFdPartEseries" localSheetId="39">#REF!</definedName>
    <definedName name="RgFdPartEseries" localSheetId="40">#REF!</definedName>
    <definedName name="RgFdPartEseries" localSheetId="44">#REF!</definedName>
    <definedName name="RgFdPartEseries" localSheetId="45">#REF!</definedName>
    <definedName name="RgFdPartEseries" localSheetId="10">#REF!</definedName>
    <definedName name="RgFdPartEseries" localSheetId="11">#REF!</definedName>
    <definedName name="RgFdPartEseries" localSheetId="27">#REF!</definedName>
    <definedName name="RgFdPartEseries" localSheetId="28">#REF!</definedName>
    <definedName name="RgFdPartEseries" localSheetId="29">#REF!</definedName>
    <definedName name="RgFdPartEseries" localSheetId="41">#REF!</definedName>
    <definedName name="RgFdPartEseries" localSheetId="47">#REF!</definedName>
    <definedName name="RgFdPartEseries" localSheetId="48">#REF!</definedName>
    <definedName name="RgFdPartEseries" localSheetId="8">#REF!</definedName>
    <definedName name="RgFdPartEseries" localSheetId="53">#REF!</definedName>
    <definedName name="RgFdPartEseries">#REF!</definedName>
    <definedName name="RgFdPartEsource" localSheetId="17">#REF!</definedName>
    <definedName name="RgFdPartEsource" localSheetId="18">#REF!</definedName>
    <definedName name="RgFdPartEsource" localSheetId="19">#REF!</definedName>
    <definedName name="RgFdPartEsource" localSheetId="21">#REF!</definedName>
    <definedName name="RgFdPartEsource" localSheetId="30">#REF!</definedName>
    <definedName name="RgFdPartEsource" localSheetId="31">#REF!</definedName>
    <definedName name="RgFdPartEsource" localSheetId="35">#REF!</definedName>
    <definedName name="RgFdPartEsource" localSheetId="39">#REF!</definedName>
    <definedName name="RgFdPartEsource" localSheetId="40">#REF!</definedName>
    <definedName name="RgFdPartEsource" localSheetId="44">#REF!</definedName>
    <definedName name="RgFdPartEsource" localSheetId="10">#REF!</definedName>
    <definedName name="RgFdPartEsource" localSheetId="11">#REF!</definedName>
    <definedName name="RgFdPartEsource" localSheetId="27">#REF!</definedName>
    <definedName name="RgFdPartEsource" localSheetId="28">#REF!</definedName>
    <definedName name="RgFdPartEsource" localSheetId="29">#REF!</definedName>
    <definedName name="RgFdPartEsource" localSheetId="41">#REF!</definedName>
    <definedName name="RgFdPartEsource" localSheetId="47">#REF!</definedName>
    <definedName name="RgFdPartEsource" localSheetId="48">#REF!</definedName>
    <definedName name="RgFdPartEsource" localSheetId="8">#REF!</definedName>
    <definedName name="RgFdPartEsource" localSheetId="53">#REF!</definedName>
    <definedName name="RgFdPartEsource">#REF!</definedName>
    <definedName name="RgFdReptCSeries" localSheetId="17">#REF!</definedName>
    <definedName name="RgFdReptCSeries" localSheetId="18">#REF!</definedName>
    <definedName name="RgFdReptCSeries" localSheetId="19">#REF!</definedName>
    <definedName name="RgFdReptCSeries" localSheetId="21">#REF!</definedName>
    <definedName name="RgFdReptCSeries" localSheetId="30">#REF!</definedName>
    <definedName name="RgFdReptCSeries" localSheetId="31">#REF!</definedName>
    <definedName name="RgFdReptCSeries" localSheetId="35">#REF!</definedName>
    <definedName name="RgFdReptCSeries" localSheetId="39">#REF!</definedName>
    <definedName name="RgFdReptCSeries" localSheetId="40">#REF!</definedName>
    <definedName name="RgFdReptCSeries" localSheetId="44">#REF!</definedName>
    <definedName name="RgFdReptCSeries" localSheetId="10">#REF!</definedName>
    <definedName name="RgFdReptCSeries" localSheetId="11">#REF!</definedName>
    <definedName name="RgFdReptCSeries" localSheetId="27">#REF!</definedName>
    <definedName name="RgFdReptCSeries" localSheetId="28">#REF!</definedName>
    <definedName name="RgFdReptCSeries" localSheetId="29">#REF!</definedName>
    <definedName name="RgFdReptCSeries" localSheetId="41">#REF!</definedName>
    <definedName name="RgFdReptCSeries" localSheetId="47">#REF!</definedName>
    <definedName name="RgFdReptCSeries" localSheetId="48">#REF!</definedName>
    <definedName name="RgFdReptCSeries" localSheetId="8">#REF!</definedName>
    <definedName name="RgFdReptCSeries" localSheetId="53">#REF!</definedName>
    <definedName name="RgFdReptCSeries">#REF!</definedName>
    <definedName name="RgFdReptCsource" localSheetId="17">#REF!</definedName>
    <definedName name="RgFdReptCsource" localSheetId="18">#REF!</definedName>
    <definedName name="RgFdReptCsource" localSheetId="19">#REF!</definedName>
    <definedName name="RgFdReptCsource" localSheetId="21">#REF!</definedName>
    <definedName name="RgFdReptCsource" localSheetId="30">#REF!</definedName>
    <definedName name="RgFdReptCsource" localSheetId="31">#REF!</definedName>
    <definedName name="RgFdReptCsource" localSheetId="35">#REF!</definedName>
    <definedName name="RgFdReptCsource" localSheetId="39">#REF!</definedName>
    <definedName name="RgFdReptCsource" localSheetId="40">#REF!</definedName>
    <definedName name="RgFdReptCsource" localSheetId="44">#REF!</definedName>
    <definedName name="RgFdReptCsource" localSheetId="10">#REF!</definedName>
    <definedName name="RgFdReptCsource" localSheetId="11">#REF!</definedName>
    <definedName name="RgFdReptCsource" localSheetId="27">#REF!</definedName>
    <definedName name="RgFdReptCsource" localSheetId="28">#REF!</definedName>
    <definedName name="RgFdReptCsource" localSheetId="29">#REF!</definedName>
    <definedName name="RgFdReptCsource" localSheetId="41">#REF!</definedName>
    <definedName name="RgFdReptCsource" localSheetId="47">#REF!</definedName>
    <definedName name="RgFdReptCsource" localSheetId="48">#REF!</definedName>
    <definedName name="RgFdReptCsource" localSheetId="8">#REF!</definedName>
    <definedName name="RgFdReptCsource" localSheetId="53">#REF!</definedName>
    <definedName name="RgFdReptCsource">#REF!</definedName>
    <definedName name="RgFdReptEseries" localSheetId="17">#REF!</definedName>
    <definedName name="RgFdReptEseries" localSheetId="18">#REF!</definedName>
    <definedName name="RgFdReptEseries" localSheetId="19">#REF!</definedName>
    <definedName name="RgFdReptEseries" localSheetId="21">#REF!</definedName>
    <definedName name="RgFdReptEseries" localSheetId="30">#REF!</definedName>
    <definedName name="RgFdReptEseries" localSheetId="31">#REF!</definedName>
    <definedName name="RgFdReptEseries" localSheetId="35">#REF!</definedName>
    <definedName name="RgFdReptEseries" localSheetId="39">#REF!</definedName>
    <definedName name="RgFdReptEseries" localSheetId="40">#REF!</definedName>
    <definedName name="RgFdReptEseries" localSheetId="44">#REF!</definedName>
    <definedName name="RgFdReptEseries" localSheetId="10">#REF!</definedName>
    <definedName name="RgFdReptEseries" localSheetId="11">#REF!</definedName>
    <definedName name="RgFdReptEseries" localSheetId="27">#REF!</definedName>
    <definedName name="RgFdReptEseries" localSheetId="28">#REF!</definedName>
    <definedName name="RgFdReptEseries" localSheetId="29">#REF!</definedName>
    <definedName name="RgFdReptEseries" localSheetId="41">#REF!</definedName>
    <definedName name="RgFdReptEseries" localSheetId="47">#REF!</definedName>
    <definedName name="RgFdReptEseries" localSheetId="48">#REF!</definedName>
    <definedName name="RgFdReptEseries" localSheetId="8">#REF!</definedName>
    <definedName name="RgFdReptEseries" localSheetId="53">#REF!</definedName>
    <definedName name="RgFdReptEseries">#REF!</definedName>
    <definedName name="RgFdReptEsource" localSheetId="17">#REF!</definedName>
    <definedName name="RgFdReptEsource" localSheetId="18">#REF!</definedName>
    <definedName name="RgFdReptEsource" localSheetId="19">#REF!</definedName>
    <definedName name="RgFdReptEsource" localSheetId="21">#REF!</definedName>
    <definedName name="RgFdReptEsource" localSheetId="30">#REF!</definedName>
    <definedName name="RgFdReptEsource" localSheetId="31">#REF!</definedName>
    <definedName name="RgFdReptEsource" localSheetId="35">#REF!</definedName>
    <definedName name="RgFdReptEsource" localSheetId="39">#REF!</definedName>
    <definedName name="RgFdReptEsource" localSheetId="40">#REF!</definedName>
    <definedName name="RgFdReptEsource" localSheetId="44">#REF!</definedName>
    <definedName name="RgFdReptEsource" localSheetId="10">#REF!</definedName>
    <definedName name="RgFdReptEsource" localSheetId="11">#REF!</definedName>
    <definedName name="RgFdReptEsource" localSheetId="27">#REF!</definedName>
    <definedName name="RgFdReptEsource" localSheetId="28">#REF!</definedName>
    <definedName name="RgFdReptEsource" localSheetId="29">#REF!</definedName>
    <definedName name="RgFdReptEsource" localSheetId="41">#REF!</definedName>
    <definedName name="RgFdReptEsource" localSheetId="47">#REF!</definedName>
    <definedName name="RgFdReptEsource" localSheetId="48">#REF!</definedName>
    <definedName name="RgFdReptEsource" localSheetId="8">#REF!</definedName>
    <definedName name="RgFdReptEsource" localSheetId="53">#REF!</definedName>
    <definedName name="RgFdReptEsource">#REF!</definedName>
    <definedName name="RgFdSAMethod" localSheetId="17">#REF!</definedName>
    <definedName name="RgFdSAMethod" localSheetId="18">#REF!</definedName>
    <definedName name="RgFdSAMethod" localSheetId="19">#REF!</definedName>
    <definedName name="RgFdSAMethod" localSheetId="21">#REF!</definedName>
    <definedName name="RgFdSAMethod" localSheetId="30">#REF!</definedName>
    <definedName name="RgFdSAMethod" localSheetId="31">#REF!</definedName>
    <definedName name="RgFdSAMethod" localSheetId="35">#REF!</definedName>
    <definedName name="RgFdSAMethod" localSheetId="39">#REF!</definedName>
    <definedName name="RgFdSAMethod" localSheetId="40">#REF!</definedName>
    <definedName name="RgFdSAMethod" localSheetId="44">#REF!</definedName>
    <definedName name="RgFdSAMethod" localSheetId="10">#REF!</definedName>
    <definedName name="RgFdSAMethod" localSheetId="11">#REF!</definedName>
    <definedName name="RgFdSAMethod" localSheetId="27">#REF!</definedName>
    <definedName name="RgFdSAMethod" localSheetId="28">#REF!</definedName>
    <definedName name="RgFdSAMethod" localSheetId="29">#REF!</definedName>
    <definedName name="RgFdSAMethod" localSheetId="41">#REF!</definedName>
    <definedName name="RgFdSAMethod" localSheetId="47">#REF!</definedName>
    <definedName name="RgFdSAMethod" localSheetId="48">#REF!</definedName>
    <definedName name="RgFdSAMethod" localSheetId="8">#REF!</definedName>
    <definedName name="RgFdSAMethod" localSheetId="53">#REF!</definedName>
    <definedName name="RgFdSAMethod">#REF!</definedName>
    <definedName name="RgFdTbBper" localSheetId="17">#REF!</definedName>
    <definedName name="RgFdTbBper" localSheetId="18">#REF!</definedName>
    <definedName name="RgFdTbBper" localSheetId="19">#REF!</definedName>
    <definedName name="RgFdTbBper" localSheetId="21">#REF!</definedName>
    <definedName name="RgFdTbBper" localSheetId="30">#REF!</definedName>
    <definedName name="RgFdTbBper" localSheetId="31">#REF!</definedName>
    <definedName name="RgFdTbBper" localSheetId="35">#REF!</definedName>
    <definedName name="RgFdTbBper" localSheetId="39">#REF!</definedName>
    <definedName name="RgFdTbBper" localSheetId="40">#REF!</definedName>
    <definedName name="RgFdTbBper" localSheetId="44">#REF!</definedName>
    <definedName name="RgFdTbBper" localSheetId="10">#REF!</definedName>
    <definedName name="RgFdTbBper" localSheetId="11">#REF!</definedName>
    <definedName name="RgFdTbBper" localSheetId="27">#REF!</definedName>
    <definedName name="RgFdTbBper" localSheetId="28">#REF!</definedName>
    <definedName name="RgFdTbBper" localSheetId="29">#REF!</definedName>
    <definedName name="RgFdTbBper" localSheetId="41">#REF!</definedName>
    <definedName name="RgFdTbBper" localSheetId="47">#REF!</definedName>
    <definedName name="RgFdTbBper" localSheetId="48">#REF!</definedName>
    <definedName name="RgFdTbBper" localSheetId="8">#REF!</definedName>
    <definedName name="RgFdTbBper" localSheetId="53">#REF!</definedName>
    <definedName name="RgFdTbBper">#REF!</definedName>
    <definedName name="RgFdTbCreate" localSheetId="17">#REF!</definedName>
    <definedName name="RgFdTbCreate" localSheetId="18">#REF!</definedName>
    <definedName name="RgFdTbCreate" localSheetId="19">#REF!</definedName>
    <definedName name="RgFdTbCreate" localSheetId="21">#REF!</definedName>
    <definedName name="RgFdTbCreate" localSheetId="30">#REF!</definedName>
    <definedName name="RgFdTbCreate" localSheetId="31">#REF!</definedName>
    <definedName name="RgFdTbCreate" localSheetId="35">#REF!</definedName>
    <definedName name="RgFdTbCreate" localSheetId="39">#REF!</definedName>
    <definedName name="RgFdTbCreate" localSheetId="40">#REF!</definedName>
    <definedName name="RgFdTbCreate" localSheetId="44">#REF!</definedName>
    <definedName name="RgFdTbCreate" localSheetId="10">#REF!</definedName>
    <definedName name="RgFdTbCreate" localSheetId="11">#REF!</definedName>
    <definedName name="RgFdTbCreate" localSheetId="27">#REF!</definedName>
    <definedName name="RgFdTbCreate" localSheetId="28">#REF!</definedName>
    <definedName name="RgFdTbCreate" localSheetId="29">#REF!</definedName>
    <definedName name="RgFdTbCreate" localSheetId="41">#REF!</definedName>
    <definedName name="RgFdTbCreate" localSheetId="47">#REF!</definedName>
    <definedName name="RgFdTbCreate" localSheetId="48">#REF!</definedName>
    <definedName name="RgFdTbCreate" localSheetId="8">#REF!</definedName>
    <definedName name="RgFdTbCreate" localSheetId="53">#REF!</definedName>
    <definedName name="RgFdTbCreate">#REF!</definedName>
    <definedName name="RgFdTbEper" localSheetId="17">#REF!</definedName>
    <definedName name="RgFdTbEper" localSheetId="18">#REF!</definedName>
    <definedName name="RgFdTbEper" localSheetId="19">#REF!</definedName>
    <definedName name="RgFdTbEper" localSheetId="21">#REF!</definedName>
    <definedName name="RgFdTbEper" localSheetId="30">#REF!</definedName>
    <definedName name="RgFdTbEper" localSheetId="31">#REF!</definedName>
    <definedName name="RgFdTbEper" localSheetId="35">#REF!</definedName>
    <definedName name="RgFdTbEper" localSheetId="39">#REF!</definedName>
    <definedName name="RgFdTbEper" localSheetId="40">#REF!</definedName>
    <definedName name="RgFdTbEper" localSheetId="44">#REF!</definedName>
    <definedName name="RgFdTbEper" localSheetId="10">#REF!</definedName>
    <definedName name="RgFdTbEper" localSheetId="11">#REF!</definedName>
    <definedName name="RgFdTbEper" localSheetId="27">#REF!</definedName>
    <definedName name="RgFdTbEper" localSheetId="28">#REF!</definedName>
    <definedName name="RgFdTbEper" localSheetId="29">#REF!</definedName>
    <definedName name="RgFdTbEper" localSheetId="41">#REF!</definedName>
    <definedName name="RgFdTbEper" localSheetId="47">#REF!</definedName>
    <definedName name="RgFdTbEper" localSheetId="48">#REF!</definedName>
    <definedName name="RgFdTbEper" localSheetId="8">#REF!</definedName>
    <definedName name="RgFdTbEper" localSheetId="53">#REF!</definedName>
    <definedName name="RgFdTbEper">#REF!</definedName>
    <definedName name="RGFdTbFoot" localSheetId="17">#REF!</definedName>
    <definedName name="RGFdTbFoot" localSheetId="18">#REF!</definedName>
    <definedName name="RGFdTbFoot" localSheetId="19">#REF!</definedName>
    <definedName name="RGFdTbFoot" localSheetId="21">#REF!</definedName>
    <definedName name="RGFdTbFoot" localSheetId="30">#REF!</definedName>
    <definedName name="RGFdTbFoot" localSheetId="31">#REF!</definedName>
    <definedName name="RGFdTbFoot" localSheetId="35">#REF!</definedName>
    <definedName name="RGFdTbFoot" localSheetId="39">#REF!</definedName>
    <definedName name="RGFdTbFoot" localSheetId="40">#REF!</definedName>
    <definedName name="RGFdTbFoot" localSheetId="44">#REF!</definedName>
    <definedName name="RGFdTbFoot" localSheetId="10">#REF!</definedName>
    <definedName name="RGFdTbFoot" localSheetId="11">#REF!</definedName>
    <definedName name="RGFdTbFoot" localSheetId="27">#REF!</definedName>
    <definedName name="RGFdTbFoot" localSheetId="28">#REF!</definedName>
    <definedName name="RGFdTbFoot" localSheetId="29">#REF!</definedName>
    <definedName name="RGFdTbFoot" localSheetId="41">#REF!</definedName>
    <definedName name="RGFdTbFoot" localSheetId="47">#REF!</definedName>
    <definedName name="RGFdTbFoot" localSheetId="48">#REF!</definedName>
    <definedName name="RGFdTbFoot" localSheetId="8">#REF!</definedName>
    <definedName name="RGFdTbFoot" localSheetId="53">#REF!</definedName>
    <definedName name="RGFdTbFoot">#REF!</definedName>
    <definedName name="RgFdTbFreq" localSheetId="17">#REF!</definedName>
    <definedName name="RgFdTbFreq" localSheetId="18">#REF!</definedName>
    <definedName name="RgFdTbFreq" localSheetId="19">#REF!</definedName>
    <definedName name="RgFdTbFreq" localSheetId="21">#REF!</definedName>
    <definedName name="RgFdTbFreq" localSheetId="30">#REF!</definedName>
    <definedName name="RgFdTbFreq" localSheetId="31">#REF!</definedName>
    <definedName name="RgFdTbFreq" localSheetId="35">#REF!</definedName>
    <definedName name="RgFdTbFreq" localSheetId="39">#REF!</definedName>
    <definedName name="RgFdTbFreq" localSheetId="40">#REF!</definedName>
    <definedName name="RgFdTbFreq" localSheetId="44">#REF!</definedName>
    <definedName name="RgFdTbFreq" localSheetId="10">#REF!</definedName>
    <definedName name="RgFdTbFreq" localSheetId="11">#REF!</definedName>
    <definedName name="RgFdTbFreq" localSheetId="27">#REF!</definedName>
    <definedName name="RgFdTbFreq" localSheetId="28">#REF!</definedName>
    <definedName name="RgFdTbFreq" localSheetId="29">#REF!</definedName>
    <definedName name="RgFdTbFreq" localSheetId="41">#REF!</definedName>
    <definedName name="RgFdTbFreq" localSheetId="47">#REF!</definedName>
    <definedName name="RgFdTbFreq" localSheetId="48">#REF!</definedName>
    <definedName name="RgFdTbFreq" localSheetId="8">#REF!</definedName>
    <definedName name="RgFdTbFreq" localSheetId="53">#REF!</definedName>
    <definedName name="RgFdTbFreq">#REF!</definedName>
    <definedName name="RgFdTbFreqVal" localSheetId="17">#REF!</definedName>
    <definedName name="RgFdTbFreqVal" localSheetId="18">#REF!</definedName>
    <definedName name="RgFdTbFreqVal" localSheetId="19">#REF!</definedName>
    <definedName name="RgFdTbFreqVal" localSheetId="21">#REF!</definedName>
    <definedName name="RgFdTbFreqVal" localSheetId="30">#REF!</definedName>
    <definedName name="RgFdTbFreqVal" localSheetId="31">#REF!</definedName>
    <definedName name="RgFdTbFreqVal" localSheetId="35">#REF!</definedName>
    <definedName name="RgFdTbFreqVal" localSheetId="39">#REF!</definedName>
    <definedName name="RgFdTbFreqVal" localSheetId="40">#REF!</definedName>
    <definedName name="RgFdTbFreqVal" localSheetId="44">#REF!</definedName>
    <definedName name="RgFdTbFreqVal" localSheetId="10">#REF!</definedName>
    <definedName name="RgFdTbFreqVal" localSheetId="11">#REF!</definedName>
    <definedName name="RgFdTbFreqVal" localSheetId="27">#REF!</definedName>
    <definedName name="RgFdTbFreqVal" localSheetId="28">#REF!</definedName>
    <definedName name="RgFdTbFreqVal" localSheetId="29">#REF!</definedName>
    <definedName name="RgFdTbFreqVal" localSheetId="41">#REF!</definedName>
    <definedName name="RgFdTbFreqVal" localSheetId="47">#REF!</definedName>
    <definedName name="RgFdTbFreqVal" localSheetId="48">#REF!</definedName>
    <definedName name="RgFdTbFreqVal" localSheetId="8">#REF!</definedName>
    <definedName name="RgFdTbFreqVal" localSheetId="53">#REF!</definedName>
    <definedName name="RgFdTbFreqVal">#REF!</definedName>
    <definedName name="RgFdTbSendto" localSheetId="17">#REF!</definedName>
    <definedName name="RgFdTbSendto" localSheetId="18">#REF!</definedName>
    <definedName name="RgFdTbSendto" localSheetId="19">#REF!</definedName>
    <definedName name="RgFdTbSendto" localSheetId="21">#REF!</definedName>
    <definedName name="RgFdTbSendto" localSheetId="30">#REF!</definedName>
    <definedName name="RgFdTbSendto" localSheetId="31">#REF!</definedName>
    <definedName name="RgFdTbSendto" localSheetId="35">#REF!</definedName>
    <definedName name="RgFdTbSendto" localSheetId="39">#REF!</definedName>
    <definedName name="RgFdTbSendto" localSheetId="40">#REF!</definedName>
    <definedName name="RgFdTbSendto" localSheetId="44">#REF!</definedName>
    <definedName name="RgFdTbSendto" localSheetId="10">#REF!</definedName>
    <definedName name="RgFdTbSendto" localSheetId="11">#REF!</definedName>
    <definedName name="RgFdTbSendto" localSheetId="27">#REF!</definedName>
    <definedName name="RgFdTbSendto" localSheetId="28">#REF!</definedName>
    <definedName name="RgFdTbSendto" localSheetId="29">#REF!</definedName>
    <definedName name="RgFdTbSendto" localSheetId="41">#REF!</definedName>
    <definedName name="RgFdTbSendto" localSheetId="47">#REF!</definedName>
    <definedName name="RgFdTbSendto" localSheetId="48">#REF!</definedName>
    <definedName name="RgFdTbSendto" localSheetId="8">#REF!</definedName>
    <definedName name="RgFdTbSendto" localSheetId="53">#REF!</definedName>
    <definedName name="RgFdTbSendto">#REF!</definedName>
    <definedName name="RgFdWgtMethod" localSheetId="17">#REF!</definedName>
    <definedName name="RgFdWgtMethod" localSheetId="18">#REF!</definedName>
    <definedName name="RgFdWgtMethod" localSheetId="19">#REF!</definedName>
    <definedName name="RgFdWgtMethod" localSheetId="21">#REF!</definedName>
    <definedName name="RgFdWgtMethod" localSheetId="30">#REF!</definedName>
    <definedName name="RgFdWgtMethod" localSheetId="31">#REF!</definedName>
    <definedName name="RgFdWgtMethod" localSheetId="35">#REF!</definedName>
    <definedName name="RgFdWgtMethod" localSheetId="39">#REF!</definedName>
    <definedName name="RgFdWgtMethod" localSheetId="40">#REF!</definedName>
    <definedName name="RgFdWgtMethod" localSheetId="44">#REF!</definedName>
    <definedName name="RgFdWgtMethod" localSheetId="10">#REF!</definedName>
    <definedName name="RgFdWgtMethod" localSheetId="11">#REF!</definedName>
    <definedName name="RgFdWgtMethod" localSheetId="27">#REF!</definedName>
    <definedName name="RgFdWgtMethod" localSheetId="28">#REF!</definedName>
    <definedName name="RgFdWgtMethod" localSheetId="29">#REF!</definedName>
    <definedName name="RgFdWgtMethod" localSheetId="41">#REF!</definedName>
    <definedName name="RgFdWgtMethod" localSheetId="47">#REF!</definedName>
    <definedName name="RgFdWgtMethod" localSheetId="48">#REF!</definedName>
    <definedName name="RgFdWgtMethod" localSheetId="8">#REF!</definedName>
    <definedName name="RgFdWgtMethod" localSheetId="53">#REF!</definedName>
    <definedName name="RgFdWgtMethod">#REF!</definedName>
    <definedName name="RGSPA" localSheetId="17">#REF!</definedName>
    <definedName name="RGSPA" localSheetId="18">#REF!</definedName>
    <definedName name="RGSPA" localSheetId="19">#REF!</definedName>
    <definedName name="RGSPA" localSheetId="21">#REF!</definedName>
    <definedName name="RGSPA" localSheetId="30">#REF!</definedName>
    <definedName name="RGSPA" localSheetId="31">#REF!</definedName>
    <definedName name="RGSPA" localSheetId="35">#REF!</definedName>
    <definedName name="RGSPA" localSheetId="39">#REF!</definedName>
    <definedName name="RGSPA" localSheetId="40">#REF!</definedName>
    <definedName name="RGSPA" localSheetId="44">#REF!</definedName>
    <definedName name="RGSPA" localSheetId="10">#REF!</definedName>
    <definedName name="RGSPA" localSheetId="11">#REF!</definedName>
    <definedName name="RGSPA" localSheetId="27">#REF!</definedName>
    <definedName name="RGSPA" localSheetId="28">#REF!</definedName>
    <definedName name="RGSPA" localSheetId="29">#REF!</definedName>
    <definedName name="RGSPA" localSheetId="41">#REF!</definedName>
    <definedName name="RGSPA" localSheetId="47">#REF!</definedName>
    <definedName name="RGSPA" localSheetId="48">#REF!</definedName>
    <definedName name="RGSPA" localSheetId="8">#REF!</definedName>
    <definedName name="RGSPA" localSheetId="53">#REF!</definedName>
    <definedName name="RGSPA">#REF!</definedName>
    <definedName name="rngBefore">[46]Main!$AB$26</definedName>
    <definedName name="rngDepartmentDrive">[46]Main!$AB$23</definedName>
    <definedName name="rngEMailAddress">[46]Main!$AB$20</definedName>
    <definedName name="rngErrorSort">[46]ErrCheck!$A$4</definedName>
    <definedName name="rngLastSave">[46]Main!$G$19</definedName>
    <definedName name="rngLastSent">[46]Main!$G$18</definedName>
    <definedName name="rngLastUpdate">[46]Links!$D$2</definedName>
    <definedName name="rngNeedsUpdate">[46]Links!$E$2</definedName>
    <definedName name="rngNews">[46]Main!$AB$27</definedName>
    <definedName name="rngQuestChecked">[46]ErrCheck!$A$3</definedName>
    <definedName name="rounding" localSheetId="17">[27]Graf14_Graf15!#REF!</definedName>
    <definedName name="rounding" localSheetId="18">[27]Graf14_Graf15!#REF!</definedName>
    <definedName name="rounding" localSheetId="19">[27]Graf14_Graf15!#REF!</definedName>
    <definedName name="rounding" localSheetId="21">[27]Graf14_Graf15!#REF!</definedName>
    <definedName name="rounding" localSheetId="30">[27]Graf14_Graf15!#REF!</definedName>
    <definedName name="rounding" localSheetId="31">[27]Graf14_Graf15!#REF!</definedName>
    <definedName name="rounding" localSheetId="39">[27]Graf14_Graf15!#REF!</definedName>
    <definedName name="rounding" localSheetId="40">[27]Graf14_Graf15!#REF!</definedName>
    <definedName name="rounding" localSheetId="44">[27]Graf14_Graf15!#REF!</definedName>
    <definedName name="rounding" localSheetId="27">[27]Graf14_Graf15!#REF!</definedName>
    <definedName name="rounding" localSheetId="28">[27]Graf14_Graf15!#REF!</definedName>
    <definedName name="rounding" localSheetId="29">[27]Graf14_Graf15!#REF!</definedName>
    <definedName name="rounding" localSheetId="41">[27]Graf14_Graf15!#REF!</definedName>
    <definedName name="rounding" localSheetId="47">[27]Graf14_Graf15!#REF!</definedName>
    <definedName name="rounding" localSheetId="48">[27]Graf14_Graf15!#REF!</definedName>
    <definedName name="rounding" localSheetId="8">[27]Graf14_Graf15!#REF!</definedName>
    <definedName name="rounding" localSheetId="53">[27]Graf14_Graf15!#REF!</definedName>
    <definedName name="rounding">[27]Graf14_Graf15!#REF!</definedName>
    <definedName name="rr" localSheetId="15"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1" hidden="1">{"Riqfin97",#N/A,FALSE,"Tran";"Riqfinpro",#N/A,FALSE,"Tran"}</definedName>
    <definedName name="rr" localSheetId="35" hidden="1">{"Riqfin97",#N/A,FALSE,"Tran";"Riqfinpro",#N/A,FALSE,"Tran"}</definedName>
    <definedName name="rr" localSheetId="43" hidden="1">{"Riqfin97",#N/A,FALSE,"Tran";"Riqfinpro",#N/A,FALSE,"Tran"}</definedName>
    <definedName name="rr" localSheetId="44" hidden="1">{"Riqfin97",#N/A,FALSE,"Tran";"Riqfinpro",#N/A,FALSE,"Tran"}</definedName>
    <definedName name="rr" localSheetId="45" hidden="1">{"Riqfin97",#N/A,FALSE,"Tran";"Riqfinpro",#N/A,FALSE,"Tran"}</definedName>
    <definedName name="rr" localSheetId="10" hidden="1">{"Riqfin97",#N/A,FALSE,"Tran";"Riqfinpro",#N/A,FALSE,"Tran"}</definedName>
    <definedName name="rr" localSheetId="11" hidden="1">{"Riqfin97",#N/A,FALSE,"Tran";"Riqfinpro",#N/A,FALSE,"Tran"}</definedName>
    <definedName name="rr" localSheetId="62" hidden="1">{"Riqfin97",#N/A,FALSE,"Tran";"Riqfinpro",#N/A,FALSE,"Tran"}</definedName>
    <definedName name="rr" localSheetId="51" hidden="1">{"Riqfin97",#N/A,FALSE,"Tran";"Riqfinpro",#N/A,FALSE,"Tran"}</definedName>
    <definedName name="rr" localSheetId="53"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21" hidden="1">{"Riqfin97",#N/A,FALSE,"Tran";"Riqfinpro",#N/A,FALSE,"Tran"}</definedName>
    <definedName name="rrr" localSheetId="35" hidden="1">{"Riqfin97",#N/A,FALSE,"Tran";"Riqfinpro",#N/A,FALSE,"Tran"}</definedName>
    <definedName name="rrr" localSheetId="43" hidden="1">{"Riqfin97",#N/A,FALSE,"Tran";"Riqfinpro",#N/A,FALSE,"Tran"}</definedName>
    <definedName name="rrr" localSheetId="44" hidden="1">{"Riqfin97",#N/A,FALSE,"Tran";"Riqfinpro",#N/A,FALSE,"Tran"}</definedName>
    <definedName name="rrr" localSheetId="45" hidden="1">{"Riqfin97",#N/A,FALSE,"Tran";"Riqfinpro",#N/A,FALSE,"Tran"}</definedName>
    <definedName name="rrr" localSheetId="10" hidden="1">{"Riqfin97",#N/A,FALSE,"Tran";"Riqfinpro",#N/A,FALSE,"Tran"}</definedName>
    <definedName name="rrr" localSheetId="11" hidden="1">{"Riqfin97",#N/A,FALSE,"Tran";"Riqfinpro",#N/A,FALSE,"Tran"}</definedName>
    <definedName name="rrr" localSheetId="62" hidden="1">{"Riqfin97",#N/A,FALSE,"Tran";"Riqfinpro",#N/A,FALSE,"Tran"}</definedName>
    <definedName name="rrr" localSheetId="51" hidden="1">{"Riqfin97",#N/A,FALSE,"Tran";"Riqfinpro",#N/A,FALSE,"Tran"}</definedName>
    <definedName name="rrr" localSheetId="53" hidden="1">{"Riqfin97",#N/A,FALSE,"Tran";"Riqfinpro",#N/A,FALSE,"Tran"}</definedName>
    <definedName name="rrr" hidden="1">{"Riqfin97",#N/A,FALSE,"Tran";"Riqfinpro",#N/A,FALSE,"Tran"}</definedName>
    <definedName name="RULCPPI" localSheetId="53">[6]C!$O$9:$O$71</definedName>
    <definedName name="RULCPPI">[20]C!$O$9:$O$71</definedName>
    <definedName name="SAPBEXrevision" hidden="1">38</definedName>
    <definedName name="SAPBEXsysID" hidden="1">"BSP"</definedName>
    <definedName name="SAPBEXwbID" hidden="1">"4GPMQGOE6GBN721YXH4DRY8ES"</definedName>
    <definedName name="sdakjkjsad" localSheetId="18" hidden="1">'[5]Time series'!#REF!</definedName>
    <definedName name="sdakjkjsad" localSheetId="21" hidden="1">'[5]Time series'!#REF!</definedName>
    <definedName name="sdakjkjsad" localSheetId="30" hidden="1">'[5]Time series'!#REF!</definedName>
    <definedName name="sdakjkjsad" localSheetId="31" hidden="1">'[5]Time series'!#REF!</definedName>
    <definedName name="sdakjkjsad" localSheetId="39" hidden="1">'[5]Time series'!#REF!</definedName>
    <definedName name="sdakjkjsad" localSheetId="40" hidden="1">'[5]Time series'!#REF!</definedName>
    <definedName name="sdakjkjsad" localSheetId="43" hidden="1">'[5]Time series'!#REF!</definedName>
    <definedName name="sdakjkjsad" localSheetId="62" hidden="1">'[5]Time series'!#REF!</definedName>
    <definedName name="sdakjkjsad" localSheetId="27" hidden="1">'[5]Time series'!#REF!</definedName>
    <definedName name="sdakjkjsad" localSheetId="28" hidden="1">'[5]Time series'!#REF!</definedName>
    <definedName name="sdakjkjsad" localSheetId="29" hidden="1">'[5]Time series'!#REF!</definedName>
    <definedName name="sdakjkjsad" localSheetId="41" hidden="1">'[5]Time series'!#REF!</definedName>
    <definedName name="sdakjkjsad" localSheetId="47" hidden="1">'[5]Time series'!#REF!</definedName>
    <definedName name="sdakjkjsad" localSheetId="48" hidden="1">'[5]Time series'!#REF!</definedName>
    <definedName name="sdakjkjsad" localSheetId="8" hidden="1">'[5]Time series'!#REF!</definedName>
    <definedName name="sdakjkjsad" hidden="1">'[5]Time series'!#REF!</definedName>
    <definedName name="SECTORS" localSheetId="17">#REF!</definedName>
    <definedName name="SECTORS" localSheetId="18">#REF!</definedName>
    <definedName name="SECTORS" localSheetId="19">#REF!</definedName>
    <definedName name="SECTORS" localSheetId="21">#REF!</definedName>
    <definedName name="SECTORS" localSheetId="30">#REF!</definedName>
    <definedName name="SECTORS" localSheetId="31">#REF!</definedName>
    <definedName name="SECTORS" localSheetId="35">#REF!</definedName>
    <definedName name="SECTORS" localSheetId="39">#REF!</definedName>
    <definedName name="SECTORS" localSheetId="40">#REF!</definedName>
    <definedName name="SECTORS" localSheetId="44">#REF!</definedName>
    <definedName name="SECTORS" localSheetId="45">#REF!</definedName>
    <definedName name="SECTORS" localSheetId="10">#REF!</definedName>
    <definedName name="SECTORS" localSheetId="11">#REF!</definedName>
    <definedName name="SECTORS" localSheetId="27">#REF!</definedName>
    <definedName name="SECTORS" localSheetId="28">#REF!</definedName>
    <definedName name="SECTORS" localSheetId="29">#REF!</definedName>
    <definedName name="SECTORS" localSheetId="41">#REF!</definedName>
    <definedName name="SECTORS" localSheetId="47">#REF!</definedName>
    <definedName name="SECTORS" localSheetId="48">#REF!</definedName>
    <definedName name="SECTORS" localSheetId="8">#REF!</definedName>
    <definedName name="SECTORS" localSheetId="51">#REF!</definedName>
    <definedName name="SECTORS" localSheetId="53">#REF!</definedName>
    <definedName name="SECTORS">#REF!</definedName>
    <definedName name="seitable" localSheetId="53">'[66]Sel. Ind. Tbl'!$A$3:$G$75</definedName>
    <definedName name="seitable">'[67]Sel. Ind. Tbl'!$A$3:$G$75</definedName>
    <definedName name="sencount" hidden="1">2</definedName>
    <definedName name="SPee_2" localSheetId="17">[27]Graf14_Graf15!#REF!</definedName>
    <definedName name="SPee_2" localSheetId="18">[27]Graf14_Graf15!#REF!</definedName>
    <definedName name="SPee_2" localSheetId="19">[27]Graf14_Graf15!#REF!</definedName>
    <definedName name="SPee_2" localSheetId="21">[27]Graf14_Graf15!#REF!</definedName>
    <definedName name="SPee_2" localSheetId="30">[27]Graf14_Graf15!#REF!</definedName>
    <definedName name="SPee_2" localSheetId="31">[27]Graf14_Graf15!#REF!</definedName>
    <definedName name="SPee_2" localSheetId="39">[27]Graf14_Graf15!#REF!</definedName>
    <definedName name="SPee_2" localSheetId="40">[27]Graf14_Graf15!#REF!</definedName>
    <definedName name="SPee_2" localSheetId="44">[27]Graf14_Graf15!#REF!</definedName>
    <definedName name="SPee_2" localSheetId="45">[27]Graf14_Graf15!#REF!</definedName>
    <definedName name="SPee_2" localSheetId="27">[27]Graf14_Graf15!#REF!</definedName>
    <definedName name="SPee_2" localSheetId="28">[27]Graf14_Graf15!#REF!</definedName>
    <definedName name="SPee_2" localSheetId="29">[27]Graf14_Graf15!#REF!</definedName>
    <definedName name="SPee_2" localSheetId="41">[27]Graf14_Graf15!#REF!</definedName>
    <definedName name="SPee_2" localSheetId="47">[27]Graf14_Graf15!#REF!</definedName>
    <definedName name="SPee_2" localSheetId="48">[27]Graf14_Graf15!#REF!</definedName>
    <definedName name="SPee_2" localSheetId="8">[27]Graf14_Graf15!#REF!</definedName>
    <definedName name="SPee_2" localSheetId="51">[27]Graf14_Graf15!#REF!</definedName>
    <definedName name="SPee_2" localSheetId="53">[27]Graf14_Graf15!#REF!</definedName>
    <definedName name="SPee_2">[27]Graf14_Graf15!#REF!</definedName>
    <definedName name="SPer_2" localSheetId="17">[27]Graf14_Graf15!#REF!</definedName>
    <definedName name="SPer_2" localSheetId="18">[27]Graf14_Graf15!#REF!</definedName>
    <definedName name="SPer_2" localSheetId="19">[27]Graf14_Graf15!#REF!</definedName>
    <definedName name="SPer_2" localSheetId="21">[27]Graf14_Graf15!#REF!</definedName>
    <definedName name="SPer_2" localSheetId="30">[27]Graf14_Graf15!#REF!</definedName>
    <definedName name="SPer_2" localSheetId="31">[27]Graf14_Graf15!#REF!</definedName>
    <definedName name="SPer_2" localSheetId="39">[27]Graf14_Graf15!#REF!</definedName>
    <definedName name="SPer_2" localSheetId="40">[27]Graf14_Graf15!#REF!</definedName>
    <definedName name="SPer_2" localSheetId="44">[27]Graf14_Graf15!#REF!</definedName>
    <definedName name="SPer_2" localSheetId="45">[27]Graf14_Graf15!#REF!</definedName>
    <definedName name="SPer_2" localSheetId="27">[27]Graf14_Graf15!#REF!</definedName>
    <definedName name="SPer_2" localSheetId="28">[27]Graf14_Graf15!#REF!</definedName>
    <definedName name="SPer_2" localSheetId="29">[27]Graf14_Graf15!#REF!</definedName>
    <definedName name="SPer_2" localSheetId="41">[27]Graf14_Graf15!#REF!</definedName>
    <definedName name="SPer_2" localSheetId="47">[27]Graf14_Graf15!#REF!</definedName>
    <definedName name="SPer_2" localSheetId="48">[27]Graf14_Graf15!#REF!</definedName>
    <definedName name="SPer_2" localSheetId="8">[27]Graf14_Graf15!#REF!</definedName>
    <definedName name="SPer_2" localSheetId="51">[27]Graf14_Graf15!#REF!</definedName>
    <definedName name="SPer_2" localSheetId="53">[27]Graf14_Graf15!#REF!</definedName>
    <definedName name="SPer_2">[27]Graf14_Graf15!#REF!</definedName>
    <definedName name="SPPY15" localSheetId="39">#REF!</definedName>
    <definedName name="SPPY15" localSheetId="40">#REF!</definedName>
    <definedName name="SPPY15">#REF!</definedName>
    <definedName name="SPPY16" localSheetId="39">#REF!</definedName>
    <definedName name="SPPY16" localSheetId="40">#REF!</definedName>
    <definedName name="SPPY16">#REF!</definedName>
    <definedName name="SPPY17" localSheetId="39">#REF!</definedName>
    <definedName name="SPPY17" localSheetId="40">#REF!</definedName>
    <definedName name="SPPY17">#REF!</definedName>
    <definedName name="SPPY18" localSheetId="39">#REF!</definedName>
    <definedName name="SPPY18" localSheetId="40">#REF!</definedName>
    <definedName name="SPPY18">#REF!</definedName>
    <definedName name="SPPY19" localSheetId="39">#REF!</definedName>
    <definedName name="SPPY19" localSheetId="40">#REF!</definedName>
    <definedName name="SPPY19">#REF!</definedName>
    <definedName name="SPPY20" localSheetId="39">#REF!</definedName>
    <definedName name="SPPY20" localSheetId="40">#REF!</definedName>
    <definedName name="SPPY20">#REF!</definedName>
    <definedName name="SprejetiProracun" localSheetId="17">#REF!</definedName>
    <definedName name="SprejetiProracun" localSheetId="18">#REF!</definedName>
    <definedName name="SprejetiProracun" localSheetId="19">#REF!</definedName>
    <definedName name="SprejetiProracun" localSheetId="21">#REF!</definedName>
    <definedName name="SprejetiProracun" localSheetId="30">#REF!</definedName>
    <definedName name="SprejetiProracun" localSheetId="31">#REF!</definedName>
    <definedName name="SprejetiProracun" localSheetId="35">#REF!</definedName>
    <definedName name="SprejetiProracun" localSheetId="39">#REF!</definedName>
    <definedName name="SprejetiProracun" localSheetId="40">#REF!</definedName>
    <definedName name="SprejetiProracun" localSheetId="44">#REF!</definedName>
    <definedName name="SprejetiProracun" localSheetId="45">#REF!</definedName>
    <definedName name="SprejetiProracun" localSheetId="10">#REF!</definedName>
    <definedName name="SprejetiProracun" localSheetId="11">#REF!</definedName>
    <definedName name="SprejetiProracun" localSheetId="27">#REF!</definedName>
    <definedName name="SprejetiProracun" localSheetId="28">#REF!</definedName>
    <definedName name="SprejetiProracun" localSheetId="29">#REF!</definedName>
    <definedName name="SprejetiProracun" localSheetId="41">#REF!</definedName>
    <definedName name="SprejetiProracun" localSheetId="47">#REF!</definedName>
    <definedName name="SprejetiProracun" localSheetId="48">#REF!</definedName>
    <definedName name="SprejetiProracun" localSheetId="8">#REF!</definedName>
    <definedName name="SprejetiProracun" localSheetId="51">#REF!</definedName>
    <definedName name="SprejetiProracun" localSheetId="53">#REF!</definedName>
    <definedName name="SprejetiProracun">#REF!</definedName>
    <definedName name="SR_3" localSheetId="17">#REF!</definedName>
    <definedName name="SR_3" localSheetId="18">#REF!</definedName>
    <definedName name="SR_3" localSheetId="19">#REF!</definedName>
    <definedName name="SR_3" localSheetId="21">#REF!</definedName>
    <definedName name="SR_3" localSheetId="30">#REF!</definedName>
    <definedName name="SR_3" localSheetId="31">#REF!</definedName>
    <definedName name="SR_3" localSheetId="35">#REF!</definedName>
    <definedName name="SR_3" localSheetId="39">#REF!</definedName>
    <definedName name="SR_3" localSheetId="40">#REF!</definedName>
    <definedName name="SR_3" localSheetId="44">#REF!</definedName>
    <definedName name="SR_3" localSheetId="45">#REF!</definedName>
    <definedName name="SR_3" localSheetId="10">#REF!</definedName>
    <definedName name="SR_3" localSheetId="11">#REF!</definedName>
    <definedName name="SR_3" localSheetId="27">#REF!</definedName>
    <definedName name="SR_3" localSheetId="28">#REF!</definedName>
    <definedName name="SR_3" localSheetId="29">#REF!</definedName>
    <definedName name="SR_3" localSheetId="41">#REF!</definedName>
    <definedName name="SR_3" localSheetId="47">#REF!</definedName>
    <definedName name="SR_3" localSheetId="48">#REF!</definedName>
    <definedName name="SR_3" localSheetId="8">#REF!</definedName>
    <definedName name="SR_3" localSheetId="53">#REF!</definedName>
    <definedName name="SR_3">#REF!</definedName>
    <definedName name="SR_5" localSheetId="17">#REF!</definedName>
    <definedName name="SR_5" localSheetId="18">#REF!</definedName>
    <definedName name="SR_5" localSheetId="19">#REF!</definedName>
    <definedName name="SR_5" localSheetId="21">#REF!</definedName>
    <definedName name="SR_5" localSheetId="30">#REF!</definedName>
    <definedName name="SR_5" localSheetId="31">#REF!</definedName>
    <definedName name="SR_5" localSheetId="35">#REF!</definedName>
    <definedName name="SR_5" localSheetId="39">#REF!</definedName>
    <definedName name="SR_5" localSheetId="40">#REF!</definedName>
    <definedName name="SR_5" localSheetId="44">#REF!</definedName>
    <definedName name="SR_5" localSheetId="45">#REF!</definedName>
    <definedName name="SR_5" localSheetId="10">#REF!</definedName>
    <definedName name="SR_5" localSheetId="11">#REF!</definedName>
    <definedName name="SR_5" localSheetId="27">#REF!</definedName>
    <definedName name="SR_5" localSheetId="28">#REF!</definedName>
    <definedName name="SR_5" localSheetId="29">#REF!</definedName>
    <definedName name="SR_5" localSheetId="41">#REF!</definedName>
    <definedName name="SR_5" localSheetId="47">#REF!</definedName>
    <definedName name="SR_5" localSheetId="48">#REF!</definedName>
    <definedName name="SR_5" localSheetId="8">#REF!</definedName>
    <definedName name="SR_5" localSheetId="53">#REF!</definedName>
    <definedName name="SR_5">#REF!</definedName>
    <definedName name="SS">[68]IMATA!$B$45:$B$108</definedName>
    <definedName name="StatusTable">[31]readme!$A$12:$B$21</definedName>
    <definedName name="T1.13" localSheetId="17">#REF!</definedName>
    <definedName name="T1.13" localSheetId="18">#REF!</definedName>
    <definedName name="T1.13" localSheetId="19">#REF!</definedName>
    <definedName name="T1.13" localSheetId="21">#REF!</definedName>
    <definedName name="T1.13" localSheetId="30">#REF!</definedName>
    <definedName name="T1.13" localSheetId="31">#REF!</definedName>
    <definedName name="T1.13" localSheetId="35">#REF!</definedName>
    <definedName name="T1.13" localSheetId="39">#REF!</definedName>
    <definedName name="T1.13" localSheetId="40">#REF!</definedName>
    <definedName name="T1.13" localSheetId="44">#REF!</definedName>
    <definedName name="T1.13" localSheetId="45">#REF!</definedName>
    <definedName name="T1.13" localSheetId="10">#REF!</definedName>
    <definedName name="T1.13" localSheetId="11">#REF!</definedName>
    <definedName name="T1.13" localSheetId="27">#REF!</definedName>
    <definedName name="T1.13" localSheetId="28">#REF!</definedName>
    <definedName name="T1.13" localSheetId="29">#REF!</definedName>
    <definedName name="T1.13" localSheetId="41">#REF!</definedName>
    <definedName name="T1.13" localSheetId="47">#REF!</definedName>
    <definedName name="T1.13" localSheetId="48">#REF!</definedName>
    <definedName name="T1.13" localSheetId="8">#REF!</definedName>
    <definedName name="T1.13" localSheetId="51">#REF!</definedName>
    <definedName name="T1.13" localSheetId="53">#REF!</definedName>
    <definedName name="T1.13">#REF!</definedName>
    <definedName name="t2q" localSheetId="17">#REF!</definedName>
    <definedName name="t2q" localSheetId="18">#REF!</definedName>
    <definedName name="t2q" localSheetId="19">#REF!</definedName>
    <definedName name="t2q" localSheetId="21">#REF!</definedName>
    <definedName name="t2q" localSheetId="30">#REF!</definedName>
    <definedName name="t2q" localSheetId="31">#REF!</definedName>
    <definedName name="t2q" localSheetId="35">#REF!</definedName>
    <definedName name="t2q" localSheetId="39">#REF!</definedName>
    <definedName name="t2q" localSheetId="40">#REF!</definedName>
    <definedName name="t2q" localSheetId="44">#REF!</definedName>
    <definedName name="t2q" localSheetId="45">#REF!</definedName>
    <definedName name="t2q" localSheetId="10">#REF!</definedName>
    <definedName name="t2q" localSheetId="11">#REF!</definedName>
    <definedName name="t2q" localSheetId="27">#REF!</definedName>
    <definedName name="t2q" localSheetId="28">#REF!</definedName>
    <definedName name="t2q" localSheetId="29">#REF!</definedName>
    <definedName name="t2q" localSheetId="41">#REF!</definedName>
    <definedName name="t2q" localSheetId="47">#REF!</definedName>
    <definedName name="t2q" localSheetId="48">#REF!</definedName>
    <definedName name="t2q" localSheetId="8">#REF!</definedName>
    <definedName name="t2q" localSheetId="53">#REF!</definedName>
    <definedName name="t2q">#REF!</definedName>
    <definedName name="TAB1A" localSheetId="17">#REF!</definedName>
    <definedName name="TAB1A" localSheetId="18">#REF!</definedName>
    <definedName name="TAB1A" localSheetId="19">#REF!</definedName>
    <definedName name="TAB1A" localSheetId="21">#REF!</definedName>
    <definedName name="TAB1A" localSheetId="30">#REF!</definedName>
    <definedName name="TAB1A" localSheetId="31">#REF!</definedName>
    <definedName name="TAB1A" localSheetId="35">#REF!</definedName>
    <definedName name="TAB1A" localSheetId="39">#REF!</definedName>
    <definedName name="TAB1A" localSheetId="40">#REF!</definedName>
    <definedName name="TAB1A" localSheetId="44">#REF!</definedName>
    <definedName name="TAB1A" localSheetId="45">#REF!</definedName>
    <definedName name="TAB1A" localSheetId="10">#REF!</definedName>
    <definedName name="TAB1A" localSheetId="11">#REF!</definedName>
    <definedName name="TAB1A" localSheetId="27">#REF!</definedName>
    <definedName name="TAB1A" localSheetId="28">#REF!</definedName>
    <definedName name="TAB1A" localSheetId="29">#REF!</definedName>
    <definedName name="TAB1A" localSheetId="41">#REF!</definedName>
    <definedName name="TAB1A" localSheetId="47">#REF!</definedName>
    <definedName name="TAB1A" localSheetId="48">#REF!</definedName>
    <definedName name="TAB1A" localSheetId="8">#REF!</definedName>
    <definedName name="TAB1A" localSheetId="53">#REF!</definedName>
    <definedName name="TAB1A">#REF!</definedName>
    <definedName name="TAB1CK" localSheetId="17">#REF!</definedName>
    <definedName name="TAB1CK" localSheetId="18">#REF!</definedName>
    <definedName name="TAB1CK" localSheetId="19">#REF!</definedName>
    <definedName name="TAB1CK" localSheetId="21">#REF!</definedName>
    <definedName name="TAB1CK" localSheetId="30">#REF!</definedName>
    <definedName name="TAB1CK" localSheetId="31">#REF!</definedName>
    <definedName name="TAB1CK" localSheetId="35">#REF!</definedName>
    <definedName name="TAB1CK" localSheetId="39">#REF!</definedName>
    <definedName name="TAB1CK" localSheetId="40">#REF!</definedName>
    <definedName name="TAB1CK" localSheetId="44">#REF!</definedName>
    <definedName name="TAB1CK" localSheetId="10">#REF!</definedName>
    <definedName name="TAB1CK" localSheetId="11">#REF!</definedName>
    <definedName name="TAB1CK" localSheetId="27">#REF!</definedName>
    <definedName name="TAB1CK" localSheetId="28">#REF!</definedName>
    <definedName name="TAB1CK" localSheetId="29">#REF!</definedName>
    <definedName name="TAB1CK" localSheetId="41">#REF!</definedName>
    <definedName name="TAB1CK" localSheetId="47">#REF!</definedName>
    <definedName name="TAB1CK" localSheetId="48">#REF!</definedName>
    <definedName name="TAB1CK" localSheetId="8">#REF!</definedName>
    <definedName name="TAB1CK" localSheetId="53">#REF!</definedName>
    <definedName name="TAB1CK">#REF!</definedName>
    <definedName name="Tab25a" localSheetId="17">#REF!</definedName>
    <definedName name="Tab25a" localSheetId="18">#REF!</definedName>
    <definedName name="Tab25a" localSheetId="19">#REF!</definedName>
    <definedName name="Tab25a" localSheetId="21">#REF!</definedName>
    <definedName name="Tab25a" localSheetId="30">#REF!</definedName>
    <definedName name="Tab25a" localSheetId="31">#REF!</definedName>
    <definedName name="Tab25a" localSheetId="35">#REF!</definedName>
    <definedName name="Tab25a" localSheetId="39">#REF!</definedName>
    <definedName name="Tab25a" localSheetId="40">#REF!</definedName>
    <definedName name="Tab25a" localSheetId="44">#REF!</definedName>
    <definedName name="Tab25a" localSheetId="10">#REF!</definedName>
    <definedName name="Tab25a" localSheetId="11">#REF!</definedName>
    <definedName name="Tab25a" localSheetId="27">#REF!</definedName>
    <definedName name="Tab25a" localSheetId="28">#REF!</definedName>
    <definedName name="Tab25a" localSheetId="29">#REF!</definedName>
    <definedName name="Tab25a" localSheetId="41">#REF!</definedName>
    <definedName name="Tab25a" localSheetId="47">#REF!</definedName>
    <definedName name="Tab25a" localSheetId="48">#REF!</definedName>
    <definedName name="Tab25a" localSheetId="8">#REF!</definedName>
    <definedName name="Tab25a" localSheetId="53">#REF!</definedName>
    <definedName name="Tab25a">#REF!</definedName>
    <definedName name="Tab25b" localSheetId="17">#REF!</definedName>
    <definedName name="Tab25b" localSheetId="18">#REF!</definedName>
    <definedName name="Tab25b" localSheetId="19">#REF!</definedName>
    <definedName name="Tab25b" localSheetId="21">#REF!</definedName>
    <definedName name="Tab25b" localSheetId="30">#REF!</definedName>
    <definedName name="Tab25b" localSheetId="31">#REF!</definedName>
    <definedName name="Tab25b" localSheetId="35">#REF!</definedName>
    <definedName name="Tab25b" localSheetId="39">#REF!</definedName>
    <definedName name="Tab25b" localSheetId="40">#REF!</definedName>
    <definedName name="Tab25b" localSheetId="44">#REF!</definedName>
    <definedName name="Tab25b" localSheetId="10">#REF!</definedName>
    <definedName name="Tab25b" localSheetId="11">#REF!</definedName>
    <definedName name="Tab25b" localSheetId="27">#REF!</definedName>
    <definedName name="Tab25b" localSheetId="28">#REF!</definedName>
    <definedName name="Tab25b" localSheetId="29">#REF!</definedName>
    <definedName name="Tab25b" localSheetId="41">#REF!</definedName>
    <definedName name="Tab25b" localSheetId="47">#REF!</definedName>
    <definedName name="Tab25b" localSheetId="48">#REF!</definedName>
    <definedName name="Tab25b" localSheetId="8">#REF!</definedName>
    <definedName name="Tab25b" localSheetId="53">#REF!</definedName>
    <definedName name="Tab25b">#REF!</definedName>
    <definedName name="TAB2A" localSheetId="17">#REF!</definedName>
    <definedName name="TAB2A" localSheetId="18">#REF!</definedName>
    <definedName name="TAB2A" localSheetId="19">#REF!</definedName>
    <definedName name="TAB2A" localSheetId="21">#REF!</definedName>
    <definedName name="TAB2A" localSheetId="30">#REF!</definedName>
    <definedName name="TAB2A" localSheetId="31">#REF!</definedName>
    <definedName name="TAB2A" localSheetId="35">#REF!</definedName>
    <definedName name="TAB2A" localSheetId="39">#REF!</definedName>
    <definedName name="TAB2A" localSheetId="40">#REF!</definedName>
    <definedName name="TAB2A" localSheetId="44">#REF!</definedName>
    <definedName name="TAB2A" localSheetId="10">#REF!</definedName>
    <definedName name="TAB2A" localSheetId="11">#REF!</definedName>
    <definedName name="TAB2A" localSheetId="27">#REF!</definedName>
    <definedName name="TAB2A" localSheetId="28">#REF!</definedName>
    <definedName name="TAB2A" localSheetId="29">#REF!</definedName>
    <definedName name="TAB2A" localSheetId="41">#REF!</definedName>
    <definedName name="TAB2A" localSheetId="47">#REF!</definedName>
    <definedName name="TAB2A" localSheetId="48">#REF!</definedName>
    <definedName name="TAB2A" localSheetId="8">#REF!</definedName>
    <definedName name="TAB2A" localSheetId="53">#REF!</definedName>
    <definedName name="TAB2A">#REF!</definedName>
    <definedName name="TAB5A" localSheetId="17">#REF!</definedName>
    <definedName name="TAB5A" localSheetId="18">#REF!</definedName>
    <definedName name="TAB5A" localSheetId="19">#REF!</definedName>
    <definedName name="TAB5A" localSheetId="21">#REF!</definedName>
    <definedName name="TAB5A" localSheetId="30">#REF!</definedName>
    <definedName name="TAB5A" localSheetId="31">#REF!</definedName>
    <definedName name="TAB5A" localSheetId="35">#REF!</definedName>
    <definedName name="TAB5A" localSheetId="39">#REF!</definedName>
    <definedName name="TAB5A" localSheetId="40">#REF!</definedName>
    <definedName name="TAB5A" localSheetId="44">#REF!</definedName>
    <definedName name="TAB5A" localSheetId="10">#REF!</definedName>
    <definedName name="TAB5A" localSheetId="11">#REF!</definedName>
    <definedName name="TAB5A" localSheetId="27">#REF!</definedName>
    <definedName name="TAB5A" localSheetId="28">#REF!</definedName>
    <definedName name="TAB5A" localSheetId="29">#REF!</definedName>
    <definedName name="TAB5A" localSheetId="41">#REF!</definedName>
    <definedName name="TAB5A" localSheetId="47">#REF!</definedName>
    <definedName name="TAB5A" localSheetId="48">#REF!</definedName>
    <definedName name="TAB5A" localSheetId="8">#REF!</definedName>
    <definedName name="TAB5A" localSheetId="53">#REF!</definedName>
    <definedName name="TAB5A">#REF!</definedName>
    <definedName name="TAB6A" localSheetId="17">'[3]Annual Tables'!#REF!</definedName>
    <definedName name="TAB6A" localSheetId="18">'[3]Annual Tables'!#REF!</definedName>
    <definedName name="TAB6A" localSheetId="19">'[3]Annual Tables'!#REF!</definedName>
    <definedName name="TAB6A" localSheetId="21">'[3]Annual Tables'!#REF!</definedName>
    <definedName name="TAB6A" localSheetId="30">'[3]Annual Tables'!#REF!</definedName>
    <definedName name="TAB6A" localSheetId="31">'[3]Annual Tables'!#REF!</definedName>
    <definedName name="TAB6A" localSheetId="35">'[3]Annual Tables'!#REF!</definedName>
    <definedName name="TAB6A" localSheetId="39">'[3]Annual Tables'!#REF!</definedName>
    <definedName name="TAB6A" localSheetId="40">'[3]Annual Tables'!#REF!</definedName>
    <definedName name="TAB6A" localSheetId="44">'[3]Annual Tables'!#REF!</definedName>
    <definedName name="TAB6A" localSheetId="27">'[3]Annual Tables'!#REF!</definedName>
    <definedName name="TAB6A" localSheetId="28">'[3]Annual Tables'!#REF!</definedName>
    <definedName name="TAB6A" localSheetId="29">'[3]Annual Tables'!#REF!</definedName>
    <definedName name="TAB6A" localSheetId="41">'[3]Annual Tables'!#REF!</definedName>
    <definedName name="TAB6A" localSheetId="47">'[3]Annual Tables'!#REF!</definedName>
    <definedName name="TAB6A" localSheetId="48">'[3]Annual Tables'!#REF!</definedName>
    <definedName name="TAB6A" localSheetId="8">'[3]Annual Tables'!#REF!</definedName>
    <definedName name="TAB6A" localSheetId="53">'[3]Annual Tables'!#REF!</definedName>
    <definedName name="TAB6A">'[3]Annual Tables'!#REF!</definedName>
    <definedName name="TAB6B" localSheetId="17">'[3]Annual Tables'!#REF!</definedName>
    <definedName name="TAB6B" localSheetId="18">'[3]Annual Tables'!#REF!</definedName>
    <definedName name="TAB6B" localSheetId="19">'[3]Annual Tables'!#REF!</definedName>
    <definedName name="TAB6B" localSheetId="21">'[3]Annual Tables'!#REF!</definedName>
    <definedName name="TAB6B" localSheetId="30">'[3]Annual Tables'!#REF!</definedName>
    <definedName name="TAB6B" localSheetId="31">'[3]Annual Tables'!#REF!</definedName>
    <definedName name="TAB6B" localSheetId="35">'[3]Annual Tables'!#REF!</definedName>
    <definedName name="TAB6B" localSheetId="39">'[3]Annual Tables'!#REF!</definedName>
    <definedName name="TAB6B" localSheetId="40">'[3]Annual Tables'!#REF!</definedName>
    <definedName name="TAB6B" localSheetId="44">'[3]Annual Tables'!#REF!</definedName>
    <definedName name="TAB6B" localSheetId="27">'[3]Annual Tables'!#REF!</definedName>
    <definedName name="TAB6B" localSheetId="28">'[3]Annual Tables'!#REF!</definedName>
    <definedName name="TAB6B" localSheetId="29">'[3]Annual Tables'!#REF!</definedName>
    <definedName name="TAB6B" localSheetId="41">'[3]Annual Tables'!#REF!</definedName>
    <definedName name="TAB6B" localSheetId="47">'[3]Annual Tables'!#REF!</definedName>
    <definedName name="TAB6B" localSheetId="48">'[3]Annual Tables'!#REF!</definedName>
    <definedName name="TAB6B" localSheetId="8">'[3]Annual Tables'!#REF!</definedName>
    <definedName name="TAB6B" localSheetId="53">'[3]Annual Tables'!#REF!</definedName>
    <definedName name="TAB6B">'[3]Annual Tables'!#REF!</definedName>
    <definedName name="TAB6C" localSheetId="17">#REF!</definedName>
    <definedName name="TAB6C" localSheetId="18">#REF!</definedName>
    <definedName name="TAB6C" localSheetId="19">#REF!</definedName>
    <definedName name="TAB6C" localSheetId="21">#REF!</definedName>
    <definedName name="TAB6C" localSheetId="30">#REF!</definedName>
    <definedName name="TAB6C" localSheetId="31">#REF!</definedName>
    <definedName name="TAB6C" localSheetId="35">#REF!</definedName>
    <definedName name="TAB6C" localSheetId="39">#REF!</definedName>
    <definedName name="TAB6C" localSheetId="40">#REF!</definedName>
    <definedName name="TAB6C" localSheetId="44">#REF!</definedName>
    <definedName name="TAB6C" localSheetId="45">#REF!</definedName>
    <definedName name="TAB6C" localSheetId="10">#REF!</definedName>
    <definedName name="TAB6C" localSheetId="11">#REF!</definedName>
    <definedName name="TAB6C" localSheetId="27">#REF!</definedName>
    <definedName name="TAB6C" localSheetId="28">#REF!</definedName>
    <definedName name="TAB6C" localSheetId="29">#REF!</definedName>
    <definedName name="TAB6C" localSheetId="41">#REF!</definedName>
    <definedName name="TAB6C" localSheetId="47">#REF!</definedName>
    <definedName name="TAB6C" localSheetId="48">#REF!</definedName>
    <definedName name="TAB6C" localSheetId="8">#REF!</definedName>
    <definedName name="TAB6C" localSheetId="51">#REF!</definedName>
    <definedName name="TAB6C" localSheetId="53">#REF!</definedName>
    <definedName name="TAB6C">#REF!</definedName>
    <definedName name="TAB7A" localSheetId="17">#REF!</definedName>
    <definedName name="TAB7A" localSheetId="18">#REF!</definedName>
    <definedName name="TAB7A" localSheetId="19">#REF!</definedName>
    <definedName name="TAB7A" localSheetId="21">#REF!</definedName>
    <definedName name="TAB7A" localSheetId="30">#REF!</definedName>
    <definedName name="TAB7A" localSheetId="31">#REF!</definedName>
    <definedName name="TAB7A" localSheetId="35">#REF!</definedName>
    <definedName name="TAB7A" localSheetId="39">#REF!</definedName>
    <definedName name="TAB7A" localSheetId="40">#REF!</definedName>
    <definedName name="TAB7A" localSheetId="44">#REF!</definedName>
    <definedName name="TAB7A" localSheetId="45">#REF!</definedName>
    <definedName name="TAB7A" localSheetId="10">#REF!</definedName>
    <definedName name="TAB7A" localSheetId="11">#REF!</definedName>
    <definedName name="TAB7A" localSheetId="27">#REF!</definedName>
    <definedName name="TAB7A" localSheetId="28">#REF!</definedName>
    <definedName name="TAB7A" localSheetId="29">#REF!</definedName>
    <definedName name="TAB7A" localSheetId="41">#REF!</definedName>
    <definedName name="TAB7A" localSheetId="47">#REF!</definedName>
    <definedName name="TAB7A" localSheetId="48">#REF!</definedName>
    <definedName name="TAB7A" localSheetId="8">#REF!</definedName>
    <definedName name="TAB7A" localSheetId="53">#REF!</definedName>
    <definedName name="TAB7A">#REF!</definedName>
    <definedName name="tabC1" localSheetId="17">#REF!</definedName>
    <definedName name="tabC1" localSheetId="18">#REF!</definedName>
    <definedName name="tabC1" localSheetId="19">#REF!</definedName>
    <definedName name="tabC1" localSheetId="21">#REF!</definedName>
    <definedName name="tabC1" localSheetId="30">#REF!</definedName>
    <definedName name="tabC1" localSheetId="31">#REF!</definedName>
    <definedName name="tabC1" localSheetId="35">#REF!</definedName>
    <definedName name="tabC1" localSheetId="39">#REF!</definedName>
    <definedName name="tabC1" localSheetId="40">#REF!</definedName>
    <definedName name="tabC1" localSheetId="44">#REF!</definedName>
    <definedName name="tabC1" localSheetId="45">#REF!</definedName>
    <definedName name="tabC1" localSheetId="10">#REF!</definedName>
    <definedName name="tabC1" localSheetId="11">#REF!</definedName>
    <definedName name="tabC1" localSheetId="27">#REF!</definedName>
    <definedName name="tabC1" localSheetId="28">#REF!</definedName>
    <definedName name="tabC1" localSheetId="29">#REF!</definedName>
    <definedName name="tabC1" localSheetId="41">#REF!</definedName>
    <definedName name="tabC1" localSheetId="47">#REF!</definedName>
    <definedName name="tabC1" localSheetId="48">#REF!</definedName>
    <definedName name="tabC1" localSheetId="8">#REF!</definedName>
    <definedName name="tabC1" localSheetId="53">#REF!</definedName>
    <definedName name="tabC1">#REF!</definedName>
    <definedName name="tabC2" localSheetId="17">#REF!</definedName>
    <definedName name="tabC2" localSheetId="18">#REF!</definedName>
    <definedName name="tabC2" localSheetId="19">#REF!</definedName>
    <definedName name="tabC2" localSheetId="21">#REF!</definedName>
    <definedName name="tabC2" localSheetId="30">#REF!</definedName>
    <definedName name="tabC2" localSheetId="31">#REF!</definedName>
    <definedName name="tabC2" localSheetId="35">#REF!</definedName>
    <definedName name="tabC2" localSheetId="39">#REF!</definedName>
    <definedName name="tabC2" localSheetId="40">#REF!</definedName>
    <definedName name="tabC2" localSheetId="44">#REF!</definedName>
    <definedName name="tabC2" localSheetId="10">#REF!</definedName>
    <definedName name="tabC2" localSheetId="11">#REF!</definedName>
    <definedName name="tabC2" localSheetId="27">#REF!</definedName>
    <definedName name="tabC2" localSheetId="28">#REF!</definedName>
    <definedName name="tabC2" localSheetId="29">#REF!</definedName>
    <definedName name="tabC2" localSheetId="41">#REF!</definedName>
    <definedName name="tabC2" localSheetId="47">#REF!</definedName>
    <definedName name="tabC2" localSheetId="48">#REF!</definedName>
    <definedName name="tabC2" localSheetId="8">#REF!</definedName>
    <definedName name="tabC2" localSheetId="53">#REF!</definedName>
    <definedName name="tabC2">#REF!</definedName>
    <definedName name="Tabela_6a" localSheetId="17">#REF!</definedName>
    <definedName name="Tabela_6a" localSheetId="18">#REF!</definedName>
    <definedName name="Tabela_6a" localSheetId="19">#REF!</definedName>
    <definedName name="Tabela_6a" localSheetId="21">#REF!</definedName>
    <definedName name="Tabela_6a" localSheetId="30">#REF!</definedName>
    <definedName name="Tabela_6a" localSheetId="31">#REF!</definedName>
    <definedName name="Tabela_6a" localSheetId="35">#REF!</definedName>
    <definedName name="Tabela_6a" localSheetId="39">#REF!</definedName>
    <definedName name="Tabela_6a" localSheetId="40">#REF!</definedName>
    <definedName name="Tabela_6a" localSheetId="44">#REF!</definedName>
    <definedName name="Tabela_6a" localSheetId="10">#REF!</definedName>
    <definedName name="Tabela_6a" localSheetId="11">#REF!</definedName>
    <definedName name="Tabela_6a" localSheetId="27">#REF!</definedName>
    <definedName name="Tabela_6a" localSheetId="28">#REF!</definedName>
    <definedName name="Tabela_6a" localSheetId="29">#REF!</definedName>
    <definedName name="Tabela_6a" localSheetId="41">#REF!</definedName>
    <definedName name="Tabela_6a" localSheetId="47">#REF!</definedName>
    <definedName name="Tabela_6a" localSheetId="48">#REF!</definedName>
    <definedName name="Tabela_6a" localSheetId="8">#REF!</definedName>
    <definedName name="Tabela_6a" localSheetId="53">#REF!</definedName>
    <definedName name="Tabela_6a">#REF!</definedName>
    <definedName name="tabela3a" localSheetId="17">'[69]Table 1'!#REF!</definedName>
    <definedName name="tabela3a" localSheetId="18">'[69]Table 1'!#REF!</definedName>
    <definedName name="tabela3a" localSheetId="19">'[69]Table 1'!#REF!</definedName>
    <definedName name="tabela3a" localSheetId="21">'[69]Table 1'!#REF!</definedName>
    <definedName name="tabela3a" localSheetId="30">'[69]Table 1'!#REF!</definedName>
    <definedName name="tabela3a" localSheetId="31">'[69]Table 1'!#REF!</definedName>
    <definedName name="tabela3a" localSheetId="35">'[69]Table 1'!#REF!</definedName>
    <definedName name="tabela3a" localSheetId="39">'[69]Table 1'!#REF!</definedName>
    <definedName name="tabela3a" localSheetId="40">'[69]Table 1'!#REF!</definedName>
    <definedName name="tabela3a" localSheetId="44">'[69]Table 1'!#REF!</definedName>
    <definedName name="tabela3a" localSheetId="27">'[69]Table 1'!#REF!</definedName>
    <definedName name="tabela3a" localSheetId="28">'[69]Table 1'!#REF!</definedName>
    <definedName name="tabela3a" localSheetId="29">'[69]Table 1'!#REF!</definedName>
    <definedName name="tabela3a" localSheetId="41">'[69]Table 1'!#REF!</definedName>
    <definedName name="tabela3a" localSheetId="47">'[69]Table 1'!#REF!</definedName>
    <definedName name="tabela3a" localSheetId="48">'[69]Table 1'!#REF!</definedName>
    <definedName name="tabela3a" localSheetId="8">'[69]Table 1'!#REF!</definedName>
    <definedName name="tabela3a" localSheetId="53">'[69]Table 1'!#REF!</definedName>
    <definedName name="tabela3a">'[69]Table 1'!#REF!</definedName>
    <definedName name="Tabelaxx" localSheetId="17">#REF!</definedName>
    <definedName name="Tabelaxx" localSheetId="18">#REF!</definedName>
    <definedName name="Tabelaxx" localSheetId="19">#REF!</definedName>
    <definedName name="Tabelaxx" localSheetId="21">#REF!</definedName>
    <definedName name="Tabelaxx" localSheetId="30">#REF!</definedName>
    <definedName name="Tabelaxx" localSheetId="31">#REF!</definedName>
    <definedName name="Tabelaxx" localSheetId="35">#REF!</definedName>
    <definedName name="Tabelaxx" localSheetId="39">#REF!</definedName>
    <definedName name="Tabelaxx" localSheetId="40">#REF!</definedName>
    <definedName name="Tabelaxx" localSheetId="44">#REF!</definedName>
    <definedName name="Tabelaxx" localSheetId="45">#REF!</definedName>
    <definedName name="Tabelaxx" localSheetId="10">#REF!</definedName>
    <definedName name="Tabelaxx" localSheetId="11">#REF!</definedName>
    <definedName name="Tabelaxx" localSheetId="27">#REF!</definedName>
    <definedName name="Tabelaxx" localSheetId="28">#REF!</definedName>
    <definedName name="Tabelaxx" localSheetId="29">#REF!</definedName>
    <definedName name="Tabelaxx" localSheetId="41">#REF!</definedName>
    <definedName name="Tabelaxx" localSheetId="47">#REF!</definedName>
    <definedName name="Tabelaxx" localSheetId="48">#REF!</definedName>
    <definedName name="Tabelaxx" localSheetId="8">#REF!</definedName>
    <definedName name="Tabelaxx" localSheetId="51">#REF!</definedName>
    <definedName name="Tabelaxx" localSheetId="53">#REF!</definedName>
    <definedName name="Tabelaxx">#REF!</definedName>
    <definedName name="tabF" localSheetId="17">#REF!</definedName>
    <definedName name="tabF" localSheetId="18">#REF!</definedName>
    <definedName name="tabF" localSheetId="19">#REF!</definedName>
    <definedName name="tabF" localSheetId="21">#REF!</definedName>
    <definedName name="tabF" localSheetId="30">#REF!</definedName>
    <definedName name="tabF" localSheetId="31">#REF!</definedName>
    <definedName name="tabF" localSheetId="35">#REF!</definedName>
    <definedName name="tabF" localSheetId="39">#REF!</definedName>
    <definedName name="tabF" localSheetId="40">#REF!</definedName>
    <definedName name="tabF" localSheetId="44">#REF!</definedName>
    <definedName name="tabF" localSheetId="45">#REF!</definedName>
    <definedName name="tabF" localSheetId="10">#REF!</definedName>
    <definedName name="tabF" localSheetId="11">#REF!</definedName>
    <definedName name="tabF" localSheetId="27">#REF!</definedName>
    <definedName name="tabF" localSheetId="28">#REF!</definedName>
    <definedName name="tabF" localSheetId="29">#REF!</definedName>
    <definedName name="tabF" localSheetId="41">#REF!</definedName>
    <definedName name="tabF" localSheetId="47">#REF!</definedName>
    <definedName name="tabF" localSheetId="48">#REF!</definedName>
    <definedName name="tabF" localSheetId="8">#REF!</definedName>
    <definedName name="tabF" localSheetId="53">#REF!</definedName>
    <definedName name="tabF">#REF!</definedName>
    <definedName name="tabH" localSheetId="17">#REF!</definedName>
    <definedName name="tabH" localSheetId="18">#REF!</definedName>
    <definedName name="tabH" localSheetId="19">#REF!</definedName>
    <definedName name="tabH" localSheetId="21">#REF!</definedName>
    <definedName name="tabH" localSheetId="30">#REF!</definedName>
    <definedName name="tabH" localSheetId="31">#REF!</definedName>
    <definedName name="tabH" localSheetId="35">#REF!</definedName>
    <definedName name="tabH" localSheetId="39">#REF!</definedName>
    <definedName name="tabH" localSheetId="40">#REF!</definedName>
    <definedName name="tabH" localSheetId="44">#REF!</definedName>
    <definedName name="tabH" localSheetId="45">#REF!</definedName>
    <definedName name="tabH" localSheetId="10">#REF!</definedName>
    <definedName name="tabH" localSheetId="11">#REF!</definedName>
    <definedName name="tabH" localSheetId="27">#REF!</definedName>
    <definedName name="tabH" localSheetId="28">#REF!</definedName>
    <definedName name="tabH" localSheetId="29">#REF!</definedName>
    <definedName name="tabH" localSheetId="41">#REF!</definedName>
    <definedName name="tabH" localSheetId="47">#REF!</definedName>
    <definedName name="tabH" localSheetId="48">#REF!</definedName>
    <definedName name="tabH" localSheetId="8">#REF!</definedName>
    <definedName name="tabH" localSheetId="53">#REF!</definedName>
    <definedName name="tabH">#REF!</definedName>
    <definedName name="tabI" localSheetId="17">#REF!</definedName>
    <definedName name="tabI" localSheetId="18">#REF!</definedName>
    <definedName name="tabI" localSheetId="19">#REF!</definedName>
    <definedName name="tabI" localSheetId="21">#REF!</definedName>
    <definedName name="tabI" localSheetId="30">#REF!</definedName>
    <definedName name="tabI" localSheetId="31">#REF!</definedName>
    <definedName name="tabI" localSheetId="35">#REF!</definedName>
    <definedName name="tabI" localSheetId="39">#REF!</definedName>
    <definedName name="tabI" localSheetId="40">#REF!</definedName>
    <definedName name="tabI" localSheetId="44">#REF!</definedName>
    <definedName name="tabI" localSheetId="10">#REF!</definedName>
    <definedName name="tabI" localSheetId="11">#REF!</definedName>
    <definedName name="tabI" localSheetId="27">#REF!</definedName>
    <definedName name="tabI" localSheetId="28">#REF!</definedName>
    <definedName name="tabI" localSheetId="29">#REF!</definedName>
    <definedName name="tabI" localSheetId="41">#REF!</definedName>
    <definedName name="tabI" localSheetId="47">#REF!</definedName>
    <definedName name="tabI" localSheetId="48">#REF!</definedName>
    <definedName name="tabI" localSheetId="8">#REF!</definedName>
    <definedName name="tabI" localSheetId="53">#REF!</definedName>
    <definedName name="tabI">#REF!</definedName>
    <definedName name="Table__47">[70]RED47!$A$1:$I$53</definedName>
    <definedName name="Table_2._Country_X___Public_Sector_Financing_1" localSheetId="17">#REF!</definedName>
    <definedName name="Table_2._Country_X___Public_Sector_Financing_1" localSheetId="18">#REF!</definedName>
    <definedName name="Table_2._Country_X___Public_Sector_Financing_1" localSheetId="19">#REF!</definedName>
    <definedName name="Table_2._Country_X___Public_Sector_Financing_1" localSheetId="21">#REF!</definedName>
    <definedName name="Table_2._Country_X___Public_Sector_Financing_1" localSheetId="30">#REF!</definedName>
    <definedName name="Table_2._Country_X___Public_Sector_Financing_1" localSheetId="31">#REF!</definedName>
    <definedName name="Table_2._Country_X___Public_Sector_Financing_1" localSheetId="35">#REF!</definedName>
    <definedName name="Table_2._Country_X___Public_Sector_Financing_1" localSheetId="39">#REF!</definedName>
    <definedName name="Table_2._Country_X___Public_Sector_Financing_1" localSheetId="40">#REF!</definedName>
    <definedName name="Table_2._Country_X___Public_Sector_Financing_1" localSheetId="44">#REF!</definedName>
    <definedName name="Table_2._Country_X___Public_Sector_Financing_1" localSheetId="45">#REF!</definedName>
    <definedName name="Table_2._Country_X___Public_Sector_Financing_1" localSheetId="10">#REF!</definedName>
    <definedName name="Table_2._Country_X___Public_Sector_Financing_1" localSheetId="11">#REF!</definedName>
    <definedName name="Table_2._Country_X___Public_Sector_Financing_1" localSheetId="27">#REF!</definedName>
    <definedName name="Table_2._Country_X___Public_Sector_Financing_1" localSheetId="28">#REF!</definedName>
    <definedName name="Table_2._Country_X___Public_Sector_Financing_1" localSheetId="29">#REF!</definedName>
    <definedName name="Table_2._Country_X___Public_Sector_Financing_1" localSheetId="41">#REF!</definedName>
    <definedName name="Table_2._Country_X___Public_Sector_Financing_1" localSheetId="47">#REF!</definedName>
    <definedName name="Table_2._Country_X___Public_Sector_Financing_1" localSheetId="48">#REF!</definedName>
    <definedName name="Table_2._Country_X___Public_Sector_Financing_1" localSheetId="8">#REF!</definedName>
    <definedName name="Table_2._Country_X___Public_Sector_Financing_1" localSheetId="51">#REF!</definedName>
    <definedName name="Table_2._Country_X___Public_Sector_Financing_1" localSheetId="53">#REF!</definedName>
    <definedName name="Table_2._Country_X___Public_Sector_Financing_1">#REF!</definedName>
    <definedName name="Table_4SR" localSheetId="17">#REF!</definedName>
    <definedName name="Table_4SR" localSheetId="18">#REF!</definedName>
    <definedName name="Table_4SR" localSheetId="19">#REF!</definedName>
    <definedName name="Table_4SR" localSheetId="21">#REF!</definedName>
    <definedName name="Table_4SR" localSheetId="30">#REF!</definedName>
    <definedName name="Table_4SR" localSheetId="31">#REF!</definedName>
    <definedName name="Table_4SR" localSheetId="35">#REF!</definedName>
    <definedName name="Table_4SR" localSheetId="39">#REF!</definedName>
    <definedName name="Table_4SR" localSheetId="40">#REF!</definedName>
    <definedName name="Table_4SR" localSheetId="44">#REF!</definedName>
    <definedName name="Table_4SR" localSheetId="45">#REF!</definedName>
    <definedName name="Table_4SR" localSheetId="10">#REF!</definedName>
    <definedName name="Table_4SR" localSheetId="11">#REF!</definedName>
    <definedName name="Table_4SR" localSheetId="27">#REF!</definedName>
    <definedName name="Table_4SR" localSheetId="28">#REF!</definedName>
    <definedName name="Table_4SR" localSheetId="29">#REF!</definedName>
    <definedName name="Table_4SR" localSheetId="41">#REF!</definedName>
    <definedName name="Table_4SR" localSheetId="47">#REF!</definedName>
    <definedName name="Table_4SR" localSheetId="48">#REF!</definedName>
    <definedName name="Table_4SR" localSheetId="8">#REF!</definedName>
    <definedName name="Table_4SR" localSheetId="53">#REF!</definedName>
    <definedName name="Table_4SR">#REF!</definedName>
    <definedName name="Table_debt">[71]Table!$A$3:$AB$73</definedName>
    <definedName name="TABLE1" localSheetId="17">#REF!</definedName>
    <definedName name="TABLE1" localSheetId="18">#REF!</definedName>
    <definedName name="TABLE1" localSheetId="19">#REF!</definedName>
    <definedName name="TABLE1" localSheetId="21">#REF!</definedName>
    <definedName name="TABLE1" localSheetId="30">#REF!</definedName>
    <definedName name="TABLE1" localSheetId="31">#REF!</definedName>
    <definedName name="TABLE1" localSheetId="35">#REF!</definedName>
    <definedName name="TABLE1" localSheetId="39">#REF!</definedName>
    <definedName name="TABLE1" localSheetId="40">#REF!</definedName>
    <definedName name="TABLE1" localSheetId="44">#REF!</definedName>
    <definedName name="TABLE1" localSheetId="45">#REF!</definedName>
    <definedName name="TABLE1" localSheetId="10">#REF!</definedName>
    <definedName name="TABLE1" localSheetId="11">#REF!</definedName>
    <definedName name="TABLE1" localSheetId="27">#REF!</definedName>
    <definedName name="TABLE1" localSheetId="28">#REF!</definedName>
    <definedName name="TABLE1" localSheetId="29">#REF!</definedName>
    <definedName name="TABLE1" localSheetId="41">#REF!</definedName>
    <definedName name="TABLE1" localSheetId="47">#REF!</definedName>
    <definedName name="TABLE1" localSheetId="48">#REF!</definedName>
    <definedName name="TABLE1" localSheetId="8">#REF!</definedName>
    <definedName name="TABLE1" localSheetId="51">#REF!</definedName>
    <definedName name="TABLE1" localSheetId="53">#REF!</definedName>
    <definedName name="TABLE1">#REF!</definedName>
    <definedName name="Table1printarea" localSheetId="17">#REF!</definedName>
    <definedName name="Table1printarea" localSheetId="18">#REF!</definedName>
    <definedName name="Table1printarea" localSheetId="19">#REF!</definedName>
    <definedName name="Table1printarea" localSheetId="21">#REF!</definedName>
    <definedName name="Table1printarea" localSheetId="30">#REF!</definedName>
    <definedName name="Table1printarea" localSheetId="31">#REF!</definedName>
    <definedName name="Table1printarea" localSheetId="35">#REF!</definedName>
    <definedName name="Table1printarea" localSheetId="39">#REF!</definedName>
    <definedName name="Table1printarea" localSheetId="40">#REF!</definedName>
    <definedName name="Table1printarea" localSheetId="44">#REF!</definedName>
    <definedName name="Table1printarea" localSheetId="45">#REF!</definedName>
    <definedName name="Table1printarea" localSheetId="10">#REF!</definedName>
    <definedName name="Table1printarea" localSheetId="11">#REF!</definedName>
    <definedName name="Table1printarea" localSheetId="27">#REF!</definedName>
    <definedName name="Table1printarea" localSheetId="28">#REF!</definedName>
    <definedName name="Table1printarea" localSheetId="29">#REF!</definedName>
    <definedName name="Table1printarea" localSheetId="41">#REF!</definedName>
    <definedName name="Table1printarea" localSheetId="47">#REF!</definedName>
    <definedName name="Table1printarea" localSheetId="48">#REF!</definedName>
    <definedName name="Table1printarea" localSheetId="8">#REF!</definedName>
    <definedName name="Table1printarea" localSheetId="53">#REF!</definedName>
    <definedName name="Table1printarea">#REF!</definedName>
    <definedName name="table30" localSheetId="17">#REF!</definedName>
    <definedName name="table30" localSheetId="18">#REF!</definedName>
    <definedName name="table30" localSheetId="19">#REF!</definedName>
    <definedName name="table30" localSheetId="21">#REF!</definedName>
    <definedName name="table30" localSheetId="30">#REF!</definedName>
    <definedName name="table30" localSheetId="31">#REF!</definedName>
    <definedName name="table30" localSheetId="35">#REF!</definedName>
    <definedName name="table30" localSheetId="39">#REF!</definedName>
    <definedName name="table30" localSheetId="40">#REF!</definedName>
    <definedName name="table30" localSheetId="44">#REF!</definedName>
    <definedName name="table30" localSheetId="45">#REF!</definedName>
    <definedName name="table30" localSheetId="10">#REF!</definedName>
    <definedName name="table30" localSheetId="11">#REF!</definedName>
    <definedName name="table30" localSheetId="27">#REF!</definedName>
    <definedName name="table30" localSheetId="28">#REF!</definedName>
    <definedName name="table30" localSheetId="29">#REF!</definedName>
    <definedName name="table30" localSheetId="41">#REF!</definedName>
    <definedName name="table30" localSheetId="47">#REF!</definedName>
    <definedName name="table30" localSheetId="48">#REF!</definedName>
    <definedName name="table30" localSheetId="8">#REF!</definedName>
    <definedName name="table30" localSheetId="53">#REF!</definedName>
    <definedName name="table30">#REF!</definedName>
    <definedName name="TABLE31" localSheetId="17">#REF!</definedName>
    <definedName name="TABLE31" localSheetId="18">#REF!</definedName>
    <definedName name="TABLE31" localSheetId="19">#REF!</definedName>
    <definedName name="TABLE31" localSheetId="21">#REF!</definedName>
    <definedName name="TABLE31" localSheetId="30">#REF!</definedName>
    <definedName name="TABLE31" localSheetId="31">#REF!</definedName>
    <definedName name="TABLE31" localSheetId="35">#REF!</definedName>
    <definedName name="TABLE31" localSheetId="39">#REF!</definedName>
    <definedName name="TABLE31" localSheetId="40">#REF!</definedName>
    <definedName name="TABLE31" localSheetId="44">#REF!</definedName>
    <definedName name="TABLE31" localSheetId="10">#REF!</definedName>
    <definedName name="TABLE31" localSheetId="11">#REF!</definedName>
    <definedName name="TABLE31" localSheetId="27">#REF!</definedName>
    <definedName name="TABLE31" localSheetId="28">#REF!</definedName>
    <definedName name="TABLE31" localSheetId="29">#REF!</definedName>
    <definedName name="TABLE31" localSheetId="41">#REF!</definedName>
    <definedName name="TABLE31" localSheetId="47">#REF!</definedName>
    <definedName name="TABLE31" localSheetId="48">#REF!</definedName>
    <definedName name="TABLE31" localSheetId="8">#REF!</definedName>
    <definedName name="TABLE31" localSheetId="53">#REF!</definedName>
    <definedName name="TABLE31">#REF!</definedName>
    <definedName name="TABLE32" localSheetId="17">#REF!</definedName>
    <definedName name="TABLE32" localSheetId="18">#REF!</definedName>
    <definedName name="TABLE32" localSheetId="19">#REF!</definedName>
    <definedName name="TABLE32" localSheetId="21">#REF!</definedName>
    <definedName name="TABLE32" localSheetId="30">#REF!</definedName>
    <definedName name="TABLE32" localSheetId="31">#REF!</definedName>
    <definedName name="TABLE32" localSheetId="35">#REF!</definedName>
    <definedName name="TABLE32" localSheetId="39">#REF!</definedName>
    <definedName name="TABLE32" localSheetId="40">#REF!</definedName>
    <definedName name="TABLE32" localSheetId="44">#REF!</definedName>
    <definedName name="TABLE32" localSheetId="10">#REF!</definedName>
    <definedName name="TABLE32" localSheetId="11">#REF!</definedName>
    <definedName name="TABLE32" localSheetId="27">#REF!</definedName>
    <definedName name="TABLE32" localSheetId="28">#REF!</definedName>
    <definedName name="TABLE32" localSheetId="29">#REF!</definedName>
    <definedName name="TABLE32" localSheetId="41">#REF!</definedName>
    <definedName name="TABLE32" localSheetId="47">#REF!</definedName>
    <definedName name="TABLE32" localSheetId="48">#REF!</definedName>
    <definedName name="TABLE32" localSheetId="8">#REF!</definedName>
    <definedName name="TABLE32" localSheetId="53">#REF!</definedName>
    <definedName name="TABLE32">#REF!</definedName>
    <definedName name="TABLE33" localSheetId="17">#REF!</definedName>
    <definedName name="TABLE33" localSheetId="18">#REF!</definedName>
    <definedName name="TABLE33" localSheetId="19">#REF!</definedName>
    <definedName name="TABLE33" localSheetId="21">#REF!</definedName>
    <definedName name="TABLE33" localSheetId="30">#REF!</definedName>
    <definedName name="TABLE33" localSheetId="31">#REF!</definedName>
    <definedName name="TABLE33" localSheetId="35">#REF!</definedName>
    <definedName name="TABLE33" localSheetId="39">#REF!</definedName>
    <definedName name="TABLE33" localSheetId="40">#REF!</definedName>
    <definedName name="TABLE33" localSheetId="44">#REF!</definedName>
    <definedName name="TABLE33" localSheetId="10">#REF!</definedName>
    <definedName name="TABLE33" localSheetId="11">#REF!</definedName>
    <definedName name="TABLE33" localSheetId="27">#REF!</definedName>
    <definedName name="TABLE33" localSheetId="28">#REF!</definedName>
    <definedName name="TABLE33" localSheetId="29">#REF!</definedName>
    <definedName name="TABLE33" localSheetId="41">#REF!</definedName>
    <definedName name="TABLE33" localSheetId="47">#REF!</definedName>
    <definedName name="TABLE33" localSheetId="48">#REF!</definedName>
    <definedName name="TABLE33" localSheetId="8">#REF!</definedName>
    <definedName name="TABLE33" localSheetId="53">#REF!</definedName>
    <definedName name="TABLE33">#REF!</definedName>
    <definedName name="TABLE4" localSheetId="17">#REF!</definedName>
    <definedName name="TABLE4" localSheetId="18">#REF!</definedName>
    <definedName name="TABLE4" localSheetId="19">#REF!</definedName>
    <definedName name="TABLE4" localSheetId="21">#REF!</definedName>
    <definedName name="TABLE4" localSheetId="30">#REF!</definedName>
    <definedName name="TABLE4" localSheetId="31">#REF!</definedName>
    <definedName name="TABLE4" localSheetId="35">#REF!</definedName>
    <definedName name="TABLE4" localSheetId="39">#REF!</definedName>
    <definedName name="TABLE4" localSheetId="40">#REF!</definedName>
    <definedName name="TABLE4" localSheetId="44">#REF!</definedName>
    <definedName name="TABLE4" localSheetId="10">#REF!</definedName>
    <definedName name="TABLE4" localSheetId="11">#REF!</definedName>
    <definedName name="TABLE4" localSheetId="27">#REF!</definedName>
    <definedName name="TABLE4" localSheetId="28">#REF!</definedName>
    <definedName name="TABLE4" localSheetId="29">#REF!</definedName>
    <definedName name="TABLE4" localSheetId="41">#REF!</definedName>
    <definedName name="TABLE4" localSheetId="47">#REF!</definedName>
    <definedName name="TABLE4" localSheetId="48">#REF!</definedName>
    <definedName name="TABLE4" localSheetId="8">#REF!</definedName>
    <definedName name="TABLE4" localSheetId="53">#REF!</definedName>
    <definedName name="TABLE4">#REF!</definedName>
    <definedName name="table6" localSheetId="17">#REF!</definedName>
    <definedName name="table6" localSheetId="18">#REF!</definedName>
    <definedName name="table6" localSheetId="19">#REF!</definedName>
    <definedName name="table6" localSheetId="21">#REF!</definedName>
    <definedName name="table6" localSheetId="30">#REF!</definedName>
    <definedName name="table6" localSheetId="31">#REF!</definedName>
    <definedName name="table6" localSheetId="35">#REF!</definedName>
    <definedName name="table6" localSheetId="39">#REF!</definedName>
    <definedName name="table6" localSheetId="40">#REF!</definedName>
    <definedName name="table6" localSheetId="44">#REF!</definedName>
    <definedName name="table6" localSheetId="10">#REF!</definedName>
    <definedName name="table6" localSheetId="11">#REF!</definedName>
    <definedName name="table6" localSheetId="27">#REF!</definedName>
    <definedName name="table6" localSheetId="28">#REF!</definedName>
    <definedName name="table6" localSheetId="29">#REF!</definedName>
    <definedName name="table6" localSheetId="41">#REF!</definedName>
    <definedName name="table6" localSheetId="47">#REF!</definedName>
    <definedName name="table6" localSheetId="48">#REF!</definedName>
    <definedName name="table6" localSheetId="8">#REF!</definedName>
    <definedName name="table6" localSheetId="53">#REF!</definedName>
    <definedName name="table6">#REF!</definedName>
    <definedName name="table9" localSheetId="17">#REF!</definedName>
    <definedName name="table9" localSheetId="18">#REF!</definedName>
    <definedName name="table9" localSheetId="19">#REF!</definedName>
    <definedName name="table9" localSheetId="21">#REF!</definedName>
    <definedName name="table9" localSheetId="30">#REF!</definedName>
    <definedName name="table9" localSheetId="31">#REF!</definedName>
    <definedName name="table9" localSheetId="35">#REF!</definedName>
    <definedName name="table9" localSheetId="39">#REF!</definedName>
    <definedName name="table9" localSheetId="40">#REF!</definedName>
    <definedName name="table9" localSheetId="44">#REF!</definedName>
    <definedName name="table9" localSheetId="10">#REF!</definedName>
    <definedName name="table9" localSheetId="11">#REF!</definedName>
    <definedName name="table9" localSheetId="27">#REF!</definedName>
    <definedName name="table9" localSheetId="28">#REF!</definedName>
    <definedName name="table9" localSheetId="29">#REF!</definedName>
    <definedName name="table9" localSheetId="41">#REF!</definedName>
    <definedName name="table9" localSheetId="47">#REF!</definedName>
    <definedName name="table9" localSheetId="48">#REF!</definedName>
    <definedName name="table9" localSheetId="8">#REF!</definedName>
    <definedName name="table9" localSheetId="53">#REF!</definedName>
    <definedName name="table9">#REF!</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localSheetId="6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17">#REF!</definedName>
    <definedName name="TAME" localSheetId="18">#REF!</definedName>
    <definedName name="TAME" localSheetId="19">#REF!</definedName>
    <definedName name="TAME" localSheetId="21">#REF!</definedName>
    <definedName name="TAME" localSheetId="30">#REF!</definedName>
    <definedName name="TAME" localSheetId="31">#REF!</definedName>
    <definedName name="TAME" localSheetId="35">#REF!</definedName>
    <definedName name="TAME" localSheetId="39">#REF!</definedName>
    <definedName name="TAME" localSheetId="40">#REF!</definedName>
    <definedName name="TAME" localSheetId="44">#REF!</definedName>
    <definedName name="TAME" localSheetId="10">#REF!</definedName>
    <definedName name="TAME" localSheetId="11">#REF!</definedName>
    <definedName name="TAME" localSheetId="27">#REF!</definedName>
    <definedName name="TAME" localSheetId="28">#REF!</definedName>
    <definedName name="TAME" localSheetId="29">#REF!</definedName>
    <definedName name="TAME" localSheetId="41">#REF!</definedName>
    <definedName name="TAME" localSheetId="47">#REF!</definedName>
    <definedName name="TAME" localSheetId="48">#REF!</definedName>
    <definedName name="TAME" localSheetId="8">#REF!</definedName>
    <definedName name="TAME" localSheetId="53">#REF!</definedName>
    <definedName name="TAME">#REF!</definedName>
    <definedName name="Tbl_GFN">[71]Table_GEF!$B$2:$T$53</definedName>
    <definedName name="tblChecks">[46]ErrCheck!$A$3:$E$5</definedName>
    <definedName name="tblLinks">[46]Links!$A$4:$F$33</definedName>
    <definedName name="TEMP" localSheetId="17">[72]Data!#REF!</definedName>
    <definedName name="TEMP" localSheetId="18">[72]Data!#REF!</definedName>
    <definedName name="TEMP" localSheetId="19">[72]Data!#REF!</definedName>
    <definedName name="TEMP" localSheetId="21">[72]Data!#REF!</definedName>
    <definedName name="TEMP" localSheetId="30">[72]Data!#REF!</definedName>
    <definedName name="TEMP" localSheetId="31">[72]Data!#REF!</definedName>
    <definedName name="TEMP" localSheetId="39">[72]Data!#REF!</definedName>
    <definedName name="TEMP" localSheetId="40">[72]Data!#REF!</definedName>
    <definedName name="TEMP" localSheetId="44">[72]Data!#REF!</definedName>
    <definedName name="TEMP" localSheetId="45">[72]Data!#REF!</definedName>
    <definedName name="TEMP" localSheetId="27">[72]Data!#REF!</definedName>
    <definedName name="TEMP" localSheetId="28">[72]Data!#REF!</definedName>
    <definedName name="TEMP" localSheetId="29">[72]Data!#REF!</definedName>
    <definedName name="TEMP" localSheetId="41">[72]Data!#REF!</definedName>
    <definedName name="TEMP" localSheetId="47">[72]Data!#REF!</definedName>
    <definedName name="TEMP" localSheetId="48">[72]Data!#REF!</definedName>
    <definedName name="TEMP" localSheetId="8">[72]Data!#REF!</definedName>
    <definedName name="TEMP" localSheetId="51">[72]Data!#REF!</definedName>
    <definedName name="TEMP" localSheetId="53">[72]Data!#REF!</definedName>
    <definedName name="TEMP">[72]Data!#REF!</definedName>
    <definedName name="tempo_kles" localSheetId="17">[27]Graf14_Graf15!#REF!</definedName>
    <definedName name="tempo_kles" localSheetId="18">[27]Graf14_Graf15!#REF!</definedName>
    <definedName name="tempo_kles" localSheetId="19">[27]Graf14_Graf15!#REF!</definedName>
    <definedName name="tempo_kles" localSheetId="21">[27]Graf14_Graf15!#REF!</definedName>
    <definedName name="tempo_kles" localSheetId="30">[27]Graf14_Graf15!#REF!</definedName>
    <definedName name="tempo_kles" localSheetId="31">[27]Graf14_Graf15!#REF!</definedName>
    <definedName name="tempo_kles" localSheetId="39">[27]Graf14_Graf15!#REF!</definedName>
    <definedName name="tempo_kles" localSheetId="40">[27]Graf14_Graf15!#REF!</definedName>
    <definedName name="tempo_kles" localSheetId="44">[27]Graf14_Graf15!#REF!</definedName>
    <definedName name="tempo_kles" localSheetId="45">[27]Graf14_Graf15!#REF!</definedName>
    <definedName name="tempo_kles" localSheetId="27">[27]Graf14_Graf15!#REF!</definedName>
    <definedName name="tempo_kles" localSheetId="28">[27]Graf14_Graf15!#REF!</definedName>
    <definedName name="tempo_kles" localSheetId="29">[27]Graf14_Graf15!#REF!</definedName>
    <definedName name="tempo_kles" localSheetId="41">[27]Graf14_Graf15!#REF!</definedName>
    <definedName name="tempo_kles" localSheetId="47">[27]Graf14_Graf15!#REF!</definedName>
    <definedName name="tempo_kles" localSheetId="48">[27]Graf14_Graf15!#REF!</definedName>
    <definedName name="tempo_kles" localSheetId="8">[27]Graf14_Graf15!#REF!</definedName>
    <definedName name="tempo_kles" localSheetId="51">[27]Graf14_Graf15!#REF!</definedName>
    <definedName name="tempo_kles" localSheetId="53">[27]Graf14_Graf15!#REF!</definedName>
    <definedName name="tempo_kles">[27]Graf14_Graf15!#REF!</definedName>
    <definedName name="tempo_kles_2" localSheetId="17">[27]Graf14_Graf15!#REF!</definedName>
    <definedName name="tempo_kles_2" localSheetId="18">[27]Graf14_Graf15!#REF!</definedName>
    <definedName name="tempo_kles_2" localSheetId="19">[27]Graf14_Graf15!#REF!</definedName>
    <definedName name="tempo_kles_2" localSheetId="21">[27]Graf14_Graf15!#REF!</definedName>
    <definedName name="tempo_kles_2" localSheetId="30">[27]Graf14_Graf15!#REF!</definedName>
    <definedName name="tempo_kles_2" localSheetId="31">[27]Graf14_Graf15!#REF!</definedName>
    <definedName name="tempo_kles_2" localSheetId="39">[27]Graf14_Graf15!#REF!</definedName>
    <definedName name="tempo_kles_2" localSheetId="40">[27]Graf14_Graf15!#REF!</definedName>
    <definedName name="tempo_kles_2" localSheetId="44">[27]Graf14_Graf15!#REF!</definedName>
    <definedName name="tempo_kles_2" localSheetId="45">[27]Graf14_Graf15!#REF!</definedName>
    <definedName name="tempo_kles_2" localSheetId="27">[27]Graf14_Graf15!#REF!</definedName>
    <definedName name="tempo_kles_2" localSheetId="28">[27]Graf14_Graf15!#REF!</definedName>
    <definedName name="tempo_kles_2" localSheetId="29">[27]Graf14_Graf15!#REF!</definedName>
    <definedName name="tempo_kles_2" localSheetId="41">[27]Graf14_Graf15!#REF!</definedName>
    <definedName name="tempo_kles_2" localSheetId="47">[27]Graf14_Graf15!#REF!</definedName>
    <definedName name="tempo_kles_2" localSheetId="48">[27]Graf14_Graf15!#REF!</definedName>
    <definedName name="tempo_kles_2" localSheetId="8">[27]Graf14_Graf15!#REF!</definedName>
    <definedName name="tempo_kles_2" localSheetId="53">[27]Graf14_Graf15!#REF!</definedName>
    <definedName name="tempo_kles_2">[27]Graf14_Graf15!#REF!</definedName>
    <definedName name="text" localSheetId="15" hidden="1">{#N/A,#N/A,FALSE,"CB";#N/A,#N/A,FALSE,"CMB";#N/A,#N/A,FALSE,"BSYS";#N/A,#N/A,FALSE,"NBFI";#N/A,#N/A,FALSE,"FSYS"}</definedName>
    <definedName name="text" localSheetId="17" hidden="1">{#N/A,#N/A,FALSE,"CB";#N/A,#N/A,FALSE,"CMB";#N/A,#N/A,FALSE,"BSYS";#N/A,#N/A,FALSE,"NBFI";#N/A,#N/A,FALSE,"FSYS"}</definedName>
    <definedName name="text" localSheetId="18" hidden="1">{#N/A,#N/A,FALSE,"CB";#N/A,#N/A,FALSE,"CMB";#N/A,#N/A,FALSE,"BSYS";#N/A,#N/A,FALSE,"NBFI";#N/A,#N/A,FALSE,"FSYS"}</definedName>
    <definedName name="text" localSheetId="19" hidden="1">{#N/A,#N/A,FALSE,"CB";#N/A,#N/A,FALSE,"CMB";#N/A,#N/A,FALSE,"BSYS";#N/A,#N/A,FALSE,"NBFI";#N/A,#N/A,FALSE,"FSYS"}</definedName>
    <definedName name="text" localSheetId="21" hidden="1">{#N/A,#N/A,FALSE,"CB";#N/A,#N/A,FALSE,"CMB";#N/A,#N/A,FALSE,"BSYS";#N/A,#N/A,FALSE,"NBFI";#N/A,#N/A,FALSE,"FSYS"}</definedName>
    <definedName name="text" localSheetId="35" hidden="1">{#N/A,#N/A,FALSE,"CB";#N/A,#N/A,FALSE,"CMB";#N/A,#N/A,FALSE,"BSYS";#N/A,#N/A,FALSE,"NBFI";#N/A,#N/A,FALSE,"FSYS"}</definedName>
    <definedName name="text" localSheetId="43" hidden="1">{#N/A,#N/A,FALSE,"CB";#N/A,#N/A,FALSE,"CMB";#N/A,#N/A,FALSE,"BSYS";#N/A,#N/A,FALSE,"NBFI";#N/A,#N/A,FALSE,"FSYS"}</definedName>
    <definedName name="text" localSheetId="44" hidden="1">{#N/A,#N/A,FALSE,"CB";#N/A,#N/A,FALSE,"CMB";#N/A,#N/A,FALSE,"BSYS";#N/A,#N/A,FALSE,"NBFI";#N/A,#N/A,FALSE,"FSYS"}</definedName>
    <definedName name="text" localSheetId="45" hidden="1">{#N/A,#N/A,FALSE,"CB";#N/A,#N/A,FALSE,"CMB";#N/A,#N/A,FALSE,"BSYS";#N/A,#N/A,FALSE,"NBFI";#N/A,#N/A,FALSE,"FSYS"}</definedName>
    <definedName name="text" localSheetId="10" hidden="1">{#N/A,#N/A,FALSE,"CB";#N/A,#N/A,FALSE,"CMB";#N/A,#N/A,FALSE,"BSYS";#N/A,#N/A,FALSE,"NBFI";#N/A,#N/A,FALSE,"FSYS"}</definedName>
    <definedName name="text" localSheetId="11" hidden="1">{#N/A,#N/A,FALSE,"CB";#N/A,#N/A,FALSE,"CMB";#N/A,#N/A,FALSE,"BSYS";#N/A,#N/A,FALSE,"NBFI";#N/A,#N/A,FALSE,"FSYS"}</definedName>
    <definedName name="text" localSheetId="62" hidden="1">{#N/A,#N/A,FALSE,"CB";#N/A,#N/A,FALSE,"CMB";#N/A,#N/A,FALSE,"BSYS";#N/A,#N/A,FALSE,"NBFI";#N/A,#N/A,FALSE,"FSYS"}</definedName>
    <definedName name="text" localSheetId="51" hidden="1">{#N/A,#N/A,FALSE,"CB";#N/A,#N/A,FALSE,"CMB";#N/A,#N/A,FALSE,"BSYS";#N/A,#N/A,FALSE,"NBFI";#N/A,#N/A,FALSE,"FSYS"}</definedName>
    <definedName name="text" hidden="1">{#N/A,#N/A,FALSE,"CB";#N/A,#N/A,FALSE,"CMB";#N/A,#N/A,FALSE,"BSYS";#N/A,#N/A,FALSE,"NBFI";#N/A,#N/A,FALSE,"FSYS"}</definedName>
    <definedName name="TMG_D">[26]Q5!$E$23:$AH$23</definedName>
    <definedName name="TMGO">#N/A</definedName>
    <definedName name="TOWEO" localSheetId="17">#REF!</definedName>
    <definedName name="TOWEO" localSheetId="18">#REF!</definedName>
    <definedName name="TOWEO" localSheetId="19">#REF!</definedName>
    <definedName name="TOWEO" localSheetId="21">#REF!</definedName>
    <definedName name="TOWEO" localSheetId="30">#REF!</definedName>
    <definedName name="TOWEO" localSheetId="31">#REF!</definedName>
    <definedName name="TOWEO" localSheetId="35">#REF!</definedName>
    <definedName name="TOWEO" localSheetId="39">#REF!</definedName>
    <definedName name="TOWEO" localSheetId="40">#REF!</definedName>
    <definedName name="TOWEO" localSheetId="44">#REF!</definedName>
    <definedName name="TOWEO" localSheetId="45">#REF!</definedName>
    <definedName name="TOWEO" localSheetId="10">#REF!</definedName>
    <definedName name="TOWEO" localSheetId="11">#REF!</definedName>
    <definedName name="TOWEO" localSheetId="27">#REF!</definedName>
    <definedName name="TOWEO" localSheetId="28">#REF!</definedName>
    <definedName name="TOWEO" localSheetId="29">#REF!</definedName>
    <definedName name="TOWEO" localSheetId="41">#REF!</definedName>
    <definedName name="TOWEO" localSheetId="47">#REF!</definedName>
    <definedName name="TOWEO" localSheetId="48">#REF!</definedName>
    <definedName name="TOWEO" localSheetId="8">#REF!</definedName>
    <definedName name="TOWEO" localSheetId="51">#REF!</definedName>
    <definedName name="TOWEO" localSheetId="53">#REF!</definedName>
    <definedName name="TOWEO">#REF!</definedName>
    <definedName name="TRADE3" localSheetId="17">[1]Trade!#REF!</definedName>
    <definedName name="TRADE3" localSheetId="18">[1]Trade!#REF!</definedName>
    <definedName name="TRADE3" localSheetId="19">[1]Trade!#REF!</definedName>
    <definedName name="TRADE3" localSheetId="21">[1]Trade!#REF!</definedName>
    <definedName name="TRADE3" localSheetId="30">[1]Trade!#REF!</definedName>
    <definedName name="TRADE3" localSheetId="31">[1]Trade!#REF!</definedName>
    <definedName name="TRADE3" localSheetId="35">[1]Trade!#REF!</definedName>
    <definedName name="TRADE3" localSheetId="39">[1]Trade!#REF!</definedName>
    <definedName name="TRADE3" localSheetId="40">[1]Trade!#REF!</definedName>
    <definedName name="TRADE3" localSheetId="44">[1]Trade!#REF!</definedName>
    <definedName name="TRADE3" localSheetId="27">[1]Trade!#REF!</definedName>
    <definedName name="TRADE3" localSheetId="28">[1]Trade!#REF!</definedName>
    <definedName name="TRADE3" localSheetId="29">[1]Trade!#REF!</definedName>
    <definedName name="TRADE3" localSheetId="41">[1]Trade!#REF!</definedName>
    <definedName name="TRADE3" localSheetId="47">[1]Trade!#REF!</definedName>
    <definedName name="TRADE3" localSheetId="48">[1]Trade!#REF!</definedName>
    <definedName name="TRADE3" localSheetId="8">[1]Trade!#REF!</definedName>
    <definedName name="TRADE3" localSheetId="51">[1]Trade!#REF!</definedName>
    <definedName name="TRADE3" localSheetId="53">[1]Trade!#REF!</definedName>
    <definedName name="TRADE3">[1]Trade!#REF!</definedName>
    <definedName name="trans" localSheetId="17">#REF!</definedName>
    <definedName name="trans" localSheetId="18">#REF!</definedName>
    <definedName name="trans" localSheetId="19">#REF!</definedName>
    <definedName name="trans" localSheetId="21">#REF!</definedName>
    <definedName name="trans" localSheetId="30">#REF!</definedName>
    <definedName name="trans" localSheetId="31">#REF!</definedName>
    <definedName name="trans" localSheetId="35">#REF!</definedName>
    <definedName name="trans" localSheetId="39">#REF!</definedName>
    <definedName name="trans" localSheetId="40">#REF!</definedName>
    <definedName name="trans" localSheetId="44">#REF!</definedName>
    <definedName name="trans" localSheetId="45">#REF!</definedName>
    <definedName name="trans" localSheetId="10">#REF!</definedName>
    <definedName name="trans" localSheetId="11">#REF!</definedName>
    <definedName name="trans" localSheetId="27">#REF!</definedName>
    <definedName name="trans" localSheetId="28">#REF!</definedName>
    <definedName name="trans" localSheetId="29">#REF!</definedName>
    <definedName name="trans" localSheetId="41">#REF!</definedName>
    <definedName name="trans" localSheetId="47">#REF!</definedName>
    <definedName name="trans" localSheetId="48">#REF!</definedName>
    <definedName name="trans" localSheetId="8">#REF!</definedName>
    <definedName name="trans" localSheetId="51">#REF!</definedName>
    <definedName name="trans" localSheetId="53">#REF!</definedName>
    <definedName name="trans">#REF!</definedName>
    <definedName name="Transfer_check" localSheetId="17">#REF!</definedName>
    <definedName name="Transfer_check" localSheetId="18">#REF!</definedName>
    <definedName name="Transfer_check" localSheetId="19">#REF!</definedName>
    <definedName name="Transfer_check" localSheetId="21">#REF!</definedName>
    <definedName name="Transfer_check" localSheetId="30">#REF!</definedName>
    <definedName name="Transfer_check" localSheetId="31">#REF!</definedName>
    <definedName name="Transfer_check" localSheetId="35">#REF!</definedName>
    <definedName name="Transfer_check" localSheetId="39">#REF!</definedName>
    <definedName name="Transfer_check" localSheetId="40">#REF!</definedName>
    <definedName name="Transfer_check" localSheetId="44">#REF!</definedName>
    <definedName name="Transfer_check" localSheetId="45">#REF!</definedName>
    <definedName name="Transfer_check" localSheetId="10">#REF!</definedName>
    <definedName name="Transfer_check" localSheetId="11">#REF!</definedName>
    <definedName name="Transfer_check" localSheetId="27">#REF!</definedName>
    <definedName name="Transfer_check" localSheetId="28">#REF!</definedName>
    <definedName name="Transfer_check" localSheetId="29">#REF!</definedName>
    <definedName name="Transfer_check" localSheetId="41">#REF!</definedName>
    <definedName name="Transfer_check" localSheetId="47">#REF!</definedName>
    <definedName name="Transfer_check" localSheetId="48">#REF!</definedName>
    <definedName name="Transfer_check" localSheetId="8">#REF!</definedName>
    <definedName name="Transfer_check" localSheetId="53">#REF!</definedName>
    <definedName name="Transfer_check">#REF!</definedName>
    <definedName name="TRANSNAVE" localSheetId="17">#REF!</definedName>
    <definedName name="TRANSNAVE" localSheetId="18">#REF!</definedName>
    <definedName name="TRANSNAVE" localSheetId="19">#REF!</definedName>
    <definedName name="TRANSNAVE" localSheetId="21">#REF!</definedName>
    <definedName name="TRANSNAVE" localSheetId="30">#REF!</definedName>
    <definedName name="TRANSNAVE" localSheetId="31">#REF!</definedName>
    <definedName name="TRANSNAVE" localSheetId="35">#REF!</definedName>
    <definedName name="TRANSNAVE" localSheetId="39">#REF!</definedName>
    <definedName name="TRANSNAVE" localSheetId="40">#REF!</definedName>
    <definedName name="TRANSNAVE" localSheetId="44">#REF!</definedName>
    <definedName name="TRANSNAVE" localSheetId="45">#REF!</definedName>
    <definedName name="TRANSNAVE" localSheetId="10">#REF!</definedName>
    <definedName name="TRANSNAVE" localSheetId="11">#REF!</definedName>
    <definedName name="TRANSNAVE" localSheetId="27">#REF!</definedName>
    <definedName name="TRANSNAVE" localSheetId="28">#REF!</definedName>
    <definedName name="TRANSNAVE" localSheetId="29">#REF!</definedName>
    <definedName name="TRANSNAVE" localSheetId="41">#REF!</definedName>
    <definedName name="TRANSNAVE" localSheetId="47">#REF!</definedName>
    <definedName name="TRANSNAVE" localSheetId="48">#REF!</definedName>
    <definedName name="TRANSNAVE" localSheetId="8">#REF!</definedName>
    <definedName name="TRANSNAVE" localSheetId="53">#REF!</definedName>
    <definedName name="TRANSNAVE">#REF!</definedName>
    <definedName name="tt" localSheetId="15"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21" hidden="1">{"Tab1",#N/A,FALSE,"P";"Tab2",#N/A,FALSE,"P"}</definedName>
    <definedName name="tt" localSheetId="35" hidden="1">{"Tab1",#N/A,FALSE,"P";"Tab2",#N/A,FALSE,"P"}</definedName>
    <definedName name="tt" localSheetId="43" hidden="1">{"Tab1",#N/A,FALSE,"P";"Tab2",#N/A,FALSE,"P"}</definedName>
    <definedName name="tt" localSheetId="44" hidden="1">{"Tab1",#N/A,FALSE,"P";"Tab2",#N/A,FALSE,"P"}</definedName>
    <definedName name="tt" localSheetId="45" hidden="1">{"Tab1",#N/A,FALSE,"P";"Tab2",#N/A,FALSE,"P"}</definedName>
    <definedName name="tt" localSheetId="10" hidden="1">{"Tab1",#N/A,FALSE,"P";"Tab2",#N/A,FALSE,"P"}</definedName>
    <definedName name="tt" localSheetId="11" hidden="1">{"Tab1",#N/A,FALSE,"P";"Tab2",#N/A,FALSE,"P"}</definedName>
    <definedName name="tt" localSheetId="62" hidden="1">{"Tab1",#N/A,FALSE,"P";"Tab2",#N/A,FALSE,"P"}</definedName>
    <definedName name="tt" localSheetId="51" hidden="1">{"Tab1",#N/A,FALSE,"P";"Tab2",#N/A,FALSE,"P"}</definedName>
    <definedName name="tt" localSheetId="53"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1" hidden="1">{"Tab1",#N/A,FALSE,"P";"Tab2",#N/A,FALSE,"P"}</definedName>
    <definedName name="ttt" localSheetId="35" hidden="1">{"Tab1",#N/A,FALSE,"P";"Tab2",#N/A,FALSE,"P"}</definedName>
    <definedName name="ttt" localSheetId="43" hidden="1">{"Tab1",#N/A,FALSE,"P";"Tab2",#N/A,FALSE,"P"}</definedName>
    <definedName name="ttt" localSheetId="44" hidden="1">{"Tab1",#N/A,FALSE,"P";"Tab2",#N/A,FALSE,"P"}</definedName>
    <definedName name="ttt" localSheetId="45" hidden="1">{"Tab1",#N/A,FALSE,"P";"Tab2",#N/A,FALSE,"P"}</definedName>
    <definedName name="ttt" localSheetId="10" hidden="1">{"Tab1",#N/A,FALSE,"P";"Tab2",#N/A,FALSE,"P"}</definedName>
    <definedName name="ttt" localSheetId="11" hidden="1">{"Tab1",#N/A,FALSE,"P";"Tab2",#N/A,FALSE,"P"}</definedName>
    <definedName name="ttt" localSheetId="62" hidden="1">{"Tab1",#N/A,FALSE,"P";"Tab2",#N/A,FALSE,"P"}</definedName>
    <definedName name="ttt" localSheetId="51" hidden="1">{"Tab1",#N/A,FALSE,"P";"Tab2",#N/A,FALSE,"P"}</definedName>
    <definedName name="ttt" localSheetId="53" hidden="1">{"Tab1",#N/A,FALSE,"P";"Tab2",#N/A,FALSE,"P"}</definedName>
    <definedName name="ttt" hidden="1">{"Tab1",#N/A,FALSE,"P";"Tab2",#N/A,FALSE,"P"}</definedName>
    <definedName name="ttttt" localSheetId="17" hidden="1">[57]M!#REF!</definedName>
    <definedName name="ttttt" localSheetId="18" hidden="1">[57]M!#REF!</definedName>
    <definedName name="ttttt" localSheetId="19" hidden="1">[57]M!#REF!</definedName>
    <definedName name="ttttt" localSheetId="21" hidden="1">[57]M!#REF!</definedName>
    <definedName name="ttttt" localSheetId="30" hidden="1">[57]M!#REF!</definedName>
    <definedName name="ttttt" localSheetId="31" hidden="1">[57]M!#REF!</definedName>
    <definedName name="ttttt" localSheetId="39" hidden="1">[57]M!#REF!</definedName>
    <definedName name="ttttt" localSheetId="40" hidden="1">[57]M!#REF!</definedName>
    <definedName name="ttttt" localSheetId="43" hidden="1">[57]M!#REF!</definedName>
    <definedName name="ttttt" localSheetId="44" hidden="1">[57]M!#REF!</definedName>
    <definedName name="ttttt" localSheetId="62" hidden="1">[57]M!#REF!</definedName>
    <definedName name="ttttt" localSheetId="27" hidden="1">[57]M!#REF!</definedName>
    <definedName name="ttttt" localSheetId="28" hidden="1">[57]M!#REF!</definedName>
    <definedName name="ttttt" localSheetId="29" hidden="1">[57]M!#REF!</definedName>
    <definedName name="ttttt" localSheetId="41" hidden="1">[57]M!#REF!</definedName>
    <definedName name="ttttt" localSheetId="47" hidden="1">[57]M!#REF!</definedName>
    <definedName name="ttttt" localSheetId="48" hidden="1">[57]M!#REF!</definedName>
    <definedName name="ttttt" localSheetId="8" hidden="1">[57]M!#REF!</definedName>
    <definedName name="ttttt" localSheetId="53" hidden="1">[57]M!#REF!</definedName>
    <definedName name="ttttt" hidden="1">[57]M!#REF!</definedName>
    <definedName name="TTTTTTTTTTTT" localSheetId="53">#N/A</definedName>
    <definedName name="TTTTTTTTTTTT">[21]!TTTTTTTTTTTT</definedName>
    <definedName name="TXG_D">#N/A</definedName>
    <definedName name="TXGO">#N/A</definedName>
    <definedName name="u163lnulcm_x_et.m" localSheetId="17">[33]monthly!#REF!</definedName>
    <definedName name="u163lnulcm_x_et.m" localSheetId="18">[33]monthly!#REF!</definedName>
    <definedName name="u163lnulcm_x_et.m" localSheetId="19">[33]monthly!#REF!</definedName>
    <definedName name="u163lnulcm_x_et.m" localSheetId="21">[33]monthly!#REF!</definedName>
    <definedName name="u163lnulcm_x_et.m" localSheetId="30">[33]monthly!#REF!</definedName>
    <definedName name="u163lnulcm_x_et.m" localSheetId="31">[33]monthly!#REF!</definedName>
    <definedName name="u163lnulcm_x_et.m" localSheetId="39">[33]monthly!#REF!</definedName>
    <definedName name="u163lnulcm_x_et.m" localSheetId="40">[33]monthly!#REF!</definedName>
    <definedName name="u163lnulcm_x_et.m" localSheetId="44">[33]monthly!#REF!</definedName>
    <definedName name="u163lnulcm_x_et.m" localSheetId="45">[33]monthly!#REF!</definedName>
    <definedName name="u163lnulcm_x_et.m" localSheetId="27">[33]monthly!#REF!</definedName>
    <definedName name="u163lnulcm_x_et.m" localSheetId="28">[33]monthly!#REF!</definedName>
    <definedName name="u163lnulcm_x_et.m" localSheetId="29">[33]monthly!#REF!</definedName>
    <definedName name="u163lnulcm_x_et.m" localSheetId="41">[33]monthly!#REF!</definedName>
    <definedName name="u163lnulcm_x_et.m" localSheetId="47">[33]monthly!#REF!</definedName>
    <definedName name="u163lnulcm_x_et.m" localSheetId="48">[33]monthly!#REF!</definedName>
    <definedName name="u163lnulcm_x_et.m" localSheetId="8">[33]monthly!#REF!</definedName>
    <definedName name="u163lnulcm_x_et.m" localSheetId="51">[33]monthly!#REF!</definedName>
    <definedName name="u163lnulcm_x_et.m" localSheetId="53">[34]monthly!#REF!</definedName>
    <definedName name="u163lnulcm_x_et.m">[33]monthly!#REF!</definedName>
    <definedName name="UB_2">[53]makro!$C$14</definedName>
    <definedName name="UB_2n">[53]makro!$C$36</definedName>
    <definedName name="UB_3">[53]makro!$D$14</definedName>
    <definedName name="UB_3n">[53]makro!$D$36</definedName>
    <definedName name="UB_4">[53]makro!$E$14</definedName>
    <definedName name="UB_4n">[53]makro!$E$36</definedName>
    <definedName name="UB_5">[53]makro!$F$14</definedName>
    <definedName name="UB_5n">[53]makro!$F$36</definedName>
    <definedName name="UB_6">[53]makro!$G$14</definedName>
    <definedName name="UB_6n">[53]makro!$G$36</definedName>
    <definedName name="ULC_CZ" localSheetId="53">[6]REER!$BU$144:$BU$206</definedName>
    <definedName name="ULC_CZ">[20]REER!$BU$144:$BU$206</definedName>
    <definedName name="ULC_PART" localSheetId="53">[6]REER!$BR$144:$BR$206</definedName>
    <definedName name="ULC_PART">[20]REER!$BR$144:$BR$206</definedName>
    <definedName name="Universities" localSheetId="17">#REF!</definedName>
    <definedName name="Universities" localSheetId="18">#REF!</definedName>
    <definedName name="Universities" localSheetId="19">#REF!</definedName>
    <definedName name="Universities" localSheetId="21">#REF!</definedName>
    <definedName name="Universities" localSheetId="30">#REF!</definedName>
    <definedName name="Universities" localSheetId="31">#REF!</definedName>
    <definedName name="Universities" localSheetId="35">#REF!</definedName>
    <definedName name="Universities" localSheetId="39">#REF!</definedName>
    <definedName name="Universities" localSheetId="40">#REF!</definedName>
    <definedName name="Universities" localSheetId="44">#REF!</definedName>
    <definedName name="Universities" localSheetId="45">#REF!</definedName>
    <definedName name="Universities" localSheetId="10">#REF!</definedName>
    <definedName name="Universities" localSheetId="11">#REF!</definedName>
    <definedName name="Universities" localSheetId="27">#REF!</definedName>
    <definedName name="Universities" localSheetId="28">#REF!</definedName>
    <definedName name="Universities" localSheetId="29">#REF!</definedName>
    <definedName name="Universities" localSheetId="41">#REF!</definedName>
    <definedName name="Universities" localSheetId="47">#REF!</definedName>
    <definedName name="Universities" localSheetId="48">#REF!</definedName>
    <definedName name="Universities" localSheetId="8">#REF!</definedName>
    <definedName name="Universities" localSheetId="51">#REF!</definedName>
    <definedName name="Universities" localSheetId="53">#REF!</definedName>
    <definedName name="Universities">#REF!</definedName>
    <definedName name="UPee_2" localSheetId="17">[27]Graf14_Graf15!#REF!</definedName>
    <definedName name="UPee_2" localSheetId="18">[27]Graf14_Graf15!#REF!</definedName>
    <definedName name="UPee_2" localSheetId="19">[27]Graf14_Graf15!#REF!</definedName>
    <definedName name="UPee_2" localSheetId="21">[27]Graf14_Graf15!#REF!</definedName>
    <definedName name="UPee_2" localSheetId="30">[27]Graf14_Graf15!#REF!</definedName>
    <definedName name="UPee_2" localSheetId="31">[27]Graf14_Graf15!#REF!</definedName>
    <definedName name="UPee_2" localSheetId="35">[27]Graf14_Graf15!#REF!</definedName>
    <definedName name="UPee_2" localSheetId="39">[27]Graf14_Graf15!#REF!</definedName>
    <definedName name="UPee_2" localSheetId="40">[27]Graf14_Graf15!#REF!</definedName>
    <definedName name="UPee_2" localSheetId="44">[27]Graf14_Graf15!#REF!</definedName>
    <definedName name="UPee_2" localSheetId="45">[27]Graf14_Graf15!#REF!</definedName>
    <definedName name="UPee_2" localSheetId="27">[27]Graf14_Graf15!#REF!</definedName>
    <definedName name="UPee_2" localSheetId="28">[27]Graf14_Graf15!#REF!</definedName>
    <definedName name="UPee_2" localSheetId="29">[27]Graf14_Graf15!#REF!</definedName>
    <definedName name="UPee_2" localSheetId="41">[27]Graf14_Graf15!#REF!</definedName>
    <definedName name="UPee_2" localSheetId="47">[27]Graf14_Graf15!#REF!</definedName>
    <definedName name="UPee_2" localSheetId="48">[27]Graf14_Graf15!#REF!</definedName>
    <definedName name="UPee_2" localSheetId="8">[27]Graf14_Graf15!#REF!</definedName>
    <definedName name="UPee_2" localSheetId="51">[27]Graf14_Graf15!#REF!</definedName>
    <definedName name="UPee_2" localSheetId="53">[27]Graf14_Graf15!#REF!</definedName>
    <definedName name="UPee_2">[27]Graf14_Graf15!#REF!</definedName>
    <definedName name="UPer_2" localSheetId="17">[27]Graf14_Graf15!#REF!</definedName>
    <definedName name="UPer_2" localSheetId="18">[27]Graf14_Graf15!#REF!</definedName>
    <definedName name="UPer_2" localSheetId="19">[27]Graf14_Graf15!#REF!</definedName>
    <definedName name="UPer_2" localSheetId="21">[27]Graf14_Graf15!#REF!</definedName>
    <definedName name="UPer_2" localSheetId="30">[27]Graf14_Graf15!#REF!</definedName>
    <definedName name="UPer_2" localSheetId="31">[27]Graf14_Graf15!#REF!</definedName>
    <definedName name="UPer_2" localSheetId="39">[27]Graf14_Graf15!#REF!</definedName>
    <definedName name="UPer_2" localSheetId="40">[27]Graf14_Graf15!#REF!</definedName>
    <definedName name="UPer_2" localSheetId="44">[27]Graf14_Graf15!#REF!</definedName>
    <definedName name="UPer_2" localSheetId="45">[27]Graf14_Graf15!#REF!</definedName>
    <definedName name="UPer_2" localSheetId="27">[27]Graf14_Graf15!#REF!</definedName>
    <definedName name="UPer_2" localSheetId="28">[27]Graf14_Graf15!#REF!</definedName>
    <definedName name="UPer_2" localSheetId="29">[27]Graf14_Graf15!#REF!</definedName>
    <definedName name="UPer_2" localSheetId="41">[27]Graf14_Graf15!#REF!</definedName>
    <definedName name="UPer_2" localSheetId="47">[27]Graf14_Graf15!#REF!</definedName>
    <definedName name="UPer_2" localSheetId="48">[27]Graf14_Graf15!#REF!</definedName>
    <definedName name="UPer_2" localSheetId="8">[27]Graf14_Graf15!#REF!</definedName>
    <definedName name="UPer_2" localSheetId="53">[27]Graf14_Graf15!#REF!</definedName>
    <definedName name="UPer_2">[27]Graf14_Graf15!#REF!</definedName>
    <definedName name="Uruguay">'[73]PDR vulnerability table'!$A$3:$E$65</definedName>
    <definedName name="USERNAME" localSheetId="17">#REF!</definedName>
    <definedName name="USERNAME" localSheetId="18">#REF!</definedName>
    <definedName name="USERNAME" localSheetId="19">#REF!</definedName>
    <definedName name="USERNAME" localSheetId="21">#REF!</definedName>
    <definedName name="USERNAME" localSheetId="30">#REF!</definedName>
    <definedName name="USERNAME" localSheetId="31">#REF!</definedName>
    <definedName name="USERNAME" localSheetId="35">#REF!</definedName>
    <definedName name="USERNAME" localSheetId="39">#REF!</definedName>
    <definedName name="USERNAME" localSheetId="40">#REF!</definedName>
    <definedName name="USERNAME" localSheetId="44">#REF!</definedName>
    <definedName name="USERNAME" localSheetId="45">#REF!</definedName>
    <definedName name="USERNAME" localSheetId="10">#REF!</definedName>
    <definedName name="USERNAME" localSheetId="11">#REF!</definedName>
    <definedName name="USERNAME" localSheetId="27">#REF!</definedName>
    <definedName name="USERNAME" localSheetId="28">#REF!</definedName>
    <definedName name="USERNAME" localSheetId="29">#REF!</definedName>
    <definedName name="USERNAME" localSheetId="41">#REF!</definedName>
    <definedName name="USERNAME" localSheetId="47">#REF!</definedName>
    <definedName name="USERNAME" localSheetId="48">#REF!</definedName>
    <definedName name="USERNAME" localSheetId="8">#REF!</definedName>
    <definedName name="USERNAME" localSheetId="51">#REF!</definedName>
    <definedName name="USERNAME" localSheetId="53">#REF!</definedName>
    <definedName name="USERNAME">#REF!</definedName>
    <definedName name="uu" localSheetId="15"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1" hidden="1">{"Riqfin97",#N/A,FALSE,"Tran";"Riqfinpro",#N/A,FALSE,"Tran"}</definedName>
    <definedName name="uu" localSheetId="35" hidden="1">{"Riqfin97",#N/A,FALSE,"Tran";"Riqfinpro",#N/A,FALSE,"Tran"}</definedName>
    <definedName name="uu" localSheetId="43" hidden="1">{"Riqfin97",#N/A,FALSE,"Tran";"Riqfinpro",#N/A,FALSE,"Tran"}</definedName>
    <definedName name="uu" localSheetId="44" hidden="1">{"Riqfin97",#N/A,FALSE,"Tran";"Riqfinpro",#N/A,FALSE,"Tran"}</definedName>
    <definedName name="uu" localSheetId="45" hidden="1">{"Riqfin97",#N/A,FALSE,"Tran";"Riqfinpro",#N/A,FALSE,"Tran"}</definedName>
    <definedName name="uu" localSheetId="10" hidden="1">{"Riqfin97",#N/A,FALSE,"Tran";"Riqfinpro",#N/A,FALSE,"Tran"}</definedName>
    <definedName name="uu" localSheetId="11" hidden="1">{"Riqfin97",#N/A,FALSE,"Tran";"Riqfinpro",#N/A,FALSE,"Tran"}</definedName>
    <definedName name="uu" localSheetId="62" hidden="1">{"Riqfin97",#N/A,FALSE,"Tran";"Riqfinpro",#N/A,FALSE,"Tran"}</definedName>
    <definedName name="uu" localSheetId="51" hidden="1">{"Riqfin97",#N/A,FALSE,"Tran";"Riqfinpro",#N/A,FALSE,"Tran"}</definedName>
    <definedName name="uu" localSheetId="53"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1" hidden="1">{"Riqfin97",#N/A,FALSE,"Tran";"Riqfinpro",#N/A,FALSE,"Tran"}</definedName>
    <definedName name="uuu" localSheetId="35" hidden="1">{"Riqfin97",#N/A,FALSE,"Tran";"Riqfinpro",#N/A,FALSE,"Tran"}</definedName>
    <definedName name="uuu" localSheetId="43" hidden="1">{"Riqfin97",#N/A,FALSE,"Tran";"Riqfinpro",#N/A,FALSE,"Tran"}</definedName>
    <definedName name="uuu" localSheetId="44" hidden="1">{"Riqfin97",#N/A,FALSE,"Tran";"Riqfinpro",#N/A,FALSE,"Tran"}</definedName>
    <definedName name="uuu" localSheetId="45" hidden="1">{"Riqfin97",#N/A,FALSE,"Tran";"Riqfinpro",#N/A,FALSE,"Tran"}</definedName>
    <definedName name="uuu" localSheetId="10" hidden="1">{"Riqfin97",#N/A,FALSE,"Tran";"Riqfinpro",#N/A,FALSE,"Tran"}</definedName>
    <definedName name="uuu" localSheetId="11" hidden="1">{"Riqfin97",#N/A,FALSE,"Tran";"Riqfinpro",#N/A,FALSE,"Tran"}</definedName>
    <definedName name="uuu" localSheetId="62" hidden="1">{"Riqfin97",#N/A,FALSE,"Tran";"Riqfinpro",#N/A,FALSE,"Tran"}</definedName>
    <definedName name="uuu" localSheetId="51" hidden="1">{"Riqfin97",#N/A,FALSE,"Tran";"Riqfinpro",#N/A,FALSE,"Tran"}</definedName>
    <definedName name="uuu" localSheetId="53" hidden="1">{"Riqfin97",#N/A,FALSE,"Tran";"Riqfinpro",#N/A,FALSE,"Tran"}</definedName>
    <definedName name="uuu" hidden="1">{"Riqfin97",#N/A,FALSE,"Tran";"Riqfinpro",#N/A,FALSE,"Tran"}</definedName>
    <definedName name="UUUUUUUUUUU" localSheetId="53">#N/A</definedName>
    <definedName name="UUUUUUUUUUU">[21]!UUUUUUUUUUU</definedName>
    <definedName name="ValidationList" localSheetId="17">#REF!</definedName>
    <definedName name="ValidationList" localSheetId="18">#REF!</definedName>
    <definedName name="ValidationList" localSheetId="19">#REF!</definedName>
    <definedName name="ValidationList" localSheetId="21">#REF!</definedName>
    <definedName name="ValidationList" localSheetId="30">#REF!</definedName>
    <definedName name="ValidationList" localSheetId="31">#REF!</definedName>
    <definedName name="ValidationList" localSheetId="35">#REF!</definedName>
    <definedName name="ValidationList" localSheetId="39">#REF!</definedName>
    <definedName name="ValidationList" localSheetId="40">#REF!</definedName>
    <definedName name="ValidationList" localSheetId="44">#REF!</definedName>
    <definedName name="ValidationList" localSheetId="45">#REF!</definedName>
    <definedName name="ValidationList" localSheetId="10">#REF!</definedName>
    <definedName name="ValidationList" localSheetId="11">#REF!</definedName>
    <definedName name="ValidationList" localSheetId="27">#REF!</definedName>
    <definedName name="ValidationList" localSheetId="28">#REF!</definedName>
    <definedName name="ValidationList" localSheetId="29">#REF!</definedName>
    <definedName name="ValidationList" localSheetId="41">#REF!</definedName>
    <definedName name="ValidationList" localSheetId="47">#REF!</definedName>
    <definedName name="ValidationList" localSheetId="48">#REF!</definedName>
    <definedName name="ValidationList" localSheetId="8">#REF!</definedName>
    <definedName name="ValidationList" localSheetId="51">#REF!</definedName>
    <definedName name="ValidationList" localSheetId="53">#REF!</definedName>
    <definedName name="ValidationList">#REF!</definedName>
    <definedName name="VeljavniProracun" localSheetId="17">#REF!</definedName>
    <definedName name="VeljavniProracun" localSheetId="18">#REF!</definedName>
    <definedName name="VeljavniProracun" localSheetId="19">#REF!</definedName>
    <definedName name="VeljavniProracun" localSheetId="21">#REF!</definedName>
    <definedName name="VeljavniProracun" localSheetId="30">#REF!</definedName>
    <definedName name="VeljavniProracun" localSheetId="31">#REF!</definedName>
    <definedName name="VeljavniProracun" localSheetId="35">#REF!</definedName>
    <definedName name="VeljavniProracun" localSheetId="39">#REF!</definedName>
    <definedName name="VeljavniProracun" localSheetId="40">#REF!</definedName>
    <definedName name="VeljavniProracun" localSheetId="44">#REF!</definedName>
    <definedName name="VeljavniProracun" localSheetId="45">#REF!</definedName>
    <definedName name="VeljavniProracun" localSheetId="10">#REF!</definedName>
    <definedName name="VeljavniProracun" localSheetId="11">#REF!</definedName>
    <definedName name="VeljavniProracun" localSheetId="27">#REF!</definedName>
    <definedName name="VeljavniProracun" localSheetId="28">#REF!</definedName>
    <definedName name="VeljavniProracun" localSheetId="29">#REF!</definedName>
    <definedName name="VeljavniProracun" localSheetId="41">#REF!</definedName>
    <definedName name="VeljavniProracun" localSheetId="47">#REF!</definedName>
    <definedName name="VeljavniProracun" localSheetId="48">#REF!</definedName>
    <definedName name="VeljavniProracun" localSheetId="8">#REF!</definedName>
    <definedName name="VeljavniProracun" localSheetId="53">#REF!</definedName>
    <definedName name="VeljavniProracun">#REF!</definedName>
    <definedName name="Venezuela" localSheetId="17">#REF!</definedName>
    <definedName name="Venezuela" localSheetId="18">#REF!</definedName>
    <definedName name="Venezuela" localSheetId="19">#REF!</definedName>
    <definedName name="Venezuela" localSheetId="21">#REF!</definedName>
    <definedName name="Venezuela" localSheetId="30">#REF!</definedName>
    <definedName name="Venezuela" localSheetId="31">#REF!</definedName>
    <definedName name="Venezuela" localSheetId="35">#REF!</definedName>
    <definedName name="Venezuela" localSheetId="39">#REF!</definedName>
    <definedName name="Venezuela" localSheetId="40">#REF!</definedName>
    <definedName name="Venezuela" localSheetId="44">#REF!</definedName>
    <definedName name="Venezuela" localSheetId="45">#REF!</definedName>
    <definedName name="Venezuela" localSheetId="10">#REF!</definedName>
    <definedName name="Venezuela" localSheetId="11">#REF!</definedName>
    <definedName name="Venezuela" localSheetId="27">#REF!</definedName>
    <definedName name="Venezuela" localSheetId="28">#REF!</definedName>
    <definedName name="Venezuela" localSheetId="29">#REF!</definedName>
    <definedName name="Venezuela" localSheetId="41">#REF!</definedName>
    <definedName name="Venezuela" localSheetId="47">#REF!</definedName>
    <definedName name="Venezuela" localSheetId="48">#REF!</definedName>
    <definedName name="Venezuela" localSheetId="8">#REF!</definedName>
    <definedName name="Venezuela" localSheetId="53">#REF!</definedName>
    <definedName name="Venezuela">#REF!</definedName>
    <definedName name="vv" localSheetId="15"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1" hidden="1">{"Tab1",#N/A,FALSE,"P";"Tab2",#N/A,FALSE,"P"}</definedName>
    <definedName name="vv" localSheetId="35" hidden="1">{"Tab1",#N/A,FALSE,"P";"Tab2",#N/A,FALSE,"P"}</definedName>
    <definedName name="vv" localSheetId="43" hidden="1">{"Tab1",#N/A,FALSE,"P";"Tab2",#N/A,FALSE,"P"}</definedName>
    <definedName name="vv" localSheetId="44" hidden="1">{"Tab1",#N/A,FALSE,"P";"Tab2",#N/A,FALSE,"P"}</definedName>
    <definedName name="vv" localSheetId="45" hidden="1">{"Tab1",#N/A,FALSE,"P";"Tab2",#N/A,FALSE,"P"}</definedName>
    <definedName name="vv" localSheetId="10" hidden="1">{"Tab1",#N/A,FALSE,"P";"Tab2",#N/A,FALSE,"P"}</definedName>
    <definedName name="vv" localSheetId="11" hidden="1">{"Tab1",#N/A,FALSE,"P";"Tab2",#N/A,FALSE,"P"}</definedName>
    <definedName name="vv" localSheetId="62" hidden="1">{"Tab1",#N/A,FALSE,"P";"Tab2",#N/A,FALSE,"P"}</definedName>
    <definedName name="vv" localSheetId="51" hidden="1">{"Tab1",#N/A,FALSE,"P";"Tab2",#N/A,FALSE,"P"}</definedName>
    <definedName name="vv" localSheetId="53"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1" hidden="1">{"Tab1",#N/A,FALSE,"P";"Tab2",#N/A,FALSE,"P"}</definedName>
    <definedName name="vvv" localSheetId="35" hidden="1">{"Tab1",#N/A,FALSE,"P";"Tab2",#N/A,FALSE,"P"}</definedName>
    <definedName name="vvv" localSheetId="43" hidden="1">{"Tab1",#N/A,FALSE,"P";"Tab2",#N/A,FALSE,"P"}</definedName>
    <definedName name="vvv" localSheetId="44" hidden="1">{"Tab1",#N/A,FALSE,"P";"Tab2",#N/A,FALSE,"P"}</definedName>
    <definedName name="vvv" localSheetId="45" hidden="1">{"Tab1",#N/A,FALSE,"P";"Tab2",#N/A,FALSE,"P"}</definedName>
    <definedName name="vvv" localSheetId="10" hidden="1">{"Tab1",#N/A,FALSE,"P";"Tab2",#N/A,FALSE,"P"}</definedName>
    <definedName name="vvv" localSheetId="11" hidden="1">{"Tab1",#N/A,FALSE,"P";"Tab2",#N/A,FALSE,"P"}</definedName>
    <definedName name="vvv" localSheetId="62" hidden="1">{"Tab1",#N/A,FALSE,"P";"Tab2",#N/A,FALSE,"P"}</definedName>
    <definedName name="vvv" localSheetId="51" hidden="1">{"Tab1",#N/A,FALSE,"P";"Tab2",#N/A,FALSE,"P"}</definedName>
    <definedName name="vvv" localSheetId="53" hidden="1">{"Tab1",#N/A,FALSE,"P";"Tab2",#N/A,FALSE,"P"}</definedName>
    <definedName name="vvv" hidden="1">{"Tab1",#N/A,FALSE,"P";"Tab2",#N/A,FALSE,"P"}</definedName>
    <definedName name="we11pcpi.m" localSheetId="17">[33]monthly!#REF!</definedName>
    <definedName name="we11pcpi.m" localSheetId="18">[33]monthly!#REF!</definedName>
    <definedName name="we11pcpi.m" localSheetId="19">[33]monthly!#REF!</definedName>
    <definedName name="we11pcpi.m" localSheetId="21">[33]monthly!#REF!</definedName>
    <definedName name="we11pcpi.m" localSheetId="30">[33]monthly!#REF!</definedName>
    <definedName name="we11pcpi.m" localSheetId="31">[33]monthly!#REF!</definedName>
    <definedName name="we11pcpi.m" localSheetId="39">[33]monthly!#REF!</definedName>
    <definedName name="we11pcpi.m" localSheetId="40">[33]monthly!#REF!</definedName>
    <definedName name="we11pcpi.m" localSheetId="44">[33]monthly!#REF!</definedName>
    <definedName name="we11pcpi.m" localSheetId="27">[33]monthly!#REF!</definedName>
    <definedName name="we11pcpi.m" localSheetId="28">[33]monthly!#REF!</definedName>
    <definedName name="we11pcpi.m" localSheetId="29">[33]monthly!#REF!</definedName>
    <definedName name="we11pcpi.m" localSheetId="41">[33]monthly!#REF!</definedName>
    <definedName name="we11pcpi.m" localSheetId="47">[33]monthly!#REF!</definedName>
    <definedName name="we11pcpi.m" localSheetId="48">[33]monthly!#REF!</definedName>
    <definedName name="we11pcpi.m" localSheetId="8">[33]monthly!#REF!</definedName>
    <definedName name="we11pcpi.m" localSheetId="53">[34]monthly!#REF!</definedName>
    <definedName name="we11pcpi.m">[33]monthly!#REF!</definedName>
    <definedName name="WMENU" localSheetId="17">#REF!</definedName>
    <definedName name="WMENU" localSheetId="18">#REF!</definedName>
    <definedName name="WMENU" localSheetId="19">#REF!</definedName>
    <definedName name="WMENU" localSheetId="21">#REF!</definedName>
    <definedName name="WMENU" localSheetId="30">#REF!</definedName>
    <definedName name="WMENU" localSheetId="31">#REF!</definedName>
    <definedName name="WMENU" localSheetId="35">#REF!</definedName>
    <definedName name="WMENU" localSheetId="39">#REF!</definedName>
    <definedName name="WMENU" localSheetId="40">#REF!</definedName>
    <definedName name="WMENU" localSheetId="44">#REF!</definedName>
    <definedName name="WMENU" localSheetId="45">#REF!</definedName>
    <definedName name="WMENU" localSheetId="10">#REF!</definedName>
    <definedName name="WMENU" localSheetId="11">#REF!</definedName>
    <definedName name="WMENU" localSheetId="27">#REF!</definedName>
    <definedName name="WMENU" localSheetId="28">#REF!</definedName>
    <definedName name="WMENU" localSheetId="29">#REF!</definedName>
    <definedName name="WMENU" localSheetId="41">#REF!</definedName>
    <definedName name="WMENU" localSheetId="47">#REF!</definedName>
    <definedName name="WMENU" localSheetId="48">#REF!</definedName>
    <definedName name="WMENU" localSheetId="8">#REF!</definedName>
    <definedName name="WMENU" localSheetId="51">#REF!</definedName>
    <definedName name="WMENU" localSheetId="53">#REF!</definedName>
    <definedName name="WMENU">#REF!</definedName>
    <definedName name="wrn.1993_2002." localSheetId="15" hidden="1">{"1993_2002",#N/A,FALSE,"UnderlyingData"}</definedName>
    <definedName name="wrn.1993_2002." localSheetId="17" hidden="1">{"1993_2002",#N/A,FALSE,"UnderlyingData"}</definedName>
    <definedName name="wrn.1993_2002." localSheetId="18" hidden="1">{"1993_2002",#N/A,FALSE,"UnderlyingData"}</definedName>
    <definedName name="wrn.1993_2002." localSheetId="19" hidden="1">{"1993_2002",#N/A,FALSE,"UnderlyingData"}</definedName>
    <definedName name="wrn.1993_2002." localSheetId="21" hidden="1">{"1993_2002",#N/A,FALSE,"UnderlyingData"}</definedName>
    <definedName name="wrn.1993_2002." localSheetId="35" hidden="1">{"1993_2002",#N/A,FALSE,"UnderlyingData"}</definedName>
    <definedName name="wrn.1993_2002." localSheetId="43" hidden="1">{"1993_2002",#N/A,FALSE,"UnderlyingData"}</definedName>
    <definedName name="wrn.1993_2002." localSheetId="44" hidden="1">{"1993_2002",#N/A,FALSE,"UnderlyingData"}</definedName>
    <definedName name="wrn.1993_2002." localSheetId="45" hidden="1">{"1993_2002",#N/A,FALSE,"UnderlyingData"}</definedName>
    <definedName name="wrn.1993_2002." localSheetId="10" hidden="1">{"1993_2002",#N/A,FALSE,"UnderlyingData"}</definedName>
    <definedName name="wrn.1993_2002." localSheetId="11" hidden="1">{"1993_2002",#N/A,FALSE,"UnderlyingData"}</definedName>
    <definedName name="wrn.1993_2002." localSheetId="62" hidden="1">{"1993_2002",#N/A,FALSE,"UnderlyingData"}</definedName>
    <definedName name="wrn.1993_2002." localSheetId="51" hidden="1">{"1993_2002",#N/A,FALSE,"UnderlyingData"}</definedName>
    <definedName name="wrn.1993_2002." hidden="1">{"1993_2002",#N/A,FALSE,"UnderlyingData"}</definedName>
    <definedName name="wrn.a11._.general._.government." localSheetId="15" hidden="1">{"a11 general government",#N/A,FALSE,"RED Tables"}</definedName>
    <definedName name="wrn.a11._.general._.government." localSheetId="17" hidden="1">{"a11 general government",#N/A,FALSE,"RED Tables"}</definedName>
    <definedName name="wrn.a11._.general._.government." localSheetId="18" hidden="1">{"a11 general government",#N/A,FALSE,"RED Tables"}</definedName>
    <definedName name="wrn.a11._.general._.government." localSheetId="19" hidden="1">{"a11 general government",#N/A,FALSE,"RED Tables"}</definedName>
    <definedName name="wrn.a11._.general._.government." localSheetId="21" hidden="1">{"a11 general government",#N/A,FALSE,"RED Tables"}</definedName>
    <definedName name="wrn.a11._.general._.government." localSheetId="35" hidden="1">{"a11 general government",#N/A,FALSE,"RED Tables"}</definedName>
    <definedName name="wrn.a11._.general._.government." localSheetId="43" hidden="1">{"a11 general government",#N/A,FALSE,"RED Tables"}</definedName>
    <definedName name="wrn.a11._.general._.government." localSheetId="44" hidden="1">{"a11 general government",#N/A,FALSE,"RED Tables"}</definedName>
    <definedName name="wrn.a11._.general._.government." localSheetId="45" hidden="1">{"a11 general government",#N/A,FALSE,"RED Tables"}</definedName>
    <definedName name="wrn.a11._.general._.government." localSheetId="10" hidden="1">{"a11 general government",#N/A,FALSE,"RED Tables"}</definedName>
    <definedName name="wrn.a11._.general._.government." localSheetId="11" hidden="1">{"a11 general government",#N/A,FALSE,"RED Tables"}</definedName>
    <definedName name="wrn.a11._.general._.government." localSheetId="62" hidden="1">{"a11 general government",#N/A,FALSE,"RED Tables"}</definedName>
    <definedName name="wrn.a11._.general._.government." localSheetId="51" hidden="1">{"a11 general government",#N/A,FALSE,"RED Tables"}</definedName>
    <definedName name="wrn.a11._.general._.government." hidden="1">{"a11 general government",#N/A,FALSE,"RED Tables"}</definedName>
    <definedName name="wrn.a12._.Federal._.Government." localSheetId="15" hidden="1">{"a12 Federal Government",#N/A,FALSE,"RED Tables"}</definedName>
    <definedName name="wrn.a12._.Federal._.Government." localSheetId="17" hidden="1">{"a12 Federal Government",#N/A,FALSE,"RED Tables"}</definedName>
    <definedName name="wrn.a12._.Federal._.Government." localSheetId="18" hidden="1">{"a12 Federal Government",#N/A,FALSE,"RED Tables"}</definedName>
    <definedName name="wrn.a12._.Federal._.Government." localSheetId="19" hidden="1">{"a12 Federal Government",#N/A,FALSE,"RED Tables"}</definedName>
    <definedName name="wrn.a12._.Federal._.Government." localSheetId="21" hidden="1">{"a12 Federal Government",#N/A,FALSE,"RED Tables"}</definedName>
    <definedName name="wrn.a12._.Federal._.Government." localSheetId="35" hidden="1">{"a12 Federal Government",#N/A,FALSE,"RED Tables"}</definedName>
    <definedName name="wrn.a12._.Federal._.Government." localSheetId="43" hidden="1">{"a12 Federal Government",#N/A,FALSE,"RED Tables"}</definedName>
    <definedName name="wrn.a12._.Federal._.Government." localSheetId="44" hidden="1">{"a12 Federal Government",#N/A,FALSE,"RED Tables"}</definedName>
    <definedName name="wrn.a12._.Federal._.Government." localSheetId="45" hidden="1">{"a12 Federal Government",#N/A,FALSE,"RED Tables"}</definedName>
    <definedName name="wrn.a12._.Federal._.Government." localSheetId="10" hidden="1">{"a12 Federal Government",#N/A,FALSE,"RED Tables"}</definedName>
    <definedName name="wrn.a12._.Federal._.Government." localSheetId="11" hidden="1">{"a12 Federal Government",#N/A,FALSE,"RED Tables"}</definedName>
    <definedName name="wrn.a12._.Federal._.Government." localSheetId="62" hidden="1">{"a12 Federal Government",#N/A,FALSE,"RED Tables"}</definedName>
    <definedName name="wrn.a12._.Federal._.Government." localSheetId="51" hidden="1">{"a12 Federal Government",#N/A,FALSE,"RED Tables"}</definedName>
    <definedName name="wrn.a12._.Federal._.Government." hidden="1">{"a12 Federal Government",#N/A,FALSE,"RED Tables"}</definedName>
    <definedName name="wrn.a13._.social._.security." localSheetId="15" hidden="1">{"a13 social security",#N/A,FALSE,"RED Tables"}</definedName>
    <definedName name="wrn.a13._.social._.security." localSheetId="17" hidden="1">{"a13 social security",#N/A,FALSE,"RED Tables"}</definedName>
    <definedName name="wrn.a13._.social._.security." localSheetId="18" hidden="1">{"a13 social security",#N/A,FALSE,"RED Tables"}</definedName>
    <definedName name="wrn.a13._.social._.security." localSheetId="19" hidden="1">{"a13 social security",#N/A,FALSE,"RED Tables"}</definedName>
    <definedName name="wrn.a13._.social._.security." localSheetId="21" hidden="1">{"a13 social security",#N/A,FALSE,"RED Tables"}</definedName>
    <definedName name="wrn.a13._.social._.security." localSheetId="35" hidden="1">{"a13 social security",#N/A,FALSE,"RED Tables"}</definedName>
    <definedName name="wrn.a13._.social._.security." localSheetId="43" hidden="1">{"a13 social security",#N/A,FALSE,"RED Tables"}</definedName>
    <definedName name="wrn.a13._.social._.security." localSheetId="44" hidden="1">{"a13 social security",#N/A,FALSE,"RED Tables"}</definedName>
    <definedName name="wrn.a13._.social._.security." localSheetId="45" hidden="1">{"a13 social security",#N/A,FALSE,"RED Tables"}</definedName>
    <definedName name="wrn.a13._.social._.security." localSheetId="10" hidden="1">{"a13 social security",#N/A,FALSE,"RED Tables"}</definedName>
    <definedName name="wrn.a13._.social._.security." localSheetId="11" hidden="1">{"a13 social security",#N/A,FALSE,"RED Tables"}</definedName>
    <definedName name="wrn.a13._.social._.security." localSheetId="62" hidden="1">{"a13 social security",#N/A,FALSE,"RED Tables"}</definedName>
    <definedName name="wrn.a13._.social._.security." localSheetId="51" hidden="1">{"a13 social security",#N/A,FALSE,"RED Tables"}</definedName>
    <definedName name="wrn.a13._.social._.security." hidden="1">{"a13 social security",#N/A,FALSE,"RED Tables"}</definedName>
    <definedName name="wrn.a14._.regions._.and._.communities." localSheetId="15" hidden="1">{"a14 regions and communities",#N/A,FALSE,"RED Tables"}</definedName>
    <definedName name="wrn.a14._.regions._.and._.communities." localSheetId="17" hidden="1">{"a14 regions and communities",#N/A,FALSE,"RED Tables"}</definedName>
    <definedName name="wrn.a14._.regions._.and._.communities." localSheetId="18" hidden="1">{"a14 regions and communities",#N/A,FALSE,"RED Tables"}</definedName>
    <definedName name="wrn.a14._.regions._.and._.communities." localSheetId="19" hidden="1">{"a14 regions and communities",#N/A,FALSE,"RED Tables"}</definedName>
    <definedName name="wrn.a14._.regions._.and._.communities." localSheetId="21" hidden="1">{"a14 regions and communities",#N/A,FALSE,"RED Tables"}</definedName>
    <definedName name="wrn.a14._.regions._.and._.communities." localSheetId="35" hidden="1">{"a14 regions and communities",#N/A,FALSE,"RED Tables"}</definedName>
    <definedName name="wrn.a14._.regions._.and._.communities." localSheetId="43" hidden="1">{"a14 regions and communities",#N/A,FALSE,"RED Tables"}</definedName>
    <definedName name="wrn.a14._.regions._.and._.communities." localSheetId="44" hidden="1">{"a14 regions and communities",#N/A,FALSE,"RED Tables"}</definedName>
    <definedName name="wrn.a14._.regions._.and._.communities." localSheetId="45" hidden="1">{"a14 regions and communities",#N/A,FALSE,"RED Tables"}</definedName>
    <definedName name="wrn.a14._.regions._.and._.communities." localSheetId="10" hidden="1">{"a14 regions and communities",#N/A,FALSE,"RED Tables"}</definedName>
    <definedName name="wrn.a14._.regions._.and._.communities." localSheetId="11" hidden="1">{"a14 regions and communities",#N/A,FALSE,"RED Tables"}</definedName>
    <definedName name="wrn.a14._.regions._.and._.communities." localSheetId="62" hidden="1">{"a14 regions and communities",#N/A,FALSE,"RED Tables"}</definedName>
    <definedName name="wrn.a14._.regions._.and._.communities." localSheetId="51" hidden="1">{"a14 regions and communities",#N/A,FALSE,"RED Tables"}</definedName>
    <definedName name="wrn.a14._.regions._.and._.communities." hidden="1">{"a14 regions and communities",#N/A,FALSE,"RED Tables"}</definedName>
    <definedName name="wrn.a15._.local._.governments." localSheetId="15" hidden="1">{"a15 local governments",#N/A,FALSE,"RED Tables"}</definedName>
    <definedName name="wrn.a15._.local._.governments." localSheetId="17" hidden="1">{"a15 local governments",#N/A,FALSE,"RED Tables"}</definedName>
    <definedName name="wrn.a15._.local._.governments." localSheetId="18" hidden="1">{"a15 local governments",#N/A,FALSE,"RED Tables"}</definedName>
    <definedName name="wrn.a15._.local._.governments." localSheetId="19" hidden="1">{"a15 local governments",#N/A,FALSE,"RED Tables"}</definedName>
    <definedName name="wrn.a15._.local._.governments." localSheetId="21" hidden="1">{"a15 local governments",#N/A,FALSE,"RED Tables"}</definedName>
    <definedName name="wrn.a15._.local._.governments." localSheetId="35" hidden="1">{"a15 local governments",#N/A,FALSE,"RED Tables"}</definedName>
    <definedName name="wrn.a15._.local._.governments." localSheetId="43" hidden="1">{"a15 local governments",#N/A,FALSE,"RED Tables"}</definedName>
    <definedName name="wrn.a15._.local._.governments." localSheetId="44" hidden="1">{"a15 local governments",#N/A,FALSE,"RED Tables"}</definedName>
    <definedName name="wrn.a15._.local._.governments." localSheetId="45" hidden="1">{"a15 local governments",#N/A,FALSE,"RED Tables"}</definedName>
    <definedName name="wrn.a15._.local._.governments." localSheetId="10" hidden="1">{"a15 local governments",#N/A,FALSE,"RED Tables"}</definedName>
    <definedName name="wrn.a15._.local._.governments." localSheetId="11" hidden="1">{"a15 local governments",#N/A,FALSE,"RED Tables"}</definedName>
    <definedName name="wrn.a15._.local._.governments." localSheetId="62" hidden="1">{"a15 local governments",#N/A,FALSE,"RED Tables"}</definedName>
    <definedName name="wrn.a15._.local._.governments." localSheetId="51" hidden="1">{"a15 local governments",#N/A,FALSE,"RED Tables"}</definedName>
    <definedName name="wrn.a15._.local._.governments." hidden="1">{"a15 local governments",#N/A,FALSE,"RED Tables"}</definedName>
    <definedName name="wrn.BOP_MIDTERM." localSheetId="15"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1" hidden="1">{"BOP_TAB",#N/A,FALSE,"N";"MIDTERM_TAB",#N/A,FALSE,"O"}</definedName>
    <definedName name="wrn.BOP_MIDTERM." localSheetId="35" hidden="1">{"BOP_TAB",#N/A,FALSE,"N";"MIDTERM_TAB",#N/A,FALSE,"O"}</definedName>
    <definedName name="wrn.BOP_MIDTERM." localSheetId="43" hidden="1">{"BOP_TAB",#N/A,FALSE,"N";"MIDTERM_TAB",#N/A,FALSE,"O"}</definedName>
    <definedName name="wrn.BOP_MIDTERM." localSheetId="44" hidden="1">{"BOP_TAB",#N/A,FALSE,"N";"MIDTERM_TAB",#N/A,FALSE,"O"}</definedName>
    <definedName name="wrn.BOP_MIDTERM." localSheetId="45"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62" hidden="1">{"BOP_TAB",#N/A,FALSE,"N";"MIDTERM_TAB",#N/A,FALSE,"O"}</definedName>
    <definedName name="wrn.BOP_MIDTERM." localSheetId="51" hidden="1">{"BOP_TAB",#N/A,FALSE,"N";"MIDTERM_TAB",#N/A,FALSE,"O"}</definedName>
    <definedName name="wrn.BOP_MIDTERM." hidden="1">{"BOP_TAB",#N/A,FALSE,"N";"MIDTERM_TAB",#N/A,FALSE,"O"}</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localSheetId="6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62"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19" hidden="1">{#N/A,#N/A,FALSE,"CB";#N/A,#N/A,FALSE,"CMB";#N/A,#N/A,FALSE,"BSYS";#N/A,#N/A,FALSE,"NBFI";#N/A,#N/A,FALSE,"FSYS"}</definedName>
    <definedName name="wrn.MAIN." localSheetId="21" hidden="1">{#N/A,#N/A,FALSE,"CB";#N/A,#N/A,FALSE,"CMB";#N/A,#N/A,FALSE,"BSYS";#N/A,#N/A,FALSE,"NBFI";#N/A,#N/A,FALSE,"FSYS"}</definedName>
    <definedName name="wrn.MAIN." localSheetId="35" hidden="1">{#N/A,#N/A,FALSE,"CB";#N/A,#N/A,FALSE,"CMB";#N/A,#N/A,FALSE,"BSYS";#N/A,#N/A,FALSE,"NBFI";#N/A,#N/A,FALSE,"FSYS"}</definedName>
    <definedName name="wrn.MAIN." localSheetId="43" hidden="1">{#N/A,#N/A,FALSE,"CB";#N/A,#N/A,FALSE,"CMB";#N/A,#N/A,FALSE,"BSYS";#N/A,#N/A,FALSE,"NBFI";#N/A,#N/A,FALSE,"FSYS"}</definedName>
    <definedName name="wrn.MAIN." localSheetId="44" hidden="1">{#N/A,#N/A,FALSE,"CB";#N/A,#N/A,FALSE,"CMB";#N/A,#N/A,FALSE,"BSYS";#N/A,#N/A,FALSE,"NBFI";#N/A,#N/A,FALSE,"FSYS"}</definedName>
    <definedName name="wrn.MAIN." localSheetId="45" hidden="1">{#N/A,#N/A,FALSE,"CB";#N/A,#N/A,FALSE,"CMB";#N/A,#N/A,FALSE,"BSYS";#N/A,#N/A,FALSE,"NBFI";#N/A,#N/A,FALSE,"FSYS"}</definedName>
    <definedName name="wrn.MAIN." localSheetId="10" hidden="1">{#N/A,#N/A,FALSE,"CB";#N/A,#N/A,FALSE,"CMB";#N/A,#N/A,FALSE,"BSYS";#N/A,#N/A,FALSE,"NBFI";#N/A,#N/A,FALSE,"FSYS"}</definedName>
    <definedName name="wrn.MAIN." localSheetId="11" hidden="1">{#N/A,#N/A,FALSE,"CB";#N/A,#N/A,FALSE,"CMB";#N/A,#N/A,FALSE,"BSYS";#N/A,#N/A,FALSE,"NBFI";#N/A,#N/A,FALSE,"FSYS"}</definedName>
    <definedName name="wrn.MAIN." localSheetId="62" hidden="1">{#N/A,#N/A,FALSE,"CB";#N/A,#N/A,FALSE,"CMB";#N/A,#N/A,FALSE,"BSYS";#N/A,#N/A,FALSE,"NBFI";#N/A,#N/A,FALSE,"FSYS"}</definedName>
    <definedName name="wrn.MAIN." localSheetId="51" hidden="1">{#N/A,#N/A,FALSE,"CB";#N/A,#N/A,FALSE,"CMB";#N/A,#N/A,FALSE,"BSYS";#N/A,#N/A,FALSE,"NBFI";#N/A,#N/A,FALSE,"FSYS"}</definedName>
    <definedName name="wrn.MAIN." hidden="1">{#N/A,#N/A,FALSE,"CB";#N/A,#N/A,FALSE,"CMB";#N/A,#N/A,FALSE,"BSYS";#N/A,#N/A,FALSE,"NBFI";#N/A,#N/A,FALSE,"FSYS"}</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62"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5" hidden="1">{#N/A,#N/A,FALSE,"CB";#N/A,#N/A,FALSE,"CMB";#N/A,#N/A,FALSE,"NBFI"}</definedName>
    <definedName name="wrn.MIT." localSheetId="17" hidden="1">{#N/A,#N/A,FALSE,"CB";#N/A,#N/A,FALSE,"CMB";#N/A,#N/A,FALSE,"NBFI"}</definedName>
    <definedName name="wrn.MIT." localSheetId="18" hidden="1">{#N/A,#N/A,FALSE,"CB";#N/A,#N/A,FALSE,"CMB";#N/A,#N/A,FALSE,"NBFI"}</definedName>
    <definedName name="wrn.MIT." localSheetId="19" hidden="1">{#N/A,#N/A,FALSE,"CB";#N/A,#N/A,FALSE,"CMB";#N/A,#N/A,FALSE,"NBFI"}</definedName>
    <definedName name="wrn.MIT." localSheetId="21" hidden="1">{#N/A,#N/A,FALSE,"CB";#N/A,#N/A,FALSE,"CMB";#N/A,#N/A,FALSE,"NBFI"}</definedName>
    <definedName name="wrn.MIT." localSheetId="35" hidden="1">{#N/A,#N/A,FALSE,"CB";#N/A,#N/A,FALSE,"CMB";#N/A,#N/A,FALSE,"NBFI"}</definedName>
    <definedName name="wrn.MIT." localSheetId="43" hidden="1">{#N/A,#N/A,FALSE,"CB";#N/A,#N/A,FALSE,"CMB";#N/A,#N/A,FALSE,"NBFI"}</definedName>
    <definedName name="wrn.MIT." localSheetId="44" hidden="1">{#N/A,#N/A,FALSE,"CB";#N/A,#N/A,FALSE,"CMB";#N/A,#N/A,FALSE,"NBFI"}</definedName>
    <definedName name="wrn.MIT." localSheetId="45" hidden="1">{#N/A,#N/A,FALSE,"CB";#N/A,#N/A,FALSE,"CMB";#N/A,#N/A,FALSE,"NBFI"}</definedName>
    <definedName name="wrn.MIT." localSheetId="10" hidden="1">{#N/A,#N/A,FALSE,"CB";#N/A,#N/A,FALSE,"CMB";#N/A,#N/A,FALSE,"NBFI"}</definedName>
    <definedName name="wrn.MIT." localSheetId="11" hidden="1">{#N/A,#N/A,FALSE,"CB";#N/A,#N/A,FALSE,"CMB";#N/A,#N/A,FALSE,"NBFI"}</definedName>
    <definedName name="wrn.MIT." localSheetId="62" hidden="1">{#N/A,#N/A,FALSE,"CB";#N/A,#N/A,FALSE,"CMB";#N/A,#N/A,FALSE,"NBFI"}</definedName>
    <definedName name="wrn.MIT." localSheetId="51"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18" hidden="1">{"MONA",#N/A,FALSE,"S"}</definedName>
    <definedName name="wrn.MONA." localSheetId="19" hidden="1">{"MONA",#N/A,FALSE,"S"}</definedName>
    <definedName name="wrn.MONA." localSheetId="21" hidden="1">{"MONA",#N/A,FALSE,"S"}</definedName>
    <definedName name="wrn.MONA." localSheetId="35" hidden="1">{"MONA",#N/A,FALSE,"S"}</definedName>
    <definedName name="wrn.MONA." localSheetId="43" hidden="1">{"MONA",#N/A,FALSE,"S"}</definedName>
    <definedName name="wrn.MONA." localSheetId="44" hidden="1">{"MONA",#N/A,FALSE,"S"}</definedName>
    <definedName name="wrn.MONA." localSheetId="45" hidden="1">{"MONA",#N/A,FALSE,"S"}</definedName>
    <definedName name="wrn.MONA." localSheetId="10" hidden="1">{"MONA",#N/A,FALSE,"S"}</definedName>
    <definedName name="wrn.MONA." localSheetId="11" hidden="1">{"MONA",#N/A,FALSE,"S"}</definedName>
    <definedName name="wrn.MONA." localSheetId="62" hidden="1">{"MONA",#N/A,FALSE,"S"}</definedName>
    <definedName name="wrn.MONA." localSheetId="51" hidden="1">{"MONA",#N/A,FALSE,"S"}</definedName>
    <definedName name="wrn.MONA." hidden="1">{"MONA",#N/A,FALSE,"S"}</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1" hidden="1">{#N/A,#N/A,FALSE,"I";#N/A,#N/A,FALSE,"J";#N/A,#N/A,FALSE,"K";#N/A,#N/A,FALSE,"L";#N/A,#N/A,FALSE,"M";#N/A,#N/A,FALSE,"N";#N/A,#N/A,FALSE,"O"}</definedName>
    <definedName name="wrn.Output._.tables." localSheetId="35" hidden="1">{#N/A,#N/A,FALSE,"I";#N/A,#N/A,FALSE,"J";#N/A,#N/A,FALSE,"K";#N/A,#N/A,FALSE,"L";#N/A,#N/A,FALSE,"M";#N/A,#N/A,FALSE,"N";#N/A,#N/A,FALSE,"O"}</definedName>
    <definedName name="wrn.Output._.tables." localSheetId="43" hidden="1">{#N/A,#N/A,FALSE,"I";#N/A,#N/A,FALSE,"J";#N/A,#N/A,FALSE,"K";#N/A,#N/A,FALSE,"L";#N/A,#N/A,FALSE,"M";#N/A,#N/A,FALSE,"N";#N/A,#N/A,FALSE,"O"}</definedName>
    <definedName name="wrn.Output._.tables." localSheetId="44" hidden="1">{#N/A,#N/A,FALSE,"I";#N/A,#N/A,FALSE,"J";#N/A,#N/A,FALSE,"K";#N/A,#N/A,FALSE,"L";#N/A,#N/A,FALSE,"M";#N/A,#N/A,FALSE,"N";#N/A,#N/A,FALSE,"O"}</definedName>
    <definedName name="wrn.Output._.tables." localSheetId="45"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62" hidden="1">{#N/A,#N/A,FALSE,"I";#N/A,#N/A,FALSE,"J";#N/A,#N/A,FALSE,"K";#N/A,#N/A,FALSE,"L";#N/A,#N/A,FALSE,"M";#N/A,#N/A,FALSE,"N";#N/A,#N/A,FALSE,"O"}</definedName>
    <definedName name="wrn.Output._.tables." localSheetId="51" hidden="1">{#N/A,#N/A,FALSE,"I";#N/A,#N/A,FALSE,"J";#N/A,#N/A,FALSE,"K";#N/A,#N/A,FALSE,"L";#N/A,#N/A,FALSE,"M";#N/A,#N/A,FALSE,"N";#N/A,#N/A,FALSE,"O"}</definedName>
    <definedName name="wrn.Output._.tables." hidden="1">{#N/A,#N/A,FALSE,"I";#N/A,#N/A,FALSE,"J";#N/A,#N/A,FALSE,"K";#N/A,#N/A,FALSE,"L";#N/A,#N/A,FALSE,"M";#N/A,#N/A,FALSE,"N";#N/A,#N/A,FALSE,"O"}</definedName>
    <definedName name="wrn.Program." localSheetId="15"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1" hidden="1">{"Tab1",#N/A,FALSE,"P";"Tab2",#N/A,FALSE,"P"}</definedName>
    <definedName name="wrn.Program." localSheetId="35" hidden="1">{"Tab1",#N/A,FALSE,"P";"Tab2",#N/A,FALSE,"P"}</definedName>
    <definedName name="wrn.Program." localSheetId="43" hidden="1">{"Tab1",#N/A,FALSE,"P";"Tab2",#N/A,FALSE,"P"}</definedName>
    <definedName name="wrn.Program." localSheetId="44" hidden="1">{"Tab1",#N/A,FALSE,"P";"Tab2",#N/A,FALSE,"P"}</definedName>
    <definedName name="wrn.Program." localSheetId="45" hidden="1">{"Tab1",#N/A,FALSE,"P";"Tab2",#N/A,FALSE,"P"}</definedName>
    <definedName name="wrn.Program." localSheetId="10" hidden="1">{"Tab1",#N/A,FALSE,"P";"Tab2",#N/A,FALSE,"P"}</definedName>
    <definedName name="wrn.Program." localSheetId="11" hidden="1">{"Tab1",#N/A,FALSE,"P";"Tab2",#N/A,FALSE,"P"}</definedName>
    <definedName name="wrn.Program." localSheetId="62" hidden="1">{"Tab1",#N/A,FALSE,"P";"Tab2",#N/A,FALSE,"P"}</definedName>
    <definedName name="wrn.Program." localSheetId="51" hidden="1">{"Tab1",#N/A,FALSE,"P";"Tab2",#N/A,FALSE,"P"}</definedName>
    <definedName name="wrn.Program." localSheetId="53" hidden="1">{"Tab1",#N/A,FALSE,"P";"Tab2",#N/A,FALSE,"P"}</definedName>
    <definedName name="wrn.Program." hidden="1">{"Tab1",#N/A,FALSE,"P";"Tab2",#N/A,FALSE,"P"}</definedName>
    <definedName name="wrn.Ques._.1." localSheetId="15" hidden="1">{"Ques 1",#N/A,FALSE,"NWEO138"}</definedName>
    <definedName name="wrn.Ques._.1." localSheetId="17" hidden="1">{"Ques 1",#N/A,FALSE,"NWEO138"}</definedName>
    <definedName name="wrn.Ques._.1." localSheetId="18" hidden="1">{"Ques 1",#N/A,FALSE,"NWEO138"}</definedName>
    <definedName name="wrn.Ques._.1." localSheetId="19" hidden="1">{"Ques 1",#N/A,FALSE,"NWEO138"}</definedName>
    <definedName name="wrn.Ques._.1." localSheetId="21" hidden="1">{"Ques 1",#N/A,FALSE,"NWEO138"}</definedName>
    <definedName name="wrn.Ques._.1." localSheetId="35" hidden="1">{"Ques 1",#N/A,FALSE,"NWEO138"}</definedName>
    <definedName name="wrn.Ques._.1." localSheetId="43" hidden="1">{"Ques 1",#N/A,FALSE,"NWEO138"}</definedName>
    <definedName name="wrn.Ques._.1." localSheetId="44" hidden="1">{"Ques 1",#N/A,FALSE,"NWEO138"}</definedName>
    <definedName name="wrn.Ques._.1." localSheetId="45" hidden="1">{"Ques 1",#N/A,FALSE,"NWEO138"}</definedName>
    <definedName name="wrn.Ques._.1." localSheetId="10" hidden="1">{"Ques 1",#N/A,FALSE,"NWEO138"}</definedName>
    <definedName name="wrn.Ques._.1." localSheetId="11" hidden="1">{"Ques 1",#N/A,FALSE,"NWEO138"}</definedName>
    <definedName name="wrn.Ques._.1." localSheetId="62" hidden="1">{"Ques 1",#N/A,FALSE,"NWEO138"}</definedName>
    <definedName name="wrn.Ques._.1." localSheetId="51" hidden="1">{"Ques 1",#N/A,FALSE,"NWEO138"}</definedName>
    <definedName name="wrn.Ques._.1." hidden="1">{"Ques 1",#N/A,FALSE,"NWEO138"}</definedName>
    <definedName name="wrn.R22_Data_Collection1997." localSheetId="43" hidden="1">{"_R22_General",#N/A,TRUE,"R22_General";"_R22_Questions",#N/A,TRUE,"R22_Questions";"ColA_R22",#N/A,TRUE,"R2295";"_R22_Tables",#N/A,TRUE,"R2295"}</definedName>
    <definedName name="wrn.R22_Data_Collection1997." localSheetId="62"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15"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1" hidden="1">{"Riqfin97",#N/A,FALSE,"Tran";"Riqfinpro",#N/A,FALSE,"Tran"}</definedName>
    <definedName name="wrn.Riqfin." localSheetId="35" hidden="1">{"Riqfin97",#N/A,FALSE,"Tran";"Riqfinpro",#N/A,FALSE,"Tran"}</definedName>
    <definedName name="wrn.Riqfin." localSheetId="43" hidden="1">{"Riqfin97",#N/A,FALSE,"Tran";"Riqfinpro",#N/A,FALSE,"Tran"}</definedName>
    <definedName name="wrn.Riqfin." localSheetId="44" hidden="1">{"Riqfin97",#N/A,FALSE,"Tran";"Riqfinpro",#N/A,FALSE,"Tran"}</definedName>
    <definedName name="wrn.Riqfin." localSheetId="45"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62" hidden="1">{"Riqfin97",#N/A,FALSE,"Tran";"Riqfinpro",#N/A,FALSE,"Tran"}</definedName>
    <definedName name="wrn.Riqfin." localSheetId="51" hidden="1">{"Riqfin97",#N/A,FALSE,"Tran";"Riqfinpro",#N/A,FALSE,"Tran"}</definedName>
    <definedName name="wrn.Riqfin." localSheetId="53"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19" hidden="1">{#N/A,#N/A,FALSE,"SRFSYS";#N/A,#N/A,FALSE,"SRBSYS"}</definedName>
    <definedName name="wrn.Staff._.Report._.Tables." localSheetId="21" hidden="1">{#N/A,#N/A,FALSE,"SRFSYS";#N/A,#N/A,FALSE,"SRBSYS"}</definedName>
    <definedName name="wrn.Staff._.Report._.Tables." localSheetId="35" hidden="1">{#N/A,#N/A,FALSE,"SRFSYS";#N/A,#N/A,FALSE,"SRBSYS"}</definedName>
    <definedName name="wrn.Staff._.Report._.Tables." localSheetId="43" hidden="1">{#N/A,#N/A,FALSE,"SRFSYS";#N/A,#N/A,FALSE,"SRBSYS"}</definedName>
    <definedName name="wrn.Staff._.Report._.Tables." localSheetId="44" hidden="1">{#N/A,#N/A,FALSE,"SRFSYS";#N/A,#N/A,FALSE,"SRBSYS"}</definedName>
    <definedName name="wrn.Staff._.Report._.Tables." localSheetId="45" hidden="1">{#N/A,#N/A,FALSE,"SRFSYS";#N/A,#N/A,FALSE,"SRBSYS"}</definedName>
    <definedName name="wrn.Staff._.Report._.Tables." localSheetId="10" hidden="1">{#N/A,#N/A,FALSE,"SRFSYS";#N/A,#N/A,FALSE,"SRBSYS"}</definedName>
    <definedName name="wrn.Staff._.Report._.Tables." localSheetId="11" hidden="1">{#N/A,#N/A,FALSE,"SRFSYS";#N/A,#N/A,FALSE,"SRBSYS"}</definedName>
    <definedName name="wrn.Staff._.Report._.Tables." localSheetId="62" hidden="1">{#N/A,#N/A,FALSE,"SRFSYS";#N/A,#N/A,FALSE,"SRBSYS"}</definedName>
    <definedName name="wrn.Staff._.Report._.Tables." localSheetId="51" hidden="1">{#N/A,#N/A,FALSE,"SRFSYS";#N/A,#N/A,FALSE,"SRBSYS"}</definedName>
    <definedName name="wrn.Staff._.Report._.Tables." hidden="1">{#N/A,#N/A,FALSE,"SRFSYS";#N/A,#N/A,FALSE,"SRBSYS"}</definedName>
    <definedName name="wrn.TabARA." localSheetId="43" hidden="1">{"Page1",#N/A,FALSE,"ARA M&amp;F&amp;T";"Page2",#N/A,FALSE,"ARA M&amp;F&amp;T";"Page3",#N/A,FALSE,"ARA M&amp;F&amp;T"}</definedName>
    <definedName name="wrn.TabARA." localSheetId="62" hidden="1">{"Page1",#N/A,FALSE,"ARA M&amp;F&amp;T";"Page2",#N/A,FALSE,"ARA M&amp;F&amp;T";"Page3",#N/A,FALSE,"ARA M&amp;F&amp;T"}</definedName>
    <definedName name="wrn.TabARA." hidden="1">{"Page1",#N/A,FALSE,"ARA M&amp;F&amp;T";"Page2",#N/A,FALSE,"ARA M&amp;F&amp;T";"Page3",#N/A,FALSE,"ARA M&amp;F&amp;T"}</definedName>
    <definedName name="wrn.WEO." localSheetId="15" hidden="1">{"WEO",#N/A,FALSE,"T"}</definedName>
    <definedName name="wrn.WEO." localSheetId="17" hidden="1">{"WEO",#N/A,FALSE,"T"}</definedName>
    <definedName name="wrn.WEO." localSheetId="18" hidden="1">{"WEO",#N/A,FALSE,"T"}</definedName>
    <definedName name="wrn.WEO." localSheetId="19" hidden="1">{"WEO",#N/A,FALSE,"T"}</definedName>
    <definedName name="wrn.WEO." localSheetId="21" hidden="1">{"WEO",#N/A,FALSE,"T"}</definedName>
    <definedName name="wrn.WEO." localSheetId="35" hidden="1">{"WEO",#N/A,FALSE,"T"}</definedName>
    <definedName name="wrn.WEO." localSheetId="43" hidden="1">{"WEO",#N/A,FALSE,"T"}</definedName>
    <definedName name="wrn.WEO." localSheetId="44" hidden="1">{"WEO",#N/A,FALSE,"T"}</definedName>
    <definedName name="wrn.WEO." localSheetId="45" hidden="1">{"WEO",#N/A,FALSE,"T"}</definedName>
    <definedName name="wrn.WEO." localSheetId="10" hidden="1">{"WEO",#N/A,FALSE,"T"}</definedName>
    <definedName name="wrn.WEO." localSheetId="11" hidden="1">{"WEO",#N/A,FALSE,"T"}</definedName>
    <definedName name="wrn.WEO." localSheetId="62" hidden="1">{"WEO",#N/A,FALSE,"T"}</definedName>
    <definedName name="wrn.WEO." localSheetId="51" hidden="1">{"WEO",#N/A,FALSE,"T"}</definedName>
    <definedName name="wrn.WEO." hidden="1">{"WEO",#N/A,FALSE,"T"}</definedName>
    <definedName name="ww" localSheetId="17" hidden="1">[57]M!#REF!</definedName>
    <definedName name="ww" localSheetId="18" hidden="1">[57]M!#REF!</definedName>
    <definedName name="ww" localSheetId="19" hidden="1">[57]M!#REF!</definedName>
    <definedName name="ww" localSheetId="21" hidden="1">[57]M!#REF!</definedName>
    <definedName name="ww" localSheetId="30" hidden="1">[57]M!#REF!</definedName>
    <definedName name="ww" localSheetId="31" hidden="1">[57]M!#REF!</definedName>
    <definedName name="ww" localSheetId="39" hidden="1">[57]M!#REF!</definedName>
    <definedName name="ww" localSheetId="40" hidden="1">[57]M!#REF!</definedName>
    <definedName name="ww" localSheetId="43" hidden="1">[57]M!#REF!</definedName>
    <definedName name="ww" localSheetId="44" hidden="1">[57]M!#REF!</definedName>
    <definedName name="ww" localSheetId="62" hidden="1">[57]M!#REF!</definedName>
    <definedName name="ww" localSheetId="27" hidden="1">[57]M!#REF!</definedName>
    <definedName name="ww" localSheetId="28" hidden="1">[57]M!#REF!</definedName>
    <definedName name="ww" localSheetId="29" hidden="1">[57]M!#REF!</definedName>
    <definedName name="ww" localSheetId="41" hidden="1">[57]M!#REF!</definedName>
    <definedName name="ww" localSheetId="47" hidden="1">[57]M!#REF!</definedName>
    <definedName name="ww" localSheetId="48" hidden="1">[57]M!#REF!</definedName>
    <definedName name="ww" localSheetId="8" hidden="1">[57]M!#REF!</definedName>
    <definedName name="ww" localSheetId="53" hidden="1">[57]M!#REF!</definedName>
    <definedName name="ww" hidden="1">[57]M!#REF!</definedName>
    <definedName name="www" localSheetId="15" hidden="1">{"Riqfin97",#N/A,FALSE,"Tran";"Riqfinpro",#N/A,FALSE,"Tran"}</definedName>
    <definedName name="www" localSheetId="17" hidden="1">{"Riqfin97",#N/A,FALSE,"Tran";"Riqfinpro",#N/A,FALSE,"Tran"}</definedName>
    <definedName name="www" localSheetId="18" hidden="1">{"Riqfin97",#N/A,FALSE,"Tran";"Riqfinpro",#N/A,FALSE,"Tran"}</definedName>
    <definedName name="www" localSheetId="19" hidden="1">{"Riqfin97",#N/A,FALSE,"Tran";"Riqfinpro",#N/A,FALSE,"Tran"}</definedName>
    <definedName name="www" localSheetId="21" hidden="1">{"Riqfin97",#N/A,FALSE,"Tran";"Riqfinpro",#N/A,FALSE,"Tran"}</definedName>
    <definedName name="www" localSheetId="35" hidden="1">{"Riqfin97",#N/A,FALSE,"Tran";"Riqfinpro",#N/A,FALSE,"Tran"}</definedName>
    <definedName name="www" localSheetId="43" hidden="1">{"Riqfin97",#N/A,FALSE,"Tran";"Riqfinpro",#N/A,FALSE,"Tran"}</definedName>
    <definedName name="www" localSheetId="44" hidden="1">{"Riqfin97",#N/A,FALSE,"Tran";"Riqfinpro",#N/A,FALSE,"Tran"}</definedName>
    <definedName name="www" localSheetId="45" hidden="1">{"Riqfin97",#N/A,FALSE,"Tran";"Riqfinpro",#N/A,FALSE,"Tran"}</definedName>
    <definedName name="www" localSheetId="10" hidden="1">{"Riqfin97",#N/A,FALSE,"Tran";"Riqfinpro",#N/A,FALSE,"Tran"}</definedName>
    <definedName name="www" localSheetId="11" hidden="1">{"Riqfin97",#N/A,FALSE,"Tran";"Riqfinpro",#N/A,FALSE,"Tran"}</definedName>
    <definedName name="www" localSheetId="62" hidden="1">{"Riqfin97",#N/A,FALSE,"Tran";"Riqfinpro",#N/A,FALSE,"Tran"}</definedName>
    <definedName name="www" localSheetId="51" hidden="1">{"Riqfin97",#N/A,FALSE,"Tran";"Riqfinpro",#N/A,FALSE,"Tran"}</definedName>
    <definedName name="www" localSheetId="53" hidden="1">{"Riqfin97",#N/A,FALSE,"Tran";"Riqfinpro",#N/A,FALSE,"Tran"}</definedName>
    <definedName name="www" hidden="1">{"Riqfin97",#N/A,FALSE,"Tran";"Riqfinpro",#N/A,FALSE,"Tran"}</definedName>
    <definedName name="XR" localSheetId="53">[6]REER!$AT$140:$BA$199</definedName>
    <definedName name="XR">[20]REER!$AT$140:$BA$199</definedName>
    <definedName name="xx" localSheetId="15"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1" hidden="1">{"Riqfin97",#N/A,FALSE,"Tran";"Riqfinpro",#N/A,FALSE,"Tran"}</definedName>
    <definedName name="xx" localSheetId="35" hidden="1">{"Riqfin97",#N/A,FALSE,"Tran";"Riqfinpro",#N/A,FALSE,"Tran"}</definedName>
    <definedName name="xx" localSheetId="43" hidden="1">{"Riqfin97",#N/A,FALSE,"Tran";"Riqfinpro",#N/A,FALSE,"Tran"}</definedName>
    <definedName name="xx" localSheetId="44" hidden="1">{"Riqfin97",#N/A,FALSE,"Tran";"Riqfinpro",#N/A,FALSE,"Tran"}</definedName>
    <definedName name="xx" localSheetId="45" hidden="1">{"Riqfin97",#N/A,FALSE,"Tran";"Riqfinpro",#N/A,FALSE,"Tran"}</definedName>
    <definedName name="xx" localSheetId="10" hidden="1">{"Riqfin97",#N/A,FALSE,"Tran";"Riqfinpro",#N/A,FALSE,"Tran"}</definedName>
    <definedName name="xx" localSheetId="11" hidden="1">{"Riqfin97",#N/A,FALSE,"Tran";"Riqfinpro",#N/A,FALSE,"Tran"}</definedName>
    <definedName name="xx" localSheetId="62" hidden="1">{"Riqfin97",#N/A,FALSE,"Tran";"Riqfinpro",#N/A,FALSE,"Tran"}</definedName>
    <definedName name="xx" localSheetId="51" hidden="1">{"Riqfin97",#N/A,FALSE,"Tran";"Riqfinpro",#N/A,FALSE,"Tran"}</definedName>
    <definedName name="xx" localSheetId="53" hidden="1">{"Riqfin97",#N/A,FALSE,"Tran";"Riqfinpro",#N/A,FALSE,"Tran"}</definedName>
    <definedName name="xx" hidden="1">{"Riqfin97",#N/A,FALSE,"Tran";"Riqfinpro",#N/A,FALSE,"Tran"}</definedName>
    <definedName name="xxWRS_1" localSheetId="17">#REF!</definedName>
    <definedName name="xxWRS_1" localSheetId="18">#REF!</definedName>
    <definedName name="xxWRS_1" localSheetId="19">#REF!</definedName>
    <definedName name="xxWRS_1" localSheetId="21">#REF!</definedName>
    <definedName name="xxWRS_1" localSheetId="30">#REF!</definedName>
    <definedName name="xxWRS_1" localSheetId="31">#REF!</definedName>
    <definedName name="xxWRS_1" localSheetId="35">#REF!</definedName>
    <definedName name="xxWRS_1" localSheetId="39">#REF!</definedName>
    <definedName name="xxWRS_1" localSheetId="40">#REF!</definedName>
    <definedName name="xxWRS_1" localSheetId="44">#REF!</definedName>
    <definedName name="xxWRS_1" localSheetId="45">#REF!</definedName>
    <definedName name="xxWRS_1" localSheetId="10">#REF!</definedName>
    <definedName name="xxWRS_1" localSheetId="11">#REF!</definedName>
    <definedName name="xxWRS_1" localSheetId="27">#REF!</definedName>
    <definedName name="xxWRS_1" localSheetId="28">#REF!</definedName>
    <definedName name="xxWRS_1" localSheetId="29">#REF!</definedName>
    <definedName name="xxWRS_1" localSheetId="41">#REF!</definedName>
    <definedName name="xxWRS_1" localSheetId="47">#REF!</definedName>
    <definedName name="xxWRS_1" localSheetId="48">#REF!</definedName>
    <definedName name="xxWRS_1" localSheetId="8">#REF!</definedName>
    <definedName name="xxWRS_1" localSheetId="51">#REF!</definedName>
    <definedName name="xxWRS_1" localSheetId="53">#REF!</definedName>
    <definedName name="xxWRS_1">#REF!</definedName>
    <definedName name="xxWRS_10" localSheetId="17">#REF!</definedName>
    <definedName name="xxWRS_10" localSheetId="18">#REF!</definedName>
    <definedName name="xxWRS_10" localSheetId="19">#REF!</definedName>
    <definedName name="xxWRS_10" localSheetId="21">#REF!</definedName>
    <definedName name="xxWRS_10" localSheetId="30">#REF!</definedName>
    <definedName name="xxWRS_10" localSheetId="31">#REF!</definedName>
    <definedName name="xxWRS_10" localSheetId="35">#REF!</definedName>
    <definedName name="xxWRS_10" localSheetId="39">#REF!</definedName>
    <definedName name="xxWRS_10" localSheetId="40">#REF!</definedName>
    <definedName name="xxWRS_10" localSheetId="44">#REF!</definedName>
    <definedName name="xxWRS_10" localSheetId="45">#REF!</definedName>
    <definedName name="xxWRS_10" localSheetId="10">#REF!</definedName>
    <definedName name="xxWRS_10" localSheetId="11">#REF!</definedName>
    <definedName name="xxWRS_10" localSheetId="27">#REF!</definedName>
    <definedName name="xxWRS_10" localSheetId="28">#REF!</definedName>
    <definedName name="xxWRS_10" localSheetId="29">#REF!</definedName>
    <definedName name="xxWRS_10" localSheetId="41">#REF!</definedName>
    <definedName name="xxWRS_10" localSheetId="47">#REF!</definedName>
    <definedName name="xxWRS_10" localSheetId="48">#REF!</definedName>
    <definedName name="xxWRS_10" localSheetId="8">#REF!</definedName>
    <definedName name="xxWRS_10" localSheetId="53">#REF!</definedName>
    <definedName name="xxWRS_10">#REF!</definedName>
    <definedName name="xxWRS_11" localSheetId="17">#REF!</definedName>
    <definedName name="xxWRS_11" localSheetId="18">#REF!</definedName>
    <definedName name="xxWRS_11" localSheetId="19">#REF!</definedName>
    <definedName name="xxWRS_11" localSheetId="21">#REF!</definedName>
    <definedName name="xxWRS_11" localSheetId="30">#REF!</definedName>
    <definedName name="xxWRS_11" localSheetId="31">#REF!</definedName>
    <definedName name="xxWRS_11" localSheetId="35">#REF!</definedName>
    <definedName name="xxWRS_11" localSheetId="39">#REF!</definedName>
    <definedName name="xxWRS_11" localSheetId="40">#REF!</definedName>
    <definedName name="xxWRS_11" localSheetId="44">#REF!</definedName>
    <definedName name="xxWRS_11" localSheetId="45">#REF!</definedName>
    <definedName name="xxWRS_11" localSheetId="10">#REF!</definedName>
    <definedName name="xxWRS_11" localSheetId="11">#REF!</definedName>
    <definedName name="xxWRS_11" localSheetId="27">#REF!</definedName>
    <definedName name="xxWRS_11" localSheetId="28">#REF!</definedName>
    <definedName name="xxWRS_11" localSheetId="29">#REF!</definedName>
    <definedName name="xxWRS_11" localSheetId="41">#REF!</definedName>
    <definedName name="xxWRS_11" localSheetId="47">#REF!</definedName>
    <definedName name="xxWRS_11" localSheetId="48">#REF!</definedName>
    <definedName name="xxWRS_11" localSheetId="8">#REF!</definedName>
    <definedName name="xxWRS_11" localSheetId="53">#REF!</definedName>
    <definedName name="xxWRS_11">#REF!</definedName>
    <definedName name="xxWRS_12" localSheetId="17">#REF!</definedName>
    <definedName name="xxWRS_12" localSheetId="18">#REF!</definedName>
    <definedName name="xxWRS_12" localSheetId="19">#REF!</definedName>
    <definedName name="xxWRS_12" localSheetId="21">#REF!</definedName>
    <definedName name="xxWRS_12" localSheetId="30">#REF!</definedName>
    <definedName name="xxWRS_12" localSheetId="31">#REF!</definedName>
    <definedName name="xxWRS_12" localSheetId="35">#REF!</definedName>
    <definedName name="xxWRS_12" localSheetId="39">#REF!</definedName>
    <definedName name="xxWRS_12" localSheetId="40">#REF!</definedName>
    <definedName name="xxWRS_12" localSheetId="44">#REF!</definedName>
    <definedName name="xxWRS_12" localSheetId="10">#REF!</definedName>
    <definedName name="xxWRS_12" localSheetId="11">#REF!</definedName>
    <definedName name="xxWRS_12" localSheetId="27">#REF!</definedName>
    <definedName name="xxWRS_12" localSheetId="28">#REF!</definedName>
    <definedName name="xxWRS_12" localSheetId="29">#REF!</definedName>
    <definedName name="xxWRS_12" localSheetId="41">#REF!</definedName>
    <definedName name="xxWRS_12" localSheetId="47">#REF!</definedName>
    <definedName name="xxWRS_12" localSheetId="48">#REF!</definedName>
    <definedName name="xxWRS_12" localSheetId="8">#REF!</definedName>
    <definedName name="xxWRS_12" localSheetId="53">#REF!</definedName>
    <definedName name="xxWRS_12">#REF!</definedName>
    <definedName name="xxWRS_2" localSheetId="17">#REF!</definedName>
    <definedName name="xxWRS_2" localSheetId="18">#REF!</definedName>
    <definedName name="xxWRS_2" localSheetId="19">#REF!</definedName>
    <definedName name="xxWRS_2" localSheetId="21">#REF!</definedName>
    <definedName name="xxWRS_2" localSheetId="30">#REF!</definedName>
    <definedName name="xxWRS_2" localSheetId="31">#REF!</definedName>
    <definedName name="xxWRS_2" localSheetId="35">#REF!</definedName>
    <definedName name="xxWRS_2" localSheetId="39">#REF!</definedName>
    <definedName name="xxWRS_2" localSheetId="40">#REF!</definedName>
    <definedName name="xxWRS_2" localSheetId="44">#REF!</definedName>
    <definedName name="xxWRS_2" localSheetId="10">#REF!</definedName>
    <definedName name="xxWRS_2" localSheetId="11">#REF!</definedName>
    <definedName name="xxWRS_2" localSheetId="27">#REF!</definedName>
    <definedName name="xxWRS_2" localSheetId="28">#REF!</definedName>
    <definedName name="xxWRS_2" localSheetId="29">#REF!</definedName>
    <definedName name="xxWRS_2" localSheetId="41">#REF!</definedName>
    <definedName name="xxWRS_2" localSheetId="47">#REF!</definedName>
    <definedName name="xxWRS_2" localSheetId="48">#REF!</definedName>
    <definedName name="xxWRS_2" localSheetId="8">#REF!</definedName>
    <definedName name="xxWRS_2" localSheetId="53">#REF!</definedName>
    <definedName name="xxWRS_2">#REF!</definedName>
    <definedName name="xxWRS_6" localSheetId="17">#REF!</definedName>
    <definedName name="xxWRS_6" localSheetId="18">#REF!</definedName>
    <definedName name="xxWRS_6" localSheetId="19">#REF!</definedName>
    <definedName name="xxWRS_6" localSheetId="21">#REF!</definedName>
    <definedName name="xxWRS_6" localSheetId="30">#REF!</definedName>
    <definedName name="xxWRS_6" localSheetId="31">#REF!</definedName>
    <definedName name="xxWRS_6" localSheetId="35">#REF!</definedName>
    <definedName name="xxWRS_6" localSheetId="39">#REF!</definedName>
    <definedName name="xxWRS_6" localSheetId="40">#REF!</definedName>
    <definedName name="xxWRS_6" localSheetId="44">#REF!</definedName>
    <definedName name="xxWRS_6" localSheetId="10">#REF!</definedName>
    <definedName name="xxWRS_6" localSheetId="11">#REF!</definedName>
    <definedName name="xxWRS_6" localSheetId="27">#REF!</definedName>
    <definedName name="xxWRS_6" localSheetId="28">#REF!</definedName>
    <definedName name="xxWRS_6" localSheetId="29">#REF!</definedName>
    <definedName name="xxWRS_6" localSheetId="41">#REF!</definedName>
    <definedName name="xxWRS_6" localSheetId="47">#REF!</definedName>
    <definedName name="xxWRS_6" localSheetId="48">#REF!</definedName>
    <definedName name="xxWRS_6" localSheetId="8">#REF!</definedName>
    <definedName name="xxWRS_6" localSheetId="53">#REF!</definedName>
    <definedName name="xxWRS_6">#REF!</definedName>
    <definedName name="xxWRS_7" localSheetId="17">#REF!</definedName>
    <definedName name="xxWRS_7" localSheetId="18">#REF!</definedName>
    <definedName name="xxWRS_7" localSheetId="19">#REF!</definedName>
    <definedName name="xxWRS_7" localSheetId="21">#REF!</definedName>
    <definedName name="xxWRS_7" localSheetId="30">#REF!</definedName>
    <definedName name="xxWRS_7" localSheetId="31">#REF!</definedName>
    <definedName name="xxWRS_7" localSheetId="35">#REF!</definedName>
    <definedName name="xxWRS_7" localSheetId="39">#REF!</definedName>
    <definedName name="xxWRS_7" localSheetId="40">#REF!</definedName>
    <definedName name="xxWRS_7" localSheetId="44">#REF!</definedName>
    <definedName name="xxWRS_7" localSheetId="10">#REF!</definedName>
    <definedName name="xxWRS_7" localSheetId="11">#REF!</definedName>
    <definedName name="xxWRS_7" localSheetId="27">#REF!</definedName>
    <definedName name="xxWRS_7" localSheetId="28">#REF!</definedName>
    <definedName name="xxWRS_7" localSheetId="29">#REF!</definedName>
    <definedName name="xxWRS_7" localSheetId="41">#REF!</definedName>
    <definedName name="xxWRS_7" localSheetId="47">#REF!</definedName>
    <definedName name="xxWRS_7" localSheetId="48">#REF!</definedName>
    <definedName name="xxWRS_7" localSheetId="8">#REF!</definedName>
    <definedName name="xxWRS_7" localSheetId="53">#REF!</definedName>
    <definedName name="xxWRS_7">#REF!</definedName>
    <definedName name="xxWRS_8" localSheetId="17">#REF!</definedName>
    <definedName name="xxWRS_8" localSheetId="18">#REF!</definedName>
    <definedName name="xxWRS_8" localSheetId="19">#REF!</definedName>
    <definedName name="xxWRS_8" localSheetId="21">#REF!</definedName>
    <definedName name="xxWRS_8" localSheetId="30">#REF!</definedName>
    <definedName name="xxWRS_8" localSheetId="31">#REF!</definedName>
    <definedName name="xxWRS_8" localSheetId="35">#REF!</definedName>
    <definedName name="xxWRS_8" localSheetId="39">#REF!</definedName>
    <definedName name="xxWRS_8" localSheetId="40">#REF!</definedName>
    <definedName name="xxWRS_8" localSheetId="44">#REF!</definedName>
    <definedName name="xxWRS_8" localSheetId="10">#REF!</definedName>
    <definedName name="xxWRS_8" localSheetId="11">#REF!</definedName>
    <definedName name="xxWRS_8" localSheetId="27">#REF!</definedName>
    <definedName name="xxWRS_8" localSheetId="28">#REF!</definedName>
    <definedName name="xxWRS_8" localSheetId="29">#REF!</definedName>
    <definedName name="xxWRS_8" localSheetId="41">#REF!</definedName>
    <definedName name="xxWRS_8" localSheetId="47">#REF!</definedName>
    <definedName name="xxWRS_8" localSheetId="48">#REF!</definedName>
    <definedName name="xxWRS_8" localSheetId="8">#REF!</definedName>
    <definedName name="xxWRS_8" localSheetId="53">#REF!</definedName>
    <definedName name="xxWRS_8">#REF!</definedName>
    <definedName name="xxWRS_9" localSheetId="17">#REF!</definedName>
    <definedName name="xxWRS_9" localSheetId="18">#REF!</definedName>
    <definedName name="xxWRS_9" localSheetId="19">#REF!</definedName>
    <definedName name="xxWRS_9" localSheetId="21">#REF!</definedName>
    <definedName name="xxWRS_9" localSheetId="30">#REF!</definedName>
    <definedName name="xxWRS_9" localSheetId="31">#REF!</definedName>
    <definedName name="xxWRS_9" localSheetId="35">#REF!</definedName>
    <definedName name="xxWRS_9" localSheetId="39">#REF!</definedName>
    <definedName name="xxWRS_9" localSheetId="40">#REF!</definedName>
    <definedName name="xxWRS_9" localSheetId="44">#REF!</definedName>
    <definedName name="xxWRS_9" localSheetId="10">#REF!</definedName>
    <definedName name="xxWRS_9" localSheetId="11">#REF!</definedName>
    <definedName name="xxWRS_9" localSheetId="27">#REF!</definedName>
    <definedName name="xxWRS_9" localSheetId="28">#REF!</definedName>
    <definedName name="xxWRS_9" localSheetId="29">#REF!</definedName>
    <definedName name="xxWRS_9" localSheetId="41">#REF!</definedName>
    <definedName name="xxWRS_9" localSheetId="47">#REF!</definedName>
    <definedName name="xxWRS_9" localSheetId="48">#REF!</definedName>
    <definedName name="xxWRS_9" localSheetId="8">#REF!</definedName>
    <definedName name="xxWRS_9" localSheetId="53">#REF!</definedName>
    <definedName name="xxWRS_9">#REF!</definedName>
    <definedName name="xxxx" localSheetId="15"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1" hidden="1">{"Riqfin97",#N/A,FALSE,"Tran";"Riqfinpro",#N/A,FALSE,"Tran"}</definedName>
    <definedName name="xxxx" localSheetId="35" hidden="1">{"Riqfin97",#N/A,FALSE,"Tran";"Riqfinpro",#N/A,FALSE,"Tran"}</definedName>
    <definedName name="xxxx" localSheetId="43" hidden="1">{"Riqfin97",#N/A,FALSE,"Tran";"Riqfinpro",#N/A,FALSE,"Tran"}</definedName>
    <definedName name="xxxx" localSheetId="44" hidden="1">{"Riqfin97",#N/A,FALSE,"Tran";"Riqfinpro",#N/A,FALSE,"Tran"}</definedName>
    <definedName name="xxxx" localSheetId="45"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62" hidden="1">{"Riqfin97",#N/A,FALSE,"Tran";"Riqfinpro",#N/A,FALSE,"Tran"}</definedName>
    <definedName name="xxxx" localSheetId="51" hidden="1">{"Riqfin97",#N/A,FALSE,"Tran";"Riqfinpro",#N/A,FALSE,"Tran"}</definedName>
    <definedName name="xxxx" localSheetId="53" hidden="1">{"Riqfin97",#N/A,FALSE,"Tran";"Riqfinpro",#N/A,FALSE,"Tran"}</definedName>
    <definedName name="xxxx" hidden="1">{"Riqfin97",#N/A,FALSE,"Tran";"Riqfinpro",#N/A,FALSE,"Tran"}</definedName>
    <definedName name="year" localSheetId="17">[27]Graf14_Graf15!#REF!</definedName>
    <definedName name="year" localSheetId="18">[27]Graf14_Graf15!#REF!</definedName>
    <definedName name="year" localSheetId="19">[27]Graf14_Graf15!#REF!</definedName>
    <definedName name="year" localSheetId="21">[27]Graf14_Graf15!#REF!</definedName>
    <definedName name="year" localSheetId="30">[27]Graf14_Graf15!#REF!</definedName>
    <definedName name="year" localSheetId="31">[27]Graf14_Graf15!#REF!</definedName>
    <definedName name="year" localSheetId="39">[27]Graf14_Graf15!#REF!</definedName>
    <definedName name="year" localSheetId="40">[27]Graf14_Graf15!#REF!</definedName>
    <definedName name="year" localSheetId="44">[27]Graf14_Graf15!#REF!</definedName>
    <definedName name="year" localSheetId="27">[27]Graf14_Graf15!#REF!</definedName>
    <definedName name="year" localSheetId="28">[27]Graf14_Graf15!#REF!</definedName>
    <definedName name="year" localSheetId="29">[27]Graf14_Graf15!#REF!</definedName>
    <definedName name="year" localSheetId="41">[27]Graf14_Graf15!#REF!</definedName>
    <definedName name="year" localSheetId="47">[27]Graf14_Graf15!#REF!</definedName>
    <definedName name="year" localSheetId="48">[27]Graf14_Graf15!#REF!</definedName>
    <definedName name="year" localSheetId="8">[27]Graf14_Graf15!#REF!</definedName>
    <definedName name="year" localSheetId="53">[27]Graf14_Graf15!#REF!</definedName>
    <definedName name="year">[27]Graf14_Graf15!#REF!</definedName>
    <definedName name="yy" localSheetId="15"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1" hidden="1">{"Tab1",#N/A,FALSE,"P";"Tab2",#N/A,FALSE,"P"}</definedName>
    <definedName name="yy" localSheetId="35" hidden="1">{"Tab1",#N/A,FALSE,"P";"Tab2",#N/A,FALSE,"P"}</definedName>
    <definedName name="yy" localSheetId="43" hidden="1">{"Tab1",#N/A,FALSE,"P";"Tab2",#N/A,FALSE,"P"}</definedName>
    <definedName name="yy" localSheetId="44" hidden="1">{"Tab1",#N/A,FALSE,"P";"Tab2",#N/A,FALSE,"P"}</definedName>
    <definedName name="yy" localSheetId="45" hidden="1">{"Tab1",#N/A,FALSE,"P";"Tab2",#N/A,FALSE,"P"}</definedName>
    <definedName name="yy" localSheetId="10" hidden="1">{"Tab1",#N/A,FALSE,"P";"Tab2",#N/A,FALSE,"P"}</definedName>
    <definedName name="yy" localSheetId="11" hidden="1">{"Tab1",#N/A,FALSE,"P";"Tab2",#N/A,FALSE,"P"}</definedName>
    <definedName name="yy" localSheetId="62" hidden="1">{"Tab1",#N/A,FALSE,"P";"Tab2",#N/A,FALSE,"P"}</definedName>
    <definedName name="yy" localSheetId="51" hidden="1">{"Tab1",#N/A,FALSE,"P";"Tab2",#N/A,FALSE,"P"}</definedName>
    <definedName name="yy" localSheetId="53"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18" hidden="1">{"Tab1",#N/A,FALSE,"P";"Tab2",#N/A,FALSE,"P"}</definedName>
    <definedName name="yyy" localSheetId="19" hidden="1">{"Tab1",#N/A,FALSE,"P";"Tab2",#N/A,FALSE,"P"}</definedName>
    <definedName name="yyy" localSheetId="21" hidden="1">{"Tab1",#N/A,FALSE,"P";"Tab2",#N/A,FALSE,"P"}</definedName>
    <definedName name="yyy" localSheetId="35" hidden="1">{"Tab1",#N/A,FALSE,"P";"Tab2",#N/A,FALSE,"P"}</definedName>
    <definedName name="yyy" localSheetId="43" hidden="1">{"Tab1",#N/A,FALSE,"P";"Tab2",#N/A,FALSE,"P"}</definedName>
    <definedName name="yyy" localSheetId="44" hidden="1">{"Tab1",#N/A,FALSE,"P";"Tab2",#N/A,FALSE,"P"}</definedName>
    <definedName name="yyy" localSheetId="45" hidden="1">{"Tab1",#N/A,FALSE,"P";"Tab2",#N/A,FALSE,"P"}</definedName>
    <definedName name="yyy" localSheetId="10" hidden="1">{"Tab1",#N/A,FALSE,"P";"Tab2",#N/A,FALSE,"P"}</definedName>
    <definedName name="yyy" localSheetId="11" hidden="1">{"Tab1",#N/A,FALSE,"P";"Tab2",#N/A,FALSE,"P"}</definedName>
    <definedName name="yyy" localSheetId="62" hidden="1">{"Tab1",#N/A,FALSE,"P";"Tab2",#N/A,FALSE,"P"}</definedName>
    <definedName name="yyy" localSheetId="51" hidden="1">{"Tab1",#N/A,FALSE,"P";"Tab2",#N/A,FALSE,"P"}</definedName>
    <definedName name="yyy" localSheetId="53" hidden="1">{"Tab1",#N/A,FALSE,"P";"Tab2",#N/A,FALSE,"P"}</definedName>
    <definedName name="yyy" hidden="1">{"Tab1",#N/A,FALSE,"P";"Tab2",#N/A,FALSE,"P"}</definedName>
    <definedName name="yyyy" localSheetId="15"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1" hidden="1">{"Riqfin97",#N/A,FALSE,"Tran";"Riqfinpro",#N/A,FALSE,"Tran"}</definedName>
    <definedName name="yyyy" localSheetId="35" hidden="1">{"Riqfin97",#N/A,FALSE,"Tran";"Riqfinpro",#N/A,FALSE,"Tran"}</definedName>
    <definedName name="yyyy" localSheetId="43" hidden="1">{"Riqfin97",#N/A,FALSE,"Tran";"Riqfinpro",#N/A,FALSE,"Tran"}</definedName>
    <definedName name="yyyy" localSheetId="44" hidden="1">{"Riqfin97",#N/A,FALSE,"Tran";"Riqfinpro",#N/A,FALSE,"Tran"}</definedName>
    <definedName name="yyyy" localSheetId="45"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62" hidden="1">{"Riqfin97",#N/A,FALSE,"Tran";"Riqfinpro",#N/A,FALSE,"Tran"}</definedName>
    <definedName name="yyyy" localSheetId="51" hidden="1">{"Riqfin97",#N/A,FALSE,"Tran";"Riqfinpro",#N/A,FALSE,"Tran"}</definedName>
    <definedName name="yyyy" localSheetId="53" hidden="1">{"Riqfin97",#N/A,FALSE,"Tran";"Riqfinpro",#N/A,FALSE,"Tran"}</definedName>
    <definedName name="yyyy" hidden="1">{"Riqfin97",#N/A,FALSE,"Tran";"Riqfinpro",#N/A,FALSE,"Tran"}</definedName>
    <definedName name="Z_1D44FD83_577F_412D_85CC_4CD8A3A1C2A3_.wvu.Cols" localSheetId="1" hidden="1">ESA2010_source!$C:$C</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1" hidden="1">#REF!</definedName>
    <definedName name="Z_95224721_0485_11D4_BFD1_00508B5F4DA4_.wvu.Cols" localSheetId="30" hidden="1">#REF!</definedName>
    <definedName name="Z_95224721_0485_11D4_BFD1_00508B5F4DA4_.wvu.Cols" localSheetId="31" hidden="1">#REF!</definedName>
    <definedName name="Z_95224721_0485_11D4_BFD1_00508B5F4DA4_.wvu.Cols" localSheetId="35" hidden="1">#REF!</definedName>
    <definedName name="Z_95224721_0485_11D4_BFD1_00508B5F4DA4_.wvu.Cols" localSheetId="39" hidden="1">#REF!</definedName>
    <definedName name="Z_95224721_0485_11D4_BFD1_00508B5F4DA4_.wvu.Cols" localSheetId="40" hidden="1">#REF!</definedName>
    <definedName name="Z_95224721_0485_11D4_BFD1_00508B5F4DA4_.wvu.Cols" localSheetId="43" hidden="1">#REF!</definedName>
    <definedName name="Z_95224721_0485_11D4_BFD1_00508B5F4DA4_.wvu.Cols" localSheetId="44"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localSheetId="62" hidden="1">#REF!</definedName>
    <definedName name="Z_95224721_0485_11D4_BFD1_00508B5F4DA4_.wvu.Cols" localSheetId="27"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41" hidden="1">#REF!</definedName>
    <definedName name="Z_95224721_0485_11D4_BFD1_00508B5F4DA4_.wvu.Cols" localSheetId="47" hidden="1">#REF!</definedName>
    <definedName name="Z_95224721_0485_11D4_BFD1_00508B5F4DA4_.wvu.Cols" localSheetId="48" hidden="1">#REF!</definedName>
    <definedName name="Z_95224721_0485_11D4_BFD1_00508B5F4DA4_.wvu.Cols" localSheetId="8" hidden="1">#REF!</definedName>
    <definedName name="Z_95224721_0485_11D4_BFD1_00508B5F4DA4_.wvu.Cols" localSheetId="51" hidden="1">#REF!</definedName>
    <definedName name="Z_95224721_0485_11D4_BFD1_00508B5F4DA4_.wvu.Cols" localSheetId="53" hidden="1">#REF!</definedName>
    <definedName name="Z_95224721_0485_11D4_BFD1_00508B5F4DA4_.wvu.Cols" hidden="1">#REF!</definedName>
    <definedName name="zac_kles" localSheetId="17">[27]Graf14_Graf15!#REF!</definedName>
    <definedName name="zac_kles" localSheetId="18">[27]Graf14_Graf15!#REF!</definedName>
    <definedName name="zac_kles" localSheetId="19">[27]Graf14_Graf15!#REF!</definedName>
    <definedName name="zac_kles" localSheetId="21">[27]Graf14_Graf15!#REF!</definedName>
    <definedName name="zac_kles" localSheetId="30">[27]Graf14_Graf15!#REF!</definedName>
    <definedName name="zac_kles" localSheetId="31">[27]Graf14_Graf15!#REF!</definedName>
    <definedName name="zac_kles" localSheetId="35">[27]Graf14_Graf15!#REF!</definedName>
    <definedName name="zac_kles" localSheetId="39">[27]Graf14_Graf15!#REF!</definedName>
    <definedName name="zac_kles" localSheetId="40">[27]Graf14_Graf15!#REF!</definedName>
    <definedName name="zac_kles" localSheetId="44">[27]Graf14_Graf15!#REF!</definedName>
    <definedName name="zac_kles" localSheetId="45">[27]Graf14_Graf15!#REF!</definedName>
    <definedName name="zac_kles" localSheetId="27">[27]Graf14_Graf15!#REF!</definedName>
    <definedName name="zac_kles" localSheetId="28">[27]Graf14_Graf15!#REF!</definedName>
    <definedName name="zac_kles" localSheetId="29">[27]Graf14_Graf15!#REF!</definedName>
    <definedName name="zac_kles" localSheetId="41">[27]Graf14_Graf15!#REF!</definedName>
    <definedName name="zac_kles" localSheetId="47">[27]Graf14_Graf15!#REF!</definedName>
    <definedName name="zac_kles" localSheetId="48">[27]Graf14_Graf15!#REF!</definedName>
    <definedName name="zac_kles" localSheetId="8">[27]Graf14_Graf15!#REF!</definedName>
    <definedName name="zac_kles" localSheetId="51">[27]Graf14_Graf15!#REF!</definedName>
    <definedName name="zac_kles" localSheetId="53">[27]Graf14_Graf15!#REF!</definedName>
    <definedName name="zac_kles">[27]Graf14_Graf15!#REF!</definedName>
    <definedName name="zac_kles_2" localSheetId="17">[27]Graf14_Graf15!#REF!</definedName>
    <definedName name="zac_kles_2" localSheetId="18">[27]Graf14_Graf15!#REF!</definedName>
    <definedName name="zac_kles_2" localSheetId="19">[27]Graf14_Graf15!#REF!</definedName>
    <definedName name="zac_kles_2" localSheetId="21">[27]Graf14_Graf15!#REF!</definedName>
    <definedName name="zac_kles_2" localSheetId="30">[27]Graf14_Graf15!#REF!</definedName>
    <definedName name="zac_kles_2" localSheetId="31">[27]Graf14_Graf15!#REF!</definedName>
    <definedName name="zac_kles_2" localSheetId="39">[27]Graf14_Graf15!#REF!</definedName>
    <definedName name="zac_kles_2" localSheetId="40">[27]Graf14_Graf15!#REF!</definedName>
    <definedName name="zac_kles_2" localSheetId="44">[27]Graf14_Graf15!#REF!</definedName>
    <definedName name="zac_kles_2" localSheetId="45">[27]Graf14_Graf15!#REF!</definedName>
    <definedName name="zac_kles_2" localSheetId="27">[27]Graf14_Graf15!#REF!</definedName>
    <definedName name="zac_kles_2" localSheetId="28">[27]Graf14_Graf15!#REF!</definedName>
    <definedName name="zac_kles_2" localSheetId="29">[27]Graf14_Graf15!#REF!</definedName>
    <definedName name="zac_kles_2" localSheetId="41">[27]Graf14_Graf15!#REF!</definedName>
    <definedName name="zac_kles_2" localSheetId="47">[27]Graf14_Graf15!#REF!</definedName>
    <definedName name="zac_kles_2" localSheetId="48">[27]Graf14_Graf15!#REF!</definedName>
    <definedName name="zac_kles_2" localSheetId="8">[27]Graf14_Graf15!#REF!</definedName>
    <definedName name="zac_kles_2" localSheetId="51">[27]Graf14_Graf15!#REF!</definedName>
    <definedName name="zac_kles_2" localSheetId="53">[27]Graf14_Graf15!#REF!</definedName>
    <definedName name="zac_kles_2">[27]Graf14_Graf15!#REF!</definedName>
    <definedName name="zapr16" localSheetId="39">[58]splatnosti!#REF!</definedName>
    <definedName name="zapr16" localSheetId="40">[58]splatnosti!#REF!</definedName>
    <definedName name="zapr16">[58]splatnosti!#REF!</definedName>
    <definedName name="zapr17" localSheetId="39">[58]splatnosti!#REF!</definedName>
    <definedName name="zapr17" localSheetId="40">[58]splatnosti!#REF!</definedName>
    <definedName name="zapr17">[58]splatnosti!#REF!</definedName>
    <definedName name="zapr18" localSheetId="39">[59]Ardal_splatnosti!#REF!</definedName>
    <definedName name="zapr18" localSheetId="40">[59]Ardal_splatnosti!#REF!</definedName>
    <definedName name="zapr18">[59]Ardal_splatnosti!#REF!</definedName>
    <definedName name="zapr19" localSheetId="39">[59]Ardal_splatnosti!#REF!</definedName>
    <definedName name="zapr19" localSheetId="40">[59]Ardal_splatnosti!#REF!</definedName>
    <definedName name="zapr19">[59]Ardal_splatnosti!#REF!</definedName>
    <definedName name="zapr20" localSheetId="39">[59]Ardal_splatnosti!#REF!</definedName>
    <definedName name="zapr20" localSheetId="40">[59]Ardal_splatnosti!#REF!</definedName>
    <definedName name="zapr20">[59]Ardal_splatnosti!#REF!</definedName>
    <definedName name="zapr21" localSheetId="39">[59]Ardal_splatnosti!#REF!</definedName>
    <definedName name="zapr21" localSheetId="40">[59]Ardal_splatnosti!#REF!</definedName>
    <definedName name="zapr21">[59]Ardal_splatnosti!#REF!</definedName>
    <definedName name="zaug16" localSheetId="39">[58]splatnosti!#REF!</definedName>
    <definedName name="zaug16" localSheetId="40">[58]splatnosti!#REF!</definedName>
    <definedName name="zaug16">[58]splatnosti!#REF!</definedName>
    <definedName name="zaug17" localSheetId="39">[58]splatnosti!#REF!</definedName>
    <definedName name="zaug17" localSheetId="40">[58]splatnosti!#REF!</definedName>
    <definedName name="zaug17">[58]splatnosti!#REF!</definedName>
    <definedName name="zaug18" localSheetId="39">[59]Ardal_splatnosti!#REF!</definedName>
    <definedName name="zaug18" localSheetId="40">[59]Ardal_splatnosti!#REF!</definedName>
    <definedName name="zaug18">[59]Ardal_splatnosti!#REF!</definedName>
    <definedName name="zaug19" localSheetId="39">[59]Ardal_splatnosti!#REF!</definedName>
    <definedName name="zaug19" localSheetId="40">[59]Ardal_splatnosti!#REF!</definedName>
    <definedName name="zaug19">[59]Ardal_splatnosti!#REF!</definedName>
    <definedName name="zaug20" localSheetId="39">[59]Ardal_splatnosti!#REF!</definedName>
    <definedName name="zaug20" localSheetId="40">[59]Ardal_splatnosti!#REF!</definedName>
    <definedName name="zaug20">[59]Ardal_splatnosti!#REF!</definedName>
    <definedName name="zaug21" localSheetId="39">[59]Ardal_splatnosti!#REF!</definedName>
    <definedName name="zaug21" localSheetId="40">[59]Ardal_splatnosti!#REF!</definedName>
    <definedName name="zaug21">[59]Ardal_splatnosti!#REF!</definedName>
    <definedName name="zdec16" localSheetId="39">[58]splatnosti!#REF!</definedName>
    <definedName name="zdec16" localSheetId="40">[58]splatnosti!#REF!</definedName>
    <definedName name="zdec16">[58]splatnosti!#REF!</definedName>
    <definedName name="zdec17" localSheetId="39">[58]splatnosti!#REF!</definedName>
    <definedName name="zdec17" localSheetId="40">[58]splatnosti!#REF!</definedName>
    <definedName name="zdec17">[58]splatnosti!#REF!</definedName>
    <definedName name="zdec18" localSheetId="39">[59]Ardal_splatnosti!#REF!</definedName>
    <definedName name="zdec18" localSheetId="40">[59]Ardal_splatnosti!#REF!</definedName>
    <definedName name="zdec18">[59]Ardal_splatnosti!#REF!</definedName>
    <definedName name="zdec19" localSheetId="39">[59]Ardal_splatnosti!#REF!</definedName>
    <definedName name="zdec19" localSheetId="40">[59]Ardal_splatnosti!#REF!</definedName>
    <definedName name="zdec19">[59]Ardal_splatnosti!#REF!</definedName>
    <definedName name="zdec20" localSheetId="39">[59]Ardal_splatnosti!#REF!</definedName>
    <definedName name="zdec20" localSheetId="40">[59]Ardal_splatnosti!#REF!</definedName>
    <definedName name="zdec20">[59]Ardal_splatnosti!#REF!</definedName>
    <definedName name="zdec21" localSheetId="39">[59]Ardal_splatnosti!#REF!</definedName>
    <definedName name="zdec21" localSheetId="40">[59]Ardal_splatnosti!#REF!</definedName>
    <definedName name="zdec21">[59]Ardal_splatnosti!#REF!</definedName>
    <definedName name="zfeb16" localSheetId="39">[58]splatnosti!#REF!</definedName>
    <definedName name="zfeb16" localSheetId="40">[58]splatnosti!#REF!</definedName>
    <definedName name="zfeb16">[58]splatnosti!#REF!</definedName>
    <definedName name="zfeb17" localSheetId="39">[58]splatnosti!#REF!</definedName>
    <definedName name="zfeb17" localSheetId="40">[58]splatnosti!#REF!</definedName>
    <definedName name="zfeb17">[58]splatnosti!#REF!</definedName>
    <definedName name="zfeb18" localSheetId="39">[59]Ardal_splatnosti!#REF!</definedName>
    <definedName name="zfeb18" localSheetId="40">[59]Ardal_splatnosti!#REF!</definedName>
    <definedName name="zfeb18">[59]Ardal_splatnosti!#REF!</definedName>
    <definedName name="zfeb19" localSheetId="39">[59]Ardal_splatnosti!#REF!</definedName>
    <definedName name="zfeb19" localSheetId="40">[59]Ardal_splatnosti!#REF!</definedName>
    <definedName name="zfeb19">[59]Ardal_splatnosti!#REF!</definedName>
    <definedName name="zfeb20" localSheetId="39">[59]Ardal_splatnosti!#REF!</definedName>
    <definedName name="zfeb20" localSheetId="40">[59]Ardal_splatnosti!#REF!</definedName>
    <definedName name="zfeb20">[59]Ardal_splatnosti!#REF!</definedName>
    <definedName name="zfeb21" localSheetId="39">[59]Ardal_splatnosti!#REF!</definedName>
    <definedName name="zfeb21" localSheetId="40">[59]Ardal_splatnosti!#REF!</definedName>
    <definedName name="zfeb21">[59]Ardal_splatnosti!#REF!</definedName>
    <definedName name="zjan19" localSheetId="39">[59]Ardal_splatnosti!#REF!</definedName>
    <definedName name="zjan19" localSheetId="40">[59]Ardal_splatnosti!#REF!</definedName>
    <definedName name="zjan19">[59]Ardal_splatnosti!#REF!</definedName>
    <definedName name="zjan20" localSheetId="39">[59]Ardal_splatnosti!#REF!</definedName>
    <definedName name="zjan20" localSheetId="40">[59]Ardal_splatnosti!#REF!</definedName>
    <definedName name="zjan20">[59]Ardal_splatnosti!#REF!</definedName>
    <definedName name="zjan21" localSheetId="39">[59]Ardal_splatnosti!#REF!</definedName>
    <definedName name="zjan21" localSheetId="40">[59]Ardal_splatnosti!#REF!</definedName>
    <definedName name="zjan21">[59]Ardal_splatnosti!#REF!</definedName>
    <definedName name="zjul16" localSheetId="39">[58]splatnosti!#REF!</definedName>
    <definedName name="zjul16" localSheetId="40">[58]splatnosti!#REF!</definedName>
    <definedName name="zjul16">[58]splatnosti!#REF!</definedName>
    <definedName name="zjul17" localSheetId="39">[58]splatnosti!#REF!</definedName>
    <definedName name="zjul17" localSheetId="40">[58]splatnosti!#REF!</definedName>
    <definedName name="zjul17">[58]splatnosti!#REF!</definedName>
    <definedName name="zjul18" localSheetId="39">[59]Ardal_splatnosti!#REF!</definedName>
    <definedName name="zjul18" localSheetId="40">[59]Ardal_splatnosti!#REF!</definedName>
    <definedName name="zjul18">[59]Ardal_splatnosti!#REF!</definedName>
    <definedName name="zjul19" localSheetId="39">[59]Ardal_splatnosti!#REF!</definedName>
    <definedName name="zjul19" localSheetId="40">[59]Ardal_splatnosti!#REF!</definedName>
    <definedName name="zjul19">[59]Ardal_splatnosti!#REF!</definedName>
    <definedName name="zjul20" localSheetId="39">[59]Ardal_splatnosti!#REF!</definedName>
    <definedName name="zjul20" localSheetId="40">[59]Ardal_splatnosti!#REF!</definedName>
    <definedName name="zjul20">[59]Ardal_splatnosti!#REF!</definedName>
    <definedName name="zjul21" localSheetId="39">[59]Ardal_splatnosti!#REF!</definedName>
    <definedName name="zjul21" localSheetId="40">[59]Ardal_splatnosti!#REF!</definedName>
    <definedName name="zjul21">[59]Ardal_splatnosti!#REF!</definedName>
    <definedName name="zjun16" localSheetId="39">[58]splatnosti!#REF!</definedName>
    <definedName name="zjun16" localSheetId="40">[58]splatnosti!#REF!</definedName>
    <definedName name="zjun16">[58]splatnosti!#REF!</definedName>
    <definedName name="zjun17" localSheetId="39">[58]splatnosti!#REF!</definedName>
    <definedName name="zjun17" localSheetId="40">[58]splatnosti!#REF!</definedName>
    <definedName name="zjun17">[58]splatnosti!#REF!</definedName>
    <definedName name="zjun18" localSheetId="39">[59]Ardal_splatnosti!#REF!</definedName>
    <definedName name="zjun18" localSheetId="40">[59]Ardal_splatnosti!#REF!</definedName>
    <definedName name="zjun18">[59]Ardal_splatnosti!#REF!</definedName>
    <definedName name="zjun19" localSheetId="39">[59]Ardal_splatnosti!#REF!</definedName>
    <definedName name="zjun19" localSheetId="40">[59]Ardal_splatnosti!#REF!</definedName>
    <definedName name="zjun19">[59]Ardal_splatnosti!#REF!</definedName>
    <definedName name="zjun20" localSheetId="39">[59]Ardal_splatnosti!#REF!</definedName>
    <definedName name="zjun20" localSheetId="40">[59]Ardal_splatnosti!#REF!</definedName>
    <definedName name="zjun20">[59]Ardal_splatnosti!#REF!</definedName>
    <definedName name="zjun21" localSheetId="39">[59]Ardal_splatnosti!#REF!</definedName>
    <definedName name="zjun21" localSheetId="40">[59]Ardal_splatnosti!#REF!</definedName>
    <definedName name="zjun21">[59]Ardal_splatnosti!#REF!</definedName>
    <definedName name="zmaj16" localSheetId="39">[58]splatnosti!#REF!</definedName>
    <definedName name="zmaj16" localSheetId="40">[58]splatnosti!#REF!</definedName>
    <definedName name="zmaj16">[58]splatnosti!#REF!</definedName>
    <definedName name="zmaj17" localSheetId="39">[58]splatnosti!#REF!</definedName>
    <definedName name="zmaj17" localSheetId="40">[58]splatnosti!#REF!</definedName>
    <definedName name="zmaj17">[58]splatnosti!#REF!</definedName>
    <definedName name="zmaj18" localSheetId="39">[59]Ardal_splatnosti!#REF!</definedName>
    <definedName name="zmaj18" localSheetId="40">[59]Ardal_splatnosti!#REF!</definedName>
    <definedName name="zmaj18">[59]Ardal_splatnosti!#REF!</definedName>
    <definedName name="zmaj19" localSheetId="39">[59]Ardal_splatnosti!#REF!</definedName>
    <definedName name="zmaj19" localSheetId="40">[59]Ardal_splatnosti!#REF!</definedName>
    <definedName name="zmaj19">[59]Ardal_splatnosti!#REF!</definedName>
    <definedName name="zmaj20" localSheetId="39">[59]Ardal_splatnosti!#REF!</definedName>
    <definedName name="zmaj20" localSheetId="40">[59]Ardal_splatnosti!#REF!</definedName>
    <definedName name="zmaj20">[59]Ardal_splatnosti!#REF!</definedName>
    <definedName name="zmaj21" localSheetId="39">[59]Ardal_splatnosti!#REF!</definedName>
    <definedName name="zmaj21" localSheetId="40">[59]Ardal_splatnosti!#REF!</definedName>
    <definedName name="zmaj21">[59]Ardal_splatnosti!#REF!</definedName>
    <definedName name="zmar16" localSheetId="39">[58]splatnosti!#REF!</definedName>
    <definedName name="zmar16" localSheetId="40">[58]splatnosti!#REF!</definedName>
    <definedName name="zmar16">[58]splatnosti!#REF!</definedName>
    <definedName name="zmar17" localSheetId="39">[58]splatnosti!#REF!</definedName>
    <definedName name="zmar17" localSheetId="40">[58]splatnosti!#REF!</definedName>
    <definedName name="zmar17">[58]splatnosti!#REF!</definedName>
    <definedName name="zmar18" localSheetId="39">[59]Ardal_splatnosti!#REF!</definedName>
    <definedName name="zmar18" localSheetId="40">[59]Ardal_splatnosti!#REF!</definedName>
    <definedName name="zmar18">[59]Ardal_splatnosti!#REF!</definedName>
    <definedName name="zmar19" localSheetId="39">[59]Ardal_splatnosti!#REF!</definedName>
    <definedName name="zmar19" localSheetId="40">[59]Ardal_splatnosti!#REF!</definedName>
    <definedName name="zmar19">[59]Ardal_splatnosti!#REF!</definedName>
    <definedName name="zmar20" localSheetId="39">[59]Ardal_splatnosti!#REF!</definedName>
    <definedName name="zmar20" localSheetId="40">[59]Ardal_splatnosti!#REF!</definedName>
    <definedName name="zmar20">[59]Ardal_splatnosti!#REF!</definedName>
    <definedName name="zmar21" localSheetId="39">[59]Ardal_splatnosti!#REF!</definedName>
    <definedName name="zmar21" localSheetId="40">[59]Ardal_splatnosti!#REF!</definedName>
    <definedName name="zmar21">[59]Ardal_splatnosti!#REF!</definedName>
    <definedName name="znov16" localSheetId="39">[58]splatnosti!#REF!</definedName>
    <definedName name="znov16" localSheetId="40">[58]splatnosti!#REF!</definedName>
    <definedName name="znov16">[58]splatnosti!#REF!</definedName>
    <definedName name="znov17" localSheetId="39">[58]splatnosti!#REF!</definedName>
    <definedName name="znov17" localSheetId="40">[58]splatnosti!#REF!</definedName>
    <definedName name="znov17">[58]splatnosti!#REF!</definedName>
    <definedName name="znov18" localSheetId="39">[59]Ardal_splatnosti!#REF!</definedName>
    <definedName name="znov18" localSheetId="40">[59]Ardal_splatnosti!#REF!</definedName>
    <definedName name="znov18">[59]Ardal_splatnosti!#REF!</definedName>
    <definedName name="znov19" localSheetId="39">[59]Ardal_splatnosti!#REF!</definedName>
    <definedName name="znov19" localSheetId="40">[59]Ardal_splatnosti!#REF!</definedName>
    <definedName name="znov19">[59]Ardal_splatnosti!#REF!</definedName>
    <definedName name="znov20" localSheetId="39">[59]Ardal_splatnosti!#REF!</definedName>
    <definedName name="znov20" localSheetId="40">[59]Ardal_splatnosti!#REF!</definedName>
    <definedName name="znov20">[59]Ardal_splatnosti!#REF!</definedName>
    <definedName name="znov21" localSheetId="39">[59]Ardal_splatnosti!#REF!</definedName>
    <definedName name="znov21" localSheetId="40">[59]Ardal_splatnosti!#REF!</definedName>
    <definedName name="znov21">[59]Ardal_splatnosti!#REF!</definedName>
    <definedName name="zokt16" localSheetId="39">[58]splatnosti!#REF!</definedName>
    <definedName name="zokt16" localSheetId="40">[58]splatnosti!#REF!</definedName>
    <definedName name="zokt16">[58]splatnosti!#REF!</definedName>
    <definedName name="zokt17" localSheetId="39">[58]splatnosti!#REF!</definedName>
    <definedName name="zokt17" localSheetId="40">[58]splatnosti!#REF!</definedName>
    <definedName name="zokt17">[58]splatnosti!#REF!</definedName>
    <definedName name="zokt18" localSheetId="39">[59]Ardal_splatnosti!#REF!</definedName>
    <definedName name="zokt18" localSheetId="40">[59]Ardal_splatnosti!#REF!</definedName>
    <definedName name="zokt18">[59]Ardal_splatnosti!#REF!</definedName>
    <definedName name="zokt19" localSheetId="39">[59]Ardal_splatnosti!#REF!</definedName>
    <definedName name="zokt19" localSheetId="40">[59]Ardal_splatnosti!#REF!</definedName>
    <definedName name="zokt19">[59]Ardal_splatnosti!#REF!</definedName>
    <definedName name="zokt20" localSheetId="39">[59]Ardal_splatnosti!#REF!</definedName>
    <definedName name="zokt20" localSheetId="40">[59]Ardal_splatnosti!#REF!</definedName>
    <definedName name="zokt20">[59]Ardal_splatnosti!#REF!</definedName>
    <definedName name="zokt21" localSheetId="39">[59]Ardal_splatnosti!#REF!</definedName>
    <definedName name="zokt21" localSheetId="40">[59]Ardal_splatnosti!#REF!</definedName>
    <definedName name="zokt21">[59]Ardal_splatnosti!#REF!</definedName>
    <definedName name="ZPee_2" localSheetId="17">[27]Graf14_Graf15!#REF!</definedName>
    <definedName name="ZPee_2" localSheetId="18">[27]Graf14_Graf15!#REF!</definedName>
    <definedName name="ZPee_2" localSheetId="19">[27]Graf14_Graf15!#REF!</definedName>
    <definedName name="ZPee_2" localSheetId="21">[27]Graf14_Graf15!#REF!</definedName>
    <definedName name="ZPee_2" localSheetId="30">[27]Graf14_Graf15!#REF!</definedName>
    <definedName name="ZPee_2" localSheetId="31">[27]Graf14_Graf15!#REF!</definedName>
    <definedName name="ZPee_2" localSheetId="39">[27]Graf14_Graf15!#REF!</definedName>
    <definedName name="ZPee_2" localSheetId="40">[27]Graf14_Graf15!#REF!</definedName>
    <definedName name="ZPee_2" localSheetId="44">[27]Graf14_Graf15!#REF!</definedName>
    <definedName name="ZPee_2" localSheetId="45">[27]Graf14_Graf15!#REF!</definedName>
    <definedName name="ZPee_2" localSheetId="27">[27]Graf14_Graf15!#REF!</definedName>
    <definedName name="ZPee_2" localSheetId="28">[27]Graf14_Graf15!#REF!</definedName>
    <definedName name="ZPee_2" localSheetId="29">[27]Graf14_Graf15!#REF!</definedName>
    <definedName name="ZPee_2" localSheetId="41">[27]Graf14_Graf15!#REF!</definedName>
    <definedName name="ZPee_2" localSheetId="47">[27]Graf14_Graf15!#REF!</definedName>
    <definedName name="ZPee_2" localSheetId="48">[27]Graf14_Graf15!#REF!</definedName>
    <definedName name="ZPee_2" localSheetId="8">[27]Graf14_Graf15!#REF!</definedName>
    <definedName name="ZPee_2" localSheetId="51">[27]Graf14_Graf15!#REF!</definedName>
    <definedName name="ZPee_2" localSheetId="53">[27]Graf14_Graf15!#REF!</definedName>
    <definedName name="ZPee_2">[27]Graf14_Graf15!#REF!</definedName>
    <definedName name="ZPer_2" localSheetId="17">[27]Graf14_Graf15!#REF!</definedName>
    <definedName name="ZPer_2" localSheetId="18">[27]Graf14_Graf15!#REF!</definedName>
    <definedName name="ZPer_2" localSheetId="19">[27]Graf14_Graf15!#REF!</definedName>
    <definedName name="ZPer_2" localSheetId="21">[27]Graf14_Graf15!#REF!</definedName>
    <definedName name="ZPer_2" localSheetId="30">[27]Graf14_Graf15!#REF!</definedName>
    <definedName name="ZPer_2" localSheetId="31">[27]Graf14_Graf15!#REF!</definedName>
    <definedName name="ZPer_2" localSheetId="39">[27]Graf14_Graf15!#REF!</definedName>
    <definedName name="ZPer_2" localSheetId="40">[27]Graf14_Graf15!#REF!</definedName>
    <definedName name="ZPer_2" localSheetId="44">[27]Graf14_Graf15!#REF!</definedName>
    <definedName name="ZPer_2" localSheetId="45">[27]Graf14_Graf15!#REF!</definedName>
    <definedName name="ZPer_2" localSheetId="27">[27]Graf14_Graf15!#REF!</definedName>
    <definedName name="ZPer_2" localSheetId="28">[27]Graf14_Graf15!#REF!</definedName>
    <definedName name="ZPer_2" localSheetId="29">[27]Graf14_Graf15!#REF!</definedName>
    <definedName name="ZPer_2" localSheetId="41">[27]Graf14_Graf15!#REF!</definedName>
    <definedName name="ZPer_2" localSheetId="47">[27]Graf14_Graf15!#REF!</definedName>
    <definedName name="ZPer_2" localSheetId="48">[27]Graf14_Graf15!#REF!</definedName>
    <definedName name="ZPer_2" localSheetId="8">[27]Graf14_Graf15!#REF!</definedName>
    <definedName name="ZPer_2" localSheetId="51">[27]Graf14_Graf15!#REF!</definedName>
    <definedName name="ZPer_2" localSheetId="53">[27]Graf14_Graf15!#REF!</definedName>
    <definedName name="ZPer_2">[27]Graf14_Graf15!#REF!</definedName>
    <definedName name="zpiz" localSheetId="53">[43]ZPIZ!$A:$F</definedName>
    <definedName name="zpiz">[43]ZPIZ!$A$1:$F$65536</definedName>
    <definedName name="zsep16" localSheetId="39">[58]splatnosti!#REF!</definedName>
    <definedName name="zsep16" localSheetId="40">[58]splatnosti!#REF!</definedName>
    <definedName name="zsep16">[58]splatnosti!#REF!</definedName>
    <definedName name="zsep17" localSheetId="39">[58]splatnosti!#REF!</definedName>
    <definedName name="zsep17" localSheetId="40">[58]splatnosti!#REF!</definedName>
    <definedName name="zsep17">[58]splatnosti!#REF!</definedName>
    <definedName name="zsep18" localSheetId="39">[59]Ardal_splatnosti!#REF!</definedName>
    <definedName name="zsep18" localSheetId="40">[59]Ardal_splatnosti!#REF!</definedName>
    <definedName name="zsep18">[59]Ardal_splatnosti!#REF!</definedName>
    <definedName name="zsep19" localSheetId="39">[59]Ardal_splatnosti!#REF!</definedName>
    <definedName name="zsep19" localSheetId="40">[59]Ardal_splatnosti!#REF!</definedName>
    <definedName name="zsep19">[59]Ardal_splatnosti!#REF!</definedName>
    <definedName name="zsep20" localSheetId="39">[59]Ardal_splatnosti!#REF!</definedName>
    <definedName name="zsep20" localSheetId="40">[59]Ardal_splatnosti!#REF!</definedName>
    <definedName name="zsep20">[59]Ardal_splatnosti!#REF!</definedName>
    <definedName name="zsep21" localSheetId="39">[59]Ardal_splatnosti!#REF!</definedName>
    <definedName name="zsep21" localSheetId="40">[59]Ardal_splatnosti!#REF!</definedName>
    <definedName name="zsep21">[59]Ardal_splatnosti!#REF!</definedName>
    <definedName name="zz" localSheetId="15"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1" hidden="1">{"Tab1",#N/A,FALSE,"P";"Tab2",#N/A,FALSE,"P"}</definedName>
    <definedName name="zz" localSheetId="35" hidden="1">{"Tab1",#N/A,FALSE,"P";"Tab2",#N/A,FALSE,"P"}</definedName>
    <definedName name="zz" localSheetId="43" hidden="1">{"Tab1",#N/A,FALSE,"P";"Tab2",#N/A,FALSE,"P"}</definedName>
    <definedName name="zz" localSheetId="44" hidden="1">{"Tab1",#N/A,FALSE,"P";"Tab2",#N/A,FALSE,"P"}</definedName>
    <definedName name="zz" localSheetId="45" hidden="1">{"Tab1",#N/A,FALSE,"P";"Tab2",#N/A,FALSE,"P"}</definedName>
    <definedName name="zz" localSheetId="10" hidden="1">{"Tab1",#N/A,FALSE,"P";"Tab2",#N/A,FALSE,"P"}</definedName>
    <definedName name="zz" localSheetId="11" hidden="1">{"Tab1",#N/A,FALSE,"P";"Tab2",#N/A,FALSE,"P"}</definedName>
    <definedName name="zz" localSheetId="62" hidden="1">{"Tab1",#N/A,FALSE,"P";"Tab2",#N/A,FALSE,"P"}</definedName>
    <definedName name="zz" localSheetId="51" hidden="1">{"Tab1",#N/A,FALSE,"P";"Tab2",#N/A,FALSE,"P"}</definedName>
    <definedName name="zz" localSheetId="53" hidden="1">{"Tab1",#N/A,FALSE,"P";"Tab2",#N/A,FALSE,"P"}</definedName>
    <definedName name="zz" hidden="1">{"Tab1",#N/A,FALSE,"P";"Tab2",#N/A,FALSE,"P"}</definedName>
    <definedName name="zzzs" localSheetId="53">[43]ZZZS!$A:$E</definedName>
    <definedName name="zzzs">[43]ZZZS!$A$1:$E$65536</definedName>
  </definedNames>
  <calcPr calcId="162913"/>
</workbook>
</file>

<file path=xl/calcChain.xml><?xml version="1.0" encoding="utf-8"?>
<calcChain xmlns="http://schemas.openxmlformats.org/spreadsheetml/2006/main">
  <c r="C30" i="16" l="1"/>
  <c r="D30" i="16"/>
  <c r="B30" i="16"/>
  <c r="D26" i="234" l="1"/>
  <c r="E26" i="234"/>
  <c r="F26" i="234"/>
  <c r="G26" i="234"/>
  <c r="H26" i="234"/>
  <c r="I26" i="234"/>
  <c r="J26" i="234"/>
  <c r="K26" i="234"/>
  <c r="D27" i="234"/>
  <c r="E27" i="234"/>
  <c r="F27" i="234"/>
  <c r="G27" i="234"/>
  <c r="H27" i="234"/>
  <c r="I27" i="234"/>
  <c r="J27" i="234"/>
  <c r="K27" i="234"/>
  <c r="C27" i="234"/>
  <c r="C26" i="234"/>
  <c r="D5" i="234"/>
  <c r="E5" i="234" s="1"/>
  <c r="F5" i="234" s="1"/>
  <c r="G5" i="234" s="1"/>
  <c r="H5" i="234" s="1"/>
  <c r="I5" i="234" s="1"/>
  <c r="J5" i="234" s="1"/>
  <c r="K5" i="234" s="1"/>
  <c r="F16" i="246" l="1"/>
  <c r="F15" i="246"/>
  <c r="F14" i="246"/>
  <c r="F13" i="246"/>
  <c r="F12" i="246"/>
  <c r="F11" i="246"/>
  <c r="F10" i="246"/>
  <c r="F9" i="246"/>
  <c r="F8" i="246"/>
  <c r="F7" i="246"/>
  <c r="F6" i="246"/>
  <c r="C6" i="246"/>
  <c r="E7" i="246" s="1"/>
  <c r="C7" i="246" l="1"/>
  <c r="F27" i="28"/>
  <c r="G27" i="28"/>
  <c r="E27" i="28"/>
  <c r="F25" i="28"/>
  <c r="G25" i="28"/>
  <c r="E25" i="28"/>
  <c r="E8" i="246" l="1"/>
  <c r="C8" i="246"/>
  <c r="X54" i="94"/>
  <c r="Y54" i="94" s="1"/>
  <c r="Z54" i="94" s="1"/>
  <c r="AA54" i="94" s="1"/>
  <c r="AB54" i="94" s="1"/>
  <c r="W54" i="94"/>
  <c r="U54" i="94"/>
  <c r="T54" i="94"/>
  <c r="S54" i="94"/>
  <c r="R54" i="94"/>
  <c r="Q54" i="94"/>
  <c r="P54" i="94"/>
  <c r="O54" i="94"/>
  <c r="AB53" i="94"/>
  <c r="AA53" i="94"/>
  <c r="Z53" i="94"/>
  <c r="Y53" i="94"/>
  <c r="X53" i="94"/>
  <c r="W53" i="94"/>
  <c r="V53" i="94"/>
  <c r="U53" i="94"/>
  <c r="T53" i="94"/>
  <c r="S53" i="94"/>
  <c r="R53" i="94"/>
  <c r="Q53" i="94"/>
  <c r="P53" i="94"/>
  <c r="O53" i="94"/>
  <c r="N53" i="94"/>
  <c r="M53" i="94"/>
  <c r="L53" i="94"/>
  <c r="K53" i="94"/>
  <c r="W23" i="94"/>
  <c r="X23" i="94" s="1"/>
  <c r="Y23" i="94" s="1"/>
  <c r="Z23" i="94" s="1"/>
  <c r="AA23" i="94" s="1"/>
  <c r="AB23" i="94" s="1"/>
  <c r="U23" i="94"/>
  <c r="T23" i="94"/>
  <c r="S23" i="94"/>
  <c r="R23" i="94"/>
  <c r="Q23" i="94" s="1"/>
  <c r="P23" i="94" s="1"/>
  <c r="O23" i="94" s="1"/>
  <c r="AB22" i="94"/>
  <c r="AA22" i="94"/>
  <c r="Z22" i="94"/>
  <c r="Y22" i="94"/>
  <c r="X22" i="94"/>
  <c r="W22" i="94"/>
  <c r="V22" i="94"/>
  <c r="U22" i="94"/>
  <c r="T22" i="94"/>
  <c r="S22" i="94"/>
  <c r="R22" i="94"/>
  <c r="Q22" i="94"/>
  <c r="P22" i="94"/>
  <c r="O22" i="94"/>
  <c r="N22" i="94"/>
  <c r="M22" i="94"/>
  <c r="L22" i="94"/>
  <c r="K22" i="94"/>
  <c r="C52" i="94"/>
  <c r="D52" i="94"/>
  <c r="E52" i="94"/>
  <c r="F52" i="94"/>
  <c r="G52" i="94"/>
  <c r="C53" i="94"/>
  <c r="D53" i="94"/>
  <c r="E53" i="94"/>
  <c r="F53" i="94"/>
  <c r="G53" i="94"/>
  <c r="C54" i="94"/>
  <c r="D54" i="94"/>
  <c r="E54" i="94"/>
  <c r="F54" i="94"/>
  <c r="G54" i="94"/>
  <c r="B52" i="94"/>
  <c r="B53" i="94"/>
  <c r="B54" i="94"/>
  <c r="E9" i="246" l="1"/>
  <c r="C9" i="246"/>
  <c r="B35" i="158"/>
  <c r="C35" i="158"/>
  <c r="D35" i="158"/>
  <c r="E35" i="158"/>
  <c r="F35" i="158"/>
  <c r="G35" i="158"/>
  <c r="B36" i="158"/>
  <c r="C36" i="158"/>
  <c r="D36" i="158"/>
  <c r="E36" i="158"/>
  <c r="F36" i="158"/>
  <c r="G36" i="158"/>
  <c r="B37" i="158"/>
  <c r="C37" i="158"/>
  <c r="D37" i="158"/>
  <c r="E37" i="158"/>
  <c r="F37" i="158"/>
  <c r="G37" i="158"/>
  <c r="C10" i="246" l="1"/>
  <c r="E10" i="246"/>
  <c r="K8" i="143"/>
  <c r="L8" i="143"/>
  <c r="M8" i="143"/>
  <c r="N8" i="143"/>
  <c r="O8" i="143"/>
  <c r="P8" i="143"/>
  <c r="K9" i="143"/>
  <c r="L9" i="143"/>
  <c r="M9" i="143"/>
  <c r="N9" i="143"/>
  <c r="O9" i="143"/>
  <c r="P9" i="143"/>
  <c r="K10" i="143"/>
  <c r="L10" i="143"/>
  <c r="M10" i="143"/>
  <c r="N10" i="143"/>
  <c r="O10" i="143"/>
  <c r="P10" i="143"/>
  <c r="K11" i="143"/>
  <c r="L11" i="143"/>
  <c r="M11" i="143"/>
  <c r="N11" i="143"/>
  <c r="O11" i="143"/>
  <c r="P11" i="143"/>
  <c r="K12" i="143"/>
  <c r="L12" i="143"/>
  <c r="M12" i="143"/>
  <c r="N12" i="143"/>
  <c r="O12" i="143"/>
  <c r="P12" i="143"/>
  <c r="K13" i="143"/>
  <c r="L13" i="143"/>
  <c r="M13" i="143"/>
  <c r="N13" i="143"/>
  <c r="O13" i="143"/>
  <c r="P13" i="143"/>
  <c r="K14" i="143"/>
  <c r="L14" i="143"/>
  <c r="M14" i="143"/>
  <c r="N14" i="143"/>
  <c r="O14" i="143"/>
  <c r="P14" i="143"/>
  <c r="K15" i="143"/>
  <c r="L15" i="143"/>
  <c r="M15" i="143"/>
  <c r="N15" i="143"/>
  <c r="O15" i="143"/>
  <c r="P15" i="143"/>
  <c r="K16" i="143"/>
  <c r="L16" i="143"/>
  <c r="M16" i="143"/>
  <c r="N16" i="143"/>
  <c r="O16" i="143"/>
  <c r="P16" i="143"/>
  <c r="K17" i="143"/>
  <c r="L17" i="143"/>
  <c r="M17" i="143"/>
  <c r="N17" i="143"/>
  <c r="O17" i="143"/>
  <c r="P17" i="143"/>
  <c r="K18" i="143"/>
  <c r="L18" i="143"/>
  <c r="M18" i="143"/>
  <c r="N18" i="143"/>
  <c r="O18" i="143"/>
  <c r="P18" i="143"/>
  <c r="K19" i="143"/>
  <c r="L19" i="143"/>
  <c r="M19" i="143"/>
  <c r="N19" i="143"/>
  <c r="O19" i="143"/>
  <c r="P19" i="143"/>
  <c r="K20" i="143"/>
  <c r="L20" i="143"/>
  <c r="M20" i="143"/>
  <c r="N20" i="143"/>
  <c r="O20" i="143"/>
  <c r="P20" i="143"/>
  <c r="K21" i="143"/>
  <c r="L21" i="143"/>
  <c r="M21" i="143"/>
  <c r="N21" i="143"/>
  <c r="O21" i="143"/>
  <c r="P21" i="143"/>
  <c r="K22" i="143"/>
  <c r="L22" i="143"/>
  <c r="M22" i="143"/>
  <c r="N22" i="143"/>
  <c r="O22" i="143"/>
  <c r="P22" i="143"/>
  <c r="K23" i="143"/>
  <c r="L23" i="143"/>
  <c r="M23" i="143"/>
  <c r="N23" i="143"/>
  <c r="O23" i="143"/>
  <c r="P23" i="143"/>
  <c r="K24" i="143"/>
  <c r="L24" i="143"/>
  <c r="M24" i="143"/>
  <c r="N24" i="143"/>
  <c r="O24" i="143"/>
  <c r="P24" i="143"/>
  <c r="K25" i="143"/>
  <c r="L25" i="143"/>
  <c r="M25" i="143"/>
  <c r="N25" i="143"/>
  <c r="O25" i="143"/>
  <c r="P25" i="143"/>
  <c r="K26" i="143"/>
  <c r="L26" i="143"/>
  <c r="M26" i="143"/>
  <c r="N26" i="143"/>
  <c r="O26" i="143"/>
  <c r="P26" i="143"/>
  <c r="K27" i="143"/>
  <c r="L27" i="143"/>
  <c r="M27" i="143"/>
  <c r="N27" i="143"/>
  <c r="O27" i="143"/>
  <c r="P27" i="143"/>
  <c r="K28" i="143"/>
  <c r="L28" i="143"/>
  <c r="M28" i="143"/>
  <c r="N28" i="143"/>
  <c r="O28" i="143"/>
  <c r="P28" i="143"/>
  <c r="K29" i="143"/>
  <c r="L29" i="143"/>
  <c r="M29" i="143"/>
  <c r="N29" i="143"/>
  <c r="O29" i="143"/>
  <c r="P29" i="143"/>
  <c r="K30" i="143"/>
  <c r="L30" i="143"/>
  <c r="M30" i="143"/>
  <c r="N30" i="143"/>
  <c r="O30" i="143"/>
  <c r="P30" i="143"/>
  <c r="L7" i="143"/>
  <c r="M7" i="143"/>
  <c r="N7" i="143"/>
  <c r="O7" i="143"/>
  <c r="P7" i="143"/>
  <c r="K7" i="143"/>
  <c r="L6" i="143"/>
  <c r="M6" i="143"/>
  <c r="N6" i="143"/>
  <c r="O6" i="143"/>
  <c r="P6" i="143"/>
  <c r="K6" i="143"/>
  <c r="E11" i="246" l="1"/>
  <c r="C11" i="246"/>
  <c r="D49" i="175"/>
  <c r="E49" i="175"/>
  <c r="F49" i="175"/>
  <c r="D50" i="175"/>
  <c r="E50" i="175"/>
  <c r="F50" i="175"/>
  <c r="D51" i="175"/>
  <c r="E51" i="175"/>
  <c r="F51" i="175"/>
  <c r="D52" i="175"/>
  <c r="E52" i="175"/>
  <c r="F52" i="175"/>
  <c r="D53" i="175"/>
  <c r="E53" i="175"/>
  <c r="F53" i="175"/>
  <c r="D54" i="175"/>
  <c r="E54" i="175"/>
  <c r="F54" i="175"/>
  <c r="D55" i="175"/>
  <c r="E55" i="175"/>
  <c r="F55" i="175"/>
  <c r="D56" i="175"/>
  <c r="E56" i="175"/>
  <c r="F56" i="175"/>
  <c r="D57" i="175"/>
  <c r="E57" i="175"/>
  <c r="F57" i="175"/>
  <c r="D58" i="175"/>
  <c r="E58" i="175"/>
  <c r="F58" i="175"/>
  <c r="D59" i="175"/>
  <c r="E59" i="175"/>
  <c r="F59" i="175"/>
  <c r="D60" i="175"/>
  <c r="E60" i="175"/>
  <c r="F60" i="175"/>
  <c r="D61" i="175"/>
  <c r="E61" i="175"/>
  <c r="F61" i="175"/>
  <c r="D62" i="175"/>
  <c r="E62" i="175"/>
  <c r="F62" i="175"/>
  <c r="D63" i="175"/>
  <c r="E63" i="175"/>
  <c r="F63" i="175"/>
  <c r="D64" i="175"/>
  <c r="E64" i="175"/>
  <c r="F64" i="175"/>
  <c r="D65" i="175"/>
  <c r="E65" i="175"/>
  <c r="F65" i="175"/>
  <c r="D66" i="175"/>
  <c r="E66" i="175"/>
  <c r="F66" i="175"/>
  <c r="D67" i="175"/>
  <c r="E67" i="175"/>
  <c r="F67" i="175"/>
  <c r="D68" i="175"/>
  <c r="E68" i="175"/>
  <c r="F68" i="175"/>
  <c r="D69" i="175"/>
  <c r="E69" i="175"/>
  <c r="F69" i="175"/>
  <c r="D70" i="175"/>
  <c r="E70" i="175"/>
  <c r="F70" i="175"/>
  <c r="D71" i="175"/>
  <c r="E71" i="175"/>
  <c r="F71" i="175"/>
  <c r="D72" i="175"/>
  <c r="E72" i="175"/>
  <c r="F72" i="175"/>
  <c r="D73" i="175"/>
  <c r="E73" i="175"/>
  <c r="F73" i="175"/>
  <c r="D74" i="175"/>
  <c r="E74" i="175"/>
  <c r="F74" i="175"/>
  <c r="D75" i="175"/>
  <c r="E75" i="175"/>
  <c r="F75" i="175"/>
  <c r="D76" i="175"/>
  <c r="E76" i="175"/>
  <c r="F76" i="175"/>
  <c r="D77" i="175"/>
  <c r="E77" i="175"/>
  <c r="F77" i="175"/>
  <c r="D78" i="175"/>
  <c r="E78" i="175"/>
  <c r="F78" i="175"/>
  <c r="D79" i="175"/>
  <c r="E79" i="175"/>
  <c r="F79" i="175"/>
  <c r="D80" i="175"/>
  <c r="E80" i="175"/>
  <c r="F80" i="175"/>
  <c r="D81" i="175"/>
  <c r="E81" i="175"/>
  <c r="F81" i="175"/>
  <c r="D82" i="175"/>
  <c r="E82" i="175"/>
  <c r="F82" i="175"/>
  <c r="D83" i="175"/>
  <c r="E83" i="175"/>
  <c r="F83" i="175"/>
  <c r="D84" i="175"/>
  <c r="E84" i="175"/>
  <c r="F84" i="175"/>
  <c r="D85" i="175"/>
  <c r="E85" i="175"/>
  <c r="F85" i="175"/>
  <c r="E48" i="175"/>
  <c r="F48" i="175"/>
  <c r="D48" i="175"/>
  <c r="E12" i="246" l="1"/>
  <c r="C12" i="246"/>
  <c r="D22" i="219"/>
  <c r="E22" i="219"/>
  <c r="D23" i="219"/>
  <c r="E23" i="219"/>
  <c r="D24" i="219"/>
  <c r="E24" i="219"/>
  <c r="D25" i="219"/>
  <c r="E25" i="219"/>
  <c r="D26" i="219"/>
  <c r="E26" i="219"/>
  <c r="D27" i="219"/>
  <c r="E27" i="219"/>
  <c r="D28" i="219"/>
  <c r="E28" i="219"/>
  <c r="D29" i="219"/>
  <c r="E29" i="219"/>
  <c r="D30" i="219"/>
  <c r="E30" i="219"/>
  <c r="D31" i="219"/>
  <c r="E31" i="219"/>
  <c r="D32" i="219"/>
  <c r="E32" i="219"/>
  <c r="C23" i="219"/>
  <c r="C24" i="219"/>
  <c r="C25" i="219"/>
  <c r="C26" i="219"/>
  <c r="C27" i="219"/>
  <c r="C28" i="219"/>
  <c r="C29" i="219"/>
  <c r="C30" i="219"/>
  <c r="C31" i="219"/>
  <c r="C32" i="219"/>
  <c r="C22" i="219"/>
  <c r="E20" i="219"/>
  <c r="D20" i="219"/>
  <c r="C20" i="219"/>
  <c r="E13" i="246" l="1"/>
  <c r="C13" i="246"/>
  <c r="K39" i="141"/>
  <c r="K37" i="141"/>
  <c r="C14" i="246" l="1"/>
  <c r="E14" i="246"/>
  <c r="S29" i="188"/>
  <c r="E15" i="246" l="1"/>
  <c r="C15" i="246"/>
  <c r="C15" i="235"/>
  <c r="C14" i="235"/>
  <c r="E13" i="235"/>
  <c r="D13" i="235"/>
  <c r="B13" i="235"/>
  <c r="C13" i="235"/>
  <c r="B14" i="235"/>
  <c r="D14" i="235"/>
  <c r="E14" i="235"/>
  <c r="B15" i="235"/>
  <c r="D15" i="235"/>
  <c r="E15" i="235"/>
  <c r="C12" i="235"/>
  <c r="D12" i="235"/>
  <c r="E12" i="235"/>
  <c r="B12" i="235"/>
  <c r="C11" i="235"/>
  <c r="D11" i="235"/>
  <c r="E11" i="235"/>
  <c r="B11" i="235"/>
  <c r="C16" i="246" l="1"/>
  <c r="E16" i="246"/>
  <c r="X92" i="110"/>
  <c r="Y92" i="110"/>
  <c r="W92" i="110"/>
  <c r="R46" i="110" l="1"/>
  <c r="R47" i="110" s="1"/>
  <c r="S46" i="110"/>
  <c r="S47" i="110" s="1"/>
  <c r="T46" i="110"/>
  <c r="T47" i="110" s="1"/>
  <c r="U46" i="110"/>
  <c r="U47" i="110" s="1"/>
  <c r="V46" i="110"/>
  <c r="V47" i="110" s="1"/>
  <c r="W46" i="110"/>
  <c r="W47" i="110" s="1"/>
  <c r="X46" i="110"/>
  <c r="X47" i="110" s="1"/>
  <c r="Y46" i="110"/>
  <c r="Y47" i="110" s="1"/>
  <c r="Y7" i="110"/>
  <c r="Y8" i="110" s="1"/>
  <c r="Y93" i="110" l="1"/>
  <c r="Y94" i="110" s="1"/>
  <c r="V33" i="161" l="1"/>
  <c r="U33" i="161"/>
  <c r="T33" i="161"/>
  <c r="S33" i="161"/>
  <c r="R33" i="161"/>
  <c r="X16" i="161"/>
  <c r="W16" i="161"/>
  <c r="V16" i="161"/>
  <c r="U16" i="161"/>
  <c r="T16" i="161"/>
  <c r="S16" i="161"/>
  <c r="R16" i="161"/>
  <c r="P29" i="84" l="1"/>
  <c r="P30" i="84"/>
  <c r="P31" i="84"/>
  <c r="P32" i="84"/>
  <c r="P33" i="84"/>
  <c r="P34" i="84"/>
  <c r="S14" i="161" l="1"/>
  <c r="S30" i="161"/>
  <c r="T30" i="161"/>
  <c r="U30" i="161"/>
  <c r="V30" i="161"/>
  <c r="W30" i="161"/>
  <c r="X30" i="161"/>
  <c r="S32" i="161"/>
  <c r="T32" i="161"/>
  <c r="U32" i="161"/>
  <c r="V32" i="161"/>
  <c r="W32" i="161"/>
  <c r="X32" i="161"/>
  <c r="R31" i="161"/>
  <c r="R32" i="161"/>
  <c r="R30" i="161"/>
  <c r="S13" i="161"/>
  <c r="T13" i="161"/>
  <c r="U13" i="161"/>
  <c r="V13" i="161"/>
  <c r="W13" i="161"/>
  <c r="X13" i="161"/>
  <c r="S15" i="161"/>
  <c r="T15" i="161"/>
  <c r="U15" i="161"/>
  <c r="V15" i="161"/>
  <c r="W15" i="161"/>
  <c r="X15" i="161"/>
  <c r="R14" i="161"/>
  <c r="R15" i="161"/>
  <c r="R13" i="161"/>
  <c r="X29" i="161"/>
  <c r="X22" i="161"/>
  <c r="P22" i="84"/>
  <c r="P21" i="84"/>
  <c r="P23" i="84"/>
  <c r="P24" i="84"/>
  <c r="P25" i="84"/>
  <c r="T31" i="161" l="1"/>
  <c r="S31" i="161"/>
  <c r="AE7" i="104"/>
  <c r="AA16" i="103"/>
  <c r="AA15" i="103"/>
  <c r="AA13" i="103"/>
  <c r="AA14" i="103"/>
  <c r="U31" i="161" l="1"/>
  <c r="T14" i="161"/>
  <c r="V31" i="161" l="1"/>
  <c r="U14" i="161"/>
  <c r="W31" i="161" l="1"/>
  <c r="X31" i="161"/>
  <c r="V14" i="161"/>
  <c r="W14" i="161" l="1"/>
  <c r="X14" i="161"/>
  <c r="T30" i="12" l="1"/>
  <c r="T31" i="12"/>
  <c r="T32" i="12"/>
  <c r="T33" i="12"/>
  <c r="T34" i="12"/>
  <c r="Z21" i="12" l="1"/>
  <c r="Z22" i="12"/>
  <c r="Z23" i="12"/>
  <c r="Z24" i="12"/>
  <c r="Z25" i="12"/>
  <c r="G25" i="158" l="1"/>
  <c r="G26" i="158"/>
  <c r="G27" i="158"/>
  <c r="G28" i="158"/>
  <c r="G29" i="158"/>
  <c r="G30" i="158"/>
  <c r="G31" i="158"/>
  <c r="G32" i="158"/>
  <c r="G33" i="158"/>
  <c r="G34" i="158"/>
  <c r="G38" i="158"/>
  <c r="G39" i="158"/>
  <c r="G40" i="158"/>
  <c r="B25" i="158"/>
  <c r="C24" i="158"/>
  <c r="D24" i="158"/>
  <c r="E24" i="158"/>
  <c r="F24" i="158"/>
  <c r="G24" i="158"/>
  <c r="B24" i="158"/>
  <c r="L30" i="188" l="1"/>
  <c r="K30" i="188" s="1"/>
  <c r="J30" i="188" s="1"/>
  <c r="I30" i="188" s="1"/>
  <c r="H30" i="188" s="1"/>
  <c r="G30" i="188" s="1"/>
  <c r="F30" i="188" s="1"/>
  <c r="H29" i="188"/>
  <c r="B29" i="188"/>
  <c r="D29" i="188"/>
  <c r="E29" i="188"/>
  <c r="I29" i="188"/>
  <c r="L29" i="188"/>
  <c r="N30" i="188"/>
  <c r="O30" i="188" s="1"/>
  <c r="P30" i="188" s="1"/>
  <c r="Q30" i="188" s="1"/>
  <c r="R30" i="188" s="1"/>
  <c r="S30" i="188" s="1"/>
  <c r="Q29" i="188" l="1"/>
  <c r="K29" i="188"/>
  <c r="G29" i="188"/>
  <c r="C29" i="188"/>
  <c r="J29" i="188"/>
  <c r="F29" i="188"/>
  <c r="R29" i="188"/>
  <c r="N29" i="188"/>
  <c r="M29" i="188"/>
  <c r="O29" i="188"/>
  <c r="P29" i="188"/>
  <c r="K5" i="113" l="1"/>
  <c r="L5" i="113"/>
  <c r="M5" i="113"/>
  <c r="N5" i="113"/>
  <c r="O5" i="113"/>
  <c r="K6" i="113"/>
  <c r="L6" i="113"/>
  <c r="M6" i="113"/>
  <c r="N6" i="113"/>
  <c r="O6" i="113"/>
  <c r="K7" i="113"/>
  <c r="L7" i="113"/>
  <c r="M7" i="113"/>
  <c r="N7" i="113"/>
  <c r="O7" i="113"/>
  <c r="K8" i="113"/>
  <c r="L8" i="113"/>
  <c r="M8" i="113"/>
  <c r="N8" i="113"/>
  <c r="O8" i="113"/>
  <c r="K9" i="113"/>
  <c r="L9" i="113"/>
  <c r="M9" i="113"/>
  <c r="N9" i="113"/>
  <c r="O9" i="113"/>
  <c r="K10" i="113"/>
  <c r="L10" i="113"/>
  <c r="M10" i="113"/>
  <c r="N10" i="113"/>
  <c r="O10" i="113"/>
  <c r="K11" i="113"/>
  <c r="L11" i="113"/>
  <c r="M11" i="113"/>
  <c r="N11" i="113"/>
  <c r="O11" i="113"/>
  <c r="K12" i="113"/>
  <c r="L12" i="113"/>
  <c r="M12" i="113"/>
  <c r="N12" i="113"/>
  <c r="O12" i="113"/>
  <c r="K13" i="113"/>
  <c r="L13" i="113"/>
  <c r="M13" i="113"/>
  <c r="N13" i="113"/>
  <c r="O13" i="113"/>
  <c r="K14" i="113"/>
  <c r="L14" i="113"/>
  <c r="M14" i="113"/>
  <c r="N14" i="113"/>
  <c r="O14" i="113"/>
  <c r="K15" i="113"/>
  <c r="L15" i="113"/>
  <c r="M15" i="113"/>
  <c r="N15" i="113"/>
  <c r="O15" i="113"/>
  <c r="K16" i="113"/>
  <c r="L16" i="113"/>
  <c r="M16" i="113"/>
  <c r="N16" i="113"/>
  <c r="O16" i="113"/>
  <c r="K17" i="113"/>
  <c r="L17" i="113"/>
  <c r="M17" i="113"/>
  <c r="N17" i="113"/>
  <c r="O17" i="113"/>
  <c r="K18" i="113"/>
  <c r="L18" i="113"/>
  <c r="M18" i="113"/>
  <c r="N18" i="113"/>
  <c r="O18" i="113"/>
  <c r="K19" i="113"/>
  <c r="L19" i="113"/>
  <c r="M19" i="113"/>
  <c r="N19" i="113"/>
  <c r="O19" i="113"/>
  <c r="K20" i="113"/>
  <c r="L20" i="113"/>
  <c r="M20" i="113"/>
  <c r="N20" i="113"/>
  <c r="O20" i="113"/>
  <c r="K21" i="113"/>
  <c r="L21" i="113"/>
  <c r="M21" i="113"/>
  <c r="N21" i="113"/>
  <c r="O21" i="113"/>
  <c r="K22" i="113"/>
  <c r="L22" i="113"/>
  <c r="M22" i="113"/>
  <c r="N22" i="113"/>
  <c r="O22" i="113"/>
  <c r="K23" i="113"/>
  <c r="L23" i="113"/>
  <c r="M23" i="113"/>
  <c r="N23" i="113"/>
  <c r="O23" i="113"/>
  <c r="K24" i="113"/>
  <c r="L24" i="113"/>
  <c r="M24" i="113"/>
  <c r="N24" i="113"/>
  <c r="O24" i="113"/>
  <c r="K25" i="113"/>
  <c r="L25" i="113"/>
  <c r="M25" i="113"/>
  <c r="N25" i="113"/>
  <c r="O25" i="113"/>
  <c r="K26" i="113"/>
  <c r="L26" i="113"/>
  <c r="M26" i="113"/>
  <c r="N26" i="113"/>
  <c r="O26" i="113"/>
  <c r="K27" i="113"/>
  <c r="L27" i="113"/>
  <c r="M27" i="113"/>
  <c r="N27" i="113"/>
  <c r="O27" i="113"/>
  <c r="K28" i="113"/>
  <c r="L28" i="113"/>
  <c r="M28" i="113"/>
  <c r="N28" i="113"/>
  <c r="O28" i="113"/>
  <c r="K29" i="113"/>
  <c r="L29" i="113"/>
  <c r="M29" i="113"/>
  <c r="N29" i="113"/>
  <c r="O29" i="113"/>
  <c r="K30" i="113"/>
  <c r="L30" i="113"/>
  <c r="M30" i="113"/>
  <c r="N30" i="113"/>
  <c r="O30" i="113"/>
  <c r="K31" i="113"/>
  <c r="L31" i="113"/>
  <c r="M31" i="113"/>
  <c r="N31" i="113"/>
  <c r="O31" i="113"/>
  <c r="K32" i="113"/>
  <c r="L32" i="113"/>
  <c r="M32" i="113"/>
  <c r="N32" i="113"/>
  <c r="O32" i="113"/>
  <c r="K33" i="113"/>
  <c r="L33" i="113"/>
  <c r="M33" i="113"/>
  <c r="N33" i="113"/>
  <c r="O33" i="113"/>
  <c r="L4" i="113"/>
  <c r="M4" i="113"/>
  <c r="N4" i="113"/>
  <c r="O4" i="113"/>
  <c r="K4" i="113"/>
  <c r="K31" i="143"/>
  <c r="L31" i="143"/>
  <c r="M31" i="143"/>
  <c r="N31" i="143"/>
  <c r="O31" i="143"/>
  <c r="P31" i="143"/>
  <c r="L5" i="143"/>
  <c r="M5" i="143"/>
  <c r="N5" i="143"/>
  <c r="O5" i="143"/>
  <c r="P5" i="143"/>
  <c r="K5" i="143"/>
  <c r="U7" i="110" l="1"/>
  <c r="V7" i="110"/>
  <c r="W7" i="110"/>
  <c r="W93" i="110" l="1"/>
  <c r="W94" i="110" s="1"/>
  <c r="X7" i="110"/>
  <c r="U8" i="110"/>
  <c r="W8" i="110"/>
  <c r="V93" i="110"/>
  <c r="V94" i="110" s="1"/>
  <c r="V8" i="110"/>
  <c r="X93" i="110" l="1"/>
  <c r="X94" i="110" s="1"/>
  <c r="X8" i="110"/>
  <c r="U93" i="110" l="1"/>
  <c r="U94" i="110" s="1"/>
  <c r="S33" i="190" l="1"/>
  <c r="S20" i="190"/>
  <c r="S8" i="190"/>
  <c r="S9" i="190"/>
  <c r="S10" i="190"/>
  <c r="S11" i="190"/>
  <c r="S12" i="190"/>
  <c r="S13" i="190"/>
  <c r="S14" i="190"/>
  <c r="S15" i="190"/>
  <c r="S16" i="190"/>
  <c r="S17" i="190"/>
  <c r="S18" i="190"/>
  <c r="S19" i="190"/>
  <c r="S21" i="190"/>
  <c r="S22" i="190"/>
  <c r="S23" i="190"/>
  <c r="S24" i="190"/>
  <c r="S25" i="190"/>
  <c r="S26" i="190"/>
  <c r="S27" i="190"/>
  <c r="S28" i="190"/>
  <c r="S29" i="190"/>
  <c r="S30" i="190"/>
  <c r="S31" i="190"/>
  <c r="S32" i="190"/>
  <c r="S34" i="190"/>
  <c r="S7" i="190"/>
  <c r="F15" i="191" l="1"/>
  <c r="F16" i="191"/>
  <c r="F8" i="191"/>
  <c r="F13" i="191"/>
  <c r="F9" i="191"/>
  <c r="F11" i="191"/>
  <c r="F12" i="191"/>
  <c r="F14" i="191"/>
  <c r="F18" i="191"/>
  <c r="F27" i="191"/>
  <c r="F21" i="191"/>
  <c r="F20" i="191"/>
  <c r="F10" i="191"/>
  <c r="F17" i="191"/>
  <c r="F28" i="191"/>
  <c r="F5" i="191"/>
  <c r="F19" i="191"/>
  <c r="F25" i="191"/>
  <c r="F26" i="191"/>
  <c r="F31" i="191"/>
  <c r="F24" i="191"/>
  <c r="F22" i="191"/>
  <c r="F23" i="191"/>
  <c r="F29" i="191"/>
  <c r="F30" i="191"/>
  <c r="F6" i="191"/>
  <c r="F7" i="191"/>
  <c r="F4" i="191"/>
  <c r="R34" i="190" l="1"/>
  <c r="A34" i="190"/>
  <c r="R33" i="190"/>
  <c r="A33" i="190"/>
  <c r="R32" i="190"/>
  <c r="A32" i="190"/>
  <c r="R31" i="190"/>
  <c r="A31" i="190"/>
  <c r="R30" i="190"/>
  <c r="A30" i="190"/>
  <c r="R29" i="190"/>
  <c r="A29" i="190"/>
  <c r="R28" i="190"/>
  <c r="A28" i="190"/>
  <c r="R27" i="190"/>
  <c r="A27" i="190"/>
  <c r="R26" i="190"/>
  <c r="A26" i="190"/>
  <c r="R25" i="190"/>
  <c r="A25" i="190"/>
  <c r="R24" i="190"/>
  <c r="A24" i="190"/>
  <c r="R23" i="190"/>
  <c r="A23" i="190"/>
  <c r="R22" i="190"/>
  <c r="A22" i="190"/>
  <c r="R21" i="190"/>
  <c r="A21" i="190"/>
  <c r="R20" i="190"/>
  <c r="A20" i="190"/>
  <c r="R19" i="190"/>
  <c r="A19" i="190"/>
  <c r="R18" i="190"/>
  <c r="A18" i="190"/>
  <c r="R17" i="190"/>
  <c r="A17" i="190"/>
  <c r="R16" i="190"/>
  <c r="A16" i="190"/>
  <c r="R15" i="190"/>
  <c r="A15" i="190"/>
  <c r="R14" i="190"/>
  <c r="A14" i="190"/>
  <c r="R13" i="190"/>
  <c r="A13" i="190"/>
  <c r="R12" i="190"/>
  <c r="A12" i="190"/>
  <c r="R11" i="190"/>
  <c r="A11" i="190"/>
  <c r="R10" i="190"/>
  <c r="A10" i="190"/>
  <c r="R9" i="190"/>
  <c r="A9" i="190"/>
  <c r="R8" i="190"/>
  <c r="A8" i="190"/>
  <c r="R7" i="190"/>
  <c r="A7" i="190"/>
  <c r="AD7" i="104" l="1"/>
  <c r="Z13" i="103"/>
  <c r="Z14" i="103"/>
  <c r="Z15" i="103"/>
  <c r="Z16" i="103"/>
  <c r="S30" i="12"/>
  <c r="S31" i="12"/>
  <c r="S32" i="12"/>
  <c r="S33" i="12"/>
  <c r="S34" i="12"/>
  <c r="Y21" i="12" l="1"/>
  <c r="Y22" i="12"/>
  <c r="Y23" i="12"/>
  <c r="Y24" i="12"/>
  <c r="Y25" i="12"/>
  <c r="E25" i="94" l="1"/>
  <c r="D25" i="94" l="1"/>
  <c r="E56" i="94"/>
  <c r="V29" i="161" l="1"/>
  <c r="U29" i="161"/>
  <c r="T29" i="161"/>
  <c r="S29" i="161"/>
  <c r="R29" i="161"/>
  <c r="V22" i="161"/>
  <c r="U22" i="161"/>
  <c r="T22" i="161"/>
  <c r="S22" i="161"/>
  <c r="R22" i="161"/>
  <c r="F25" i="158" l="1"/>
  <c r="F27" i="158"/>
  <c r="F28" i="158"/>
  <c r="F29" i="158"/>
  <c r="F30" i="158"/>
  <c r="F31" i="158"/>
  <c r="F32" i="158"/>
  <c r="F33" i="158"/>
  <c r="F34" i="158"/>
  <c r="F38" i="158"/>
  <c r="F39" i="158" l="1"/>
  <c r="F40" i="158"/>
  <c r="F26" i="158"/>
  <c r="S9" i="110" l="1"/>
  <c r="S7" i="110" l="1"/>
  <c r="S93" i="110" l="1"/>
  <c r="S94" i="110" s="1"/>
  <c r="S8" i="110"/>
  <c r="L7" i="104" l="1"/>
  <c r="M7" i="104"/>
  <c r="N7" i="104"/>
  <c r="O7" i="104"/>
  <c r="P7" i="104"/>
  <c r="Q7" i="104"/>
  <c r="R7" i="104"/>
  <c r="S7" i="104"/>
  <c r="T7" i="104"/>
  <c r="U7" i="104"/>
  <c r="V7" i="104"/>
  <c r="W7" i="104"/>
  <c r="X7" i="104"/>
  <c r="Y7" i="104"/>
  <c r="Z7" i="104"/>
  <c r="AA7" i="104"/>
  <c r="AB7" i="104"/>
  <c r="AC7" i="104"/>
  <c r="K7" i="104"/>
  <c r="G22" i="104"/>
  <c r="G23" i="104"/>
  <c r="G24" i="104"/>
  <c r="G25" i="104"/>
  <c r="G26" i="104"/>
  <c r="G27" i="104"/>
  <c r="G28" i="104"/>
  <c r="G21" i="104"/>
  <c r="E22" i="104"/>
  <c r="F22" i="104"/>
  <c r="E23" i="104"/>
  <c r="F23" i="104"/>
  <c r="E24" i="104"/>
  <c r="F24" i="104"/>
  <c r="E25" i="104"/>
  <c r="F25" i="104"/>
  <c r="E26" i="104"/>
  <c r="F26" i="104"/>
  <c r="E27" i="104"/>
  <c r="F27" i="104"/>
  <c r="E28" i="104"/>
  <c r="F28" i="104"/>
  <c r="F21" i="104"/>
  <c r="E21" i="104"/>
  <c r="M13" i="103"/>
  <c r="N13" i="103"/>
  <c r="O13" i="103"/>
  <c r="P13" i="103"/>
  <c r="Q13" i="103"/>
  <c r="R13" i="103"/>
  <c r="S13" i="103"/>
  <c r="T13" i="103"/>
  <c r="U13" i="103"/>
  <c r="V13" i="103"/>
  <c r="W13" i="103"/>
  <c r="X13" i="103"/>
  <c r="Y13" i="103"/>
  <c r="M14" i="103"/>
  <c r="N14" i="103"/>
  <c r="O14" i="103"/>
  <c r="P14" i="103"/>
  <c r="Q14" i="103"/>
  <c r="R14" i="103"/>
  <c r="S14" i="103"/>
  <c r="T14" i="103"/>
  <c r="U14" i="103"/>
  <c r="V14" i="103"/>
  <c r="W14" i="103"/>
  <c r="X14" i="103"/>
  <c r="Y14" i="103"/>
  <c r="M15" i="103"/>
  <c r="N15" i="103"/>
  <c r="O15" i="103"/>
  <c r="P15" i="103"/>
  <c r="Q15" i="103"/>
  <c r="R15" i="103"/>
  <c r="S15" i="103"/>
  <c r="T15" i="103"/>
  <c r="U15" i="103"/>
  <c r="V15" i="103"/>
  <c r="W15" i="103"/>
  <c r="X15" i="103"/>
  <c r="Y15" i="103"/>
  <c r="M16" i="103"/>
  <c r="N16" i="103"/>
  <c r="O16" i="103"/>
  <c r="P16" i="103"/>
  <c r="Q16" i="103"/>
  <c r="R16" i="103"/>
  <c r="S16" i="103"/>
  <c r="T16" i="103"/>
  <c r="U16" i="103"/>
  <c r="V16" i="103"/>
  <c r="W16" i="103"/>
  <c r="X16" i="103"/>
  <c r="Y16" i="103"/>
  <c r="L14" i="103"/>
  <c r="L15" i="103"/>
  <c r="L16" i="103"/>
  <c r="L13" i="103"/>
  <c r="F20" i="103"/>
  <c r="G20" i="103"/>
  <c r="H20" i="103"/>
  <c r="F21" i="103"/>
  <c r="G21" i="103"/>
  <c r="H21" i="103"/>
  <c r="F22" i="103"/>
  <c r="G22" i="103"/>
  <c r="H22" i="103"/>
  <c r="F23" i="103"/>
  <c r="G23" i="103"/>
  <c r="H23" i="103"/>
  <c r="F24" i="103"/>
  <c r="G24" i="103"/>
  <c r="H24" i="103"/>
  <c r="F25" i="103"/>
  <c r="G25" i="103"/>
  <c r="H25" i="103"/>
  <c r="F26" i="103"/>
  <c r="G26" i="103"/>
  <c r="H26" i="103"/>
  <c r="F27" i="103"/>
  <c r="G27" i="103"/>
  <c r="H27" i="103"/>
  <c r="G19" i="103"/>
  <c r="H19" i="103"/>
  <c r="F19" i="103"/>
  <c r="E20" i="103"/>
  <c r="E21" i="103"/>
  <c r="E22" i="103"/>
  <c r="E23" i="103"/>
  <c r="E24" i="103"/>
  <c r="E25" i="103"/>
  <c r="E26" i="103"/>
  <c r="E27" i="103"/>
  <c r="E19" i="103"/>
  <c r="X25" i="12" l="1"/>
  <c r="W25" i="12"/>
  <c r="V25" i="12"/>
  <c r="U25" i="12"/>
  <c r="T25" i="12"/>
  <c r="S25" i="12"/>
  <c r="R25" i="12"/>
  <c r="Q25" i="12"/>
  <c r="P25" i="12"/>
  <c r="O25" i="12"/>
  <c r="N25" i="12"/>
  <c r="M25" i="12"/>
  <c r="L25" i="12"/>
  <c r="K25" i="12"/>
  <c r="J25" i="12"/>
  <c r="X24" i="12"/>
  <c r="W24" i="12"/>
  <c r="V24" i="12"/>
  <c r="U24" i="12"/>
  <c r="T24" i="12"/>
  <c r="S24" i="12"/>
  <c r="R24" i="12"/>
  <c r="Q24" i="12"/>
  <c r="P24" i="12"/>
  <c r="O24" i="12"/>
  <c r="N24" i="12"/>
  <c r="M24" i="12"/>
  <c r="L24" i="12"/>
  <c r="K24" i="12"/>
  <c r="J24" i="12"/>
  <c r="X23" i="12"/>
  <c r="W23" i="12"/>
  <c r="V23" i="12"/>
  <c r="U23" i="12"/>
  <c r="T23" i="12"/>
  <c r="S23" i="12"/>
  <c r="R23" i="12"/>
  <c r="Q23" i="12"/>
  <c r="P23" i="12"/>
  <c r="O23" i="12"/>
  <c r="N23" i="12"/>
  <c r="M23" i="12"/>
  <c r="L23" i="12"/>
  <c r="K23" i="12"/>
  <c r="J23" i="12"/>
  <c r="X22" i="12"/>
  <c r="W22" i="12"/>
  <c r="V22" i="12"/>
  <c r="U22" i="12"/>
  <c r="T22" i="12"/>
  <c r="S22" i="12"/>
  <c r="R22" i="12"/>
  <c r="Q22" i="12"/>
  <c r="P22" i="12"/>
  <c r="O22" i="12"/>
  <c r="N22" i="12"/>
  <c r="M22" i="12"/>
  <c r="L22" i="12"/>
  <c r="K22" i="12"/>
  <c r="J22" i="12"/>
  <c r="X21" i="12"/>
  <c r="W21" i="12"/>
  <c r="V21" i="12"/>
  <c r="U21" i="12"/>
  <c r="T21" i="12"/>
  <c r="S21" i="12"/>
  <c r="R21" i="12"/>
  <c r="Q21" i="12"/>
  <c r="P21" i="12"/>
  <c r="O21" i="12"/>
  <c r="N21" i="12"/>
  <c r="M21" i="12"/>
  <c r="L21" i="12"/>
  <c r="K21" i="12"/>
  <c r="J21" i="12"/>
  <c r="K30" i="12"/>
  <c r="L30" i="12"/>
  <c r="M30" i="12"/>
  <c r="N30" i="12"/>
  <c r="O30" i="12"/>
  <c r="P30" i="12"/>
  <c r="Q30" i="12"/>
  <c r="R30" i="12"/>
  <c r="K31" i="12"/>
  <c r="L31" i="12"/>
  <c r="M31" i="12"/>
  <c r="N31" i="12"/>
  <c r="O31" i="12"/>
  <c r="P31" i="12"/>
  <c r="Q31" i="12"/>
  <c r="R31" i="12"/>
  <c r="K32" i="12"/>
  <c r="L32" i="12"/>
  <c r="M32" i="12"/>
  <c r="N32" i="12"/>
  <c r="O32" i="12"/>
  <c r="P32" i="12"/>
  <c r="Q32" i="12"/>
  <c r="R32" i="12"/>
  <c r="K33" i="12"/>
  <c r="L33" i="12"/>
  <c r="M33" i="12"/>
  <c r="N33" i="12"/>
  <c r="O33" i="12"/>
  <c r="P33" i="12"/>
  <c r="Q33" i="12"/>
  <c r="R33" i="12"/>
  <c r="K34" i="12"/>
  <c r="L34" i="12"/>
  <c r="M34" i="12"/>
  <c r="N34" i="12"/>
  <c r="O34" i="12"/>
  <c r="P34" i="12"/>
  <c r="Q34" i="12"/>
  <c r="R34" i="12"/>
  <c r="J31" i="12"/>
  <c r="J32" i="12"/>
  <c r="J33" i="12"/>
  <c r="J34" i="12"/>
  <c r="J30" i="12"/>
  <c r="N7" i="110" l="1"/>
  <c r="B26" i="158" l="1"/>
  <c r="C26" i="158"/>
  <c r="B27" i="158"/>
  <c r="C27" i="158"/>
  <c r="D27" i="158"/>
  <c r="E27" i="158"/>
  <c r="B28" i="158"/>
  <c r="C28" i="158"/>
  <c r="D28" i="158"/>
  <c r="E28" i="158"/>
  <c r="B29" i="158"/>
  <c r="C29" i="158"/>
  <c r="D29" i="158"/>
  <c r="E29" i="158"/>
  <c r="B30" i="158"/>
  <c r="C30" i="158"/>
  <c r="D30" i="158"/>
  <c r="E30" i="158"/>
  <c r="B31" i="158"/>
  <c r="C31" i="158"/>
  <c r="D31" i="158"/>
  <c r="E31" i="158"/>
  <c r="B32" i="158"/>
  <c r="C32" i="158"/>
  <c r="D32" i="158"/>
  <c r="E32" i="158"/>
  <c r="B33" i="158"/>
  <c r="C33" i="158"/>
  <c r="D33" i="158"/>
  <c r="E33" i="158"/>
  <c r="B34" i="158"/>
  <c r="C34" i="158"/>
  <c r="D34" i="158"/>
  <c r="E34" i="158"/>
  <c r="B38" i="158"/>
  <c r="C38" i="158"/>
  <c r="D38" i="158"/>
  <c r="E38" i="158"/>
  <c r="B39" i="158"/>
  <c r="C39" i="158"/>
  <c r="C25" i="158"/>
  <c r="D25" i="158"/>
  <c r="E25" i="158"/>
  <c r="D39" i="158"/>
  <c r="E26" i="158"/>
  <c r="E39" i="158" l="1"/>
  <c r="D26" i="158"/>
  <c r="N93" i="110"/>
  <c r="N94" i="110" s="1"/>
  <c r="B18" i="28" l="1"/>
  <c r="C18" i="28"/>
  <c r="D18" i="28"/>
  <c r="E18" i="28"/>
  <c r="F18" i="28"/>
  <c r="G18" i="28"/>
  <c r="B21" i="28" l="1"/>
  <c r="C21" i="28"/>
  <c r="D21" i="28"/>
  <c r="E21" i="28"/>
  <c r="F21" i="28"/>
  <c r="G21" i="28"/>
  <c r="C20" i="28"/>
  <c r="D20" i="28"/>
  <c r="E20" i="28"/>
  <c r="F20" i="28"/>
  <c r="G20" i="28"/>
  <c r="B20" i="28"/>
  <c r="P7" i="110" l="1"/>
  <c r="P8" i="110" l="1"/>
  <c r="P93" i="110"/>
  <c r="P94" i="110" s="1"/>
  <c r="L7" i="110" l="1"/>
  <c r="L93" i="110" s="1"/>
  <c r="J7" i="110"/>
  <c r="J93" i="110" s="1"/>
  <c r="K7" i="110"/>
  <c r="K93" i="110" s="1"/>
  <c r="J8" i="110" l="1"/>
  <c r="J94" i="110"/>
  <c r="K8" i="110"/>
  <c r="K94" i="110"/>
  <c r="L8" i="110"/>
  <c r="L94" i="110"/>
  <c r="D7" i="110"/>
  <c r="D93" i="110" s="1"/>
  <c r="I7" i="110"/>
  <c r="I93" i="110" s="1"/>
  <c r="H7" i="110"/>
  <c r="H93" i="110" s="1"/>
  <c r="F7" i="110"/>
  <c r="F93" i="110" s="1"/>
  <c r="E7" i="110"/>
  <c r="E93" i="110" s="1"/>
  <c r="G7" i="110"/>
  <c r="G93" i="110" s="1"/>
  <c r="E8" i="110" l="1"/>
  <c r="D8" i="110"/>
  <c r="F8" i="110"/>
  <c r="F94" i="110"/>
  <c r="H94" i="110"/>
  <c r="H8" i="110"/>
  <c r="E94" i="110"/>
  <c r="I8" i="110"/>
  <c r="I94" i="110"/>
  <c r="D94" i="110"/>
  <c r="G8" i="110"/>
  <c r="G94" i="110"/>
  <c r="B20" i="94" l="1"/>
  <c r="B19" i="28"/>
  <c r="T7" i="110" l="1"/>
  <c r="R7" i="110"/>
  <c r="T93" i="110" l="1"/>
  <c r="R8" i="110"/>
  <c r="R93" i="110"/>
  <c r="R94" i="110" l="1"/>
  <c r="D19" i="28" s="1"/>
  <c r="T8" i="110"/>
  <c r="T94" i="110"/>
  <c r="C40" i="158" l="1"/>
  <c r="B40" i="158"/>
  <c r="D40" i="158"/>
  <c r="E40" i="158"/>
  <c r="D20" i="94"/>
  <c r="D51" i="94" s="1"/>
  <c r="L24" i="84" l="1"/>
  <c r="M24" i="84"/>
  <c r="N24" i="84"/>
  <c r="O24" i="84"/>
  <c r="M22" i="84"/>
  <c r="N22" i="84"/>
  <c r="O22" i="84"/>
  <c r="L22" i="84"/>
  <c r="M21" i="84"/>
  <c r="N21" i="84"/>
  <c r="O21" i="84"/>
  <c r="J21" i="84"/>
  <c r="K21" i="84"/>
  <c r="L21" i="84"/>
  <c r="M25" i="84"/>
  <c r="N25" i="84"/>
  <c r="O25" i="84"/>
  <c r="L25" i="84"/>
  <c r="K25" i="84" l="1"/>
  <c r="J25" i="84"/>
  <c r="K24" i="84"/>
  <c r="J24" i="84"/>
  <c r="K23" i="84"/>
  <c r="J23" i="84"/>
  <c r="K22" i="84"/>
  <c r="J22" i="84"/>
  <c r="E39" i="11" l="1"/>
  <c r="AB7" i="110" l="1"/>
  <c r="AB8" i="110" s="1"/>
  <c r="O30" i="110"/>
  <c r="O29" i="110" s="1"/>
  <c r="B51" i="94"/>
  <c r="D50" i="94"/>
  <c r="F50" i="94"/>
  <c r="O36" i="110"/>
  <c r="O35" i="110" s="1"/>
  <c r="O34" i="110" s="1"/>
  <c r="O41" i="110"/>
  <c r="O49" i="110"/>
  <c r="O50" i="110"/>
  <c r="O52" i="110"/>
  <c r="O53" i="110"/>
  <c r="O61" i="110"/>
  <c r="O62" i="110"/>
  <c r="O65" i="110"/>
  <c r="O77" i="110"/>
  <c r="O82" i="110"/>
  <c r="O87" i="110"/>
  <c r="O91" i="110"/>
  <c r="O20" i="110"/>
  <c r="O9" i="110"/>
  <c r="K29" i="84"/>
  <c r="L29" i="84"/>
  <c r="M29" i="84"/>
  <c r="N29" i="84"/>
  <c r="O29" i="84"/>
  <c r="K30" i="84"/>
  <c r="L30" i="84"/>
  <c r="M30" i="84"/>
  <c r="N30" i="84"/>
  <c r="O30" i="84"/>
  <c r="K31" i="84"/>
  <c r="L31" i="84"/>
  <c r="M31" i="84"/>
  <c r="N31" i="84"/>
  <c r="O31" i="84"/>
  <c r="K32" i="84"/>
  <c r="L32" i="84"/>
  <c r="M32" i="84"/>
  <c r="N32" i="84"/>
  <c r="O32" i="84"/>
  <c r="K33" i="84"/>
  <c r="L33" i="84"/>
  <c r="M33" i="84"/>
  <c r="N33" i="84"/>
  <c r="O33" i="84"/>
  <c r="K34" i="84"/>
  <c r="L34" i="84"/>
  <c r="M34" i="84"/>
  <c r="N34" i="84"/>
  <c r="O34" i="84"/>
  <c r="J30" i="84"/>
  <c r="J31" i="84"/>
  <c r="J32" i="84"/>
  <c r="J33" i="84"/>
  <c r="J34" i="84"/>
  <c r="J29" i="84"/>
  <c r="G19" i="37"/>
  <c r="G20" i="37"/>
  <c r="G21" i="37"/>
  <c r="G18" i="37"/>
  <c r="I39" i="11"/>
  <c r="H39" i="11"/>
  <c r="G39" i="11"/>
  <c r="F39" i="11"/>
  <c r="D39" i="11"/>
  <c r="I38" i="11"/>
  <c r="H38" i="11"/>
  <c r="G38" i="11"/>
  <c r="F38" i="11"/>
  <c r="E38" i="11"/>
  <c r="D38" i="11"/>
  <c r="I37" i="11"/>
  <c r="H37" i="11"/>
  <c r="G37" i="11"/>
  <c r="F37" i="11"/>
  <c r="E37" i="11"/>
  <c r="D37" i="11"/>
  <c r="I36" i="11"/>
  <c r="H36" i="11"/>
  <c r="G36" i="11"/>
  <c r="F36" i="11"/>
  <c r="E36" i="11"/>
  <c r="D36" i="11"/>
  <c r="I35" i="11"/>
  <c r="H35" i="11"/>
  <c r="G35" i="11"/>
  <c r="F35" i="11"/>
  <c r="E35" i="11"/>
  <c r="D35" i="11"/>
  <c r="I34" i="11"/>
  <c r="H34" i="11"/>
  <c r="G34" i="11"/>
  <c r="F34" i="11"/>
  <c r="E34" i="11"/>
  <c r="D34" i="11"/>
  <c r="I33" i="11"/>
  <c r="H33" i="11"/>
  <c r="G33" i="11"/>
  <c r="F33" i="11"/>
  <c r="E33" i="11"/>
  <c r="D33" i="11"/>
  <c r="I32" i="11"/>
  <c r="H32" i="11"/>
  <c r="G32" i="11"/>
  <c r="F32" i="11"/>
  <c r="E32" i="11"/>
  <c r="D32" i="11"/>
  <c r="I31" i="11"/>
  <c r="H31" i="11"/>
  <c r="G31" i="11"/>
  <c r="F31" i="11"/>
  <c r="E31" i="11"/>
  <c r="D31" i="11"/>
  <c r="I30" i="11"/>
  <c r="H30" i="11"/>
  <c r="G30" i="11"/>
  <c r="F30" i="11"/>
  <c r="E30" i="11"/>
  <c r="D30" i="11"/>
  <c r="I29" i="11"/>
  <c r="H29" i="11"/>
  <c r="G29" i="11"/>
  <c r="F29" i="11"/>
  <c r="E29" i="11"/>
  <c r="D29" i="11"/>
  <c r="I28" i="11"/>
  <c r="H28" i="11"/>
  <c r="G28" i="11"/>
  <c r="F28" i="11"/>
  <c r="E28" i="11"/>
  <c r="D28" i="11"/>
  <c r="I27" i="11"/>
  <c r="H27" i="11"/>
  <c r="G27" i="11"/>
  <c r="F27" i="11"/>
  <c r="E27" i="11"/>
  <c r="D27" i="11"/>
  <c r="I26" i="11"/>
  <c r="H26" i="11"/>
  <c r="G26" i="11"/>
  <c r="F26" i="11"/>
  <c r="E26" i="11"/>
  <c r="D26" i="11"/>
  <c r="E25" i="11"/>
  <c r="F25" i="11"/>
  <c r="G25" i="11"/>
  <c r="H25" i="11"/>
  <c r="I25" i="11"/>
  <c r="D25" i="11"/>
  <c r="A19" i="37"/>
  <c r="B19" i="37"/>
  <c r="C19" i="37"/>
  <c r="D19" i="37"/>
  <c r="E19" i="37"/>
  <c r="F19" i="37"/>
  <c r="H19" i="37"/>
  <c r="A20" i="37"/>
  <c r="B20" i="37"/>
  <c r="C20" i="37"/>
  <c r="D20" i="37"/>
  <c r="E20" i="37"/>
  <c r="F20" i="37"/>
  <c r="H20" i="37"/>
  <c r="A21" i="37"/>
  <c r="B21" i="37"/>
  <c r="C21" i="37"/>
  <c r="D21" i="37"/>
  <c r="E21" i="37"/>
  <c r="F21" i="37"/>
  <c r="H21" i="37"/>
  <c r="B18" i="37"/>
  <c r="C18" i="37"/>
  <c r="D18" i="37"/>
  <c r="E18" i="37"/>
  <c r="F18" i="37"/>
  <c r="H18" i="37"/>
  <c r="A18" i="37"/>
  <c r="L23" i="84"/>
  <c r="M23" i="84"/>
  <c r="N23" i="84"/>
  <c r="O23" i="84"/>
  <c r="O51" i="110" l="1"/>
  <c r="O7" i="110"/>
  <c r="O86" i="110"/>
  <c r="O46" i="110" s="1"/>
  <c r="O47" i="110" s="1"/>
  <c r="B50" i="94"/>
  <c r="O48" i="110"/>
  <c r="AC7" i="110"/>
  <c r="AC8" i="110" s="1"/>
  <c r="AA7" i="110"/>
  <c r="E50" i="94"/>
  <c r="G50" i="94"/>
  <c r="C50" i="94"/>
  <c r="Q7" i="110"/>
  <c r="G23" i="28" l="1"/>
  <c r="G25" i="94"/>
  <c r="G56" i="94" s="1"/>
  <c r="Q8" i="110"/>
  <c r="Q46" i="110"/>
  <c r="AB93" i="110"/>
  <c r="AB94" i="110" s="1"/>
  <c r="O93" i="110"/>
  <c r="O94" i="110" s="1"/>
  <c r="O8" i="110"/>
  <c r="AC93" i="110"/>
  <c r="AC94" i="110" s="1"/>
  <c r="AA8" i="110"/>
  <c r="Q93" i="110" l="1"/>
  <c r="Q94" i="110" s="1"/>
  <c r="AA93" i="110"/>
  <c r="AA94" i="110" s="1"/>
  <c r="Q47" i="110"/>
  <c r="B22" i="28" l="1"/>
  <c r="D24" i="94" l="1"/>
  <c r="D55" i="94" s="1"/>
  <c r="D22" i="28"/>
  <c r="B24" i="94"/>
  <c r="B55" i="94" s="1"/>
  <c r="E23" i="28" l="1"/>
  <c r="B25" i="94"/>
  <c r="B56" i="94" s="1"/>
  <c r="B23" i="28"/>
  <c r="F25" i="94"/>
  <c r="F56" i="94" s="1"/>
  <c r="F23" i="28"/>
  <c r="C19" i="28" l="1"/>
  <c r="C20" i="94" l="1"/>
  <c r="C51" i="94" s="1"/>
  <c r="C22" i="28" l="1"/>
  <c r="C24" i="94"/>
  <c r="C55" i="94" s="1"/>
  <c r="D23" i="28" l="1"/>
  <c r="D56" i="94"/>
  <c r="C23" i="28"/>
  <c r="C25" i="94"/>
  <c r="C56" i="94" s="1"/>
  <c r="I20" i="37" l="1"/>
  <c r="I21" i="37" l="1"/>
  <c r="I19" i="37" l="1"/>
  <c r="I18" i="37"/>
  <c r="F19" i="28" l="1"/>
  <c r="F20" i="94"/>
  <c r="F51" i="94" s="1"/>
  <c r="E19" i="28"/>
  <c r="E20" i="94"/>
  <c r="E51" i="94" s="1"/>
  <c r="F24" i="94" l="1"/>
  <c r="F55" i="94" s="1"/>
  <c r="F22" i="28"/>
  <c r="E24" i="94"/>
  <c r="E55" i="94" s="1"/>
  <c r="E22" i="28"/>
  <c r="G22" i="28" l="1"/>
  <c r="G24" i="94"/>
  <c r="G55" i="94" s="1"/>
  <c r="G19" i="28" l="1"/>
  <c r="G20" i="94"/>
  <c r="G51" i="94"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60">
    <s v="ThisWorkbookDataModel"/>
    <s v="[Annex_A_TTR_data].[Indicator].&amp;[ID1]"/>
    <s v="[Measures].[Sum of GDP_ratio]"/>
    <s v="[geo - TTR].[protocol order].&amp;[7.]"/>
    <s v="[geo - TTR].[description].&amp;[Ireland]"/>
    <s v="[Annex_A_TTR_data].[TIME].&amp;[2012]"/>
    <s v="[geo - TTR].[protocol order].&amp;[2.3E1]"/>
    <s v="[geo - TTR].[description].&amp;[Romania]"/>
    <s v="[geo - TTR].[protocol order].&amp;[1.8E1]"/>
    <s v="[geo - TTR].[description].&amp;[Malta]"/>
    <s v="[geo - TTR].[protocol order].&amp;[2.]"/>
    <s v="[geo - TTR].[description].&amp;[Bulgaria]"/>
    <s v="[geo - TTR].[protocol order].&amp;[1.5E1]"/>
    <s v="[geo - TTR].[description].&amp;[Lithuania]"/>
    <s v="[geo - TTR].[protocol order].&amp;[1.4E1]"/>
    <s v="[geo - TTR].[description].&amp;[Latvia]"/>
    <s v="[geo - TTR].[protocol order].&amp;[6.]"/>
    <s v="[geo - TTR].[description].&amp;[Estonia]"/>
    <s v="[geo - TTR].[protocol order].&amp;[1.3E1]"/>
    <s v="[geo - TTR].[description].&amp;[Cyprus]"/>
    <s v="[geo - TTR].[protocol order].&amp;[2.5E1]"/>
    <s v="[geo - TTR].[description].&amp;[Slovakia]"/>
    <s v="[geo - TTR].[protocol order].&amp;[2.2E1]"/>
    <s v="[geo - TTR].[description].&amp;[Portugal]"/>
    <s v="[geo - TTR].[protocol order].&amp;[2.1E1]"/>
    <s v="[geo - TTR].[description].&amp;[Poland]"/>
    <s v="[geo - TTR].[protocol order].&amp;[3.]"/>
    <s v="[geo - TTR].[description].&amp;[Czechia]"/>
    <s v="[geo - TTR].[protocol order].&amp;[1.7E1]"/>
    <s v="[geo - TTR].[description].&amp;[Hungary]"/>
    <s v="[geo - TTR].[protocol order].&amp;[9.]"/>
    <s v="[geo - TTR].[description].&amp;[Spain]"/>
    <s v="[geo - TTR].[protocol order].&amp;[1.1E1]"/>
    <s v="[geo - TTR].[description].&amp;[Croatia]"/>
    <s v="[geo - TTR].[protocol order].&amp;[2.4E1]"/>
    <s v="[geo - TTR].[description].&amp;[Slovenia]"/>
    <s v="[geo - TTR].[protocol order].&amp;[1.6E1]"/>
    <s v="[geo - TTR].[description].&amp;[Luxembourg]"/>
    <s v="[geo - TTR].[protocol order].&amp;[8.]"/>
    <s v="[geo - TTR].[description].&amp;[Greece]"/>
    <s v="[geo - TTR].[protocol order].&amp;[1.9E1]"/>
    <s v="[geo - TTR].[description].&amp;[Netherlands]"/>
    <s v="[geo - TTR].[protocol order].&amp;[5.]"/>
    <s v="[geo - TTR].[description].&amp;[Germany]"/>
    <s v="[geo - TTR].[description].&amp;[EU-27]"/>
    <s v="[geo - TTR].[protocol order].&amp;[2.E1]"/>
    <s v="[geo - TTR].[description].&amp;[Austria]"/>
    <s v="[geo - TTR].[protocol order].&amp;[2.6E1]"/>
    <s v="[geo - TTR].[description].&amp;[Finland]"/>
    <s v="[geo - TTR].[protocol order].&amp;[1.2E1]"/>
    <s v="[geo - TTR].[description].&amp;[Italy]"/>
    <s v="[geo - TTR].[protocol order].&amp;[2.7E1]"/>
    <s v="[geo - TTR].[description].&amp;[Sweden]"/>
    <s v="[geo - TTR].[protocol order].&amp;[1.]"/>
    <s v="[geo - TTR].[description].&amp;[Belgium]"/>
    <s v="[geo - TTR].[protocol order].&amp;[1.E1]"/>
    <s v="[geo - TTR].[description].&amp;[France]"/>
    <s v="[geo - TTR].[protocol order].&amp;[4.]"/>
    <s v="[geo - TTR].[description].&amp;[Denmark]"/>
    <s v="[Annex_A_TTR_data].[TIME].&amp;[2020]"/>
  </metadataStrings>
  <mdxMetadata count="84">
    <mdx n="0" f="v">
      <t c="5">
        <n x="1"/>
        <n x="2"/>
        <n x="3"/>
        <n x="4"/>
        <n x="5"/>
      </t>
    </mdx>
    <mdx n="0" f="v">
      <t c="5">
        <n x="1"/>
        <n x="2"/>
        <n x="6"/>
        <n x="7"/>
        <n x="5"/>
      </t>
    </mdx>
    <mdx n="0" f="v">
      <t c="5">
        <n x="1"/>
        <n x="2"/>
        <n x="8"/>
        <n x="9"/>
        <n x="5"/>
      </t>
    </mdx>
    <mdx n="0" f="v">
      <t c="5">
        <n x="1"/>
        <n x="2"/>
        <n x="10"/>
        <n x="11"/>
        <n x="5"/>
      </t>
    </mdx>
    <mdx n="0" f="v">
      <t c="5">
        <n x="1"/>
        <n x="2"/>
        <n x="12"/>
        <n x="13"/>
        <n x="5"/>
      </t>
    </mdx>
    <mdx n="0" f="v">
      <t c="5">
        <n x="1"/>
        <n x="2"/>
        <n x="14"/>
        <n x="15"/>
        <n x="5"/>
      </t>
    </mdx>
    <mdx n="0" f="v">
      <t c="5">
        <n x="1"/>
        <n x="2"/>
        <n x="16"/>
        <n x="17"/>
        <n x="5"/>
      </t>
    </mdx>
    <mdx n="0" f="v">
      <t c="5">
        <n x="1"/>
        <n x="2"/>
        <n x="18"/>
        <n x="19"/>
        <n x="5"/>
      </t>
    </mdx>
    <mdx n="0" f="v">
      <t c="5">
        <n x="1"/>
        <n x="2"/>
        <n x="20"/>
        <n x="21"/>
        <n x="5"/>
      </t>
    </mdx>
    <mdx n="0" f="v">
      <t c="5">
        <n x="1"/>
        <n x="2"/>
        <n x="22"/>
        <n x="23"/>
        <n x="5"/>
      </t>
    </mdx>
    <mdx n="0" f="v">
      <t c="5">
        <n x="1"/>
        <n x="2"/>
        <n x="24"/>
        <n x="25"/>
        <n x="5"/>
      </t>
    </mdx>
    <mdx n="0" f="v">
      <t c="5">
        <n x="1"/>
        <n x="2"/>
        <n x="26"/>
        <n x="27"/>
        <n x="5"/>
      </t>
    </mdx>
    <mdx n="0" f="v">
      <t c="5">
        <n x="1"/>
        <n x="2"/>
        <n x="28"/>
        <n x="29"/>
        <n x="5"/>
      </t>
    </mdx>
    <mdx n="0" f="v">
      <t c="5">
        <n x="1"/>
        <n x="2"/>
        <n x="30"/>
        <n x="31"/>
        <n x="5"/>
      </t>
    </mdx>
    <mdx n="0" f="v">
      <t c="5">
        <n x="1"/>
        <n x="2"/>
        <n x="32"/>
        <n x="33"/>
        <n x="5"/>
      </t>
    </mdx>
    <mdx n="0" f="v">
      <t c="5">
        <n x="1"/>
        <n x="2"/>
        <n x="34"/>
        <n x="35"/>
        <n x="5"/>
      </t>
    </mdx>
    <mdx n="0" f="v">
      <t c="5">
        <n x="1"/>
        <n x="2"/>
        <n x="36"/>
        <n x="37"/>
        <n x="5"/>
      </t>
    </mdx>
    <mdx n="0" f="v">
      <t c="5">
        <n x="1"/>
        <n x="2"/>
        <n x="38"/>
        <n x="39"/>
        <n x="5"/>
      </t>
    </mdx>
    <mdx n="0" f="v">
      <t c="5">
        <n x="1"/>
        <n x="2"/>
        <n x="40"/>
        <n x="41"/>
        <n x="5"/>
      </t>
    </mdx>
    <mdx n="0" f="v">
      <t c="5">
        <n x="1"/>
        <n x="2"/>
        <n x="42"/>
        <n x="43"/>
        <n x="5"/>
      </t>
    </mdx>
    <mdx n="0" f="v">
      <t c="4">
        <n x="1"/>
        <n x="2"/>
        <n x="44"/>
        <n x="5"/>
      </t>
    </mdx>
    <mdx n="0" f="v">
      <t c="5">
        <n x="1"/>
        <n x="2"/>
        <n x="45"/>
        <n x="46"/>
        <n x="5"/>
      </t>
    </mdx>
    <mdx n="0" f="v">
      <t c="5">
        <n x="1"/>
        <n x="2"/>
        <n x="47"/>
        <n x="48"/>
        <n x="5"/>
      </t>
    </mdx>
    <mdx n="0" f="v">
      <t c="5">
        <n x="1"/>
        <n x="2"/>
        <n x="49"/>
        <n x="50"/>
        <n x="5"/>
      </t>
    </mdx>
    <mdx n="0" f="v">
      <t c="5">
        <n x="1"/>
        <n x="2"/>
        <n x="51"/>
        <n x="52"/>
        <n x="5"/>
      </t>
    </mdx>
    <mdx n="0" f="v">
      <t c="5">
        <n x="1"/>
        <n x="2"/>
        <n x="53"/>
        <n x="54"/>
        <n x="5"/>
      </t>
    </mdx>
    <mdx n="0" f="v">
      <t c="5">
        <n x="1"/>
        <n x="2"/>
        <n x="55"/>
        <n x="56"/>
        <n x="5"/>
      </t>
    </mdx>
    <mdx n="0" f="v">
      <t c="5">
        <n x="1"/>
        <n x="2"/>
        <n x="57"/>
        <n x="58"/>
        <n x="5"/>
      </t>
    </mdx>
    <mdx n="0" f="m">
      <t c="2">
        <n x="3"/>
        <n x="4"/>
      </t>
    </mdx>
    <mdx n="0" f="m">
      <t c="2">
        <n x="6"/>
        <n x="7"/>
      </t>
    </mdx>
    <mdx n="0" f="m">
      <t c="2">
        <n x="8"/>
        <n x="9"/>
      </t>
    </mdx>
    <mdx n="0" f="m">
      <t c="2">
        <n x="10"/>
        <n x="11"/>
      </t>
    </mdx>
    <mdx n="0" f="m">
      <t c="2">
        <n x="12"/>
        <n x="13"/>
      </t>
    </mdx>
    <mdx n="0" f="m">
      <t c="2">
        <n x="14"/>
        <n x="15"/>
      </t>
    </mdx>
    <mdx n="0" f="m">
      <t c="2">
        <n x="16"/>
        <n x="17"/>
      </t>
    </mdx>
    <mdx n="0" f="m">
      <t c="2">
        <n x="18"/>
        <n x="19"/>
      </t>
    </mdx>
    <mdx n="0" f="m">
      <t c="2">
        <n x="20"/>
        <n x="21"/>
      </t>
    </mdx>
    <mdx n="0" f="m">
      <t c="2">
        <n x="22"/>
        <n x="23"/>
      </t>
    </mdx>
    <mdx n="0" f="m">
      <t c="2">
        <n x="24"/>
        <n x="25"/>
      </t>
    </mdx>
    <mdx n="0" f="m">
      <t c="2">
        <n x="26"/>
        <n x="27"/>
      </t>
    </mdx>
    <mdx n="0" f="m">
      <t c="2">
        <n x="28"/>
        <n x="29"/>
      </t>
    </mdx>
    <mdx n="0" f="m">
      <t c="2">
        <n x="30"/>
        <n x="31"/>
      </t>
    </mdx>
    <mdx n="0" f="m">
      <t c="2">
        <n x="32"/>
        <n x="33"/>
      </t>
    </mdx>
    <mdx n="0" f="m">
      <t c="2">
        <n x="34"/>
        <n x="35"/>
      </t>
    </mdx>
    <mdx n="0" f="m">
      <t c="2">
        <n x="36"/>
        <n x="37"/>
      </t>
    </mdx>
    <mdx n="0" f="m">
      <t c="2">
        <n x="38"/>
        <n x="39"/>
      </t>
    </mdx>
    <mdx n="0" f="m">
      <t c="2">
        <n x="40"/>
        <n x="41"/>
      </t>
    </mdx>
    <mdx n="0" f="m">
      <t c="2">
        <n x="42"/>
        <n x="43"/>
      </t>
    </mdx>
    <mdx n="0" f="m">
      <t c="1">
        <n x="44"/>
      </t>
    </mdx>
    <mdx n="0" f="m">
      <t c="2">
        <n x="45"/>
        <n x="46"/>
      </t>
    </mdx>
    <mdx n="0" f="m">
      <t c="2">
        <n x="47"/>
        <n x="48"/>
      </t>
    </mdx>
    <mdx n="0" f="m">
      <t c="2">
        <n x="49"/>
        <n x="50"/>
      </t>
    </mdx>
    <mdx n="0" f="m">
      <t c="2">
        <n x="51"/>
        <n x="52"/>
      </t>
    </mdx>
    <mdx n="0" f="m">
      <t c="2">
        <n x="53"/>
        <n x="54"/>
      </t>
    </mdx>
    <mdx n="0" f="m">
      <t c="2">
        <n x="55"/>
        <n x="56"/>
      </t>
    </mdx>
    <mdx n="0" f="m">
      <t c="2">
        <n x="57"/>
        <n x="58"/>
      </t>
    </mdx>
    <mdx n="0" f="v">
      <t c="5">
        <n x="1"/>
        <n x="2"/>
        <n x="3"/>
        <n x="4"/>
        <n x="59"/>
      </t>
    </mdx>
    <mdx n="0" f="v">
      <t c="5">
        <n x="1"/>
        <n x="2"/>
        <n x="6"/>
        <n x="7"/>
        <n x="59"/>
      </t>
    </mdx>
    <mdx n="0" f="v">
      <t c="5">
        <n x="1"/>
        <n x="2"/>
        <n x="8"/>
        <n x="9"/>
        <n x="59"/>
      </t>
    </mdx>
    <mdx n="0" f="v">
      <t c="5">
        <n x="1"/>
        <n x="2"/>
        <n x="10"/>
        <n x="11"/>
        <n x="59"/>
      </t>
    </mdx>
    <mdx n="0" f="v">
      <t c="5">
        <n x="1"/>
        <n x="2"/>
        <n x="12"/>
        <n x="13"/>
        <n x="59"/>
      </t>
    </mdx>
    <mdx n="0" f="v">
      <t c="5">
        <n x="1"/>
        <n x="2"/>
        <n x="14"/>
        <n x="15"/>
        <n x="59"/>
      </t>
    </mdx>
    <mdx n="0" f="v">
      <t c="5">
        <n x="1"/>
        <n x="2"/>
        <n x="16"/>
        <n x="17"/>
        <n x="59"/>
      </t>
    </mdx>
    <mdx n="0" f="v">
      <t c="5">
        <n x="1"/>
        <n x="2"/>
        <n x="18"/>
        <n x="19"/>
        <n x="59"/>
      </t>
    </mdx>
    <mdx n="0" f="v">
      <t c="5">
        <n x="1"/>
        <n x="2"/>
        <n x="20"/>
        <n x="21"/>
        <n x="59"/>
      </t>
    </mdx>
    <mdx n="0" f="v">
      <t c="5">
        <n x="1"/>
        <n x="2"/>
        <n x="22"/>
        <n x="23"/>
        <n x="59"/>
      </t>
    </mdx>
    <mdx n="0" f="v">
      <t c="5">
        <n x="1"/>
        <n x="2"/>
        <n x="24"/>
        <n x="25"/>
        <n x="59"/>
      </t>
    </mdx>
    <mdx n="0" f="v">
      <t c="5">
        <n x="1"/>
        <n x="2"/>
        <n x="26"/>
        <n x="27"/>
        <n x="59"/>
      </t>
    </mdx>
    <mdx n="0" f="v">
      <t c="5">
        <n x="1"/>
        <n x="2"/>
        <n x="28"/>
        <n x="29"/>
        <n x="59"/>
      </t>
    </mdx>
    <mdx n="0" f="v">
      <t c="5">
        <n x="1"/>
        <n x="2"/>
        <n x="30"/>
        <n x="31"/>
        <n x="59"/>
      </t>
    </mdx>
    <mdx n="0" f="v">
      <t c="5">
        <n x="1"/>
        <n x="2"/>
        <n x="32"/>
        <n x="33"/>
        <n x="59"/>
      </t>
    </mdx>
    <mdx n="0" f="v">
      <t c="5">
        <n x="1"/>
        <n x="2"/>
        <n x="34"/>
        <n x="35"/>
        <n x="59"/>
      </t>
    </mdx>
    <mdx n="0" f="v">
      <t c="5">
        <n x="1"/>
        <n x="2"/>
        <n x="36"/>
        <n x="37"/>
        <n x="59"/>
      </t>
    </mdx>
    <mdx n="0" f="v">
      <t c="5">
        <n x="1"/>
        <n x="2"/>
        <n x="38"/>
        <n x="39"/>
        <n x="59"/>
      </t>
    </mdx>
    <mdx n="0" f="v">
      <t c="5">
        <n x="1"/>
        <n x="2"/>
        <n x="40"/>
        <n x="41"/>
        <n x="59"/>
      </t>
    </mdx>
    <mdx n="0" f="v">
      <t c="5">
        <n x="1"/>
        <n x="2"/>
        <n x="42"/>
        <n x="43"/>
        <n x="59"/>
      </t>
    </mdx>
    <mdx n="0" f="v">
      <t c="4">
        <n x="1"/>
        <n x="2"/>
        <n x="44"/>
        <n x="59"/>
      </t>
    </mdx>
    <mdx n="0" f="v">
      <t c="5">
        <n x="1"/>
        <n x="2"/>
        <n x="45"/>
        <n x="46"/>
        <n x="59"/>
      </t>
    </mdx>
    <mdx n="0" f="v">
      <t c="5">
        <n x="1"/>
        <n x="2"/>
        <n x="47"/>
        <n x="48"/>
        <n x="59"/>
      </t>
    </mdx>
    <mdx n="0" f="v">
      <t c="5">
        <n x="1"/>
        <n x="2"/>
        <n x="49"/>
        <n x="50"/>
        <n x="59"/>
      </t>
    </mdx>
    <mdx n="0" f="v">
      <t c="5">
        <n x="1"/>
        <n x="2"/>
        <n x="51"/>
        <n x="52"/>
        <n x="59"/>
      </t>
    </mdx>
    <mdx n="0" f="v">
      <t c="5">
        <n x="1"/>
        <n x="2"/>
        <n x="53"/>
        <n x="54"/>
        <n x="59"/>
      </t>
    </mdx>
    <mdx n="0" f="v">
      <t c="5">
        <n x="1"/>
        <n x="2"/>
        <n x="55"/>
        <n x="56"/>
        <n x="59"/>
      </t>
    </mdx>
    <mdx n="0" f="v">
      <t c="5">
        <n x="1"/>
        <n x="2"/>
        <n x="57"/>
        <n x="58"/>
        <n x="59"/>
      </t>
    </mdx>
  </mdxMetadata>
  <valueMetadata count="8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valueMetadata>
</metadata>
</file>

<file path=xl/sharedStrings.xml><?xml version="1.0" encoding="utf-8"?>
<sst xmlns="http://schemas.openxmlformats.org/spreadsheetml/2006/main" count="3067" uniqueCount="1870">
  <si>
    <t>1. Saldo verejnej správy</t>
  </si>
  <si>
    <t>2. Cyklická zložka</t>
  </si>
  <si>
    <t>MFSR</t>
  </si>
  <si>
    <t>EK</t>
  </si>
  <si>
    <t>Nemecko</t>
  </si>
  <si>
    <t>Poľsko</t>
  </si>
  <si>
    <t>Maďarsko</t>
  </si>
  <si>
    <t>-</t>
  </si>
  <si>
    <t>Zdroj: MF SR</t>
  </si>
  <si>
    <t>P.č.</t>
  </si>
  <si>
    <t>Ukazovateľ</t>
  </si>
  <si>
    <t>Skutočnosť</t>
  </si>
  <si>
    <t>Prognóza</t>
  </si>
  <si>
    <t>m.j.</t>
  </si>
  <si>
    <t>HDP, bežné ceny</t>
  </si>
  <si>
    <t>mld. eur</t>
  </si>
  <si>
    <t>HDP, stále ceny</t>
  </si>
  <si>
    <t>%</t>
  </si>
  <si>
    <t xml:space="preserve">     Konečná spotreba domácností a NISD[1]</t>
  </si>
  <si>
    <t xml:space="preserve">     Konečná spotreba verejnej správy </t>
  </si>
  <si>
    <t xml:space="preserve">     Tvorba hrubého fixného kapitálu </t>
  </si>
  <si>
    <t xml:space="preserve">     Export tovarov a služieb </t>
  </si>
  <si>
    <t xml:space="preserve">     Import tovarov a služieb </t>
  </si>
  <si>
    <t>Produkčná medzera (podiel na potenciálnom produkte)</t>
  </si>
  <si>
    <t>Priem. mesačná mzda za hospodárstvo (nominálny rast)</t>
  </si>
  <si>
    <t>Priemerný rast zamestnanosti, podľa VZPS</t>
  </si>
  <si>
    <t>Priemerný rast zamestnanosti, podľa ESA95</t>
  </si>
  <si>
    <t>Priemerná miera nezamestnanosti, podľa VZPS</t>
  </si>
  <si>
    <t>Priemerná evidovaná miera nezamestnanosti</t>
  </si>
  <si>
    <t>Harmonizovaný index spotrebiteľských cien (HICP)</t>
  </si>
  <si>
    <t>Reálny rast HDP (%)</t>
  </si>
  <si>
    <t>Makrovýbor (medián)</t>
  </si>
  <si>
    <t>OECD</t>
  </si>
  <si>
    <t>MMF</t>
  </si>
  <si>
    <t>HICP  (%)</t>
  </si>
  <si>
    <t>Bežný účet (% HDP)</t>
  </si>
  <si>
    <t>% HDP</t>
  </si>
  <si>
    <t>v % HDP</t>
  </si>
  <si>
    <t>Spolu</t>
  </si>
  <si>
    <t>OS</t>
  </si>
  <si>
    <t>2. Výdavky spolu</t>
  </si>
  <si>
    <t xml:space="preserve">  Bežné výdavky</t>
  </si>
  <si>
    <t xml:space="preserve">    Kompenzácie zamestnancov</t>
  </si>
  <si>
    <t xml:space="preserve">    Medzispotreba</t>
  </si>
  <si>
    <t xml:space="preserve">    Subvencie</t>
  </si>
  <si>
    <t xml:space="preserve">    Úrokové náklady</t>
  </si>
  <si>
    <t xml:space="preserve">    Celkové sociálne transfery</t>
  </si>
  <si>
    <t xml:space="preserve">     - Naturálne sociálne transfery</t>
  </si>
  <si>
    <t xml:space="preserve">    Ostatné bežné transfery</t>
  </si>
  <si>
    <t xml:space="preserve"> Kapitálové výdavky</t>
  </si>
  <si>
    <t xml:space="preserve">    Kapitálové investície</t>
  </si>
  <si>
    <t xml:space="preserve">      - Tvorba hrubého fixného kapitálu</t>
  </si>
  <si>
    <t xml:space="preserve">    Kapitálové transfery</t>
  </si>
  <si>
    <t>A. Hrubý dlh verejnej správy (k 1.1.)</t>
  </si>
  <si>
    <t>B. Celková medziročná zmena hrubého dlhu VS</t>
  </si>
  <si>
    <t xml:space="preserve"> - prostriedky ŠP využité pre financovanie potrieb štátu</t>
  </si>
  <si>
    <t xml:space="preserve"> - emisný diskont</t>
  </si>
  <si>
    <t xml:space="preserve"> - diskont pri splatnosti</t>
  </si>
  <si>
    <t>z toho: NDS</t>
  </si>
  <si>
    <t>z toho: Dopravné podniky obcí</t>
  </si>
  <si>
    <t xml:space="preserve"> - ostatné</t>
  </si>
  <si>
    <t>C. Hrubý dlh verejnej správy (k 31.12.) (A+B)</t>
  </si>
  <si>
    <t>HDP</t>
  </si>
  <si>
    <t>P.2</t>
  </si>
  <si>
    <t>Investície</t>
  </si>
  <si>
    <t>Saldo verejnej správy</t>
  </si>
  <si>
    <t>Štrukturálne saldo</t>
  </si>
  <si>
    <t>Primárne saldo</t>
  </si>
  <si>
    <t>Španielsko</t>
  </si>
  <si>
    <t>Spotreba</t>
  </si>
  <si>
    <t>Zásoby a diskrepancia</t>
  </si>
  <si>
    <t>Čistý export</t>
  </si>
  <si>
    <t>Poľnohospodárstvo</t>
  </si>
  <si>
    <t>Priemysel</t>
  </si>
  <si>
    <t>Trhové služby</t>
  </si>
  <si>
    <t>Verejný sektor</t>
  </si>
  <si>
    <t>Stavebníctvo</t>
  </si>
  <si>
    <t>Hospodárstvo spolu</t>
  </si>
  <si>
    <t>Tovary</t>
  </si>
  <si>
    <t>Služby</t>
  </si>
  <si>
    <t>Celková inflácia</t>
  </si>
  <si>
    <t>Čistá inflácia</t>
  </si>
  <si>
    <t>Ceny potravín</t>
  </si>
  <si>
    <t>Regulované ceny</t>
  </si>
  <si>
    <t>Bilancia bežného účtu (podiel na HDP)</t>
  </si>
  <si>
    <t>BÚ PB</t>
  </si>
  <si>
    <t>Pot. HDP (rast, %)</t>
  </si>
  <si>
    <t>Zásoba kapitálu</t>
  </si>
  <si>
    <t>Práca</t>
  </si>
  <si>
    <t>* celková produktivita výrobných faktorov</t>
  </si>
  <si>
    <t>Zdroj: MF SR</t>
  </si>
  <si>
    <t>TFP</t>
  </si>
  <si>
    <t>Prod. Medzera</t>
  </si>
  <si>
    <t>(% pot. HDP)</t>
  </si>
  <si>
    <t xml:space="preserve">Zdroj: MF SR                                                                                                       </t>
  </si>
  <si>
    <r>
      <t>TFP</t>
    </r>
    <r>
      <rPr>
        <b/>
        <vertAlign val="superscript"/>
        <sz val="9"/>
        <color rgb="FF000000"/>
        <rFont val="Arial Narrow"/>
        <family val="2"/>
        <charset val="238"/>
      </rPr>
      <t>*</t>
    </r>
  </si>
  <si>
    <t xml:space="preserve"> </t>
  </si>
  <si>
    <t>Zmeny</t>
  </si>
  <si>
    <t>Medzisúčet</t>
  </si>
  <si>
    <t>Prechod osi x</t>
  </si>
  <si>
    <t>Výplň</t>
  </si>
  <si>
    <t>Zmena</t>
  </si>
  <si>
    <t>Kompenzácie zamestnancov</t>
  </si>
  <si>
    <t>Saldo VS - rozpočet</t>
  </si>
  <si>
    <t>GDP</t>
  </si>
  <si>
    <t>Source: MoF SR</t>
  </si>
  <si>
    <t>Real GDP growth (%)</t>
  </si>
  <si>
    <t>Consumption</t>
  </si>
  <si>
    <t>Investment</t>
  </si>
  <si>
    <t>Inventories and disc.</t>
  </si>
  <si>
    <t>Net export</t>
  </si>
  <si>
    <t>Agriculture</t>
  </si>
  <si>
    <t>Industry</t>
  </si>
  <si>
    <t>Market services</t>
  </si>
  <si>
    <t>Public sector</t>
  </si>
  <si>
    <t>Construction</t>
  </si>
  <si>
    <t>Total economy</t>
  </si>
  <si>
    <t>Goods</t>
  </si>
  <si>
    <t>Services</t>
  </si>
  <si>
    <t>CAB</t>
  </si>
  <si>
    <t>Total inflation</t>
  </si>
  <si>
    <t>Net inflation</t>
  </si>
  <si>
    <t>Food prices</t>
  </si>
  <si>
    <t>Regulated prices</t>
  </si>
  <si>
    <t>No.</t>
  </si>
  <si>
    <t>Indicator</t>
  </si>
  <si>
    <t>Actual</t>
  </si>
  <si>
    <t>Forecast</t>
  </si>
  <si>
    <t>unit</t>
  </si>
  <si>
    <t>GDP, current prices</t>
  </si>
  <si>
    <t>GDP, constant prices</t>
  </si>
  <si>
    <t xml:space="preserve">     Final consumption of households and NPISH[1]</t>
  </si>
  <si>
    <t xml:space="preserve">     Final consumption of government</t>
  </si>
  <si>
    <t xml:space="preserve">     Gross fixed capital formation</t>
  </si>
  <si>
    <t xml:space="preserve">     Export of goods and services</t>
  </si>
  <si>
    <t xml:space="preserve">     Import of goods and services</t>
  </si>
  <si>
    <t>Output gap (share of pot. output)</t>
  </si>
  <si>
    <t>Average montly wage (nominal growth)</t>
  </si>
  <si>
    <t>Average employment growth, LFS</t>
  </si>
  <si>
    <t>Average employment growth, ESA</t>
  </si>
  <si>
    <t>Unemployment rate, LFS</t>
  </si>
  <si>
    <t>Unemployment rate, registered</t>
  </si>
  <si>
    <t>HICP</t>
  </si>
  <si>
    <t>Current account balance (share of GDP)</t>
  </si>
  <si>
    <t>bn. eur</t>
  </si>
  <si>
    <t>Pot. GDP (growth, %)</t>
  </si>
  <si>
    <t>Capital stock</t>
  </si>
  <si>
    <t>Labor</t>
  </si>
  <si>
    <t>Output gap</t>
  </si>
  <si>
    <t>(% pot. GDP)</t>
  </si>
  <si>
    <t>MFC (median)</t>
  </si>
  <si>
    <t>EC</t>
  </si>
  <si>
    <t>IMF</t>
  </si>
  <si>
    <t>CAB (% GDP)</t>
  </si>
  <si>
    <t>2. Cyclical component</t>
  </si>
  <si>
    <t>4. Structural balance (1-2-3)</t>
  </si>
  <si>
    <t>Consolidation effort (ESA2010, % GDP) </t>
  </si>
  <si>
    <t>General government gross debt</t>
  </si>
  <si>
    <t>Structural balance</t>
  </si>
  <si>
    <t>Net debt</t>
  </si>
  <si>
    <t>Total</t>
  </si>
  <si>
    <t>Others</t>
  </si>
  <si>
    <t xml:space="preserve">  Current expenditure</t>
  </si>
  <si>
    <t xml:space="preserve">   Intermediate Consumption</t>
  </si>
  <si>
    <t xml:space="preserve">    Interest</t>
  </si>
  <si>
    <t xml:space="preserve">    Total Social Transfers</t>
  </si>
  <si>
    <t xml:space="preserve">     - Social benefits other than in kind</t>
  </si>
  <si>
    <t xml:space="preserve">     - Social transfers in kind (healthcare facilities)</t>
  </si>
  <si>
    <t xml:space="preserve">    Other current transfers</t>
  </si>
  <si>
    <t>Capital expenditures</t>
  </si>
  <si>
    <t xml:space="preserve">    Capital Investment</t>
  </si>
  <si>
    <t xml:space="preserve">      - Gross fixed capital formation</t>
  </si>
  <si>
    <t xml:space="preserve">    Capital transfers</t>
  </si>
  <si>
    <t>1. GG balance</t>
  </si>
  <si>
    <t>B.  y-o-y gross debt change</t>
  </si>
  <si>
    <t xml:space="preserve"> - discount at maturity</t>
  </si>
  <si>
    <t>of which: NDS</t>
  </si>
  <si>
    <t xml:space="preserve"> - others</t>
  </si>
  <si>
    <t>v % GDP</t>
  </si>
  <si>
    <t>A. GG gross debt (as of 1.1.)</t>
  </si>
  <si>
    <t>Y-o-y change of gross debt</t>
  </si>
  <si>
    <t>Primary balance</t>
  </si>
  <si>
    <t>Interest</t>
  </si>
  <si>
    <t>Source: MF SR</t>
  </si>
  <si>
    <t xml:space="preserve">Source: MoF SR                                                                                                       </t>
  </si>
  <si>
    <t xml:space="preserve">Zdroj: MF SR        </t>
  </si>
  <si>
    <t xml:space="preserve">Source: MoF SR        </t>
  </si>
  <si>
    <t>Sorce: MoF SR</t>
  </si>
  <si>
    <t xml:space="preserve">Source: MoF SR       </t>
  </si>
  <si>
    <t>Changes</t>
  </si>
  <si>
    <t>Sum</t>
  </si>
  <si>
    <t>Crossing X-axis</t>
  </si>
  <si>
    <t>Fill</t>
  </si>
  <si>
    <t>Change</t>
  </si>
  <si>
    <t>2. Total expenditures</t>
  </si>
  <si>
    <t xml:space="preserve"> - state budget deficit (cash accounting)</t>
  </si>
  <si>
    <t xml:space="preserve"> - State Treasury funds used to finance state needs</t>
  </si>
  <si>
    <t xml:space="preserve"> - issuance discount</t>
  </si>
  <si>
    <t xml:space="preserve"> - indebtedness of other GG entities</t>
  </si>
  <si>
    <t>of which: municipal public transportation companies</t>
  </si>
  <si>
    <t>of which: municipalities</t>
  </si>
  <si>
    <t>C. Gross debt of general government (as of 31 December) (A+B)</t>
  </si>
  <si>
    <t>Primárne výnosy</t>
  </si>
  <si>
    <t>Sekundárne výnosy</t>
  </si>
  <si>
    <t>Primary income</t>
  </si>
  <si>
    <t>Secondary income</t>
  </si>
  <si>
    <t>Zmena nepriamych daní</t>
  </si>
  <si>
    <t>Change in indirect taxes</t>
  </si>
  <si>
    <t>2020F</t>
  </si>
  <si>
    <t>NP</t>
  </si>
  <si>
    <t>D.1</t>
  </si>
  <si>
    <t>RVS</t>
  </si>
  <si>
    <t>Príjmy spolu</t>
  </si>
  <si>
    <t>Daňové príjmy</t>
  </si>
  <si>
    <t xml:space="preserve">     - Sociálne dávky okrem naturálnych soc. transferov</t>
  </si>
  <si>
    <t>Tax revenue</t>
  </si>
  <si>
    <t>Non-tax revenue (P.11+P.12)</t>
  </si>
  <si>
    <t>Grants and transfers (D.7R)</t>
  </si>
  <si>
    <t xml:space="preserve">
Skutočnosť</t>
  </si>
  <si>
    <t>Rozpočet</t>
  </si>
  <si>
    <t>D.2+D.5+D.91</t>
  </si>
  <si>
    <t>Dane z produkcie a dovozu</t>
  </si>
  <si>
    <t>D.2</t>
  </si>
  <si>
    <t xml:space="preserve"> - Daň z pridanej hodnoty (spolu so zdrojmi EÚ)</t>
  </si>
  <si>
    <t xml:space="preserve">D.211 </t>
  </si>
  <si>
    <t xml:space="preserve"> - Spotrebné dane</t>
  </si>
  <si>
    <t xml:space="preserve">D.2122C+D.214A </t>
  </si>
  <si>
    <t xml:space="preserve"> - Dane z majetku a iné</t>
  </si>
  <si>
    <t xml:space="preserve">D.29A </t>
  </si>
  <si>
    <t>Bežné dane z dôchodkov, majetku</t>
  </si>
  <si>
    <t>D.5</t>
  </si>
  <si>
    <t xml:space="preserve"> - Daň z príjmov fyzických osôb</t>
  </si>
  <si>
    <t xml:space="preserve">D.51A </t>
  </si>
  <si>
    <t xml:space="preserve"> - zo závislej činnosti</t>
  </si>
  <si>
    <t xml:space="preserve"> - z podnikania a inej samostatnej zár. činnosti</t>
  </si>
  <si>
    <t xml:space="preserve"> - Daň z príjmov právnických osôb</t>
  </si>
  <si>
    <t xml:space="preserve">D.51B </t>
  </si>
  <si>
    <t xml:space="preserve"> - Daň z príjmov vyberaná zrážkou - rozp. klasif.</t>
  </si>
  <si>
    <t>D.51E</t>
  </si>
  <si>
    <t>D.59A</t>
  </si>
  <si>
    <t>Dane z kapitálu</t>
  </si>
  <si>
    <t>D.91</t>
  </si>
  <si>
    <t>Príspevky na sociálne zabezpečenie</t>
  </si>
  <si>
    <t>D.61</t>
  </si>
  <si>
    <t>Skutočné príspevky na sociálne zabezpečenie</t>
  </si>
  <si>
    <t>D.611</t>
  </si>
  <si>
    <t xml:space="preserve"> - Príspevky zamestnávateľov</t>
  </si>
  <si>
    <t xml:space="preserve">D.6111 </t>
  </si>
  <si>
    <t xml:space="preserve">D.6112 </t>
  </si>
  <si>
    <t>Imputované príspevky na sociálne zabezpečenie</t>
  </si>
  <si>
    <t>D.612</t>
  </si>
  <si>
    <t>Nedaňové príjmy</t>
  </si>
  <si>
    <t>Tržby</t>
  </si>
  <si>
    <t xml:space="preserve"> - Trhová produkcia + Produkcia pre vlastné konečné použitie</t>
  </si>
  <si>
    <t>P.11+P.12</t>
  </si>
  <si>
    <t xml:space="preserve"> - Platby za ostatnú netrhovú produkciu</t>
  </si>
  <si>
    <t>P.131</t>
  </si>
  <si>
    <t>Dôchodky z majetku, z ktorých</t>
  </si>
  <si>
    <t>D.4</t>
  </si>
  <si>
    <t xml:space="preserve"> - Dividendy</t>
  </si>
  <si>
    <t xml:space="preserve"> - Úroky</t>
  </si>
  <si>
    <t>D.41</t>
  </si>
  <si>
    <t>Granty a transfery</t>
  </si>
  <si>
    <t>D.39+D.7+D.9</t>
  </si>
  <si>
    <t>z toho: z EÚ</t>
  </si>
  <si>
    <t>Ostatné subvencie ma produkciu</t>
  </si>
  <si>
    <t>D.39</t>
  </si>
  <si>
    <t>Ostatné bežné transfery</t>
  </si>
  <si>
    <t>D.7</t>
  </si>
  <si>
    <t>Kapitálové transfery</t>
  </si>
  <si>
    <t>D.9</t>
  </si>
  <si>
    <t>Výdavky spolu</t>
  </si>
  <si>
    <t>TE</t>
  </si>
  <si>
    <t>Bežné výdavky</t>
  </si>
  <si>
    <t xml:space="preserve"> - Mzdy a platy</t>
  </si>
  <si>
    <t xml:space="preserve">D.11 </t>
  </si>
  <si>
    <t xml:space="preserve"> - Sociálne príspevky zamestnávateľov</t>
  </si>
  <si>
    <t xml:space="preserve">D.12 </t>
  </si>
  <si>
    <t>Medzispotreba</t>
  </si>
  <si>
    <t>Dane</t>
  </si>
  <si>
    <t>D.29+D.5</t>
  </si>
  <si>
    <t>Iné dane z produkcie</t>
  </si>
  <si>
    <t>D.29</t>
  </si>
  <si>
    <t>Bežné dane z majetku, atď.</t>
  </si>
  <si>
    <t>Subvencie</t>
  </si>
  <si>
    <t>D.3</t>
  </si>
  <si>
    <t xml:space="preserve"> - Dotácie do poľnohospodárstva</t>
  </si>
  <si>
    <t xml:space="preserve"> - Dotácie do dopravy</t>
  </si>
  <si>
    <t xml:space="preserve"> - železničná doprava</t>
  </si>
  <si>
    <t xml:space="preserve"> - cestná doprava</t>
  </si>
  <si>
    <t xml:space="preserve"> - Ostatné</t>
  </si>
  <si>
    <t>Dôchodky z majetku</t>
  </si>
  <si>
    <t>Úrokové náklady</t>
  </si>
  <si>
    <t>Ostatné dôchodky z majetku</t>
  </si>
  <si>
    <t>Celkové sociálne transfery</t>
  </si>
  <si>
    <t>D.6</t>
  </si>
  <si>
    <t xml:space="preserve"> - Sociálne dávky okrem naturálnych soc. transferov</t>
  </si>
  <si>
    <t>D.62</t>
  </si>
  <si>
    <t xml:space="preserve"> - Aktívne opatrenia trhu práce</t>
  </si>
  <si>
    <t xml:space="preserve"> - Nemocenské dávky</t>
  </si>
  <si>
    <t xml:space="preserve"> - Dôchodkové dávky zo starobného a invalidného poistenia</t>
  </si>
  <si>
    <t xml:space="preserve"> - Dávky v nezamestnanosti</t>
  </si>
  <si>
    <t xml:space="preserve"> - Štátne sociálne dávky a podpora</t>
  </si>
  <si>
    <t xml:space="preserve"> - na prídavok na dieťa</t>
  </si>
  <si>
    <t xml:space="preserve"> - na príspevok pri narodení dieťaťa a prísp. rodičom</t>
  </si>
  <si>
    <t xml:space="preserve"> - na rodičovský príspevok</t>
  </si>
  <si>
    <t xml:space="preserve"> - na dávku v hmotnej núdzi a príspevky k dávke</t>
  </si>
  <si>
    <t xml:space="preserve"> - na peňažné príspevky na kompenzáciu</t>
  </si>
  <si>
    <t xml:space="preserve"> - Platené poistné za skupiny osôb ustanovené zákonom</t>
  </si>
  <si>
    <t xml:space="preserve"> - sociálne poistenie</t>
  </si>
  <si>
    <t xml:space="preserve"> - zdravotné poistenie</t>
  </si>
  <si>
    <t xml:space="preserve"> - Naturálne sociálne transfery (zdravotnícke zariadenia)</t>
  </si>
  <si>
    <t>z toho: Odvody do rozpočtu EÚ</t>
  </si>
  <si>
    <t>z toho: 2% z daní na verejnoprospešný účel</t>
  </si>
  <si>
    <t>Kapitálové výdavky</t>
  </si>
  <si>
    <t>Kapitálové investície</t>
  </si>
  <si>
    <t xml:space="preserve"> - Tvorba hrubého fixného kapitálu</t>
  </si>
  <si>
    <t xml:space="preserve"> - Zmena stavu zásob a nadobudnutie mínus úbytok cenností</t>
  </si>
  <si>
    <t xml:space="preserve"> - Nadobudnutie mínus úbytok nefinančných neprodukovaných aktív</t>
  </si>
  <si>
    <t>Čisté pôžičky poskytnuté / prijaté</t>
  </si>
  <si>
    <t>SK</t>
  </si>
  <si>
    <t>P.51G</t>
  </si>
  <si>
    <t>Ostatné</t>
  </si>
  <si>
    <t>PL</t>
  </si>
  <si>
    <t>HU</t>
  </si>
  <si>
    <t>CZ</t>
  </si>
  <si>
    <t>NL</t>
  </si>
  <si>
    <t>FR</t>
  </si>
  <si>
    <t>IT</t>
  </si>
  <si>
    <t>PT</t>
  </si>
  <si>
    <t>AT</t>
  </si>
  <si>
    <t>SE</t>
  </si>
  <si>
    <t>BE</t>
  </si>
  <si>
    <t>LU</t>
  </si>
  <si>
    <t>FI</t>
  </si>
  <si>
    <t>ES</t>
  </si>
  <si>
    <t>SI</t>
  </si>
  <si>
    <t>EE</t>
  </si>
  <si>
    <t>Daňová medzera na DPH (% potenciálneho výnosu)</t>
  </si>
  <si>
    <t>BG</t>
  </si>
  <si>
    <t>EL</t>
  </si>
  <si>
    <t>MT</t>
  </si>
  <si>
    <t>RO</t>
  </si>
  <si>
    <t>IE</t>
  </si>
  <si>
    <t>DE</t>
  </si>
  <si>
    <t>CY</t>
  </si>
  <si>
    <t>HR</t>
  </si>
  <si>
    <t>LT</t>
  </si>
  <si>
    <t>DK</t>
  </si>
  <si>
    <t>LV</t>
  </si>
  <si>
    <r>
      <t>Konsolidačné úsilie</t>
    </r>
    <r>
      <rPr>
        <sz val="9"/>
        <color theme="4"/>
        <rFont val="Arial Narrow"/>
        <family val="2"/>
        <charset val="238"/>
      </rPr>
      <t xml:space="preserve"> (ESA2010, % HDP) </t>
    </r>
  </si>
  <si>
    <t>No policy scenario (NPC)</t>
  </si>
  <si>
    <t>Outturn</t>
  </si>
  <si>
    <t>Budget</t>
  </si>
  <si>
    <t>NPC</t>
  </si>
  <si>
    <t>Total revenue</t>
  </si>
  <si>
    <t>P.11 + P.12 + P.131</t>
  </si>
  <si>
    <t>D.421</t>
  </si>
  <si>
    <t>P.11 + P.12 + P.131 + D.4</t>
  </si>
  <si>
    <t>D.42-45</t>
  </si>
  <si>
    <t>D.632</t>
  </si>
  <si>
    <t>P.5M</t>
  </si>
  <si>
    <t>P.51G + P.5M + NP</t>
  </si>
  <si>
    <t>P.51G + P.5M + NP + D.9</t>
  </si>
  <si>
    <t>D.1 + P.2 + D.29 + D.5 + D.3 +D.4 + D.6 + D.7</t>
  </si>
  <si>
    <t>B.9 (TR - TE)</t>
  </si>
  <si>
    <t>in % of GDP</t>
  </si>
  <si>
    <t>Total expenditure</t>
  </si>
  <si>
    <t>Net lending/borrowing</t>
  </si>
  <si>
    <t xml:space="preserve"> - in % of GDP</t>
  </si>
  <si>
    <t>Current Expenditure</t>
  </si>
  <si>
    <t>Compensation of employees</t>
  </si>
  <si>
    <t xml:space="preserve"> - Wages and salaries</t>
  </si>
  <si>
    <t xml:space="preserve"> - Employers' social security contributions</t>
  </si>
  <si>
    <t>Intermediate Consumption</t>
  </si>
  <si>
    <t>Taxes</t>
  </si>
  <si>
    <t>Other taxes on production</t>
  </si>
  <si>
    <t>Current taxes on income, wealth etc.</t>
  </si>
  <si>
    <t>Subsidies</t>
  </si>
  <si>
    <t xml:space="preserve"> - Agricultural Subsidies</t>
  </si>
  <si>
    <t xml:space="preserve"> - Transport Subsidies</t>
  </si>
  <si>
    <t xml:space="preserve"> - Railway Transport</t>
  </si>
  <si>
    <t xml:space="preserve"> - Bus transport</t>
  </si>
  <si>
    <t xml:space="preserve"> - Other</t>
  </si>
  <si>
    <t>Property Income</t>
  </si>
  <si>
    <t xml:space="preserve"> - Interest</t>
  </si>
  <si>
    <t xml:space="preserve"> - Other Property Income</t>
  </si>
  <si>
    <t>Total Social Transfers</t>
  </si>
  <si>
    <t xml:space="preserve"> - Sociálne benefits other than in kind</t>
  </si>
  <si>
    <t xml:space="preserve"> - Active Labor Market Measures</t>
  </si>
  <si>
    <t xml:space="preserve"> - Sickness benefits</t>
  </si>
  <si>
    <t xml:space="preserve"> - Retirement and disability pensions</t>
  </si>
  <si>
    <t xml:space="preserve"> - Unemployment benefits</t>
  </si>
  <si>
    <t xml:space="preserve"> - State social allowances</t>
  </si>
  <si>
    <t xml:space="preserve"> - child allowance</t>
  </si>
  <si>
    <t xml:space="preserve"> - child birth benefit</t>
  </si>
  <si>
    <t xml:space="preserve"> - parental allowance</t>
  </si>
  <si>
    <t xml:space="preserve"> - material need allowance</t>
  </si>
  <si>
    <t xml:space="preserve"> - monetary compensation of disability</t>
  </si>
  <si>
    <t xml:space="preserve"> - social insurance</t>
  </si>
  <si>
    <t xml:space="preserve"> - health insurance</t>
  </si>
  <si>
    <t xml:space="preserve"> - Social transfers in kind (healthcare facilities)</t>
  </si>
  <si>
    <t>Other current transfers</t>
  </si>
  <si>
    <t>of which: 2% of taxes for publicly beneficial purposes</t>
  </si>
  <si>
    <t>Capital Expenditure</t>
  </si>
  <si>
    <t>Capital Investment</t>
  </si>
  <si>
    <t xml:space="preserve"> - Gross fixed capital formation</t>
  </si>
  <si>
    <t xml:space="preserve"> - Increase in inventories</t>
  </si>
  <si>
    <t xml:space="preserve"> - Acquisition minus disposal of non-financial assets</t>
  </si>
  <si>
    <t>Capital transfers</t>
  </si>
  <si>
    <t>of which: EU contributions (excluding VAT own resource)</t>
  </si>
  <si>
    <t>ESA 2010 code</t>
  </si>
  <si>
    <t>Taxes on Production and Imports</t>
  </si>
  <si>
    <t xml:space="preserve"> - VAT (excl. VAT directed to the EU)</t>
  </si>
  <si>
    <t xml:space="preserve"> - Excise taxes</t>
  </si>
  <si>
    <t xml:space="preserve"> - Taxes on Land, Buildings and Other Structures</t>
  </si>
  <si>
    <t>Current Taxes on Income, Wealth etc.</t>
  </si>
  <si>
    <t xml:space="preserve"> - PIT</t>
  </si>
  <si>
    <t xml:space="preserve"> - from employment</t>
  </si>
  <si>
    <t xml:space="preserve"> - from business and other independent activity</t>
  </si>
  <si>
    <t xml:space="preserve"> - CIT</t>
  </si>
  <si>
    <t xml:space="preserve"> - Withholding Tax - budgetary classification</t>
  </si>
  <si>
    <t xml:space="preserve"> - Property Taxes and Others</t>
  </si>
  <si>
    <t>Capital taxes</t>
  </si>
  <si>
    <t>Social Security Contributions (SSC)</t>
  </si>
  <si>
    <t>Nontax revenue</t>
  </si>
  <si>
    <t>Sales</t>
  </si>
  <si>
    <t xml:space="preserve"> - Market output + Output for own final use</t>
  </si>
  <si>
    <t xml:space="preserve"> - Payments for other non-market output</t>
  </si>
  <si>
    <t>Property Income, of which</t>
  </si>
  <si>
    <t xml:space="preserve"> - Dividends</t>
  </si>
  <si>
    <t>Grants and transfers</t>
  </si>
  <si>
    <t>of which: EU</t>
  </si>
  <si>
    <t>Other Subsidies on Production</t>
  </si>
  <si>
    <t>Other Current Transfers</t>
  </si>
  <si>
    <t>Capital Transfers</t>
  </si>
  <si>
    <t>Actual Social Security Contributions</t>
  </si>
  <si>
    <t xml:space="preserve"> - Employers</t>
  </si>
  <si>
    <t xml:space="preserve"> - Employees</t>
  </si>
  <si>
    <t>Imputed SSC</t>
  </si>
  <si>
    <t xml:space="preserve"> - Insurance premiums for the specific groups of people based on the law </t>
  </si>
  <si>
    <t>Bilancia príjmov a výdavkov verejnej správy (ESA 2010, v mil. eur) / General Government Budget (ESA2010, EUR million)</t>
  </si>
  <si>
    <t>2021F</t>
  </si>
  <si>
    <t>* total factor productivity</t>
  </si>
  <si>
    <t xml:space="preserve"> - hotovostný deficit ŠR</t>
  </si>
  <si>
    <t>z toho: ŽSR + ŽSSK</t>
  </si>
  <si>
    <t>of which: Railways of the SR (ŽSR) and ŽSSK</t>
  </si>
  <si>
    <t>Oslobodenie príjmov z predaja akcií a obchodných podielov</t>
  </si>
  <si>
    <t>1.Príjmy spolu</t>
  </si>
  <si>
    <t>1.Revenue total</t>
  </si>
  <si>
    <t>Social contributions</t>
  </si>
  <si>
    <t>Likvidné finančné aktíva</t>
  </si>
  <si>
    <t>Taliansko</t>
  </si>
  <si>
    <t>Saldo VS - očakávaná skutočnosť</t>
  </si>
  <si>
    <t>Hrubý dlh VS</t>
  </si>
  <si>
    <t>2022F</t>
  </si>
  <si>
    <t>Francúzsko</t>
  </si>
  <si>
    <t>Zamestnanosť</t>
  </si>
  <si>
    <t>Employment</t>
  </si>
  <si>
    <t>Malta</t>
  </si>
  <si>
    <t>Cyprus</t>
  </si>
  <si>
    <t xml:space="preserve"> - z toho: príspevok SR do ESM</t>
  </si>
  <si>
    <t>Súbor opatrení vedúci k zvýšeniu efektívnosti výberu DPH</t>
  </si>
  <si>
    <t>Zvýšenie spotrebnej dane z tabakových výrobkov</t>
  </si>
  <si>
    <t>Postupný rast odvodu do II. piliera (automaticky od 2017 o 0,25 p.b./rok)</t>
  </si>
  <si>
    <t>Konsolidačné úsilie</t>
  </si>
  <si>
    <t>4. Štrukturálne saldo (1-2-3)</t>
  </si>
  <si>
    <t>Other</t>
  </si>
  <si>
    <t>Tabuľky / Tables</t>
  </si>
  <si>
    <t>5. Konsolidačné úsilie</t>
  </si>
  <si>
    <t>5. Consolidation effort</t>
  </si>
  <si>
    <t xml:space="preserve"> - zadlženie ostatných subjektov VS</t>
  </si>
  <si>
    <t>z toho: Samospráva (obce a VÚC)</t>
  </si>
  <si>
    <t xml:space="preserve"> - of which SR contribution to ESM</t>
  </si>
  <si>
    <t>Consolidation effort</t>
  </si>
  <si>
    <t>General government balance</t>
  </si>
  <si>
    <t>RWI/ISL-Container-Throughput-Index</t>
  </si>
  <si>
    <t>2023F</t>
  </si>
  <si>
    <t>(real growth, %)</t>
  </si>
  <si>
    <t>(reálny rast, %)</t>
  </si>
  <si>
    <t>Produkčná medzera</t>
  </si>
  <si>
    <t>Pot. produkt</t>
  </si>
  <si>
    <t>Pot. output</t>
  </si>
  <si>
    <t>Reálne HDP</t>
  </si>
  <si>
    <t>Súkromná spotreba</t>
  </si>
  <si>
    <t>Reálne investície</t>
  </si>
  <si>
    <t>Reálny export</t>
  </si>
  <si>
    <t>Nominálne mzdy</t>
  </si>
  <si>
    <t>Spotrebné ceny</t>
  </si>
  <si>
    <t>Vládna spotreba</t>
  </si>
  <si>
    <t>Celková zamestnanosť</t>
  </si>
  <si>
    <t>Real GDP</t>
  </si>
  <si>
    <t>Consumer prices</t>
  </si>
  <si>
    <t>Private consumption</t>
  </si>
  <si>
    <t>Public consumption</t>
  </si>
  <si>
    <t>Real investment</t>
  </si>
  <si>
    <t>Real export</t>
  </si>
  <si>
    <t>Total employment</t>
  </si>
  <si>
    <t>Nominal wages</t>
  </si>
  <si>
    <t xml:space="preserve"> - toho EU fondy</t>
  </si>
  <si>
    <t>3. Dodatočné opatrenia vlády na dosiahnutie cieľov (4-5)</t>
  </si>
  <si>
    <t xml:space="preserve"> - Daň z nehnuteľnosti a iné</t>
  </si>
  <si>
    <t xml:space="preserve"> - Osobitný odvod vybraných fin. inštitúcii</t>
  </si>
  <si>
    <t xml:space="preserve"> - Odvod z hazardných hier</t>
  </si>
  <si>
    <t xml:space="preserve"> - Daň z motorových vozidiel</t>
  </si>
  <si>
    <t>EKRK 192</t>
  </si>
  <si>
    <t>EKRK 292008 T0900 D.214F</t>
  </si>
  <si>
    <t>EKRK 134002 ŠR T9 D.29B</t>
  </si>
  <si>
    <t>EKRK 229006</t>
  </si>
  <si>
    <t>reziduál D.2</t>
  </si>
  <si>
    <t xml:space="preserve"> - Poplatok za obchodovanie z emisnými kvótami</t>
  </si>
  <si>
    <t xml:space="preserve">          - Osobitný odvod z podnikania v regul. odvetiach</t>
  </si>
  <si>
    <t xml:space="preserve"> - Príspevky domácností</t>
  </si>
  <si>
    <t>Transfery NO, cirkvi, súkr. školám a pod.</t>
  </si>
  <si>
    <t>Luxembursko</t>
  </si>
  <si>
    <t>Švédsko</t>
  </si>
  <si>
    <t>Slovinsko</t>
  </si>
  <si>
    <t>Holandsko</t>
  </si>
  <si>
    <t>Estónsko</t>
  </si>
  <si>
    <t>Chorvátsko</t>
  </si>
  <si>
    <t>Dánsko</t>
  </si>
  <si>
    <t>Rakúsko</t>
  </si>
  <si>
    <t>Portugalsko</t>
  </si>
  <si>
    <t>Belgicko</t>
  </si>
  <si>
    <t>Bulharsko</t>
  </si>
  <si>
    <t>Írsko</t>
  </si>
  <si>
    <t>Lotyšsko</t>
  </si>
  <si>
    <t>Slovensko</t>
  </si>
  <si>
    <t>Litva</t>
  </si>
  <si>
    <t>Grécko</t>
  </si>
  <si>
    <t>Rumunsko</t>
  </si>
  <si>
    <t>Ostatné vplyvy</t>
  </si>
  <si>
    <t>Saldo VS - skutočnosť</t>
  </si>
  <si>
    <t>Popis opatrenia</t>
  </si>
  <si>
    <t>Zvýšenie hranice platenia preddavkov (z 2500 na 5000 eur)</t>
  </si>
  <si>
    <t>Odpočet daňovej straty pre ostatné firmy (max. do 50 % ZD počas 5 rokov)</t>
  </si>
  <si>
    <t>Ľubovoľná doba odpisov pre mikropodniky</t>
  </si>
  <si>
    <t>Zvýšenie nezdaniteľnej časti základu dane na 21-násobok životného minima</t>
  </si>
  <si>
    <t>Znížená sadzba DPH na ďalšie potraviny</t>
  </si>
  <si>
    <t>Opatrenia na podporu mobility práce</t>
  </si>
  <si>
    <t>- zmena záruk SR v EFSF</t>
  </si>
  <si>
    <t>Novela zákona o sociálnom poistení – spomalenie rastu dôchodkového veku</t>
  </si>
  <si>
    <t>Platba za dostupnosť D4/R7</t>
  </si>
  <si>
    <t>Spolu výdavkové</t>
  </si>
  <si>
    <t>Metodologická zmena</t>
  </si>
  <si>
    <t>(1)</t>
  </si>
  <si>
    <t>(1)+(2)</t>
  </si>
  <si>
    <t>(1)+(2)+(3)</t>
  </si>
  <si>
    <t>(1)+(2)+(3)+(4)</t>
  </si>
  <si>
    <t>Pôvodá projekcia</t>
  </si>
  <si>
    <t>Methodological change</t>
  </si>
  <si>
    <t>Former projection</t>
  </si>
  <si>
    <t>GRAF 23 - Dopady dôchodkových opatrení na výdavky na dôchodky (v % HDP)</t>
  </si>
  <si>
    <t>FIGURE 23 - Effect of pension measures on pension expenditures (in % of GDP)</t>
  </si>
  <si>
    <t>Zdroj: IFP</t>
  </si>
  <si>
    <t>Source: IFP</t>
  </si>
  <si>
    <t>Zamestnanosť v základnej prognóze a scenároch (index 2019=100)</t>
  </si>
  <si>
    <t>Employment in baseline forecast and scenarios (index 2019=100)</t>
  </si>
  <si>
    <t>HDP v základnej prognóze a scenároch (index 2019=100)</t>
  </si>
  <si>
    <t>GDP in baseline forecast and scenarios (index 2019=100)</t>
  </si>
  <si>
    <t>List of measures</t>
  </si>
  <si>
    <t>Exemption from income taxation from the sale of ownership shares</t>
  </si>
  <si>
    <t>Change of VAT collection efficiency</t>
  </si>
  <si>
    <t>Measures related to tobacco products</t>
  </si>
  <si>
    <t>Fully-funded pension pillar (II. pension pillar)</t>
  </si>
  <si>
    <t>Measures to promote labor mobility</t>
  </si>
  <si>
    <t xml:space="preserve">Non-cash benefit for employees for transport (100 euro)
</t>
  </si>
  <si>
    <t xml:space="preserve">Reduced VAT rate for other foodstuffs
</t>
  </si>
  <si>
    <t xml:space="preserve">Increase of the non-taxable part of the tax base to 21 times of the subsistence minimum
</t>
  </si>
  <si>
    <t xml:space="preserve">Individual volume of depreciation of assets for microcompanies
</t>
  </si>
  <si>
    <t xml:space="preserve">Carry-forward tax losses for other non-microcompanies (max. 50 % tax base in 5 years)
</t>
  </si>
  <si>
    <t xml:space="preserve">Increase in the limit for advance payments (from 2 500 to 5 000 EUR)
</t>
  </si>
  <si>
    <t>áno</t>
  </si>
  <si>
    <t>vysoké</t>
  </si>
  <si>
    <t>S2 Indikátor (% HDP)</t>
  </si>
  <si>
    <t>Expenditure total</t>
  </si>
  <si>
    <t>4. Net lending/borrowing (additional measures included)</t>
  </si>
  <si>
    <t>5. Net lending/borrowing (no additional measures)</t>
  </si>
  <si>
    <t xml:space="preserve"> - of which EU funds</t>
  </si>
  <si>
    <t>2024F</t>
  </si>
  <si>
    <t>S&amp;P</t>
  </si>
  <si>
    <t>Eurostoxx 50</t>
  </si>
  <si>
    <t>DAX</t>
  </si>
  <si>
    <t>Shanghai Composite</t>
  </si>
  <si>
    <t>HICP (CPI ak nie je dostupné) (%)</t>
  </si>
  <si>
    <t>V3</t>
  </si>
  <si>
    <t>Daňová medzera podľa FRSR</t>
  </si>
  <si>
    <t>European Commission</t>
  </si>
  <si>
    <t>Tax and Benefits</t>
  </si>
  <si>
    <t>Country</t>
  </si>
  <si>
    <t>Family Types</t>
  </si>
  <si>
    <t>% earning</t>
  </si>
  <si>
    <t>Single</t>
  </si>
  <si>
    <t>Česká republika</t>
  </si>
  <si>
    <t>na</t>
  </si>
  <si>
    <t>Fínsko</t>
  </si>
  <si>
    <t>EÚ</t>
  </si>
  <si>
    <t xml:space="preserve">Zdroj: EK, Taxation Trends in the EU 2020 </t>
  </si>
  <si>
    <t>Last update :</t>
  </si>
  <si>
    <t>Ireland</t>
  </si>
  <si>
    <t>Romania</t>
  </si>
  <si>
    <t>Hungary</t>
  </si>
  <si>
    <t>Belgium</t>
  </si>
  <si>
    <t>Italy</t>
  </si>
  <si>
    <t>Finland</t>
  </si>
  <si>
    <t>Slovenia</t>
  </si>
  <si>
    <t>Denmark</t>
  </si>
  <si>
    <t>Austria</t>
  </si>
  <si>
    <t>France</t>
  </si>
  <si>
    <t>Sweden</t>
  </si>
  <si>
    <t>Luxembourg</t>
  </si>
  <si>
    <t>Estonia</t>
  </si>
  <si>
    <t>Germany</t>
  </si>
  <si>
    <t>Latvia</t>
  </si>
  <si>
    <t>Spain</t>
  </si>
  <si>
    <t>Greece</t>
  </si>
  <si>
    <t>Croatia</t>
  </si>
  <si>
    <t>Portugal</t>
  </si>
  <si>
    <t>Poland</t>
  </si>
  <si>
    <t>Netherlands</t>
  </si>
  <si>
    <t>Lithuania</t>
  </si>
  <si>
    <t>Bulgaria</t>
  </si>
  <si>
    <t>Slovakia</t>
  </si>
  <si>
    <t>- odvody do rozpočtu EÚ</t>
  </si>
  <si>
    <t>1. Štrukturálne saldo</t>
  </si>
  <si>
    <t>2. Úrokové náklady</t>
  </si>
  <si>
    <t>2009-20</t>
  </si>
  <si>
    <t>2010-20</t>
  </si>
  <si>
    <t/>
  </si>
  <si>
    <t>2020</t>
  </si>
  <si>
    <t>Czechia</t>
  </si>
  <si>
    <t>EK (ref. úroveň dlhu - 60 % HDP)</t>
  </si>
  <si>
    <t>Estimate</t>
  </si>
  <si>
    <t>NRVS</t>
  </si>
  <si>
    <t>Nešpecifikované opatrenia</t>
  </si>
  <si>
    <t>Spolu opatrenia 1 až 4B (Kurzarbeit)</t>
  </si>
  <si>
    <t>Podpora podnikania v cestovnom ruchu a gastro</t>
  </si>
  <si>
    <t>Podpora podnikania v oblasti kultúry a kreatívneho priemyslu</t>
  </si>
  <si>
    <t>Preplácanie nájmu</t>
  </si>
  <si>
    <t xml:space="preserve">Podpora uchádzačov o zamestnanie </t>
  </si>
  <si>
    <t xml:space="preserve">SOS príspevok </t>
  </si>
  <si>
    <t>Rodičovský príspevok (predĺženie počas obdobia mimoriadneho stavu)</t>
  </si>
  <si>
    <t>Dávka v nezamestnanosti (predĺženie obdobia poberania)</t>
  </si>
  <si>
    <t>Odpustenie sociálnych odvodov za apríl</t>
  </si>
  <si>
    <t xml:space="preserve">Odpočet firemných strát z rokov 2015-18 </t>
  </si>
  <si>
    <t>Nesplatenie časti odložených odvodov</t>
  </si>
  <si>
    <t xml:space="preserve">Nulová daň z pridanej hodnoty na respirátory FFP2/3 </t>
  </si>
  <si>
    <t>Odmeny pracovníkom v zdravotníctve</t>
  </si>
  <si>
    <t>Zvýšené výdavky - ventilátory a iné</t>
  </si>
  <si>
    <t>Výdavky na testovanie</t>
  </si>
  <si>
    <t>Náklady na lieky a vakcínáciu</t>
  </si>
  <si>
    <t>Zariadenie a iné výdavky ZZ</t>
  </si>
  <si>
    <t>Tvorba pohotovostných zásob (mimo testov)</t>
  </si>
  <si>
    <t>Odmeny pracovníkom v prvej línii (mimo MZ)</t>
  </si>
  <si>
    <t>Tovary a služby súvisiace s COVID-19 (dezinfekcia, iné)</t>
  </si>
  <si>
    <t>Dotačné schémy rôznym sektorom / subjektom</t>
  </si>
  <si>
    <t>Opatrenia hospodárskej mobilizácie</t>
  </si>
  <si>
    <t>Vklad do základného imania Slovenskej záručnej a rozvojovej banky</t>
  </si>
  <si>
    <t>Vklad do základného imania Letových prevádzkových služieb</t>
  </si>
  <si>
    <t xml:space="preserve">Ostatné </t>
  </si>
  <si>
    <t>Financovanie z EU zdrojov</t>
  </si>
  <si>
    <t>Platba DPH koncesionára stavby D4/R7</t>
  </si>
  <si>
    <t xml:space="preserve">Spolu  </t>
  </si>
  <si>
    <t>Kompenzácie, z toho:</t>
  </si>
  <si>
    <t xml:space="preserve">   rezerva na riešenie vplyvov legislatívnych zmien</t>
  </si>
  <si>
    <t>Medzispotreba, z toho:</t>
  </si>
  <si>
    <t>ESA2010</t>
  </si>
  <si>
    <t xml:space="preserve">   rezerva na prostriedky EÚ a odvody EÚ </t>
  </si>
  <si>
    <t xml:space="preserve">   rezerva na realizáciu súdnych a exekučných rozhodnutí</t>
  </si>
  <si>
    <t>Ostatné bežné transfery, z toho:</t>
  </si>
  <si>
    <t>D.7p</t>
  </si>
  <si>
    <t xml:space="preserve">   rezerva na riešenie krízových situácií mimo času vojny</t>
  </si>
  <si>
    <t>Spolu výdavky</t>
  </si>
  <si>
    <t xml:space="preserve">Pozn.: (+) zvýšenie príjmov a zníženie výdavkov </t>
  </si>
  <si>
    <t>Intermediate consumption, of which:</t>
  </si>
  <si>
    <t xml:space="preserve">Note: (+) means inceased revenue and reduced expenditures </t>
  </si>
  <si>
    <t>Other current transfers, of which:</t>
  </si>
  <si>
    <t>country</t>
  </si>
  <si>
    <t>code</t>
  </si>
  <si>
    <t>Zdvojnásobenie daňového bonusu pre rodičov detí do 15 rokov</t>
  </si>
  <si>
    <t>Príspevok na výchovu a vzdelávanie detí v materských školách</t>
  </si>
  <si>
    <t>Rezerva na riešenie vplyvov legislatívnych zmien</t>
  </si>
  <si>
    <t>Zlepšenie ohodnotenia zamestnancov ÚVZ SR a RÚVZ</t>
  </si>
  <si>
    <t>Zvýšenie prostriedkov na údržbu a opravy ciest 1. triedy v správe Slovenskej správy ciest</t>
  </si>
  <si>
    <t>Skorší odchod do dôchodku pre osoby, ktoré vychovali deti (ročníky 57 a 58)</t>
  </si>
  <si>
    <t>Zmrazenie rastu výšky minimálnych dôchodkov</t>
  </si>
  <si>
    <t>Zrušenie doplatkov za lieky pre deti, dôchodcov a ZŤP z roku 2020</t>
  </si>
  <si>
    <t>Platba doktorom špecialistom</t>
  </si>
  <si>
    <t>Rent repayment</t>
  </si>
  <si>
    <t>Testing expenses</t>
  </si>
  <si>
    <t>Economic mobilization measures</t>
  </si>
  <si>
    <t>Vyššie výdavky na spolufinancovanie za ŠR (nesúvisiace s COVID-19)</t>
  </si>
  <si>
    <t>Vyššie daňovo-odvodové príjmy</t>
  </si>
  <si>
    <t>Vývoj v roku 2021</t>
  </si>
  <si>
    <t>GRAF 13 - Plnenie schváleného rozpočtu - rozdiely na hlavných položkách (ESA 2010), príspevky v mil. eur</t>
  </si>
  <si>
    <t>2021 development</t>
  </si>
  <si>
    <t>Headline balance - Budget 2021</t>
  </si>
  <si>
    <t>Priama pomoc s vplyvom na deficit</t>
  </si>
  <si>
    <t>Ostatné opatrenia bez vplyvu na deficit</t>
  </si>
  <si>
    <t xml:space="preserve">Sociálna pomoc </t>
  </si>
  <si>
    <t xml:space="preserve">Odklad daní a odvodov </t>
  </si>
  <si>
    <t xml:space="preserve">Bankové garancie </t>
  </si>
  <si>
    <t>Financovanie z EÚ fondov</t>
  </si>
  <si>
    <t>Odložené splátky</t>
  </si>
  <si>
    <t>Transfery v rámci verejnej správy</t>
  </si>
  <si>
    <t>Podpora udržania zamestnanosti</t>
  </si>
  <si>
    <t>Odpustenie daní a odvodov</t>
  </si>
  <si>
    <t>Zvýšené výdavky v zdravotníctve</t>
  </si>
  <si>
    <t>Iné opatrenia</t>
  </si>
  <si>
    <t>Nešpecifikovaná rezerva</t>
  </si>
  <si>
    <t>Support for maintaining employment</t>
  </si>
  <si>
    <t>Social help</t>
  </si>
  <si>
    <t>Increased healthcare spending</t>
  </si>
  <si>
    <t>Other measures</t>
  </si>
  <si>
    <t>Bank guarantees</t>
  </si>
  <si>
    <t>EU funding</t>
  </si>
  <si>
    <t>Transfers within public administration</t>
  </si>
  <si>
    <t>Additional reserve</t>
  </si>
  <si>
    <t>Deferral of taxes and levies</t>
  </si>
  <si>
    <t>Deferred payments of bank loans</t>
  </si>
  <si>
    <t>Direct aids with impact on deficit</t>
  </si>
  <si>
    <t>Other measures without impact on deficit</t>
  </si>
  <si>
    <t>2020 S</t>
  </si>
  <si>
    <t>* Includes the impact of COVID-19 related measures</t>
  </si>
  <si>
    <t>3. COVID-19 opatrenia</t>
  </si>
  <si>
    <t>4. Vplyvy vzťahov s EÚ (mimo RRP), z toho:</t>
  </si>
  <si>
    <t>- príjmy z III. a IV. programového rozpočtu EÚ</t>
  </si>
  <si>
    <t>6. Upravené štrukturálne saldo (1-2-3-4-5)</t>
  </si>
  <si>
    <r>
      <t>7. Fiškálna pozícia (fiškálny impulz) (6</t>
    </r>
    <r>
      <rPr>
        <b/>
        <vertAlign val="subscript"/>
        <sz val="9"/>
        <color rgb="FF000000"/>
        <rFont val="Arial Narrow"/>
        <family val="2"/>
        <charset val="238"/>
      </rPr>
      <t>t</t>
    </r>
    <r>
      <rPr>
        <b/>
        <sz val="9"/>
        <color rgb="FF000000"/>
        <rFont val="Arial Narrow"/>
        <family val="2"/>
        <charset val="238"/>
      </rPr>
      <t xml:space="preserve"> – 6</t>
    </r>
    <r>
      <rPr>
        <b/>
        <vertAlign val="subscript"/>
        <sz val="9"/>
        <color rgb="FF000000"/>
        <rFont val="Arial Narrow"/>
        <family val="2"/>
        <charset val="238"/>
      </rPr>
      <t>t-1</t>
    </r>
    <r>
      <rPr>
        <b/>
        <sz val="9"/>
        <color rgb="FF000000"/>
        <rFont val="Arial Narrow"/>
        <family val="2"/>
        <charset val="238"/>
      </rPr>
      <t>)</t>
    </r>
  </si>
  <si>
    <t>EKRK</t>
  </si>
  <si>
    <t>ESA</t>
  </si>
  <si>
    <t>v mil.</t>
  </si>
  <si>
    <t>Priama pomoc spolu</t>
  </si>
  <si>
    <t>D.3p</t>
  </si>
  <si>
    <t>Sociálna pomoc (vrátane pandemických OČR a PN)</t>
  </si>
  <si>
    <t>Rodičovský príspevok (predĺženie obdobia poberania)</t>
  </si>
  <si>
    <t>Nemocenské (PN) - dávky vyplatené nad úrovňou roka 2019 (indexované)</t>
  </si>
  <si>
    <t>Ošetrovné (OČR) - dávky vyplatené nad úrovňou roka 2019 (indexované)</t>
  </si>
  <si>
    <t>D.51B</t>
  </si>
  <si>
    <t>610, 620</t>
  </si>
  <si>
    <t>D.99</t>
  </si>
  <si>
    <t>630, 710</t>
  </si>
  <si>
    <t>P.2, P.51</t>
  </si>
  <si>
    <t>Priama pomoc spolu bez EU fondov</t>
  </si>
  <si>
    <t>p.m. Odklad daní a odvodov (bez vplyvu na deficit)</t>
  </si>
  <si>
    <t>Odklad daňového priznania DPPO</t>
  </si>
  <si>
    <t>Posun platenia preddavkov DPPO/DPFO pri pokles tržieb o 40 %</t>
  </si>
  <si>
    <t xml:space="preserve">SZRB - zazmluvnená schéma de minimis </t>
  </si>
  <si>
    <t>Eximbanka -  zazmluvnená schéma de minimis</t>
  </si>
  <si>
    <t>SIH - zazmluvnená schéma de minimis</t>
  </si>
  <si>
    <t xml:space="preserve">Veľká schéma </t>
  </si>
  <si>
    <t>p.m. Odložené splátky (opatrenie bankového sektora)</t>
  </si>
  <si>
    <t xml:space="preserve">p.m. Transfery v rámci verejnej správy </t>
  </si>
  <si>
    <t>Transfery ŽSR, ŽSSK a NDS</t>
  </si>
  <si>
    <t>Návratná fin. výpomoc obciam a mestám</t>
  </si>
  <si>
    <t>Vklad do Všeobecnej zdrav. poisťovne</t>
  </si>
  <si>
    <t>Transfer Sociálna poisťovňa</t>
  </si>
  <si>
    <t>Všetky opatrenia spolu</t>
  </si>
  <si>
    <t>Total measures 1 to 4B (Kurzarbeit)</t>
  </si>
  <si>
    <t>Business support in tourism and gastronomy</t>
  </si>
  <si>
    <t>Entrepreneurship support in the field of culture and creative industries</t>
  </si>
  <si>
    <t>Support for jobseekers</t>
  </si>
  <si>
    <t>Parental allowance (extension of the period of receipt)</t>
  </si>
  <si>
    <t>Unemployment benefit (extension of the acquisition period)</t>
  </si>
  <si>
    <t>Sickness (PN) - benefits paid above the level of 2019 (indexed)</t>
  </si>
  <si>
    <t>Nursing allowances (OČR) - benefits paid above the level of 2019 (indexed)</t>
  </si>
  <si>
    <t>Waiver of social security contributions for April</t>
  </si>
  <si>
    <t>Deduction of company losses from 2015-18</t>
  </si>
  <si>
    <t>Non - payment of part of deferred levies</t>
  </si>
  <si>
    <t>Remuneration of health care workers</t>
  </si>
  <si>
    <t>Increased expenses - fans and others</t>
  </si>
  <si>
    <t>Drug and vaccine costs</t>
  </si>
  <si>
    <t>Creation of emergency stocks (excluding tests)</t>
  </si>
  <si>
    <t>Remuneration of employees in the first line (outside the Ministry of Health)</t>
  </si>
  <si>
    <t>Goods and services related to COVID-19 (disinfection, other)</t>
  </si>
  <si>
    <t>Subsidy schemes for various sectors / entities</t>
  </si>
  <si>
    <t>p.m. Deferment of taxes and levies (without impact on the deficit)</t>
  </si>
  <si>
    <t>Postponement of DPPO tax return</t>
  </si>
  <si>
    <t>SZRB - contracted de minimis scheme</t>
  </si>
  <si>
    <t>Eximbanka - contracted de minimis scheme</t>
  </si>
  <si>
    <t>SIH - contracted de minimis scheme</t>
  </si>
  <si>
    <t>Great scheme</t>
  </si>
  <si>
    <t>p.m. Deferred installments (banking sector measure)</t>
  </si>
  <si>
    <t>p.m. Transfers within public administration</t>
  </si>
  <si>
    <t>All measures together</t>
  </si>
  <si>
    <t>Direct support together</t>
  </si>
  <si>
    <t>First aid allowance</t>
  </si>
  <si>
    <t>Remission of taxes and levies</t>
  </si>
  <si>
    <t>Zero VAT on FFP2 / 3 respirators</t>
  </si>
  <si>
    <t>Payment to a medical specialists</t>
  </si>
  <si>
    <t>Equipment and other expenses of medical facilities</t>
  </si>
  <si>
    <t>Direct support together without EU funds</t>
  </si>
  <si>
    <t>Contribution to the capital of the Slovak Guarantee and Development Bank</t>
  </si>
  <si>
    <t>Contribution to the capital of Air Traffic Services</t>
  </si>
  <si>
    <t>Deferral of income tax advance payments in case of a decrease in revenues exceeding 40%</t>
  </si>
  <si>
    <t>p. m. Bank guarantees (without direct effect on the deficit)</t>
  </si>
  <si>
    <t>Contribution to General Health insurance company</t>
  </si>
  <si>
    <t>Transfer to Social Insurance company</t>
  </si>
  <si>
    <t>Transfers to ŽSR, ŽSSK and NDS</t>
  </si>
  <si>
    <t>Various increased current transfers for other public administration entities</t>
  </si>
  <si>
    <t>Returnable fin. assistance to municipalities</t>
  </si>
  <si>
    <t>Zavedenie 13. a 14. platu (zavedenie od 2018, legislatívne zmeny od 2019), zrušenie od 2021</t>
  </si>
  <si>
    <t>Zdvojnásobenie sadzby osobitného odvodu v regulovaných odvetviach, a následné zníženie</t>
  </si>
  <si>
    <t>Navýšenie bankového odvodu a jeho zrušenie od 2. pol 2020</t>
  </si>
  <si>
    <t>Zmena sadzieb daní z nehnuteľností na úrovni VZN</t>
  </si>
  <si>
    <t>Oprava základu dane DPH pri dodaní tovaru alebo služby</t>
  </si>
  <si>
    <t>Zrušenie oslobodenia od DPH pri zásielkach do 22 eur z 3. krajín</t>
  </si>
  <si>
    <t>Zmeny v zdaňovaní motorových vozidiel</t>
  </si>
  <si>
    <t>Special levy in banking sector and his abolition in mid 2020</t>
  </si>
  <si>
    <t>Changes of tax rates of Property taxes</t>
  </si>
  <si>
    <t>Correction of the VAT base on the supply of goods or services</t>
  </si>
  <si>
    <t>Abolition of the VAT exemption for shipments up to 22 euros from third countries</t>
  </si>
  <si>
    <t>Changes in motor vehicle taxation</t>
  </si>
  <si>
    <t>Introduction/amendment/abolition of 13th and 14th salary</t>
  </si>
  <si>
    <t>Expenditure measure - SCP 2020</t>
  </si>
  <si>
    <t>Výdavkové opatrenie - PS 2020</t>
  </si>
  <si>
    <t>COVID-19</t>
  </si>
  <si>
    <t>EU27</t>
  </si>
  <si>
    <t>Year</t>
  </si>
  <si>
    <t>Cyklická zložka</t>
  </si>
  <si>
    <t>Cyclical component</t>
  </si>
  <si>
    <t>Zmena hrubého dlhu VS</t>
  </si>
  <si>
    <t>Zosúladenie dlh a deficitu (bez hotovosti VS)</t>
  </si>
  <si>
    <t>Zmena hotovosti VS</t>
  </si>
  <si>
    <t>1. Structural balance</t>
  </si>
  <si>
    <t>3. COVID-19 measures</t>
  </si>
  <si>
    <t>- revenues from 2nd and 3rd programming framework of the EU</t>
  </si>
  <si>
    <t>- contributions to the EU budget</t>
  </si>
  <si>
    <t>5. Recovery and Resilience Plan of the SR</t>
  </si>
  <si>
    <t>6. Adjusted structural balance (1-2-3-4-5)</t>
  </si>
  <si>
    <t>Čistý dlh VS</t>
  </si>
  <si>
    <t>Liquid financial assests</t>
  </si>
  <si>
    <t>Currency and deposits</t>
  </si>
  <si>
    <t>Low risk</t>
  </si>
  <si>
    <t>Medium risk</t>
  </si>
  <si>
    <t>High risk</t>
  </si>
  <si>
    <t>Threshold</t>
  </si>
  <si>
    <t>Stredné riziko</t>
  </si>
  <si>
    <t>Vysoké riziko</t>
  </si>
  <si>
    <t>Hranica</t>
  </si>
  <si>
    <t xml:space="preserve">S2 Indikátor </t>
  </si>
  <si>
    <t>S2 Indikátor</t>
  </si>
  <si>
    <t>Celková hodnota S2</t>
  </si>
  <si>
    <t>z toho:</t>
  </si>
  <si>
    <t xml:space="preserve">  Počiatočná rozpočtová pozícia štrukturálneho salda a dlhu</t>
  </si>
  <si>
    <t xml:space="preserve">  Výdavky na penzie</t>
  </si>
  <si>
    <t xml:space="preserve">  Zdravotná starostlivosť</t>
  </si>
  <si>
    <t xml:space="preserve">  Dlhodobá starostlivosť</t>
  </si>
  <si>
    <t xml:space="preserve">  Výdavky na vzdelanie </t>
  </si>
  <si>
    <t xml:space="preserve">  Ostatné</t>
  </si>
  <si>
    <t>Initial budgetary position</t>
  </si>
  <si>
    <t>Pension expenditures</t>
  </si>
  <si>
    <t>Long-term care expenditure</t>
  </si>
  <si>
    <t>spolu</t>
  </si>
  <si>
    <t>Plán obnovy spolu</t>
  </si>
  <si>
    <t>Kompenzácie</t>
  </si>
  <si>
    <t>RRP</t>
  </si>
  <si>
    <t>Fondy EÚ</t>
  </si>
  <si>
    <t>EU funds</t>
  </si>
  <si>
    <t>Zmena hodnoty jednotlivých premenných oproti vývoju bez plánu obnovy (v %)</t>
  </si>
  <si>
    <t>Real investments</t>
  </si>
  <si>
    <t>Change of individual variable compared to no-recovery plan scenario (%)</t>
  </si>
  <si>
    <t>TABLE 4 - Contribution of production factors to potential growth (pp) – MoF SR approach</t>
  </si>
  <si>
    <t>TABUĽKA 4 - Príspevky výrobných faktorov k rastu potenciálneho produktu - prístup MF SR</t>
  </si>
  <si>
    <t>TABUĽKA 5 - Vývoj produkčnej medzery - prístup MF SR</t>
  </si>
  <si>
    <t>TABLE 5 - Output gap  - MoF SR approach</t>
  </si>
  <si>
    <t>TABUĽKA 6 - Porovnanie prognóz slovenskej ekonomiky MF SR a ostatných inštitúcií</t>
  </si>
  <si>
    <t>TABLE 6 - Comparisons of forecasts of MFSR and other institutions</t>
  </si>
  <si>
    <t>Cumulative change of variables compared to the forecast</t>
  </si>
  <si>
    <t xml:space="preserve">ESA kód </t>
  </si>
  <si>
    <t>Predchádzajúca aktualizácia*</t>
  </si>
  <si>
    <t>Skutočnosť a súčasná aktualizácia</t>
  </si>
  <si>
    <t>Rozdiel</t>
  </si>
  <si>
    <t>Saldo verejnej správy (% HDP)</t>
  </si>
  <si>
    <t>EDP B.9</t>
  </si>
  <si>
    <t>Hrubý dlh verejnej správy (% HDP)</t>
  </si>
  <si>
    <t>Previous update</t>
  </si>
  <si>
    <t>Outcome and current update</t>
  </si>
  <si>
    <t>Difference</t>
  </si>
  <si>
    <r>
      <t>Funkcie</t>
    </r>
    <r>
      <rPr>
        <sz val="9"/>
        <color rgb="FF000000"/>
        <rFont val="Arial Narrow"/>
        <family val="2"/>
        <charset val="238"/>
      </rPr>
      <t> </t>
    </r>
  </si>
  <si>
    <t xml:space="preserve">COFOG </t>
  </si>
  <si>
    <r>
      <t>kód</t>
    </r>
    <r>
      <rPr>
        <sz val="9"/>
        <color rgb="FF000000"/>
        <rFont val="Arial Narrow"/>
        <family val="2"/>
        <charset val="238"/>
      </rPr>
      <t> </t>
    </r>
  </si>
  <si>
    <t>1. Všeobecné verejné služby</t>
  </si>
  <si>
    <t>2. Obrana</t>
  </si>
  <si>
    <t>3. Verejný poriadok a bezpečnosť</t>
  </si>
  <si>
    <t>4. Ekonomická oblasť</t>
  </si>
  <si>
    <t>5. Ochrana životného prostredia</t>
  </si>
  <si>
    <t>6. Bývanie a občianska vybavenosť</t>
  </si>
  <si>
    <t>8. Rekreácia, kultúra a náboženstvo</t>
  </si>
  <si>
    <t>9. Vzdelávanie</t>
  </si>
  <si>
    <t>10. Sociálne zabezpečenie</t>
  </si>
  <si>
    <t>Celkové výdavky</t>
  </si>
  <si>
    <t>7. Zdravotníctvo</t>
  </si>
  <si>
    <t>1. General public services</t>
  </si>
  <si>
    <t>2. Defence</t>
  </si>
  <si>
    <t>3. Public order and safety</t>
  </si>
  <si>
    <t>4. Economic affairs</t>
  </si>
  <si>
    <t>5. Environmental protection</t>
  </si>
  <si>
    <t>6. Housing and community amenities</t>
  </si>
  <si>
    <t>7. Health</t>
  </si>
  <si>
    <t>8. Recreation, culture and religion</t>
  </si>
  <si>
    <t>9. Education</t>
  </si>
  <si>
    <t xml:space="preserve">Total expenditure </t>
  </si>
  <si>
    <t>code </t>
  </si>
  <si>
    <t>% of GDP</t>
  </si>
  <si>
    <t>SPOLU</t>
  </si>
  <si>
    <t>Počet projektov</t>
  </si>
  <si>
    <t>Project</t>
  </si>
  <si>
    <t>Zdravie</t>
  </si>
  <si>
    <t>2010</t>
  </si>
  <si>
    <t>2011</t>
  </si>
  <si>
    <t>2012</t>
  </si>
  <si>
    <t>2013</t>
  </si>
  <si>
    <t>2014</t>
  </si>
  <si>
    <t>2015</t>
  </si>
  <si>
    <t>2016</t>
  </si>
  <si>
    <t>2017</t>
  </si>
  <si>
    <t>2018</t>
  </si>
  <si>
    <t>2019</t>
  </si>
  <si>
    <t>3. Jednorazové efekty*</t>
  </si>
  <si>
    <t>3. One-off effects*</t>
  </si>
  <si>
    <t>ostatné</t>
  </si>
  <si>
    <t>Obrana</t>
  </si>
  <si>
    <t>Rast DV so SDŽ</t>
  </si>
  <si>
    <t>Interakcia opatrení</t>
  </si>
  <si>
    <t>Celkovo</t>
  </si>
  <si>
    <t>Overall</t>
  </si>
  <si>
    <t>SRA linked to LE</t>
  </si>
  <si>
    <t>Interaction term</t>
  </si>
  <si>
    <t>TABUĽKA 3 – Vplyvy realizácie Plánu obnovy a odolnosti SR zahrnuté v prognóze</t>
  </si>
  <si>
    <t>Health</t>
  </si>
  <si>
    <t>GRAFY / FIGURES</t>
  </si>
  <si>
    <t>Unspecified measures</t>
  </si>
  <si>
    <t>Opatrenia</t>
  </si>
  <si>
    <t>Predpoklady</t>
  </si>
  <si>
    <t>HDP je upravené o pokles jednotlivcov z pracovnej sily, ktorí sa rozhodnú odísť z pracovného trhu skôr. Vďaka aktuárnemu princípu by celkový objem výdavkov na dôchodky nemala táto zmena výraznejšie ovplyvniť. Kalkulácia zároveň predpokladá už zavedené naviazanie rastu dôchodkového veku na rast strednej dĺžky života*.</t>
  </si>
  <si>
    <t>* Ide teda o dodatočný vplyv k zavedeniu rastu DV so SDŽ a nie oproti súčasnému nastaveniu. Oproti súčasnému nastaveniu by bol efekt nižší, nakoľko by túto možnosť mohlo využiť menej ľudí. Z dôvodu rastúceho podielu času stráveného vzdelaním a nemeniacemu sa DV (z dôvodu stropu), budú pracovné kariéry kratšie, preto 40 odpracovaných rokov dosiahne stále menej ľudí.</t>
  </si>
  <si>
    <t>Reforms</t>
  </si>
  <si>
    <t>Assumptions</t>
  </si>
  <si>
    <t>* This is therefore an additional effect to the linking of retirement age to life expectancy and not to the current setting. Compared to the current setting, the effect would be lower, as fewer people could use this option. Due to the growing share of time spent in education and the unchanged retirement age (due to the cap), working careers will be shorter, so fewer and fewer people will reach 40 years of working career..</t>
  </si>
  <si>
    <t>Compensation, of which:</t>
  </si>
  <si>
    <t xml:space="preserve">   reserve to address the impact of legislative changes</t>
  </si>
  <si>
    <t xml:space="preserve">   reserve for EU resources and EU contributions  </t>
  </si>
  <si>
    <t xml:space="preserve">   reserve to implement court and execution decisions</t>
  </si>
  <si>
    <t>10. Social security</t>
  </si>
  <si>
    <t>Entrepreneurship promotion in tourism and hospitality sector</t>
  </si>
  <si>
    <t>Entrepreneurship promotion in culture and creative industry</t>
  </si>
  <si>
    <t>Reimbursement of rents</t>
  </si>
  <si>
    <t xml:space="preserve">Support for job applicants </t>
  </si>
  <si>
    <t>Social assistance (including pandemic allowance for care of a family member and sick pay)</t>
  </si>
  <si>
    <t xml:space="preserve">SOS allowance </t>
  </si>
  <si>
    <t>Sick pay - paid above the level of 2019 (indexed)</t>
  </si>
  <si>
    <t>Allowance for care of a family member - paid above the level of 2019 (indexed)</t>
  </si>
  <si>
    <t>Remission of social security contributions for April</t>
  </si>
  <si>
    <t>Unpaid part of deferred levies</t>
  </si>
  <si>
    <t xml:space="preserve">Zero value added tax on FFP2/3 respirators </t>
  </si>
  <si>
    <t>Increased healthcare expenditures</t>
  </si>
  <si>
    <t>Rewards for healthcare employees</t>
  </si>
  <si>
    <t>Payment to medical specialists</t>
  </si>
  <si>
    <t>Increased expenditures - ventilators and other</t>
  </si>
  <si>
    <t>Testing expenditures</t>
  </si>
  <si>
    <t>Costs of medicines and vaccination</t>
  </si>
  <si>
    <t>Equipment and other expenditures of healthcare facilities</t>
  </si>
  <si>
    <t>Rewards to frontline workers (excluding the Ministry of Health)</t>
  </si>
  <si>
    <t>Financing from EU resources</t>
  </si>
  <si>
    <t>Doubling of the tax credit for parents of children up to an age of 15 years</t>
  </si>
  <si>
    <t>Amendment to the Social Insurance Act – slow-down of retirement age growth</t>
  </si>
  <si>
    <t>Compulsory pre-primary education in kindergartens</t>
  </si>
  <si>
    <t>Allowance for education of children in kindergartens</t>
  </si>
  <si>
    <t>Payment for D4/R7 availability</t>
  </si>
  <si>
    <t>Reserve to solve the impact of legislative changes</t>
  </si>
  <si>
    <t>Improvement of remuneration of employees of Public Health Authority of the SR and Regional Public Health Authorities</t>
  </si>
  <si>
    <t>Earlier retirement for people who brought up children (born in 1957 and 1958)</t>
  </si>
  <si>
    <t>Freezing of minimum pension growth</t>
  </si>
  <si>
    <t>Introduction of a new pregnancy benefit</t>
  </si>
  <si>
    <t>TABUĽKA 1 - Prognóza vybraných indikátorov vývoja ekonomiky SR pre roky 2022 až 2025</t>
  </si>
  <si>
    <t>TABLE 1 - Forecast of selected indicators of the Slovak economy for 2022 to 2025</t>
  </si>
  <si>
    <t>2025F</t>
  </si>
  <si>
    <t>Cena ropy (USD/bl.)</t>
  </si>
  <si>
    <t>Oil price (USD/bl.)</t>
  </si>
  <si>
    <t>Vládne investície</t>
  </si>
  <si>
    <t>Sociálne transfery</t>
  </si>
  <si>
    <t>Investície firiem</t>
  </si>
  <si>
    <t>Investície domácností</t>
  </si>
  <si>
    <t>Public compensations</t>
  </si>
  <si>
    <t>Intermediate consumption</t>
  </si>
  <si>
    <t>Government investment</t>
  </si>
  <si>
    <t>Natural social transfers</t>
  </si>
  <si>
    <t>Social transfers</t>
  </si>
  <si>
    <t>Corporate investment</t>
  </si>
  <si>
    <t>Household investment</t>
  </si>
  <si>
    <t xml:space="preserve">Naturálne soc. transfery </t>
  </si>
  <si>
    <t>TABUĽKA 2 – Predpoklady realizácie výdavkov z Plánu obnovy a odolnosti SR z prognózy (mil. eur, bez DPH)</t>
  </si>
  <si>
    <t>Prognóza feb 2022</t>
  </si>
  <si>
    <t>Prognóza mar 2022</t>
  </si>
  <si>
    <t>Rizikový scenár k mar 2022</t>
  </si>
  <si>
    <t>Feb 2022</t>
  </si>
  <si>
    <t>Mar 2022</t>
  </si>
  <si>
    <t>Risk scenario for Mar 2022</t>
  </si>
  <si>
    <t>Percentuálna zmena úrovní jednotlivých premenných oproti prognóze</t>
  </si>
  <si>
    <t>TABUĽKA 7 - Rizikový scenár vážnejších dopadov vojny na ekonomiku</t>
  </si>
  <si>
    <t xml:space="preserve">TABLE 7 - Risk scenario with more severe economic impacts of the war </t>
  </si>
  <si>
    <t>Prognóza feb 2020</t>
  </si>
  <si>
    <t>Feb 2020</t>
  </si>
  <si>
    <t>NBS (miernejší vojnový scenár)</t>
  </si>
  <si>
    <t>Zdroj: MF SR (marec 2022), Výbor pre makroekonomické prognózy (marec 2022), NBS (marec 2022), EK (február 2022), OECD (december 2021) a MMF (apríl 2022).</t>
  </si>
  <si>
    <t>NBS (milder war scenario)</t>
  </si>
  <si>
    <t>Source: MoF SR (March 2022), Macroeconomic committee (March 2022), NBS (March 2022), EC (February 2022), OECD (December 2021) a MMF (April 2022).</t>
  </si>
  <si>
    <t>2021 S</t>
  </si>
  <si>
    <t>2022 OS</t>
  </si>
  <si>
    <t xml:space="preserve">   rezerva na opatrenia kompenzujúce infláciu</t>
  </si>
  <si>
    <t>rezerva na výdavky súvisiace s financovaním spoločných programov</t>
  </si>
  <si>
    <t>Jednorazovké opatrenia COVID19</t>
  </si>
  <si>
    <t>Jednorazovké opatrenia ostatné</t>
  </si>
  <si>
    <t xml:space="preserve">   rezerva na mzdy a poistné</t>
  </si>
  <si>
    <t>v mil. eur</t>
  </si>
  <si>
    <t>zmena efektívnosti výberu daní</t>
  </si>
  <si>
    <t>vplyv legislatívnych zmien</t>
  </si>
  <si>
    <t>ostatné vplyvy</t>
  </si>
  <si>
    <t>celkový rozdiel oproti rozpčtu</t>
  </si>
  <si>
    <t>Odvody</t>
  </si>
  <si>
    <t>DPFO</t>
  </si>
  <si>
    <t>DPH</t>
  </si>
  <si>
    <t>celkový vplyv aktualizácie makroekonomických ukazovateľov</t>
  </si>
  <si>
    <t>zmena efektívnosi výberu dane</t>
  </si>
  <si>
    <t>GRAF 17 - Zmena odhadu daňovo-odvodových príjmov VS za rok 2022 oproti rozpočtu (v % HDP, ESA2010)</t>
  </si>
  <si>
    <t>FIGURE 14 - Changes in forecast of tax revenues and social contributions of GG in year 2022 compared to GG budget (in % of GDP, ESA2010)</t>
  </si>
  <si>
    <t>vplyv aktualizácie makroeokonomických ukazovateľov za rok 2021</t>
  </si>
  <si>
    <t>vplyv aktualizácie makroeokonomických ukazovateľov na rok 2022</t>
  </si>
  <si>
    <t>in mill. EUR</t>
  </si>
  <si>
    <t>VAT</t>
  </si>
  <si>
    <t>PIT</t>
  </si>
  <si>
    <t>other taxes</t>
  </si>
  <si>
    <t>SSC</t>
  </si>
  <si>
    <t>impact of macroenomomic changes</t>
  </si>
  <si>
    <t>changes in the efficiency of tax collection</t>
  </si>
  <si>
    <t>other impacts</t>
  </si>
  <si>
    <t>impact of legislative changes</t>
  </si>
  <si>
    <t>impact of macroeconomic changes in 2021</t>
  </si>
  <si>
    <t>impact of macroeconomic changes in 2022</t>
  </si>
  <si>
    <t>total change</t>
  </si>
  <si>
    <t>FIGURE 17 - Changes in forecast of tax revenues and social contributions of GG in year 2022 compared to GG budget (in % of GDP, ESA2010)</t>
  </si>
  <si>
    <t>GRAF 14 - Zmena odhadu daňovo-odvodových príjmov VS za rok 2022 oproti rozpočtu (v % HDP, ESA2010)</t>
  </si>
  <si>
    <t>impact of macroeconomic changes in 2020</t>
  </si>
  <si>
    <t>vplyv aktualizácie makroeokonomických ukazovateľov za rok 2020</t>
  </si>
  <si>
    <t>vplyv aktualizácie makroeokonomických ukazovateľov na rok 2021</t>
  </si>
  <si>
    <t>DPPO</t>
  </si>
  <si>
    <t>CIT</t>
  </si>
  <si>
    <t>TABUĽKA 12 – Mesačná výška trvalej podpory detí (v eur na nezaopatrené dieťa)</t>
  </si>
  <si>
    <t>Do 30.6.2022</t>
  </si>
  <si>
    <t>Od 1.7.2022</t>
  </si>
  <si>
    <t>Od 1.1.2023</t>
  </si>
  <si>
    <t>Prídavok na dieťa</t>
  </si>
  <si>
    <t>Daňový bonus</t>
  </si>
  <si>
    <t>- do 6 rokov</t>
  </si>
  <si>
    <t>- do 15 rokov</t>
  </si>
  <si>
    <t>- nad 15 rokov</t>
  </si>
  <si>
    <t>Poukaz na voľnočasové aktivity</t>
  </si>
  <si>
    <t>TABLE 12 – Monthly amount of permanent child support (eur per dependent child)</t>
  </si>
  <si>
    <t>Until 30.6.2022</t>
  </si>
  <si>
    <t>From 1.7.2022</t>
  </si>
  <si>
    <t>From 1.1.2023</t>
  </si>
  <si>
    <t>Child benefit</t>
  </si>
  <si>
    <t>Tax credit</t>
  </si>
  <si>
    <t>- less than 6 years</t>
  </si>
  <si>
    <t>- less than 15 years</t>
  </si>
  <si>
    <t>-over 15 years</t>
  </si>
  <si>
    <t>Voucher for leisure activities</t>
  </si>
  <si>
    <t>GRAF 23 – Počet nezaopatrených detí podľa veku</t>
  </si>
  <si>
    <t>Vek</t>
  </si>
  <si>
    <t>Age</t>
  </si>
  <si>
    <t>Počet</t>
  </si>
  <si>
    <t>Number</t>
  </si>
  <si>
    <t>Zdroj: SILC 2020</t>
  </si>
  <si>
    <t>Source: SILC 2020</t>
  </si>
  <si>
    <t>FIGURE 23 – Number of dependent children by age</t>
  </si>
  <si>
    <t>GRAF 24 – Vplyv opatrení na riziko chudoby</t>
  </si>
  <si>
    <t>celkovo</t>
  </si>
  <si>
    <t>deti</t>
  </si>
  <si>
    <t>súčasnosť</t>
  </si>
  <si>
    <t>daňový bonus</t>
  </si>
  <si>
    <t>prídavky + služby deťom</t>
  </si>
  <si>
    <t>Change in the at-risk-of-poverty rate</t>
  </si>
  <si>
    <t>today</t>
  </si>
  <si>
    <t>tax credit</t>
  </si>
  <si>
    <t>child benefit + leisure vouchers</t>
  </si>
  <si>
    <t>total</t>
  </si>
  <si>
    <t>children</t>
  </si>
  <si>
    <t>Zmena miery rizika chudoby</t>
  </si>
  <si>
    <t>FIGURE 24 – Impact of the measures on risk of poverty</t>
  </si>
  <si>
    <t>GRAF 25 – Podiel nákladov na zvýšenie rodinnej politiky</t>
  </si>
  <si>
    <t>FIGURE 25 – Share of expenses on increased family support</t>
  </si>
  <si>
    <t>TOTAL</t>
  </si>
  <si>
    <t>príjmový decil</t>
  </si>
  <si>
    <t>income decile</t>
  </si>
  <si>
    <t>GRAF 26 – Percentuálna zmena disponibilných príjmov</t>
  </si>
  <si>
    <t>FIGURE 26 – Percentage change in disposable income</t>
  </si>
  <si>
    <t>Global (GDP weighted average)</t>
  </si>
  <si>
    <t>Vojna v Perzskom zálive</t>
  </si>
  <si>
    <t>Recesia v USA a útoky na WTC</t>
  </si>
  <si>
    <t>Vojna v Iraku a vypuknutie SARS</t>
  </si>
  <si>
    <t>Globálna finančná kríza</t>
  </si>
  <si>
    <t>Fiškálny útes USA a dlhová kríza v eurozóne</t>
  </si>
  <si>
    <t>Brexit</t>
  </si>
  <si>
    <t>Prezidentské voľby v USA</t>
  </si>
  <si>
    <t>Napätie v obchodných vzťahoch USA-Čína; Brexit</t>
  </si>
  <si>
    <t>Konflikt na Ukrajine</t>
  </si>
  <si>
    <t>Gulf War</t>
  </si>
  <si>
    <t>US Recession and 9/11</t>
  </si>
  <si>
    <t>Iraq war and outbreak of SARS</t>
  </si>
  <si>
    <t>Great recession 2008</t>
  </si>
  <si>
    <t>US fiscal cliff and Euro Area debt crisis</t>
  </si>
  <si>
    <t>US presidential elections</t>
  </si>
  <si>
    <t>US-China trade tensions; Brexit</t>
  </si>
  <si>
    <t>Conflict in Ukraine</t>
  </si>
  <si>
    <t>GRAF 1 – Index ekonomickej neistoty (index, HDP vážený priemer)</t>
  </si>
  <si>
    <t>Udalosť</t>
  </si>
  <si>
    <t>Event</t>
  </si>
  <si>
    <t>SCHÉMA 1 – Závádzanie výdavkových limitov</t>
  </si>
  <si>
    <t>SCHEME 1 – Introducing expenditure ceilings</t>
  </si>
  <si>
    <t>GRAF 2 – Investície zo zdrojov EÚ (b.c., mld. eur)</t>
  </si>
  <si>
    <t>FIGURE 2 – Investments from EU (c.p., bil. eur)</t>
  </si>
  <si>
    <t>FIGURE 1 – World Uncertainty Index (index, GDP weighted average)</t>
  </si>
  <si>
    <t>GRAF 3 - Príspevky k rastu HDP (p. b.)</t>
  </si>
  <si>
    <t>FIGURE 3 - Contributions to GDP growth (pp)</t>
  </si>
  <si>
    <t>FIGURE 4 – Contributions to employment growth (pp)</t>
  </si>
  <si>
    <t>GRAF 5 - Externé nerovnováhy - zložky salda bežného účtu platobnej bilancie (% HDP)</t>
  </si>
  <si>
    <t>GRAF 6 - Štruktúra spotrebiteľskej inflácie –medziročné príspevky zložiek k CPI (v p. b.)</t>
  </si>
  <si>
    <t>FIGURE 5 - External imbalances - CAB components (% of GDP)</t>
  </si>
  <si>
    <t>FIGURE 6 - Structure of consumer inflation - contributions of components (pp)</t>
  </si>
  <si>
    <t>GRAF 7 - Reakcia akciových trhov (23.feb = 1)</t>
  </si>
  <si>
    <t>FIGURE 7 - Response of stock indices have  (23. feb 2022 = 1)</t>
  </si>
  <si>
    <t>GRAF 8 - Cena ropy Brent (USD/bl.)</t>
  </si>
  <si>
    <t>FIGURE 8 - Brent oil price (USD/bl.)</t>
  </si>
  <si>
    <t>FIGURE 9 - Contribution of production factors to potential growth (pp) – MoF SR approach</t>
  </si>
  <si>
    <t xml:space="preserve">GRAF 10 - Produkčná medzera (% pot. HDP) - prístup MF SR       </t>
  </si>
  <si>
    <t>FIGURE 10 - Output gap (% pot. GDP) - MoF SR approach</t>
  </si>
  <si>
    <t>GRAF 11 – HDP v základnej prognóze a scenároch (index 2019=100)</t>
  </si>
  <si>
    <t>FIGURE 11 – GDP in baseline forecast and scenarios (index 2019=100)</t>
  </si>
  <si>
    <t>GRAF 12 – Zamestnanosť v základnej prognóze a scenároch (index 2019=100)</t>
  </si>
  <si>
    <t>FIGURE 12 – Employment in baseline forecast and scenarios (index 2019=100)</t>
  </si>
  <si>
    <t>2023 PS</t>
  </si>
  <si>
    <t>2024 PS</t>
  </si>
  <si>
    <t>2025 PS</t>
  </si>
  <si>
    <t>GRAF 19 – Plánovaný vývoj štrukturálneho salda smerom k MTO (bez reforiem s vplyvom na dlhodobú udržateľnosť)</t>
  </si>
  <si>
    <t>Národne financované investície - FRRVS (pravá os)</t>
  </si>
  <si>
    <t>Národne financované investície - odporúčanie EK (pravá os)</t>
  </si>
  <si>
    <t>Upravené primárne bežné výdavky (bez EÚ) - FRRVS (ľavá os)</t>
  </si>
  <si>
    <t>Upravené primárne bežné výdavky (bez EÚ) - odporúčanie EK (ľavá os)</t>
  </si>
  <si>
    <t>Upravené primárne bežné výdavky (bez EÚ) - ciele rozpočtu (ľavá os)</t>
  </si>
  <si>
    <t>Nationally-financed investments - MTBF (right axis)</t>
  </si>
  <si>
    <t>Nationally-financed investments - EC recommendation (right axis)</t>
  </si>
  <si>
    <t>Net primary current expenditures (w/o EU funds) - MTFB (left axis)</t>
  </si>
  <si>
    <t>Net primary current expenditures (w/o EU funds) - EC recommendation (left axis)</t>
  </si>
  <si>
    <t>Net primary current expenditures (w/o EU funds) - budgetary targets (left axis)</t>
  </si>
  <si>
    <t>GRAF 20 – Vývoj národne financovaných investícií a upravených bežných výdavkov (bez EÚ) v rozpočtovom rámci a odporúčania EK (% HDP)</t>
  </si>
  <si>
    <t>FIGURE 20 – Nationally-financed investments and net primary current expenditures (w/o EU funds) in MTFB and recommendation of EC (% of GDP)</t>
  </si>
  <si>
    <t>Odporúčanie EK</t>
  </si>
  <si>
    <t>FRRVS</t>
  </si>
  <si>
    <t>Ciele rozpočtu (výdavkové limity)</t>
  </si>
  <si>
    <t>GRAF 21 – Deficit VS v rozpočtovom rámci bez opatrení, ciele a deficit zodpovedajúci odporúčaniam EK* pre 2023 (% HDP)</t>
  </si>
  <si>
    <t>Zdroj: MF SR, EK</t>
  </si>
  <si>
    <t>Source: MoF SR, EC</t>
  </si>
  <si>
    <t>EC recommendation</t>
  </si>
  <si>
    <t>MTFB</t>
  </si>
  <si>
    <t>Budgetary targets (expenditure ceilings)</t>
  </si>
  <si>
    <t>FIGURE 21 – General government deficit in MTFB w/o measures, budgetary targets and deficit in line with the EC* recommendations for 2023 (% of GDP)</t>
  </si>
  <si>
    <t>Fiscal stance</t>
  </si>
  <si>
    <t>Fiškálna pozícia</t>
  </si>
  <si>
    <t>Medziročná zmena upravených bežných výdavkov (bez EÚ)*</t>
  </si>
  <si>
    <t>* bežné výdavky sú upravené o opatrenia v boji s COVID-19, príjmové diskrečné opatrenia a jednorazové vplyvy</t>
  </si>
  <si>
    <t>Medziročná zmena investícií (bez EÚ)</t>
  </si>
  <si>
    <t>Medziročná zmena výdavkov financovaných z EÚ</t>
  </si>
  <si>
    <t>Medziročná zmena ostatných kapitálových výdavkov (bez EÚ)</t>
  </si>
  <si>
    <t>GRAF 22 – Príspevky k fiškálnej pozícii SR meranej metodikou EK (% HDP)</t>
  </si>
  <si>
    <t>Change in net primary current expenditures (w/o EU funds)*</t>
  </si>
  <si>
    <t>Change in nationally-financed investments</t>
  </si>
  <si>
    <t>Change in expenditures financed by EU funds</t>
  </si>
  <si>
    <t>Change in other nationally-financed capital expenditures</t>
  </si>
  <si>
    <t>* current expenditures are adjusted for COVID-19 measures, DRM and one-offs</t>
  </si>
  <si>
    <t>FIGURE 22 – Contributions to fiscal stance of the Slovak Republic in EC methodology (% of GDP)</t>
  </si>
  <si>
    <t>5. Plán obnovy a odolnosti EÚ</t>
  </si>
  <si>
    <t>TABUĽKA 10 – Fiškálny impulz meraný metodikou MF SR (% HDP)</t>
  </si>
  <si>
    <t>Pozn.: Fiškálna pozícia so znamienkom mínus vyjadruje fiškálnu expanziu, so znamienkom plus vyjadruje fiškálnu reštrikciu.</t>
  </si>
  <si>
    <t>TABLE 10 – Fiscal stance in MoF SR methodology (% of GDP)</t>
  </si>
  <si>
    <t>2. Interests</t>
  </si>
  <si>
    <t>4. EU funds contribution (w/o RRP funds), of which:</t>
  </si>
  <si>
    <r>
      <t>7. Fiscal stance (fiscal impulse) (6</t>
    </r>
    <r>
      <rPr>
        <b/>
        <vertAlign val="subscript"/>
        <sz val="9"/>
        <color rgb="FF000000"/>
        <rFont val="Arial Narrow"/>
        <family val="2"/>
        <charset val="238"/>
      </rPr>
      <t>t</t>
    </r>
    <r>
      <rPr>
        <b/>
        <sz val="9"/>
        <color rgb="FF000000"/>
        <rFont val="Arial Narrow"/>
        <family val="2"/>
        <charset val="238"/>
      </rPr>
      <t xml:space="preserve"> – 6</t>
    </r>
    <r>
      <rPr>
        <b/>
        <vertAlign val="subscript"/>
        <sz val="9"/>
        <color rgb="FF000000"/>
        <rFont val="Arial Narrow"/>
        <family val="2"/>
        <charset val="238"/>
      </rPr>
      <t>t-1</t>
    </r>
    <r>
      <rPr>
        <b/>
        <sz val="9"/>
        <color rgb="FF000000"/>
        <rFont val="Arial Narrow"/>
        <family val="2"/>
        <charset val="238"/>
      </rPr>
      <t>)</t>
    </r>
  </si>
  <si>
    <t>Note: Fiscal stance with (-) sign means fiscal expansion, (+) fiscal contraction.</t>
  </si>
  <si>
    <r>
      <t xml:space="preserve">TABUĽKA </t>
    </r>
    <r>
      <rPr>
        <b/>
        <sz val="11"/>
        <color rgb="FF2C9ADC"/>
        <rFont val="Arial Narrow"/>
        <family val="2"/>
        <charset val="238"/>
      </rPr>
      <t>13</t>
    </r>
    <r>
      <rPr>
        <b/>
        <sz val="10"/>
        <color rgb="FF2C9ADC"/>
        <rFont val="Arial Narrow"/>
        <family val="2"/>
        <charset val="238"/>
      </rPr>
      <t xml:space="preserve"> – Vývoj jednotlivých príjmových a výdavkových položiek (ESA 2010, % HDP)</t>
    </r>
  </si>
  <si>
    <t>4. Saldo VS po dodatočných opatreniach (rozpočtové ciele)</t>
  </si>
  <si>
    <t>5. Saldo VS bez dodatočných opatrení (FRRVS)</t>
  </si>
  <si>
    <t xml:space="preserve">   Compensation of employees</t>
  </si>
  <si>
    <t xml:space="preserve">   Subsidies</t>
  </si>
  <si>
    <t>3. Additional measures to reach target (4-5)</t>
  </si>
  <si>
    <t>Expected</t>
  </si>
  <si>
    <t>Fiscal framework</t>
  </si>
  <si>
    <t>TABLE 13 – Revenues and expenditures of general government (ESA 2010, % of GDP)</t>
  </si>
  <si>
    <t>Rast reálneho HDP</t>
  </si>
  <si>
    <t>Deflátor HDP</t>
  </si>
  <si>
    <t>2010-2019</t>
  </si>
  <si>
    <t>Hrubý dlh pri splnení cieľov nominálneho salda</t>
  </si>
  <si>
    <t>Čistý dlh pri splnení cieľov nominálneho salda</t>
  </si>
  <si>
    <t xml:space="preserve">FIGURE 27 - General government gross and net debt (% of GDP) </t>
  </si>
  <si>
    <t>GRAF 27 - Hrubý a čistý dlh verejnej správy (% HDP)</t>
  </si>
  <si>
    <t>Horné sankčné pásmo (hrubý dlh)</t>
  </si>
  <si>
    <t>Upper sanction band (gross debt)</t>
  </si>
  <si>
    <t>Gross debt in reaching budgetary target scenario</t>
  </si>
  <si>
    <t>Net debt in reaching budgetary target scenario</t>
  </si>
  <si>
    <t>Pozn.: Prognóza dlhu vychádza z emisného plánu podľa predpokladov deficitov fiškálneho rámca rozpočtu na roky 2023 až 2025, ktoré zodovedajú akruálnym schodkom VS na úrovni 3,3, 3,2, a 3,5 % HDP na roky 2023 až 2025.</t>
  </si>
  <si>
    <t>Note.: Projection of debt based on bond issue plan including fiscal framework deficits for 2023 and 2025 in line with accrual deficits of GG reaching 3,3, 3,2 and 3,5 % of GDP for 2023 and 2025.</t>
  </si>
  <si>
    <t>GRAF 28 - Príspevky k medziročnej zmene hrubého dlhu VS (p. b. HDP)</t>
  </si>
  <si>
    <t>Figure 28 - Contributions of factors to the debt change (% of GDP)</t>
  </si>
  <si>
    <t>Deflator</t>
  </si>
  <si>
    <t>Real GDP growth</t>
  </si>
  <si>
    <t>Stock-flow adjustment (w/o currency and deposits)</t>
  </si>
  <si>
    <t>GRAF 29 - Vývoj hrubého dlhu v konsolidačném scenári v porovnaní so scenárom bez konsolidácie (% HDP)</t>
  </si>
  <si>
    <t>Scenár nezmenených politík</t>
  </si>
  <si>
    <t>Scenár - ciele rozpočtu (výdavkové limity)</t>
  </si>
  <si>
    <t>No policy-change scenario</t>
  </si>
  <si>
    <t>Scenario - budgetary targets (expenditure ceilings)</t>
  </si>
  <si>
    <t>FIGURE 29 - Gross debt in no policy-change scenario versus scenario of budgetary targets (% of GDP)</t>
  </si>
  <si>
    <t>Program stability 2022</t>
  </si>
  <si>
    <t>Nízke riziko</t>
  </si>
  <si>
    <t>SCP 2022</t>
  </si>
  <si>
    <t>EC (ref. Debt - 60 % of GDP)</t>
  </si>
  <si>
    <t>GRAF 31 – Indikátor udržateľnosti S2 (% HDP)</t>
  </si>
  <si>
    <t>GRAF 30 – Indikátor udržateľnosti S1 (% HDP)</t>
  </si>
  <si>
    <t>FIGURE 30 – Indicator of sustainability S1 (% of GDP)</t>
  </si>
  <si>
    <t>FIGURE 31 – Indicator of sustainability S2 (% of GDP)</t>
  </si>
  <si>
    <t>Pozn.: Prepdokladaný vplyv reformy I. piliera je zníženie S2 o 2,8 p.b. HDP.</t>
  </si>
  <si>
    <r>
      <t>TABUĽKA 14</t>
    </r>
    <r>
      <rPr>
        <sz val="10"/>
        <color rgb="FF2C9ADC"/>
        <rFont val="Arial Narrow"/>
        <family val="2"/>
        <charset val="238"/>
      </rPr>
      <t xml:space="preserve"> </t>
    </r>
    <r>
      <rPr>
        <b/>
        <sz val="10"/>
        <color rgb="FF2C9ADC"/>
        <rFont val="Arial Narrow"/>
        <family val="2"/>
        <charset val="238"/>
      </rPr>
      <t>– Rozklad indikátora S2 v roku 2022 a 2025 (% HDP)</t>
    </r>
  </si>
  <si>
    <r>
      <t>TABLE 14</t>
    </r>
    <r>
      <rPr>
        <sz val="10"/>
        <color rgb="FF2C9ADC"/>
        <rFont val="Arial Narrow"/>
        <family val="2"/>
        <charset val="238"/>
      </rPr>
      <t xml:space="preserve"> </t>
    </r>
    <r>
      <rPr>
        <b/>
        <sz val="10"/>
        <color rgb="FF2C9ADC"/>
        <rFont val="Arial Narrow"/>
        <family val="2"/>
        <charset val="238"/>
      </rPr>
      <t>– Decomposition of S2 indicator in 2022 and 2025 (% of GDP)</t>
    </r>
  </si>
  <si>
    <t>S2 Indicator</t>
  </si>
  <si>
    <t>2024, po plánovanej konsolidácii</t>
  </si>
  <si>
    <t>2024, after expected consolidation</t>
  </si>
  <si>
    <t>S2 value</t>
  </si>
  <si>
    <t>of which:</t>
  </si>
  <si>
    <t>Health care expenditures</t>
  </si>
  <si>
    <t>Long-term care expenditures</t>
  </si>
  <si>
    <t>Education expenditures</t>
  </si>
  <si>
    <t>Note: Expected impact of 1st Pillar reform is decreased S2 by 2,8 p.p. of GDP.</t>
  </si>
  <si>
    <t>TABUĽKA 15 – Porovnanie predchádzajúcej a aktualizovanej prognózy</t>
  </si>
  <si>
    <t>TABLE 15 – Comparison of the previous and updated forecasts</t>
  </si>
  <si>
    <t>Pozn.: * Program stability SR na roky 2021 až 2024</t>
  </si>
  <si>
    <t>ESA code</t>
  </si>
  <si>
    <t>GRAF 33 – Zmena S2 pri zavedení jednotlivých opatrení a pri zavedení reformy ako celku (v p. b. HDP)</t>
  </si>
  <si>
    <t>FIGURE 33 – Change in S2 due to introduction of individual measures and reform as a whole (in p. p. GDP)</t>
  </si>
  <si>
    <t>Znížený rast ADH</t>
  </si>
  <si>
    <t>Rodičovský dôchodok</t>
  </si>
  <si>
    <t>PSD - 40 rokov</t>
  </si>
  <si>
    <t>Decresed growth of the current pension point value</t>
  </si>
  <si>
    <t>Parental pension</t>
  </si>
  <si>
    <t>Early old-age pension after 40 years</t>
  </si>
  <si>
    <t>GRAF 32 – Vplyv reformy I. piliera na výdavky dôchodkového systému (v % HDP)</t>
  </si>
  <si>
    <t>Vplyv reformy I. piliera</t>
  </si>
  <si>
    <t>Impact of the 1st pillar reform</t>
  </si>
  <si>
    <t>FIGURE 32 – Impact of the 1st pillar reform on pension system expenditures (in % of GDP)</t>
  </si>
  <si>
    <t>EU-27</t>
  </si>
  <si>
    <t>2020 vs. 2012</t>
  </si>
  <si>
    <t>SL</t>
  </si>
  <si>
    <t>GRAF 35 – Zmena daňového zaťaženia 2020 vs. 2012 (% zmena daňového zaťaženia v pomere k HDP)</t>
  </si>
  <si>
    <t>FIGURE 35 - Change in the tax burden 2019 vs. 2012 (% change in tax burden in relation to GDP)</t>
  </si>
  <si>
    <t>GRAF 34 – Daňové príjmy verejnej správy 2020 v % HDP</t>
  </si>
  <si>
    <t>FIGURE 34 - Total tax revenues in 2020 as % of GDP</t>
  </si>
  <si>
    <t>% of HDP/GDP</t>
  </si>
  <si>
    <t>GRAF 37 - Daňová medzera na DPH (% potenciálneho výnosu)</t>
  </si>
  <si>
    <t>environmental taxes, payments for energy made from alternative renewable sources excluded</t>
  </si>
  <si>
    <t>environmental taxes</t>
  </si>
  <si>
    <t>property taxes</t>
  </si>
  <si>
    <t>social security contributions</t>
  </si>
  <si>
    <t>sociálne odvody</t>
  </si>
  <si>
    <t>daň z nehnuteľností</t>
  </si>
  <si>
    <t>environmentálne dane</t>
  </si>
  <si>
    <t>environmentálne dane bez platieb za energiu z obnoviteľných zdrojov</t>
  </si>
  <si>
    <t>GRAF 36 - Priestor pre zmenu daňové mixu</t>
  </si>
  <si>
    <t>TABUĽKA 16 – Výdavky verejnej správy podľa klasifikácie COFOG</t>
  </si>
  <si>
    <t>SK (2020)</t>
  </si>
  <si>
    <t>V3 (2020)</t>
  </si>
  <si>
    <t>EU 27 (2020)</t>
  </si>
  <si>
    <t>TABLE 16 – General government expenditures in COFOG classification</t>
  </si>
  <si>
    <t>Investičné náklady</t>
  </si>
  <si>
    <t>Potenciál úspory</t>
  </si>
  <si>
    <t>Z toho úspora:</t>
  </si>
  <si>
    <t>identifikovaná pred VO</t>
  </si>
  <si>
    <t>Celkom</t>
  </si>
  <si>
    <t>Z toho nad 1 mil. eur do 40 mil. eur</t>
  </si>
  <si>
    <t>N/A</t>
  </si>
  <si>
    <t>Z toho nad 40 mil. eur</t>
  </si>
  <si>
    <t>Doprava</t>
  </si>
  <si>
    <t>Z toho nad 1 mil. eur do 10 mil. eur</t>
  </si>
  <si>
    <t>Z toho nad 10 mil. eur</t>
  </si>
  <si>
    <t>Budovy</t>
  </si>
  <si>
    <t>Zdroj: ÚHP</t>
  </si>
  <si>
    <t>Number of projects</t>
  </si>
  <si>
    <t>Investment costs</t>
  </si>
  <si>
    <t>Savings potential</t>
  </si>
  <si>
    <t>Of which savings:</t>
  </si>
  <si>
    <t>identified before procurement</t>
  </si>
  <si>
    <t>Transportation</t>
  </si>
  <si>
    <t>Defense</t>
  </si>
  <si>
    <t>Buildings</t>
  </si>
  <si>
    <t>of which above 1 mil. euros up to 40 mil. euros</t>
  </si>
  <si>
    <t>of which above 40 mil. euros</t>
  </si>
  <si>
    <t>of which above 1 mil. euros up to 10 mil. euros</t>
  </si>
  <si>
    <t>of which above 10 mil. euros</t>
  </si>
  <si>
    <t>Source: VfMD</t>
  </si>
  <si>
    <t>TABUĽKA 17 – Stav vypracovania metodík a investičných plánov</t>
  </si>
  <si>
    <t>Kapitola</t>
  </si>
  <si>
    <t>Metodika (stav)</t>
  </si>
  <si>
    <t>Investičný plán (stav)</t>
  </si>
  <si>
    <t>MDV SR (cesty)</t>
  </si>
  <si>
    <t>Zverejnená</t>
  </si>
  <si>
    <t>Zverejnený</t>
  </si>
  <si>
    <t>MDV SR (ŽSR)</t>
  </si>
  <si>
    <t>MDV SR (ostatné)</t>
  </si>
  <si>
    <t>Nezverejnená</t>
  </si>
  <si>
    <t>Nezverejnený</t>
  </si>
  <si>
    <t>MO SR</t>
  </si>
  <si>
    <t>MV SR</t>
  </si>
  <si>
    <t>Nezverejnený (v príprave)</t>
  </si>
  <si>
    <t>MF SR</t>
  </si>
  <si>
    <t>MZ SR</t>
  </si>
  <si>
    <t>MS SR</t>
  </si>
  <si>
    <t>MK SR</t>
  </si>
  <si>
    <t>Nezverejnená (v príprave)</t>
  </si>
  <si>
    <t>MH SR</t>
  </si>
  <si>
    <t>MIRRI SR</t>
  </si>
  <si>
    <t>MŠVVŠ SR</t>
  </si>
  <si>
    <t>MŽP SR</t>
  </si>
  <si>
    <t>TABLE 17 – Status of methodology process and investment plans</t>
  </si>
  <si>
    <t>Ministry</t>
  </si>
  <si>
    <t>Methodology (status)</t>
  </si>
  <si>
    <t>Investment plan (status)</t>
  </si>
  <si>
    <t>Ministry of Transportation (roads)</t>
  </si>
  <si>
    <t>Ministry of Transportation (railways)</t>
  </si>
  <si>
    <t>Ministry of Transportation (others)</t>
  </si>
  <si>
    <t>Ministry of Defense</t>
  </si>
  <si>
    <t>Ministry of Interior</t>
  </si>
  <si>
    <t>Ministry of Finance</t>
  </si>
  <si>
    <t>Ministry of Health</t>
  </si>
  <si>
    <t>Ministry of Justice</t>
  </si>
  <si>
    <t>Ministry of Culture</t>
  </si>
  <si>
    <t>Ministry of Economy</t>
  </si>
  <si>
    <t>Ministry of Investments</t>
  </si>
  <si>
    <t>Ministry of Education</t>
  </si>
  <si>
    <t>Ministry of Environment</t>
  </si>
  <si>
    <t>Published</t>
  </si>
  <si>
    <t>Not published</t>
  </si>
  <si>
    <t>Not published (being prepared)</t>
  </si>
  <si>
    <t>TABUĽKA 18 – Najväčšie investičné projekty podľa zverejnených investičných plánov</t>
  </si>
  <si>
    <t>Projekt</t>
  </si>
  <si>
    <t>Pred 2022</t>
  </si>
  <si>
    <t>Po 2026</t>
  </si>
  <si>
    <t>Trať Poprad - Spišská Nová Ves</t>
  </si>
  <si>
    <t xml:space="preserve">Trať  Devínska Nová Ves - SR/ČR, úsek Malacky - Kúty </t>
  </si>
  <si>
    <t>Trať  Devínska Nová Ves - SR/ČR, úseky mimo Malacky - Kúty</t>
  </si>
  <si>
    <t>R2 Kriváň - Mýtna</t>
  </si>
  <si>
    <t xml:space="preserve">Dostavba uzla Žilina </t>
  </si>
  <si>
    <t>D1 Turany - Hubová</t>
  </si>
  <si>
    <t>R4 Prešov, severný obchvat, II. etapa</t>
  </si>
  <si>
    <t xml:space="preserve">Lietavská Lúčka – Višňové – Dubná Skala – trasa a tunel </t>
  </si>
  <si>
    <t>D1 Hubová - Ivachnová</t>
  </si>
  <si>
    <t xml:space="preserve">*okrem projektov Ministerstva obrany SR </t>
  </si>
  <si>
    <t>TABLE 18 – The most valuable investment projects according to published investment plans</t>
  </si>
  <si>
    <t>before 2022</t>
  </si>
  <si>
    <t>after 2026</t>
  </si>
  <si>
    <t>Railway Poprad - Spišská Nová Ves</t>
  </si>
  <si>
    <t xml:space="preserve">Railway Devínska Nová Ves - SR/Czechia, part Malacky - Kúty </t>
  </si>
  <si>
    <t xml:space="preserve">Railway Devínska Nová Ves - SR/Czechia, parts outside Malacky - Kúty </t>
  </si>
  <si>
    <t>Highway R2 Kriváň - Mýtna</t>
  </si>
  <si>
    <t xml:space="preserve">Finalization of junction Žilina </t>
  </si>
  <si>
    <t>Highway D1 Turany - Hubová</t>
  </si>
  <si>
    <t>Highway R4 Prešov, northern bypass, 2nd part</t>
  </si>
  <si>
    <t>Lietavská Lúčka – Višňové – Dubná Skala – road and tunnel</t>
  </si>
  <si>
    <t>Highway D1 Hubová - Ivachnová</t>
  </si>
  <si>
    <t>*except for Minstry of Defense projects</t>
  </si>
  <si>
    <t>* Opravené údaje v súlade s textovým znením Programu stability SR na roky 2023 až 2025</t>
  </si>
  <si>
    <t>* Data corrected n line with formulations in SCP for 2023 and 2025</t>
  </si>
  <si>
    <t>Kurzarbeit pre materské školy a ZUŠ</t>
  </si>
  <si>
    <t>Jednorazový príspevok na dieťa</t>
  </si>
  <si>
    <t>Humanitárna pomoc a úrazový príplatok</t>
  </si>
  <si>
    <t>Očkovacia prémia a sprostredkovateľský bonus</t>
  </si>
  <si>
    <t>Finančná pomoc pre seniorov, ktorí sa dali zaočkovať</t>
  </si>
  <si>
    <t>Vyvolané COVID záruky</t>
  </si>
  <si>
    <t>Špeciálny odvod do EÚ - podhodnotené preslievanie tovaru z III. krajín</t>
  </si>
  <si>
    <t>TABUĽKA 37 - Zoznam jednorazových opatrení</t>
  </si>
  <si>
    <t>TABLE 37 - List of one-off measures</t>
  </si>
  <si>
    <t>Kurzarbeit for kindergartens and art schools</t>
  </si>
  <si>
    <t>One-off parental allowance</t>
  </si>
  <si>
    <t>Humanitarian aid</t>
  </si>
  <si>
    <t>Vaccination premium and negotiation bonus</t>
  </si>
  <si>
    <t>Financial aid to vaccinated seniors</t>
  </si>
  <si>
    <t>Called-out COVID guarantees</t>
  </si>
  <si>
    <t>Special levy to EU budget - undervalued clearence of goods from 3rd countries</t>
  </si>
  <si>
    <t>VAT payment of D4/R7 Project concessionaire</t>
  </si>
  <si>
    <t>TABUĽKA 38 - Diskrečné príjmové opatrenia – medziročné vplyvy opatrení (mil. eur, ESA2010)</t>
  </si>
  <si>
    <t>15 % sadzba DPPO pre firmy a SZČO s obratom do 100 tis. Eur, následná úprava do 49,79 tisíc eur</t>
  </si>
  <si>
    <t>Zavedenie paušálu na nepeň.benefit pre zamestnanca na dopravu (100 eur mesačne)</t>
  </si>
  <si>
    <t>COVID 19 opatrenie: Prerušenie daňových kontrol a daňových konaní, okrem kontrol s výsledkom vracania peňazí</t>
  </si>
  <si>
    <t>COVID 19 opatrenie: Odpustenie platby odvodov pre zavreté prevádzky</t>
  </si>
  <si>
    <t>COVID 19 opatrenie: Možnosť započítania doteraz neuplatnenej daňovej straty za roky 2015-2018</t>
  </si>
  <si>
    <t>COVID 19 opatrenie: Odklad soc. odvodov v roku 2020 a 2021</t>
  </si>
  <si>
    <t>COVID 19 opatrenie: Dočasné oslobodenie respirátorov FFP2 a FFP3 od DPH</t>
  </si>
  <si>
    <t>Zmeny v superodpočte</t>
  </si>
  <si>
    <t>Abolition of special levy rate in regulated sectors</t>
  </si>
  <si>
    <t>15 % rate of corporate income tax for companies with turnover up to 100 th./amendment up to 49,79th., 21% for others</t>
  </si>
  <si>
    <t>COVID-19 measure: Suspension of tax audits and tax proceedings</t>
  </si>
  <si>
    <t>COVID-19 measure: General pardon on social and health contributions (closed business)</t>
  </si>
  <si>
    <t>COVID-19 measure: Possibility to include losses from 2014 (loss-carry forward) already in the current 2019 tax returns</t>
  </si>
  <si>
    <t>COVID-19 measure: Deffered of social insurance in 2020 and 2021</t>
  </si>
  <si>
    <t xml:space="preserve">COVID-19 measure: Temporary exemption of respirators FFP2 and FFP3 from VAT </t>
  </si>
  <si>
    <t>Changes in superdeduction</t>
  </si>
  <si>
    <t>Novela zákona o kompenzácií ZŤP – navýšenie PP na kompenzáciu ZŤP a PP na opatrovanie od júla 2020</t>
  </si>
  <si>
    <t>Povinné predprimárne vzdelávanie v materských školách - medzispotreba</t>
  </si>
  <si>
    <t>Rezerva na opatrenia kompenzujúce infláciu</t>
  </si>
  <si>
    <t xml:space="preserve">Zavedenie novej tehotenskej dávky </t>
  </si>
  <si>
    <t>Zvýšenie finančného príspevku v zariadeniach sociálnych služieb - od januára 2021</t>
  </si>
  <si>
    <t>Opatrenia počas pandémie (iba výdavkové opatrenia, očistené o EÚ fondy)</t>
  </si>
  <si>
    <t>Zavedenie podpory v čase skrátenej práce</t>
  </si>
  <si>
    <t>Podpora rozvoja bývania</t>
  </si>
  <si>
    <t>Dotácie na podporu plnenia funkcií rodiny a na podporu dobrovoľníckej činnosti</t>
  </si>
  <si>
    <t>Zvýšenie finančného príspevku v zariadeniach sociálnych služieb od januára 2022</t>
  </si>
  <si>
    <t>Navýšenie peňažných príspevkov na opatrovanie ZŤP - od júla 2021</t>
  </si>
  <si>
    <t>Zriadenie SLOVAKIA TRAVEL (od 1.4.2021)</t>
  </si>
  <si>
    <t>Dofinancovanie MS SR (najmä ZVJS)</t>
  </si>
  <si>
    <t>Vplyv nulovej valorizácie na ŠR</t>
  </si>
  <si>
    <t>Predaj nadbytočného majetku ŽSR</t>
  </si>
  <si>
    <t>Príplatok zamestnancom vo VS 350 eur (kolektívne vyjednávanie)</t>
  </si>
  <si>
    <t>Navýšenie peňažných príspevkov na opatrovanie ZŤP - od júla 2022</t>
  </si>
  <si>
    <t>Zvýšenie úhrad ZP za ošetrovateľskú starostlivosť v zariadeniach soc. starostlivosti</t>
  </si>
  <si>
    <t>Amendment to the Act on Compensation of Seriously Disabled – an increase for the compensation of seriously disabled and for care from July 2020</t>
  </si>
  <si>
    <t>Reserve to measures compensating inflation</t>
  </si>
  <si>
    <t>Increased resources for maintenance and repairs of Class 1 roads administered by Slovak Roads Administration</t>
  </si>
  <si>
    <t>Increased financial allowance in social service facilities - from January 2021</t>
  </si>
  <si>
    <t>Abolition of co-payments for medicines for children, pensioners and disabled people from 2020</t>
  </si>
  <si>
    <t>COVID-19 measures (expenditures only net of EU funds)</t>
  </si>
  <si>
    <t>Increased financial allowance in social service facilities - from January 2022</t>
  </si>
  <si>
    <t>Increased cash allowances for care of seriously disabled - from July 2021</t>
  </si>
  <si>
    <t>Foundation of SLOVAKIA TRAVEL (from April 1, 2021)</t>
  </si>
  <si>
    <t>Additional financing of Ministry of Justice (particularly detention facilities)</t>
  </si>
  <si>
    <t>Impact of zero-valorization in central government budget</t>
  </si>
  <si>
    <t>Sale of redundant assets of Railways of Slovak Republic</t>
  </si>
  <si>
    <t>Contribution to employees in public sector - 350 euros (collective negotiation)</t>
  </si>
  <si>
    <t>Increased cash allowances for care of seriously disabled - from July 2022</t>
  </si>
  <si>
    <t>Increase of health insurance agencies payments to social care facilities</t>
  </si>
  <si>
    <t>Introduction of allowance in short-term work</t>
  </si>
  <si>
    <t>Support housing development</t>
  </si>
  <si>
    <t>Support of families and voluntary activities</t>
  </si>
  <si>
    <t>TABUĽKA 39 – Diskrečné výdavkové opatrenia – medziročné vplyvy opatrení (mil. eur, ESA2010)</t>
  </si>
  <si>
    <t>TABLE 39 - Discretionary expenditure measures - yoy incremental changes (mil. euros, ESA2010)</t>
  </si>
  <si>
    <t>TABLE 38 - Discrecionary revenue measures - yoy incremental changes (mil. euros, ESA2010)</t>
  </si>
  <si>
    <t>TABUĽKA 40 - Hotovostné vplyvy na zmenu nominálneho hrubého dlhu verejnej správy (v mil. eur)</t>
  </si>
  <si>
    <t>TABLE  40 - Cash developments in nominal gross public debt (mil. euros)</t>
  </si>
  <si>
    <t>- change in guarantees within EFSF</t>
  </si>
  <si>
    <t>Datové údaje – Program stability Slovenskej republiky na roky 2022 až 2025 / Content – Stability Programme of the Slovak Republic for 2022 to 2025</t>
  </si>
  <si>
    <t>Štrukturálne primárne saldo</t>
  </si>
  <si>
    <t>Postupná konsolidácia*</t>
  </si>
  <si>
    <t>2023 až 2027</t>
  </si>
  <si>
    <t>Vplyv II. piliera na P a V strane</t>
  </si>
  <si>
    <t>Výsledná Hodnota S1</t>
  </si>
  <si>
    <t>Riziko udržateľnosti</t>
  </si>
  <si>
    <t>OS 2022</t>
  </si>
  <si>
    <t>R 2023-25</t>
  </si>
  <si>
    <t>2026 až 2030</t>
  </si>
  <si>
    <t>stredné</t>
  </si>
  <si>
    <t>S1 Indikátor (% HDP)</t>
  </si>
  <si>
    <t xml:space="preserve">  Počiatočná rozpočtová pozícia</t>
  </si>
  <si>
    <t xml:space="preserve">  Náklady odkladu konsolidácie</t>
  </si>
  <si>
    <t xml:space="preserve">  Požadovaná úroveň dlhu v koncovom roku</t>
  </si>
  <si>
    <t xml:space="preserve">  Dlhodobé výdavky (náklady starnutia)</t>
  </si>
  <si>
    <t xml:space="preserve">  Výpadok príjmov kvôli druhému pilieru</t>
  </si>
  <si>
    <t>TABLE 41 – MoF SR assumptions for calculation of S1 indicator</t>
  </si>
  <si>
    <r>
      <t>Baseline (t</t>
    </r>
    <r>
      <rPr>
        <b/>
        <vertAlign val="subscript"/>
        <sz val="8"/>
        <color rgb="FF000000"/>
        <rFont val="Arial Narrow"/>
        <family val="2"/>
        <charset val="238"/>
      </rPr>
      <t>0</t>
    </r>
    <r>
      <rPr>
        <b/>
        <sz val="8"/>
        <color rgb="FF000000"/>
        <rFont val="Arial Narrow"/>
        <family val="2"/>
        <charset val="238"/>
      </rPr>
      <t>)</t>
    </r>
  </si>
  <si>
    <t>Primary structural balance</t>
  </si>
  <si>
    <r>
      <t>Debt (t</t>
    </r>
    <r>
      <rPr>
        <b/>
        <vertAlign val="subscript"/>
        <sz val="8"/>
        <color rgb="FF000000"/>
        <rFont val="Arial Narrow"/>
        <family val="2"/>
        <charset val="238"/>
      </rPr>
      <t>0</t>
    </r>
    <r>
      <rPr>
        <b/>
        <sz val="8"/>
        <color rgb="FF000000"/>
        <rFont val="Arial Narrow"/>
        <family val="2"/>
        <charset val="238"/>
      </rPr>
      <t>)</t>
    </r>
  </si>
  <si>
    <t>Consolidation period*</t>
  </si>
  <si>
    <r>
      <t>End year (t</t>
    </r>
    <r>
      <rPr>
        <b/>
        <vertAlign val="subscript"/>
        <sz val="8"/>
        <color rgb="FF000000"/>
        <rFont val="Arial Narrow"/>
        <family val="2"/>
        <charset val="238"/>
      </rPr>
      <t>1</t>
    </r>
    <r>
      <rPr>
        <b/>
        <sz val="8"/>
        <color rgb="FF000000"/>
        <rFont val="Arial Narrow"/>
        <family val="2"/>
        <charset val="238"/>
      </rPr>
      <t>)</t>
    </r>
  </si>
  <si>
    <r>
      <t>Debt (t</t>
    </r>
    <r>
      <rPr>
        <b/>
        <vertAlign val="subscript"/>
        <sz val="8"/>
        <color rgb="FF000000"/>
        <rFont val="Arial Narrow"/>
        <family val="2"/>
        <charset val="238"/>
      </rPr>
      <t>1</t>
    </r>
    <r>
      <rPr>
        <b/>
        <sz val="8"/>
        <color rgb="FF000000"/>
        <rFont val="Arial Narrow"/>
        <family val="2"/>
        <charset val="238"/>
      </rPr>
      <t>)</t>
    </r>
  </si>
  <si>
    <t>2nd pillar</t>
  </si>
  <si>
    <t>S1 outcome</t>
  </si>
  <si>
    <t>Sustainability assesment</t>
  </si>
  <si>
    <t>Expected 2022</t>
  </si>
  <si>
    <t>Fiscal framework 2023-2025</t>
  </si>
  <si>
    <r>
      <t xml:space="preserve">TABUĽKA 42 </t>
    </r>
    <r>
      <rPr>
        <sz val="9"/>
        <color rgb="FF2C9ADC"/>
        <rFont val="Arial Narrow"/>
        <family val="2"/>
        <charset val="238"/>
      </rPr>
      <t>–</t>
    </r>
    <r>
      <rPr>
        <b/>
        <sz val="9"/>
        <color rgb="FF2C9ADC"/>
        <rFont val="Arial Narrow"/>
        <family val="2"/>
        <charset val="238"/>
      </rPr>
      <t xml:space="preserve"> Rozbor indikátora udržateľnosti S1</t>
    </r>
  </si>
  <si>
    <r>
      <t xml:space="preserve">TABUĽKA 41 </t>
    </r>
    <r>
      <rPr>
        <sz val="9"/>
        <color rgb="FF2C9ADC"/>
        <rFont val="Arial Narrow"/>
        <family val="2"/>
        <charset val="238"/>
      </rPr>
      <t>–</t>
    </r>
    <r>
      <rPr>
        <b/>
        <sz val="9"/>
        <color rgb="FF2C9ADC"/>
        <rFont val="Arial Narrow"/>
        <family val="2"/>
        <charset val="238"/>
      </rPr>
      <t xml:space="preserve"> Predpoklady MF SR pre výpočet indikátora udržateľnosti S1</t>
    </r>
  </si>
  <si>
    <r>
      <t>Východiskový rok (t</t>
    </r>
    <r>
      <rPr>
        <b/>
        <vertAlign val="subscript"/>
        <sz val="9"/>
        <color rgb="FF000000"/>
        <rFont val="Arial Narrow"/>
        <family val="2"/>
        <charset val="238"/>
      </rPr>
      <t>0</t>
    </r>
    <r>
      <rPr>
        <b/>
        <sz val="9"/>
        <color rgb="FF000000"/>
        <rFont val="Arial Narrow"/>
        <family val="2"/>
        <charset val="238"/>
      </rPr>
      <t>)</t>
    </r>
  </si>
  <si>
    <r>
      <t>DLH (t</t>
    </r>
    <r>
      <rPr>
        <b/>
        <vertAlign val="subscript"/>
        <sz val="9"/>
        <color rgb="FF000000"/>
        <rFont val="Arial Narrow"/>
        <family val="2"/>
        <charset val="238"/>
      </rPr>
      <t>0</t>
    </r>
    <r>
      <rPr>
        <b/>
        <sz val="9"/>
        <color rgb="FF000000"/>
        <rFont val="Arial Narrow"/>
        <family val="2"/>
        <charset val="238"/>
      </rPr>
      <t>)</t>
    </r>
  </si>
  <si>
    <r>
      <t>Koncový rok (t</t>
    </r>
    <r>
      <rPr>
        <b/>
        <vertAlign val="subscript"/>
        <sz val="9"/>
        <color rgb="FF000000"/>
        <rFont val="Arial Narrow"/>
        <family val="2"/>
        <charset val="238"/>
      </rPr>
      <t>1</t>
    </r>
    <r>
      <rPr>
        <b/>
        <sz val="9"/>
        <color rgb="FF000000"/>
        <rFont val="Arial Narrow"/>
        <family val="2"/>
        <charset val="238"/>
      </rPr>
      <t>)</t>
    </r>
  </si>
  <si>
    <r>
      <t>DLH (t</t>
    </r>
    <r>
      <rPr>
        <b/>
        <vertAlign val="subscript"/>
        <sz val="9"/>
        <color rgb="FF000000"/>
        <rFont val="Arial Narrow"/>
        <family val="2"/>
        <charset val="238"/>
      </rPr>
      <t>1</t>
    </r>
    <r>
      <rPr>
        <b/>
        <sz val="9"/>
        <color rgb="FF000000"/>
        <rFont val="Arial Narrow"/>
        <family val="2"/>
        <charset val="238"/>
      </rPr>
      <t>)</t>
    </r>
  </si>
  <si>
    <r>
      <t xml:space="preserve">TABLE 42 </t>
    </r>
    <r>
      <rPr>
        <sz val="9"/>
        <color rgb="FF2C9ADC"/>
        <rFont val="Arial Narrow"/>
        <family val="2"/>
        <charset val="238"/>
      </rPr>
      <t>–</t>
    </r>
    <r>
      <rPr>
        <b/>
        <sz val="9"/>
        <color rgb="FF2C9ADC"/>
        <rFont val="Arial Narrow"/>
        <family val="2"/>
        <charset val="238"/>
      </rPr>
      <t xml:space="preserve"> S1 indicator breakdown</t>
    </r>
  </si>
  <si>
    <t>S1 Indicator (% of GDP)</t>
  </si>
  <si>
    <t>E 2022</t>
  </si>
  <si>
    <t>FF 2023-2025</t>
  </si>
  <si>
    <t>Cost of delaying adjustment</t>
  </si>
  <si>
    <t>Debt requirement</t>
  </si>
  <si>
    <t>Second pillar</t>
  </si>
  <si>
    <t>YES</t>
  </si>
  <si>
    <r>
      <t xml:space="preserve">TABUĽKA 44 </t>
    </r>
    <r>
      <rPr>
        <sz val="10"/>
        <color rgb="FF2C9ADC"/>
        <rFont val="Arial Narrow"/>
        <family val="2"/>
        <charset val="238"/>
      </rPr>
      <t>–</t>
    </r>
    <r>
      <rPr>
        <b/>
        <sz val="10"/>
        <color rgb="FF2C9ADC"/>
        <rFont val="Arial Narrow"/>
        <family val="2"/>
        <charset val="238"/>
      </rPr>
      <t xml:space="preserve"> Rozbor indikátora udržateľnosti S2</t>
    </r>
  </si>
  <si>
    <t xml:space="preserve">  Zdravotná a dlhodobá starostlivosť</t>
  </si>
  <si>
    <t xml:space="preserve">  Výdavky na vzdelanie a dávky v nezamestnanosti</t>
  </si>
  <si>
    <r>
      <t xml:space="preserve">TABUĽKA 43 </t>
    </r>
    <r>
      <rPr>
        <sz val="9"/>
        <color rgb="FF2C9ADC"/>
        <rFont val="Arial Narrow"/>
        <family val="2"/>
        <charset val="238"/>
      </rPr>
      <t>–</t>
    </r>
    <r>
      <rPr>
        <b/>
        <sz val="9"/>
        <color rgb="FF2C9ADC"/>
        <rFont val="Arial Narrow"/>
        <family val="2"/>
        <charset val="238"/>
      </rPr>
      <t xml:space="preserve"> Predpoklady MF SR pre výpočet indikátora udržateľnosti S2</t>
    </r>
  </si>
  <si>
    <t>Výsledná hodnota S2</t>
  </si>
  <si>
    <r>
      <t xml:space="preserve">TABLE 43 </t>
    </r>
    <r>
      <rPr>
        <sz val="9"/>
        <color rgb="FF2C9ADC"/>
        <rFont val="Arial Narrow"/>
        <family val="2"/>
        <charset val="238"/>
      </rPr>
      <t>–</t>
    </r>
    <r>
      <rPr>
        <b/>
        <sz val="9"/>
        <color rgb="FF2C9ADC"/>
        <rFont val="Arial Narrow"/>
        <family val="2"/>
        <charset val="238"/>
      </rPr>
      <t xml:space="preserve"> MoF SR assumptions for calculation of S2 indicator</t>
    </r>
  </si>
  <si>
    <t>S2 outcome</t>
  </si>
  <si>
    <r>
      <t>Baseline (t</t>
    </r>
    <r>
      <rPr>
        <b/>
        <vertAlign val="subscript"/>
        <sz val="9"/>
        <color rgb="FF000000"/>
        <rFont val="Arial Narrow"/>
        <family val="2"/>
        <charset val="238"/>
      </rPr>
      <t>0</t>
    </r>
    <r>
      <rPr>
        <b/>
        <sz val="9"/>
        <color rgb="FF000000"/>
        <rFont val="Arial Narrow"/>
        <family val="2"/>
        <charset val="238"/>
      </rPr>
      <t>)</t>
    </r>
  </si>
  <si>
    <r>
      <t>Debt (t</t>
    </r>
    <r>
      <rPr>
        <b/>
        <vertAlign val="subscript"/>
        <sz val="9"/>
        <color rgb="FF000000"/>
        <rFont val="Arial Narrow"/>
        <family val="2"/>
        <charset val="238"/>
      </rPr>
      <t>0</t>
    </r>
    <r>
      <rPr>
        <b/>
        <sz val="9"/>
        <color rgb="FF000000"/>
        <rFont val="Arial Narrow"/>
        <family val="2"/>
        <charset val="238"/>
      </rPr>
      <t>)</t>
    </r>
  </si>
  <si>
    <t>high</t>
  </si>
  <si>
    <t>medium</t>
  </si>
  <si>
    <r>
      <t xml:space="preserve">TABLE 44 </t>
    </r>
    <r>
      <rPr>
        <sz val="9"/>
        <color rgb="FF2C9ADC"/>
        <rFont val="Arial Narrow"/>
        <family val="2"/>
        <charset val="238"/>
      </rPr>
      <t>–</t>
    </r>
    <r>
      <rPr>
        <b/>
        <sz val="9"/>
        <color rgb="FF2C9ADC"/>
        <rFont val="Arial Narrow"/>
        <family val="2"/>
        <charset val="238"/>
      </rPr>
      <t xml:space="preserve"> S2 indicator breakdown</t>
    </r>
  </si>
  <si>
    <t>S2 Indicator (% of GDP)</t>
  </si>
  <si>
    <t>Health &amp; Long-term care expenditures</t>
  </si>
  <si>
    <t>Education &amp; Unemployment expenditures</t>
  </si>
  <si>
    <t>TABUĽKA 46 – Výpočet plánovaného štrukturálneho salda (% HDP)</t>
  </si>
  <si>
    <t>1. Riziko udržateľnosti</t>
  </si>
  <si>
    <t xml:space="preserve"> - požiadavka na konsolidáciu voči NPC</t>
  </si>
  <si>
    <t>2. Dlhová brzda (dlh za t-2)</t>
  </si>
  <si>
    <t xml:space="preserve"> - požiadavka na zmenu štrukturálneho salda</t>
  </si>
  <si>
    <t>3. Zohľadnenie dôchodkovej reformy</t>
  </si>
  <si>
    <t>Štrukturálne saldo v základnom scenári RRZ (% HDP)</t>
  </si>
  <si>
    <t xml:space="preserve"> - medziročná zmena štrukturálneho salda v základnom scenári</t>
  </si>
  <si>
    <t>Štrukturálne saldo pre výpočet limitu výdavkov (% HDP)</t>
  </si>
  <si>
    <t xml:space="preserve"> - dodatočná potreba trvalých opatrení (voči ZS)</t>
  </si>
  <si>
    <t>Pozn.: Výpočet limitov zatiaľ nezohľadňuje reformu dôchodkového systému (ktorú vláda schválila v apríli, ale zatiaľ nebola prerokovaná v Parlamente) aplikáciou postupu podľa odseku 6, paragraf 37m zákona o rozpočtových pravidlách verenej správy 523/2004 Z.z.</t>
  </si>
  <si>
    <t>TABUĽKA 47 – Výpočet limitu verejných výdavkov na roky 2023 a 2024 (eur, ESA 2010)</t>
  </si>
  <si>
    <t>(-) Plánované štrukturálne saldo VS</t>
  </si>
  <si>
    <t>(-) Konsolidované výdavky na správu dlhu VS</t>
  </si>
  <si>
    <r>
      <t>(-) Výdavky zo štátneho rozpočtu na spolufinancovanie</t>
    </r>
    <r>
      <rPr>
        <sz val="9"/>
        <color rgb="FF13B5EA"/>
        <rFont val="Arial Narrow"/>
        <family val="2"/>
        <charset val="238"/>
      </rPr>
      <t>*</t>
    </r>
  </si>
  <si>
    <t>(-) Odvody Európskej únii</t>
  </si>
  <si>
    <t>(+) Predpokladaný výsledok hospodárenia územnej samosprávy</t>
  </si>
  <si>
    <t>(+) Predpokladané konsolidované daňové príjmy bez jednorazových, cyklu a samospráv</t>
  </si>
  <si>
    <t>(+) Predpokladané konsolidované nedaňové príjmy bez jednorazových, EU fondov, POO a samospráv</t>
  </si>
  <si>
    <t>Limit verejných výdavkov (podľa ods. 3)</t>
  </si>
  <si>
    <t>Jednorazové výdavky mimo limitu zahrnuté v podkladových údajoch</t>
  </si>
  <si>
    <t xml:space="preserve"> - imputovanie alikvótnej časti DPH za PPP projekty (R1, D4/R7)</t>
  </si>
  <si>
    <t>* vrátane DPH na POO</t>
  </si>
  <si>
    <t>Zdroj: RRZ</t>
  </si>
  <si>
    <t>TABUĽKA 48 – Výpočet predbežného rozpočtového cieľa podľa MF SR na základe limitov verejných výdavkov vypočítaných Radou pre rozpočtovú zodpovednosť</t>
  </si>
  <si>
    <t>(-) Limit verejných výdavkov (podľa ods. 3)</t>
  </si>
  <si>
    <t>(-) Jednorazové výdavky mimo limitu zahrnuté v podkladových údajoch</t>
  </si>
  <si>
    <t>(-) Výdavky z prostriedkov z fondov EÚ, vrátane fondov POO</t>
  </si>
  <si>
    <t>(-) Výdavky zo štátneho rozpočtu na spolufinancovanie</t>
  </si>
  <si>
    <t xml:space="preserve">(-) Úrokové náklady </t>
  </si>
  <si>
    <t xml:space="preserve">(+) Cyklické výdavky </t>
  </si>
  <si>
    <t>(+) Predpokladané konsolidované daňové príjmy bez samospráv</t>
  </si>
  <si>
    <t>(+) Predpokladané konsolidované nedaňové príjmy, vrátane EÚ bez samospráv</t>
  </si>
  <si>
    <t>Cielené saldo v eurách</t>
  </si>
  <si>
    <t>Cielené saldo (% HDP)</t>
  </si>
  <si>
    <t>Zdroj: MF SR, RRZ</t>
  </si>
  <si>
    <t>TABLE 46 – Calculation of planned structural balance (% of GDP)</t>
  </si>
  <si>
    <t>1. Sustainability risk</t>
  </si>
  <si>
    <t xml:space="preserve"> - requirement for conslidation</t>
  </si>
  <si>
    <t>2. Debt brake (debt for t-2)</t>
  </si>
  <si>
    <t xml:space="preserve"> - requirement for change in structural balance</t>
  </si>
  <si>
    <t>3. Pension reform reflection</t>
  </si>
  <si>
    <t>Structural balance in baseline scenario of CBR (% of GDP)</t>
  </si>
  <si>
    <t xml:space="preserve"> - annual change in structural balance in baseline scenario</t>
  </si>
  <si>
    <t>Structural balance for calculation of expenditure ceilings</t>
  </si>
  <si>
    <t xml:space="preserve"> - additional requirement of permanent measures (comparing to baseline)</t>
  </si>
  <si>
    <t>Note: Claculation of limits does not take into account pension reform (approved by the Government in April, but yet not discussed in Parliament) by applying the process according to par. 6/37m of law of budgetary rules No 523/2004.</t>
  </si>
  <si>
    <t>TABLE 47 – Calculation of expenditure ceiling for 2023 and 2024 (euro, ESA 2010)</t>
  </si>
  <si>
    <t>(-) Planned structural balance of GG</t>
  </si>
  <si>
    <t>(-) Consolidated expenditures on debt service of GG</t>
  </si>
  <si>
    <r>
      <t>(-) Expenditures of central govnermnet budget for co-financing EU projects</t>
    </r>
    <r>
      <rPr>
        <sz val="9"/>
        <color rgb="FF13B5EA"/>
        <rFont val="Arial Narrow"/>
        <family val="2"/>
        <charset val="238"/>
      </rPr>
      <t>*</t>
    </r>
  </si>
  <si>
    <t>(-) Contribution to EU budget</t>
  </si>
  <si>
    <t>(+) Expected balance of local governments</t>
  </si>
  <si>
    <t>(+) Expected consolidated tax revenues net of one-offs, cycle and local governments</t>
  </si>
  <si>
    <t>(+) Expected consolidated non-tax revenues net of one-offs, EU funds, RRF funds and local governments</t>
  </si>
  <si>
    <t>Expenditure ceiling (according to par. 3)</t>
  </si>
  <si>
    <t>One-off expenditures out of the ceiling included in baseline data</t>
  </si>
  <si>
    <t xml:space="preserve"> - imputation of aliquot part of VAT for PPPs (R1, D4/R7)</t>
  </si>
  <si>
    <t>* VAT from RRF included</t>
  </si>
  <si>
    <t>Source: CBR</t>
  </si>
  <si>
    <t>TABLE 48 – Calculation of preliminary budgetary target according to MoF SR based on expenditure celings calculated by the CBR</t>
  </si>
  <si>
    <t>(-) Expenditure ceiling (according to par. 3)</t>
  </si>
  <si>
    <t>(-) One-off expenditures out of the ceiling included in baseline data</t>
  </si>
  <si>
    <t>(-) Expenditures from EU funds, RRF included</t>
  </si>
  <si>
    <t>(-) Expenditures from central government budget for co-financing EU projects</t>
  </si>
  <si>
    <t>(-) Interest costs</t>
  </si>
  <si>
    <t>(+) Cyclical expenditures</t>
  </si>
  <si>
    <t>(+) Expected consolidated tax revenues net of local governments</t>
  </si>
  <si>
    <t>(+) Expected consolidated non-tax revenues with EU funds net of local governments</t>
  </si>
  <si>
    <t>Budgetary target in euros</t>
  </si>
  <si>
    <t>Budgetary target (% of GDP)</t>
  </si>
  <si>
    <t>Source: MoF SR, CBR</t>
  </si>
  <si>
    <t xml:space="preserve">Zdroj: MF SR       </t>
  </si>
  <si>
    <t>Saldo hospodárenia verejnej správy (% HDP)</t>
  </si>
  <si>
    <t>One-offs: others</t>
  </si>
  <si>
    <t>One-offs: COVID-19</t>
  </si>
  <si>
    <t>General government balance (% of GDP)</t>
  </si>
  <si>
    <t>Hrubý a čistý dlh verejnej správy (% HDP)</t>
  </si>
  <si>
    <t>Gross and net public debt (% of GDP)</t>
  </si>
  <si>
    <t xml:space="preserve">GRAF 4 – Príspevky k rastu zamestnanosti (p. b.) </t>
  </si>
  <si>
    <t>FIGURE 13 - Analytical breakdown of 2021 outturn (ESA 2010, mil. eur)</t>
  </si>
  <si>
    <t>Vyšší vplyv prijatých opatrení v boji s pandémiou COVID-19 (ŠR + spolufinancovanie)</t>
  </si>
  <si>
    <t>Zaznamenanie výdavkov z nezrovnalostí preclievaním tovaru z III. krajín</t>
  </si>
  <si>
    <t>Vyššie výdavky na kompenzácie v štátnom rozpočte</t>
  </si>
  <si>
    <t>Nevyčerpané investície v štátnom rozpočte</t>
  </si>
  <si>
    <t>Hospodárenie samospráv (po očistení o vplyv vyšších daní)</t>
  </si>
  <si>
    <t>Nižšie výdavky na spolufinancovanie</t>
  </si>
  <si>
    <t>Nižšie výdavky SP (najmä dôchodky a nemocenské poistenie)</t>
  </si>
  <si>
    <t>Vyššie príjmy zo zelenej energie</t>
  </si>
  <si>
    <t xml:space="preserve">Nižší odvod do EÚ </t>
  </si>
  <si>
    <t>Headline balance - Final 2021</t>
  </si>
  <si>
    <t>Higher expenditures related to COVID-19 pandemic (Central budget + co-financing)</t>
  </si>
  <si>
    <t>Recorded additional expenditures from undervalued clearence of goods from 3rd countries</t>
  </si>
  <si>
    <t>Higher expenditures on compensations in central government budget</t>
  </si>
  <si>
    <t>Higher tax revenues and contributions</t>
  </si>
  <si>
    <t>Unspent capital expenditures od central government budget</t>
  </si>
  <si>
    <t>Balance of municipalities (net of higher taxes)</t>
  </si>
  <si>
    <t>Lower co-financing expenditures</t>
  </si>
  <si>
    <t>Lower expenditures of Social Insurance Agency (particularly pensions and sicknes insurance)</t>
  </si>
  <si>
    <t>Higher revenues from green energy</t>
  </si>
  <si>
    <t>Lower EU budget contribution</t>
  </si>
  <si>
    <t>GRAF 15 – Plnenie schváleného rozpočtu - rozdiely na hlavných položkách (príspevky v mil. eur, ESA2010)</t>
  </si>
  <si>
    <t>FIGURE 15 - Analytical breakdown of 2022 actual estimate (ESA 2010, mil. eur)</t>
  </si>
  <si>
    <t>Vývoj v roku 2022</t>
  </si>
  <si>
    <t>2022 development</t>
  </si>
  <si>
    <t>Navýšenie výdavkov spojených s pandémiou  (vplyv ŠR a spolufinancovania)</t>
  </si>
  <si>
    <t>Nevyužitie rezervy na zaplatenie úrokov (preclievanie tovaru z 3. krajín)</t>
  </si>
  <si>
    <t xml:space="preserve">Prehodnotenie zaznamenania EÚ korekcií </t>
  </si>
  <si>
    <t>Vyššie výdavky spojené s rastom cenovej hladiny</t>
  </si>
  <si>
    <t>Vyššie výdavky do zdravotnictva s vplyvom na deficit</t>
  </si>
  <si>
    <t>Vyššie výdavky podnikov pod MDV SR (ŽSSK, ŽSR, NDS)</t>
  </si>
  <si>
    <t>Nižšie vybrané nedaňové príjmy</t>
  </si>
  <si>
    <t>Vyššie výdavky územnej samosprávy</t>
  </si>
  <si>
    <t>Založenie spoločnosti  Valaliky Indrustrial Park, s.r.o.</t>
  </si>
  <si>
    <t>Vyššie výdavky MŠVaV SR</t>
  </si>
  <si>
    <t>Už vynaložené výdavky spojené s vojnou na Ukrajine</t>
  </si>
  <si>
    <t>Vyššie dôchodcovské dávky zo starobného a invalidného poistenia</t>
  </si>
  <si>
    <t>Headline balance - Budget 2022</t>
  </si>
  <si>
    <t>Not using reserve for interest expenditures (clearence of goods from 3rd countries)</t>
  </si>
  <si>
    <t>Reassessment of EU corrections recording</t>
  </si>
  <si>
    <t>Higher expenditures due to inflation</t>
  </si>
  <si>
    <t>Higher expenditures in health care system (impact on deficit)</t>
  </si>
  <si>
    <t>Higher expenditures of Ministry of Transportation enerprises (Railways, Highways)</t>
  </si>
  <si>
    <t>Higher expenditures on co-financing from central budget (not COVID-19 related)</t>
  </si>
  <si>
    <t xml:space="preserve">Lower seleccted non-tax revenues </t>
  </si>
  <si>
    <t>Higher expenditures of municipalities</t>
  </si>
  <si>
    <t>Foundation of Valaliky Industrial Park, s.r.o.</t>
  </si>
  <si>
    <t>Higher expenditures of Ministry of Education</t>
  </si>
  <si>
    <t>Already incurred expenses related to Ukraine conflict</t>
  </si>
  <si>
    <t>Higher expenditures on pensions and disabled insurance scheme</t>
  </si>
  <si>
    <t>Headline balance - Estimate 2022</t>
  </si>
  <si>
    <t>GRAF 16 – Súhrn opatrení prijatých v boji proti koronavírusu (odhad do konca roka, v % HDP)</t>
  </si>
  <si>
    <t>FIGURE 16 - Summary of measures taken to combat coronavirus (estimated by the end of the year, in% of GDP)</t>
  </si>
  <si>
    <t>TABUĽKA 8 – Odhadované výdavky v tomto roku vyvolané prílevom utečencov z Ukrajiny v mil. eur</t>
  </si>
  <si>
    <t>Oblasť výdavkov</t>
  </si>
  <si>
    <t>Zdravotná starostlivosť</t>
  </si>
  <si>
    <t>Príspevok na ubytovanie</t>
  </si>
  <si>
    <t>Dávky v hmotnej núdzi</t>
  </si>
  <si>
    <t>Dotácia na stravu</t>
  </si>
  <si>
    <t>Žiaci v regionálnom školstve</t>
  </si>
  <si>
    <t>Ostatné (hygiena, strava, elektrina....) mimo Lex Ukrajina</t>
  </si>
  <si>
    <t>marec</t>
  </si>
  <si>
    <t>apríl</t>
  </si>
  <si>
    <t>máj</t>
  </si>
  <si>
    <t>jún</t>
  </si>
  <si>
    <t>júl</t>
  </si>
  <si>
    <t>august</t>
  </si>
  <si>
    <t>september</t>
  </si>
  <si>
    <t>október</t>
  </si>
  <si>
    <t>november</t>
  </si>
  <si>
    <t>december</t>
  </si>
  <si>
    <t>Mesačne</t>
  </si>
  <si>
    <t>Kumulatívne</t>
  </si>
  <si>
    <t>GRAF 18 – Prognóza počtu žiadateľov o dočasné útočisko v tisícoch</t>
  </si>
  <si>
    <t>Zdroj: cudzinecká polícia, MF SR</t>
  </si>
  <si>
    <t>March</t>
  </si>
  <si>
    <t>April</t>
  </si>
  <si>
    <t>August</t>
  </si>
  <si>
    <t>May</t>
  </si>
  <si>
    <t>June</t>
  </si>
  <si>
    <t>July</t>
  </si>
  <si>
    <t>September</t>
  </si>
  <si>
    <t>October</t>
  </si>
  <si>
    <t>November</t>
  </si>
  <si>
    <t>December</t>
  </si>
  <si>
    <t>Monthly</t>
  </si>
  <si>
    <t>Cumulative</t>
  </si>
  <si>
    <t>Source: The Units of Foreign Police of the Police Force, MoF SR</t>
  </si>
  <si>
    <t>FIGURE 18 – Projection of numbers of applicants for temporaray stay in thousands</t>
  </si>
  <si>
    <t>TABLE 8 – Estimated expenditures in this year triggered by inflow of Ukraine refugees in mil. euros</t>
  </si>
  <si>
    <t>Expenditures breakdown</t>
  </si>
  <si>
    <t>Health care</t>
  </si>
  <si>
    <t>Allowance to accomodation</t>
  </si>
  <si>
    <t>Benefits in material need</t>
  </si>
  <si>
    <t>Allowance to nutrition</t>
  </si>
  <si>
    <t>Pupils in regional education</t>
  </si>
  <si>
    <t>Others (hygiene, nutrition, electricity) - out of Lex Ukraine</t>
  </si>
  <si>
    <t xml:space="preserve">*Zahŕňa aj vplyv opatrení spojených s COVID-19                                                                                                                                                   </t>
  </si>
  <si>
    <t xml:space="preserve">Note: GG balance in 2025 in line with official budgetary targets, TABLE 8 in SCP with target -2,1 % of GDP is a typo. </t>
  </si>
  <si>
    <t>p.m. Saldo verejnej správy z predbežne zostaveného návrhu rozpočtu (fiškálny rámec - FRRVS)</t>
  </si>
  <si>
    <t>p.m. Opatrenia potrebné na dosiahnutie rozpočtových cieľov v mil. eur oproti FRRVS</t>
  </si>
  <si>
    <t>p.m. GG balance from preliminary fiscal framework (fiscal framework - FF)</t>
  </si>
  <si>
    <t>p.m. Measures needed to reach budgetary targets in mil. euros comparing to FF</t>
  </si>
  <si>
    <t>Predpokladaná konsolidácia</t>
  </si>
  <si>
    <t>Assumed consolidation</t>
  </si>
  <si>
    <t>FIGURE 19 – Planned structural balance towards MTO (no reforms with impact on lon-term sustainability included)</t>
  </si>
  <si>
    <t>TABUĽKA 11 - Rezervy zahrnuté v návrhu rozpočtu verejnej správy v % HDP (ESA 2010)</t>
  </si>
  <si>
    <t>rezerve for wages and insurance contributions</t>
  </si>
  <si>
    <t>rezerve for compensating inflation</t>
  </si>
  <si>
    <t>reserve for expenditures related to co-financing EU projects</t>
  </si>
  <si>
    <t>reserve to address the no-war crisis events</t>
  </si>
  <si>
    <t>TABUĽKA 11 - Reserves included in fiscal framework of general government in % of GDP (ESA 2010)</t>
  </si>
  <si>
    <t>Skutočnosť a súčasná aktualizácia**</t>
  </si>
  <si>
    <t>Outcome and current update**</t>
  </si>
  <si>
    <t>** Deficity VS podľa cieľov rozpočtu 2023 až 2025.</t>
  </si>
  <si>
    <t>** Deficits according to budgetary targets 2023 to 2025.</t>
  </si>
  <si>
    <t>Pozn.2: Opravené ciele deficitov odlišné od Tabuľky 15 v Programe stability 2022-2025.</t>
  </si>
  <si>
    <t>Note: * Stability Programme for 2021 - 2024</t>
  </si>
  <si>
    <t>Note2: Corrected budgetary targets not consistent with Table 15 in SCP 2022-2025.</t>
  </si>
  <si>
    <t>GRAF 38 – Vývoj celkových výdavkov verejnej správy (% HDP)</t>
  </si>
  <si>
    <t>IR</t>
  </si>
  <si>
    <t>EU 27</t>
  </si>
  <si>
    <t>EA 19</t>
  </si>
  <si>
    <t>GR</t>
  </si>
  <si>
    <t>Krajina</t>
  </si>
  <si>
    <t>Celkové výdavky VS</t>
  </si>
  <si>
    <t>GRAF 39 – Celkové výdavky verejnej správy v 2020 (% HDP)</t>
  </si>
  <si>
    <t>FIGURE 39 – Total expenditures of general government in 2020 (% of GDP)</t>
  </si>
  <si>
    <t>FIGURE 38 - Development of total general government expenditures (% of GDP)</t>
  </si>
  <si>
    <t>Zdroj/Source: Eurostat</t>
  </si>
  <si>
    <t>Zdroj: investičné plány ministerstiev</t>
  </si>
  <si>
    <t>Source: Investment plans of ministries</t>
  </si>
  <si>
    <t>Souce: MoF SR</t>
  </si>
  <si>
    <t>Kategória</t>
  </si>
  <si>
    <t>Výdavky (priemer 2018 -2021, mil. eur)</t>
  </si>
  <si>
    <t>Prechod</t>
  </si>
  <si>
    <t>vypln</t>
  </si>
  <si>
    <t>zmena</t>
  </si>
  <si>
    <t>Transfery a daňové výdavky</t>
  </si>
  <si>
    <t>Transfery</t>
  </si>
  <si>
    <t>V rámci VS (obci, VÚC a pod.)</t>
  </si>
  <si>
    <t>Jednotlivcovi (sociálne dávky a pod.)</t>
  </si>
  <si>
    <t>EÚ fondy + spolufin.</t>
  </si>
  <si>
    <t>Do zahraničia (príspevky do EÚ a pod.)</t>
  </si>
  <si>
    <t>Investičné transfery</t>
  </si>
  <si>
    <t>Nesúťaživé transfery 3. sektoru</t>
  </si>
  <si>
    <t>Súťaživé transfery 3. sektoru</t>
  </si>
  <si>
    <t>Daňové výdavky</t>
  </si>
  <si>
    <t>DPFO, DPH, SD - podpora jednotlivcov</t>
  </si>
  <si>
    <t>DPFO, DPH, SD, DPPO, 2 % z dane</t>
  </si>
  <si>
    <t>GRAF 40 – Transfery verejnej správy, daňové výdavky a vybrané oblasti revízie (modrou) (priemer 2018 – 2021, mil. eur)</t>
  </si>
  <si>
    <t>Category</t>
  </si>
  <si>
    <t>Expeditures (average 2018 -2021, mil. euros)</t>
  </si>
  <si>
    <t>Transfers and tax expenditures</t>
  </si>
  <si>
    <t>Transfers</t>
  </si>
  <si>
    <t>Within general government (local governments, etc.)</t>
  </si>
  <si>
    <t>Individuals (social allowances, etc.)</t>
  </si>
  <si>
    <t>EU funds + co-financing</t>
  </si>
  <si>
    <t>Abroad (EU budget contribution, etc.)</t>
  </si>
  <si>
    <t>Investment transfers</t>
  </si>
  <si>
    <t>Subventions</t>
  </si>
  <si>
    <t>Non-competitive tranfers to 3rd sector</t>
  </si>
  <si>
    <t>Competitive tranfers to 3rd sector</t>
  </si>
  <si>
    <t>Tax expenditures</t>
  </si>
  <si>
    <t>PIT, VAT, Excise taxes - support to individuals</t>
  </si>
  <si>
    <t>PIT, VAT, Excise taxe, PIT, 2 % from taxes</t>
  </si>
  <si>
    <t>GRAF 3 - Príspevky k rastu HDP (p. b.) / FIGURE 3 - Contributions to GDP growth (pp)</t>
  </si>
  <si>
    <t>GRAF 5 - Externé nerovnováhy - zložky salda bežného účtu platobnej bilancie (% HDP) / FIGURE 5 - External imbalances - CAB components (% of GDP)</t>
  </si>
  <si>
    <t>GRAF 6 - Štruktúra spotrebiteľskej inflácie –medziročné príspevky zložiek k CPI (v p. b.) / FIGURE 6 - Structure of consumer inflation - contributions of components (pp)</t>
  </si>
  <si>
    <t>GRAF 7 - Reakcia akciových trhov (23.feb = 1) / FIGURE 7 - Response of stock indices have  (23. feb 2022 = 1)</t>
  </si>
  <si>
    <t>GRAF 8 - Cena ropy Brent (USD/bl.) / FIGURE 8 - Brent oil price (USD/bl.)</t>
  </si>
  <si>
    <t>GRAF 10 - Produkčná medzera (% pot. HDP) - prístup MF SR / FIGURE 10 - Output gap (% pot. GDP) - MoF SR approach</t>
  </si>
  <si>
    <t>GRAF 13 - Plnenie schváleného rozpočtu - rozdiely na hlavných položkách (ESA 2010), príspevky v mil. eur / FIGURE 13 - Analytical breakdown of 2021 outturn (ESA 2010, mil. eur)</t>
  </si>
  <si>
    <t>GRAF 14 - Zmena odhadu daňovo-odvodových príjmov VS za rok 2022 oproti rozpočtu (v % HDP, ESA2010) / FIGURE 14 - Changes in forecast of tax revenues and social contributions of GG in year 2022 compared to GG budget (in % of GDP, ESA2010)</t>
  </si>
  <si>
    <t>GRAF 17 - Zmena odhadu daňovo-odvodových príjmov VS za rok 2022 oproti rozpočtu (v % HDP, ESA2010) / FIGURE 17 - Changes in forecast of tax revenues and social contributions of GG in year 2022 compared to GG budget (in % of GDP, ESA2010)</t>
  </si>
  <si>
    <t xml:space="preserve">GRAF 27 - Hrubý a čistý dlh verejnej správy (% HDP) / FIGURE 27 - General government gross and net debt (% of GDP) </t>
  </si>
  <si>
    <t>GRAF 28 - Príspevky k medziročnej zmene hrubého dlhu VS (p. b. HDP) / Figure 28 - Contributions of factors to the debt change (% of GDP)</t>
  </si>
  <si>
    <t>GRAF 29 - Vývoj hrubého dlhu v konsolidačném scenári v porovnaní so scenárom bez konsolidácie (% HDP) / FIGURE 29 - Gross debt in no policy-change scenario versus scenario of budgetary targets (% of GDP)</t>
  </si>
  <si>
    <t>GRAF 36 - Priestor pre zmenu daňové mixu / FIGURE 36 - Potential for growth oriented tax reform</t>
  </si>
  <si>
    <t>FIGURE 36 - Potential for growth oriented tax reform</t>
  </si>
  <si>
    <t>FIGURE 37 - VAT gap (% of potential yield)</t>
  </si>
  <si>
    <t>GRAF 37 - Daňová medzera na DPH (% potenciálneho výnosu) / FIGURE 37 - VAT gap (% of potential yield)</t>
  </si>
  <si>
    <t>FIGURE 40 – Transfers of general government, tax expenditures and selected parts of revision (blue) (average 2018 – 2021, mil. euros)</t>
  </si>
  <si>
    <t>TABUĽKA 1 - Prognóza vybraných indikátorov vývoja ekonomiky SR pre roky 2022 až 2025 / TABLE 1 - Forecast of selected indicators of the Slovak economy for 2022 to 2025</t>
  </si>
  <si>
    <t>TABLE 2 – Expected expenditures covered by Recovery and resilience plan of SR (mil. eur, w/o. VAT)</t>
  </si>
  <si>
    <t>TABUĽKA 5 - Vývoj produkčnej medzery - prístup MF SR / TABLE 5 - Output gap  - MoF SR approach</t>
  </si>
  <si>
    <t>TABUĽKA 6 - Porovnanie prognóz slovenskej ekonomiky MF SR a ostatných inštitúcií / TABLE 6 - Comparisons of forecasts of MFSR and other institutions</t>
  </si>
  <si>
    <t xml:space="preserve">TABUĽKA 7 - Rizikový scenár vážnejších dopadov vojny na ekonomiku / TABLE 7 - Risk scenario with more severe economic impacts of the war </t>
  </si>
  <si>
    <r>
      <t>TABUĽKA 9 - Konsolidačné úsilie</t>
    </r>
    <r>
      <rPr>
        <sz val="9"/>
        <color theme="4"/>
        <rFont val="Arial Narrow"/>
        <family val="2"/>
        <charset val="238"/>
      </rPr>
      <t xml:space="preserve"> (ESA2010, % HDP) </t>
    </r>
  </si>
  <si>
    <t>TABLE 9 - Consolidation effort (ESA2010, % GDP) </t>
  </si>
  <si>
    <t>TABUĽKA 9 - Konsolidačné úsilie (ESA2010, % HDP)  / TABLE 9 - Consolidation effort (ESA2010, % GDP) </t>
  </si>
  <si>
    <t>TABUĽKA 11 - Rezervy zahrnuté v návrhu rozpočtu verejnej správy v % HDP (ESA 2010) / TABUĽKA 11 - Reserves included in fiscal framework of general government in % of GDP (ESA 2010)</t>
  </si>
  <si>
    <t>TABUĽKA 36 – Zoznam opatrení prijatých v boji proti koronavírusu (rok 2022 je odhad do konca roka)</t>
  </si>
  <si>
    <t>TABUĽKA 16x – Hodnotené projekty v roku 2021 po rezortoch (mil. eur)</t>
  </si>
  <si>
    <t>TABLE 16x – Evaluated projects in 2021 by ministries (mil. euros)</t>
  </si>
  <si>
    <t>TABLE 36 - List of measures taken to combat the COVID 19 pandemic (2022 is an estimate at the end of the year)</t>
  </si>
  <si>
    <t>TABUĽKA 37 - Zoznam jednorazových opatrení / TABLE 37 - List of one-off measures</t>
  </si>
  <si>
    <t>TABUĽKA 40 - Hotovostné vplyvy na zmenu nominálneho hrubého dlhu verejnej správy (v mil. eur) / TABLE  40 - Cash developments in nominal gross public debt (mil. euros)</t>
  </si>
  <si>
    <t>TABLE 3 – Recovery and resilience plan impact on macro forecast</t>
  </si>
  <si>
    <t>GRAF 1 - Index ekonomickej neistoty (index, HDP vážený priemer) / FIGURE 1 – World Uncertainty Index (index, GDP weighted average)</t>
  </si>
  <si>
    <t>GRAF 2 - Investície zo zdrojov EÚ (b.c., mld. eur) / FIGURE 2 – Investments from EU (c.p., bil. eur)</t>
  </si>
  <si>
    <t>GRAF 4 - Príspevky k rastu zamestnanosti (p. b.)  / FIGURE 4 – Contributions to employment growth (pp)</t>
  </si>
  <si>
    <t>GRAF 9 - Príspevky výrobných faktorov k rastu potenciálneho produktu (p. b.) - prístup MF SR / FIGURE 9 - Contribution of production factors to potential growth (pp) – MoF SR approach</t>
  </si>
  <si>
    <t>GRAF 9 - Príspevky výrobných faktorov k rastu potenciálneho produktu (p. b.) - prístup MF SR</t>
  </si>
  <si>
    <t>GRAF 11 - HDP v základnej prognóze a scenároch (index 2019=100) / FIGURE 11 – GDP in baseline forecast and scenarios (index 2019=100)</t>
  </si>
  <si>
    <t>GRAF 12 - Zamestnanosť v základnej prognóze a scenároch (index 2019=100) / FIGURE 12 – Employment in baseline forecast and scenarios (index 2019=100)</t>
  </si>
  <si>
    <t>GRAF 15 - Plnenie schváleného rozpočtu - rozdiely na hlavných položkách (príspevky v mil. eur, ESA2010) / FIGURE 15 - Analytical breakdown of 2022 actual estimate (ESA 2010, mil. eur)</t>
  </si>
  <si>
    <t>GRAF 16 - Súhrn opatrení prijatých v boji proti koronavírusu (odhad do konca roka, v % HDP) / FIGURE 16 - Summary of measures taken to combat coronavirus (estimated by the end of the year, in% of GDP)</t>
  </si>
  <si>
    <t>GRAF 18 - Prognóza počtu žiadateľov o dočasné útočisko v tisícoch / FIGURE 18 – Projection of numbers of applicants for temporaray stay in thousands</t>
  </si>
  <si>
    <t>GRAF 19 - Plánovaný vývoj štrukturálneho salda smerom k MTO (bez reforiem s vplyvom na dlhodobú udržateľnosť) / FIGURE 19 – Planned structural balance towards MTO (no reforms with impact on lon-term sustainability included)</t>
  </si>
  <si>
    <t>GRAF 20 - Vývoj národne financovaných investícií a upravených bežných výdavkov (bez EÚ) v rozpočtovom rámci a odporúčania EK (% HDP) / FIGURE 20 – Nationally-financed investments and net primary current expenditures (w/o EU funds) in MTFB and recommendati</t>
  </si>
  <si>
    <t>GRAF 21 - Deficit VS v rozpočtovom rámci bez opatrení, ciele a deficit zodpovedajúci odporúčaniam EK* pre 2023 (% HDP) / FIGURE 21 – General government deficit in MTFB w/o measures, budgetary targets and deficit in line with the EC* recommendations for 20</t>
  </si>
  <si>
    <t>GRAF 22 - Príspevky k fiškálnej pozícii SR meranej metodikou EK (% HDP) / FIGURE 22 – Contributions to fiscal stance of the Slovak Republic in EC methodology (% of GDP)</t>
  </si>
  <si>
    <t>GRAF 23 - Počet nezaopatrených detí podľa veku / FIGURE 23 - Number of dependent children by age</t>
  </si>
  <si>
    <t>GRAF 24 - Vplyv opatrení na riziko chudoby / FIGURE 24 - Impact of the measures on risk of poverty</t>
  </si>
  <si>
    <t>GRAF 25 - Podiel nákladov na zvýšenie rodinnej politiky / FIGURE 25 - Share of expenses on increased family support</t>
  </si>
  <si>
    <t>GRAF 26 - Percentuálna zmena disponibilných príjmov / FIGURE 26 - Percentage change in disposable income</t>
  </si>
  <si>
    <t>GRAF 30 - Indikátor udržateľnosti S1 (% HDP) / FIGURE 30 - Indicator of sustainability S1 (% of GDP)</t>
  </si>
  <si>
    <t>GRAF 31 - Indikátor udržateľnosti S2 (% HDP) / FIGURE 31 - Indicator of sustainability S2 (% of GDP)</t>
  </si>
  <si>
    <t>GRAF 32 - Vplyv reformy I. piliera na výdavky dôchodkového systému (v % HDP) / FIGURE 32 - Impact of the 1st pillar reform on pension system expenditures (in % of GDP)</t>
  </si>
  <si>
    <t>GRAF 33 - Zmena S2 pri zavedení jednotlivých opatrení a pri zavedení reformy ako celku (v p. b. HDP) / FIGURE 33 - Change in S2 due to introduction of individual measures and reform as a whole (in p. p. GDP)</t>
  </si>
  <si>
    <t>GRAF 34 - Daňové príjmy verejnej správy 2020 v % HDP / FIGURE 34 - Total tax revenues in 2020 as % of GDP</t>
  </si>
  <si>
    <t>GRAF 35 - Zmena daňového zaťaženia 2020 vs. 2012 (% zmena daňového zaťaženia v pomere k HDP) / FIGURE 35 - Change in the tax burden 2019 vs. 2012 (% change in tax burden in relation to GDP)</t>
  </si>
  <si>
    <t>GRAF 38 - Vývoj celkových výdavkov verejnej správy (% HDP) / FIGURE 38 - Development of total general government expenditures (% of GDP)</t>
  </si>
  <si>
    <t>GRAF 39 - Celkové výdavky verejnej správy v 2020 (% HDP) / FIGURE 39 - Total expenditures of general government in 2020 (% of GDP)</t>
  </si>
  <si>
    <t>GRAF 40 - Transfery verejnej správy, daňové výdavky a vybrané oblasti revízie (modrou) (priemer 2018 - 2021, mil. eur) / FIGURE 40 - Transfers of general government, tax expenditures and selected parts of revision (blue) (average 2018 - 2021, mil. euros)</t>
  </si>
  <si>
    <t>TABUĽKA 2 - Predpoklady realizácie výdavkov z Plánu obnovy a odolnosti SR z prognózy (mil. eur, bez DPH) / TABLE 2 - Expected expenditures covered by Recovery and resilience plan of SR (mil. eur, w/o. VAT)</t>
  </si>
  <si>
    <t>TABUĽKA 3 - Vplyvy realizácie Plánu obnovy a odolnosti SR zahrnuté v prognóze / TABLE 3 - Recovery and resilience plan impact on macro forecast</t>
  </si>
  <si>
    <t>TABUĽKA 4 - Príspevky výrobných faktorov k rastu potenciálneho produktu - prístup MF SR / TABLE 4 - Contribution of production factors to potential growth (pp) - MoF SR approach</t>
  </si>
  <si>
    <t>TABUĽKA 8 - Odhadované výdavky v tomto roku vyvolané prílevom utečencov z Ukrajiny v mil. eur / TABLE 8 - Estimated expenditures in this year triggered by inflow of Ukraine refugees in mil. euros</t>
  </si>
  <si>
    <t>TABUĽKA 10 - Fiškálny impulz meraný metodikou MF SR (% HDP) / TABLE 10 - Fiscal stance in MoF SR methodology (% of GDP)</t>
  </si>
  <si>
    <t>TABUĽKA 12 - Mesačná výška trvalej podpory detí (v eur na nezaopatrené dieťa) / TABLE 12 - Monthly amount of permanent child support (eur per dependent child)</t>
  </si>
  <si>
    <t>TABUĽKA 13 - Vývoj jednotlivých príjmových a výdavkových položiek (ESA 2010, % HDP) / TABLE 13 - Revenues and expenditures of general government (ESA 2010, % of GDP)</t>
  </si>
  <si>
    <t>TABUĽKA 14 - Rozklad indikátora S2 v roku 2022 a 2025 (% HDP) / TABLE 14 - Decomposition of S2 indicator in 2022 and 2025 (% of GDP)</t>
  </si>
  <si>
    <t>TABUĽKA 15 - Porovnanie predchádzajúcej a aktualizovanej prognózy / TABLE 15 - Comparison of the previous and updated forecasts</t>
  </si>
  <si>
    <t>TABUĽKA 16 - Výdavky verejnej správy podľa klasifikácie COFOG / TABLE 16 - General government expenditures in COFOG classification</t>
  </si>
  <si>
    <t>TABUĽKA 16x - Hodnotené projekty v roku 2021 po rezortoch (mil. eur) / TABLE 16x - Evaluated projects in 2021 by ministries (mil. euros)</t>
  </si>
  <si>
    <t>TABUĽKA 17 - Stav vypracovania metodík a investičných plánov / TABLE 17 - Status of methodology process and investment plans</t>
  </si>
  <si>
    <t>TABUĽKA 18 - Najväčšie investičné projekty podľa zverejnených investičných plánov / TABLE 18 - The most valuable investment projects according to published investment plans</t>
  </si>
  <si>
    <t>TABUĽKA 36 - Zoznam opatrení prijatých v boji proti koronavírusu (rok 2022 je odhad do konca roka) / TABLE 36 - List of measures taken to combat the COVID 19 pandemic (2022 is an estimate at the end of the year)</t>
  </si>
  <si>
    <t>TABUĽKA 38 - Diskrečné príjmové opatrenia - medziročné vplyvy opatrení (mil. eur, ESA2010 / TABLE 38 - Discrecionary revenue measures - yoy incremental changes (mil. euros, ESA2010)</t>
  </si>
  <si>
    <t>TABUĽKA 39 - Diskrečné výdavkové opatrenia - medziročné vplyvy opatrení (mil. eur, ESA2010) / TABLE 39 - Discretionary expenditure measures - yoy incremental changes (mil. euros, ESA2010)</t>
  </si>
  <si>
    <t>TABUĽKA 41 - Predpoklady MF SR pre výpočet indikátora udržateľnosti S1 / TABLE 41 - MoF SR assumptions for calculation of S1 indicator</t>
  </si>
  <si>
    <t>TABUĽKA 42 - Rozbor indikátora udržateľnosti S1 / TABLE 42 - S1 indicator breakdown</t>
  </si>
  <si>
    <t>TABUĽKA 43 - Predpoklady MF SR pre výpočet indikátora udržateľnosti S2 / TABLE 43 - MoF SR assumptions for calculation of S2 indicator</t>
  </si>
  <si>
    <t>TABUĽKA 44 - Rozbor indikátora udržateľnosti S2 / TABLE 44 - S2 indicator breakdown</t>
  </si>
  <si>
    <t>TABUĽKA 45 - Predpoklady MF SR pre výpočet indikátora udržateľnosti S2 / TABLE 43 - MoF SR assumptions for calculation of S2 indicator</t>
  </si>
  <si>
    <t>TABUĽKA 46 - Výpočet plánovaného štrukturálneho salda (% HDP) / TABLE 46 - Calculation of planned structural balance (% of GDP)</t>
  </si>
  <si>
    <t>TABUĽKA 47 - Výpočet limitu verejných výdavkov na roky 2023 a 2024 (eur, ESA 2010) / TABLE 47 - Calculation of expenditure ceiling for 2023 and 2024 (euro, ESA 2010)</t>
  </si>
  <si>
    <t>TABUĽKA 48 - Výpočet predbežného rozpočtového cieľa podľa MF SR na základe limitov verejných výdavkov vypočítaných Radou pre rozpočtovú zodpovednosť  / TABLE 48 - Calculation of preliminary budgetary target according to MoF SR based on expenditure celings calculated by the CBR</t>
  </si>
  <si>
    <t>D.75</t>
  </si>
  <si>
    <t>Odklad zdravotných odvodov</t>
  </si>
  <si>
    <t xml:space="preserve">Odklad sociálnych odvodov </t>
  </si>
  <si>
    <t>p. m.Bankové záruky (bez priameho vplyvu na deficit)</t>
  </si>
  <si>
    <t>Rôzne zvýšené bežné transfery pre kapitoly ŠR a OSVS</t>
  </si>
  <si>
    <t>**Vplyv PN a OČR je vyčíslený cez nárast dávok oproti roku 2019, pri indexovaní bázy pre výpočet na rok 2021 a 2022. Teda sú započítané aj niektoré PN a OČR, ktoré neboli klasifikované ako pandemické.</t>
  </si>
  <si>
    <t>Kurzarbeit for kindergartens and schools of the arts</t>
  </si>
  <si>
    <t>Financovanie z EÚ zdrojov</t>
  </si>
  <si>
    <t>Postponement of health contributions</t>
  </si>
  <si>
    <t>Postponement of social security contributions</t>
  </si>
  <si>
    <t>** The impact of PN and OČR is quantified through the increase in benefits compared to 2019, when indexing the basis for the calculation for 2021 and 2022. Thus, some PN and OČR, which were not classified as pandemic, are also included.</t>
  </si>
  <si>
    <t>TABUĽKA 45 – Predpoklady výpočtu vplyvu plánovaných opatrení</t>
  </si>
  <si>
    <t>TABLE 45 – Assumptions for calculating the impact of the planned reforms</t>
  </si>
  <si>
    <t>Predčasný starobný dôchodok po 40 odpracovaných rokoch</t>
  </si>
  <si>
    <t>Dôchodkový vek rastie pre príslušné ročníky od doby, kedy by podľa súčasného nastavenia začal platiť strop na dôchodkový vek. Pri raste dôchodkového veku sa sleduje zmenu strednej dĺžky života v siedmich referenčných obdobiach, pričom každé referenčné obdobie sleduje zmenu strednej dĺžky života na 5 ročnom horizonte. Ženám, ktoré vychovali dieťa, je dôchodkový vek aj naďalej znížený o 6 mesiacov za každé vychované dieťa, maximálne však o 18 mesiacov (platí pre ženy, ktoré vychovali tri a viac detí).</t>
  </si>
  <si>
    <t>Rast aktuálnej dôchodkovej hodnoty bude zodpovedať 95 % rastu priemernej mzdy v hospodárstve, v porovnaní so súčasnými 100 %.</t>
  </si>
  <si>
    <t>Príplatok pre každého rodiča sa určí ako 1,5 % jednej dvanástiny úhrnu vymeriavacích základov dieťaťa, najviac vo výške jednej dvanástiny 1,2-násobku všeobecného vymeriavacieho základu. Predpokladá sa poberanie príplatku u každého, komu naň vznikne nárok.</t>
  </si>
  <si>
    <t>GDP is adjusted for the individuals from the labor force who decide to leave the labor market earlier. Thanks to the actuarial principle, the overall volume of pension expenditure should not be significantly affected by this change. At the same time, the calculation assumes the already established linking retirement age to life expectancy*.</t>
  </si>
  <si>
    <t>Earlier exit from the labor market after working 40 years</t>
  </si>
  <si>
    <t>Linking retirement age to life expectancy</t>
  </si>
  <si>
    <t>Decreased growth of the current pension point value</t>
  </si>
  <si>
    <t>The benefit for each parent is determined as 1.5% of one twelfth of the total assessment bases of the child, up to a maximum of one twelfth of 1.2 times the general assessment base. Everyone entitled to the benefit is expected to receive it.</t>
  </si>
  <si>
    <t>The growth of the current pension point value will correspond to 95% of the growth of the average wage in the economy, compared to the current 100%.</t>
  </si>
  <si>
    <t>The retirement age increases for the relevant age cohorts since the retirement age ceiling would come into force under the current setting. As the retirement age increases, the change in life expectancy is monitored in seven reference periods, with each reference period following a change in life expectancy at the 5-year horizon. For women with children, the retirement age continues to be reduced by 6 months for each child, by a maximum of 18 months (applies to women who have raised three or more children).</t>
  </si>
  <si>
    <t>Pozn: Saldo VS v 2025 je v súlade s oficiálnymi cieľmi rozpočtu, TABUĽKA 8 v Programe stability s cieľom -2,1 % HDP obsahuje preklep.</t>
  </si>
  <si>
    <t>identified at the beginning of the feasibility studies</t>
  </si>
  <si>
    <t>identifikovaná na začiatku prípravy v štúdii uskutočniteľnosti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</si>
</sst>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_-;\-* #,##0.00\ _€_-;_-* &quot;-&quot;??\ _€_-;_-@_-"/>
    <numFmt numFmtId="165" formatCode="0.0"/>
    <numFmt numFmtId="166" formatCode="0.0%"/>
    <numFmt numFmtId="167" formatCode="#,##0.0"/>
    <numFmt numFmtId="168" formatCode="#,##0.000"/>
    <numFmt numFmtId="169" formatCode="0.000"/>
    <numFmt numFmtId="170" formatCode="_-* #,##0.00\ _S_k_-;\-* #,##0.00\ _S_k_-;_-* &quot;-&quot;??\ _S_k_-;_-@_-"/>
    <numFmt numFmtId="171" formatCode="[$-409]mmm\-yy;@"/>
    <numFmt numFmtId="172" formatCode="_-[$€-2]* #,##0.00_-;\-[$€-2]* #,##0.00_-;_-[$€-2]* &quot;-&quot;??_-"/>
    <numFmt numFmtId="173" formatCode="&quot; &quot;#,##0.00&quot; &quot;;&quot;-&quot;#,##0.00&quot; &quot;;&quot; -&quot;00&quot; &quot;;&quot; &quot;@&quot; &quot;"/>
    <numFmt numFmtId="174" formatCode="#,##0.#"/>
    <numFmt numFmtId="175" formatCode="##############"/>
    <numFmt numFmtId="176" formatCode="d\.\ m\.\ yyyy"/>
    <numFmt numFmtId="177" formatCode="_-* #,##0_-;\-* #,##0_-;_-* &quot;-&quot;??_-;_-@_-"/>
  </numFmts>
  <fonts count="1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Narrow"/>
      <family val="2"/>
      <charset val="238"/>
    </font>
    <font>
      <b/>
      <sz val="9"/>
      <color rgb="FF000000"/>
      <name val="Arial Narrow"/>
      <family val="2"/>
      <charset val="238"/>
    </font>
    <font>
      <sz val="9"/>
      <color rgb="FF000000"/>
      <name val="Arial Narrow"/>
      <family val="2"/>
      <charset val="238"/>
    </font>
    <font>
      <sz val="10"/>
      <color theme="1"/>
      <name val="Arial Narrow"/>
      <family val="2"/>
      <charset val="238"/>
    </font>
    <font>
      <sz val="9"/>
      <color theme="1"/>
      <name val="Arial Narrow"/>
      <family val="2"/>
      <charset val="238"/>
    </font>
    <font>
      <u/>
      <sz val="11"/>
      <color theme="10"/>
      <name val="Calibri"/>
      <family val="2"/>
      <scheme val="minor"/>
    </font>
    <font>
      <b/>
      <sz val="9"/>
      <color theme="1"/>
      <name val="Arial Narrow"/>
      <family val="2"/>
      <charset val="238"/>
    </font>
    <font>
      <i/>
      <sz val="9"/>
      <color rgb="FF000000"/>
      <name val="Arial Narrow"/>
      <family val="2"/>
      <charset val="238"/>
    </font>
    <font>
      <i/>
      <sz val="9"/>
      <color theme="1"/>
      <name val="Arial Narrow"/>
      <family val="2"/>
      <charset val="238"/>
    </font>
    <font>
      <sz val="11"/>
      <color theme="1"/>
      <name val="Calibri"/>
      <family val="2"/>
      <scheme val="minor"/>
    </font>
    <font>
      <sz val="10"/>
      <name val="Arial"/>
      <family val="2"/>
    </font>
    <font>
      <sz val="9"/>
      <name val="Arial Narrow"/>
      <family val="2"/>
      <charset val="238"/>
    </font>
    <font>
      <sz val="9"/>
      <color indexed="8"/>
      <name val="Arial Narrow"/>
      <family val="2"/>
      <charset val="238"/>
    </font>
    <font>
      <sz val="10"/>
      <name val="MS Sans Serif"/>
      <family val="2"/>
    </font>
    <font>
      <sz val="11"/>
      <color indexed="8"/>
      <name val="Arial Narrow"/>
      <family val="2"/>
      <charset val="238"/>
    </font>
    <font>
      <b/>
      <sz val="9"/>
      <name val="Arial Narrow"/>
      <family val="2"/>
      <charset val="238"/>
    </font>
    <font>
      <sz val="10"/>
      <name val="Arial"/>
      <family val="2"/>
      <charset val="238"/>
    </font>
    <font>
      <b/>
      <vertAlign val="superscript"/>
      <sz val="9"/>
      <color rgb="FF000000"/>
      <name val="Arial Narrow"/>
      <family val="2"/>
      <charset val="238"/>
    </font>
    <font>
      <sz val="9"/>
      <color theme="1"/>
      <name val="Calibri"/>
      <family val="2"/>
      <scheme val="minor"/>
    </font>
    <font>
      <b/>
      <i/>
      <sz val="9"/>
      <color theme="1"/>
      <name val="Arial Narrow"/>
      <family val="2"/>
      <charset val="238"/>
    </font>
    <font>
      <sz val="11"/>
      <color rgb="FFFFFFFF"/>
      <name val="Calibri"/>
      <family val="2"/>
      <charset val="238"/>
    </font>
    <font>
      <b/>
      <sz val="9"/>
      <color indexed="8"/>
      <name val="Arial Narrow"/>
      <family val="2"/>
      <charset val="238"/>
    </font>
    <font>
      <sz val="9"/>
      <color indexed="8"/>
      <name val="Garamond"/>
      <family val="1"/>
      <charset val="238"/>
    </font>
    <font>
      <sz val="11"/>
      <color indexed="8"/>
      <name val="Calibri"/>
      <family val="2"/>
      <charset val="238"/>
    </font>
    <font>
      <b/>
      <sz val="9"/>
      <color indexed="8"/>
      <name val="Garamond"/>
      <family val="1"/>
      <charset val="238"/>
    </font>
    <font>
      <sz val="11"/>
      <name val="Arial"/>
      <family val="2"/>
      <charset val="238"/>
    </font>
    <font>
      <b/>
      <sz val="9"/>
      <color theme="4"/>
      <name val="Arial Narrow"/>
      <family val="2"/>
      <charset val="238"/>
    </font>
    <font>
      <sz val="11"/>
      <color theme="1"/>
      <name val="Arial"/>
      <family val="2"/>
      <charset val="238"/>
    </font>
    <font>
      <sz val="9"/>
      <color theme="0"/>
      <name val="Arial Narrow"/>
      <family val="2"/>
      <charset val="238"/>
    </font>
    <font>
      <b/>
      <sz val="9"/>
      <color rgb="FF2C9ADC"/>
      <name val="Arial Narrow"/>
      <family val="2"/>
      <charset val="238"/>
    </font>
    <font>
      <sz val="9"/>
      <color rgb="FF2C9ADC"/>
      <name val="Arial Narrow"/>
      <family val="2"/>
      <charset val="238"/>
    </font>
    <font>
      <sz val="9"/>
      <color rgb="FFFF0000"/>
      <name val="Arial Narrow"/>
      <family val="2"/>
      <charset val="238"/>
    </font>
    <font>
      <sz val="9"/>
      <color theme="4"/>
      <name val="Arial Narrow"/>
      <family val="2"/>
      <charset val="238"/>
    </font>
    <font>
      <sz val="12"/>
      <color theme="1"/>
      <name val="Arial Narrow"/>
      <family val="2"/>
      <charset val="238"/>
    </font>
    <font>
      <u/>
      <sz val="12"/>
      <color theme="10"/>
      <name val="Arial Narrow"/>
      <family val="2"/>
      <charset val="238"/>
    </font>
    <font>
      <sz val="12"/>
      <color rgb="FFFFFFFF"/>
      <name val="Arial Narrow"/>
      <family val="2"/>
      <charset val="238"/>
    </font>
    <font>
      <b/>
      <sz val="9"/>
      <color indexed="9"/>
      <name val="Arial Narrow"/>
      <family val="2"/>
      <charset val="238"/>
    </font>
    <font>
      <sz val="10"/>
      <name val="Times New Roman"/>
      <family val="1"/>
      <charset val="238"/>
    </font>
    <font>
      <b/>
      <sz val="9"/>
      <color theme="0"/>
      <name val="Arial Narrow"/>
      <family val="2"/>
      <charset val="238"/>
    </font>
    <font>
      <b/>
      <sz val="12"/>
      <color theme="1"/>
      <name val="Arial Narrow"/>
      <family val="2"/>
      <charset val="238"/>
    </font>
    <font>
      <b/>
      <sz val="18"/>
      <color theme="1"/>
      <name val="Arial Narrow"/>
      <family val="2"/>
      <charset val="238"/>
    </font>
    <font>
      <sz val="8"/>
      <color theme="1"/>
      <name val="Arial Narrow"/>
      <family val="2"/>
      <charset val="238"/>
    </font>
    <font>
      <i/>
      <sz val="8"/>
      <color theme="1"/>
      <name val="Arial Narrow"/>
      <family val="2"/>
      <charset val="238"/>
    </font>
    <font>
      <b/>
      <sz val="11"/>
      <color theme="1"/>
      <name val="Calibri"/>
      <family val="2"/>
      <charset val="238"/>
      <scheme val="minor"/>
    </font>
    <font>
      <b/>
      <sz val="13"/>
      <color theme="1"/>
      <name val="Arial Narrow"/>
      <family val="2"/>
      <charset val="238"/>
    </font>
    <font>
      <sz val="9"/>
      <color theme="1"/>
      <name val="Calibri"/>
      <family val="2"/>
      <charset val="238"/>
      <scheme val="minor"/>
    </font>
    <font>
      <sz val="10"/>
      <color theme="1"/>
      <name val="Arial Narrow"/>
      <family val="2"/>
    </font>
    <font>
      <sz val="10"/>
      <name val="Garamond"/>
      <family val="1"/>
      <charset val="238"/>
    </font>
    <font>
      <sz val="11"/>
      <color theme="1"/>
      <name val="Garamond"/>
      <family val="2"/>
      <charset val="238"/>
    </font>
    <font>
      <sz val="10"/>
      <color rgb="FF000000"/>
      <name val="Arial"/>
      <family val="2"/>
      <charset val="238"/>
    </font>
    <font>
      <u/>
      <sz val="10"/>
      <color rgb="FF0000FF"/>
      <name val="Arial"/>
      <family val="2"/>
      <charset val="238"/>
    </font>
    <font>
      <b/>
      <sz val="10"/>
      <color rgb="FFFFFFFF"/>
      <name val="Arial"/>
      <family val="2"/>
      <charset val="238"/>
    </font>
    <font>
      <b/>
      <sz val="15"/>
      <color rgb="FF1F497D"/>
      <name val="Arial"/>
      <family val="2"/>
      <charset val="238"/>
    </font>
    <font>
      <u/>
      <sz val="10"/>
      <color rgb="FF800080"/>
      <name val="Arial"/>
      <family val="2"/>
      <charset val="238"/>
    </font>
    <font>
      <sz val="10"/>
      <color rgb="FF9C0006"/>
      <name val="Arial"/>
      <family val="2"/>
      <charset val="238"/>
    </font>
    <font>
      <u/>
      <sz val="11"/>
      <color theme="10"/>
      <name val="Calibri"/>
      <family val="2"/>
      <charset val="238"/>
      <scheme val="minor"/>
    </font>
    <font>
      <sz val="10"/>
      <color indexed="8"/>
      <name val="Arial Narrow"/>
      <family val="2"/>
      <charset val="238"/>
    </font>
    <font>
      <b/>
      <sz val="18"/>
      <color indexed="56"/>
      <name val="Cambria"/>
      <family val="2"/>
      <charset val="238"/>
    </font>
    <font>
      <sz val="10"/>
      <name val="Helv"/>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Arial CE"/>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u/>
      <sz val="11"/>
      <color theme="10"/>
      <name val="Calibri"/>
      <family val="2"/>
      <charset val="238"/>
      <scheme val="minor"/>
    </font>
    <font>
      <sz val="9"/>
      <color rgb="FF00B050"/>
      <name val="Arial Narrow"/>
      <family val="2"/>
      <charset val="238"/>
    </font>
    <font>
      <i/>
      <sz val="8"/>
      <color rgb="FF000000"/>
      <name val="Arial Narrow"/>
      <family val="2"/>
      <charset val="238"/>
    </font>
    <font>
      <sz val="11"/>
      <name val="Arial"/>
      <family val="2"/>
      <charset val="238"/>
    </font>
    <font>
      <b/>
      <sz val="9"/>
      <name val="Arial"/>
      <family val="2"/>
      <charset val="238"/>
    </font>
    <font>
      <sz val="9"/>
      <name val="Arial"/>
      <family val="2"/>
      <charset val="238"/>
    </font>
    <font>
      <sz val="9"/>
      <color rgb="FFFF0000"/>
      <name val="Garamond"/>
      <family val="1"/>
      <charset val="238"/>
    </font>
    <font>
      <b/>
      <sz val="9"/>
      <color rgb="FF369ADC"/>
      <name val="Arial Narrow"/>
      <family val="2"/>
      <charset val="238"/>
    </font>
    <font>
      <b/>
      <vertAlign val="subscript"/>
      <sz val="9"/>
      <color rgb="FF000000"/>
      <name val="Arial Narrow"/>
      <family val="2"/>
      <charset val="238"/>
    </font>
    <font>
      <b/>
      <sz val="8"/>
      <color theme="1"/>
      <name val="Arial Narrow"/>
      <family val="2"/>
      <charset val="238"/>
    </font>
    <font>
      <u/>
      <sz val="9"/>
      <color theme="10"/>
      <name val="Arial Narrow"/>
      <family val="2"/>
      <charset val="238"/>
    </font>
    <font>
      <sz val="8"/>
      <name val="Arial Narrow"/>
      <family val="2"/>
      <charset val="238"/>
    </font>
    <font>
      <u/>
      <sz val="9"/>
      <color theme="1"/>
      <name val="Calibri"/>
      <family val="2"/>
      <scheme val="minor"/>
    </font>
    <font>
      <u/>
      <sz val="9"/>
      <color theme="1"/>
      <name val="Arial Narrow"/>
      <family val="2"/>
      <charset val="238"/>
    </font>
    <font>
      <sz val="10"/>
      <color theme="1"/>
      <name val="Times New Roman"/>
      <family val="1"/>
      <charset val="238"/>
    </font>
    <font>
      <b/>
      <sz val="8"/>
      <color rgb="FF000000"/>
      <name val="Arial Narrow"/>
      <family val="2"/>
      <charset val="238"/>
    </font>
    <font>
      <sz val="8"/>
      <color rgb="FF000000"/>
      <name val="Arial Narrow"/>
      <family val="2"/>
      <charset val="238"/>
    </font>
    <font>
      <sz val="8"/>
      <color rgb="FF000000"/>
      <name val="Arial"/>
      <family val="2"/>
      <charset val="238"/>
    </font>
    <font>
      <sz val="10"/>
      <name val="Arial Narrow"/>
      <family val="2"/>
      <charset val="238"/>
    </font>
    <font>
      <i/>
      <sz val="8"/>
      <name val="Arial Narrow"/>
      <family val="2"/>
      <charset val="238"/>
    </font>
    <font>
      <i/>
      <sz val="9"/>
      <name val="Arial Narrow"/>
      <family val="2"/>
      <charset val="238"/>
    </font>
    <font>
      <b/>
      <sz val="10"/>
      <name val="Arial Narrow"/>
      <family val="2"/>
      <charset val="238"/>
    </font>
    <font>
      <b/>
      <sz val="10"/>
      <color rgb="FF2C9ADC"/>
      <name val="Arial Narrow"/>
      <family val="2"/>
      <charset val="238"/>
    </font>
    <font>
      <b/>
      <sz val="11"/>
      <color rgb="FF2C9ADC"/>
      <name val="Arial Narrow"/>
      <family val="2"/>
      <charset val="238"/>
    </font>
    <font>
      <sz val="10"/>
      <name val="Arial CE"/>
      <charset val="238"/>
    </font>
    <font>
      <sz val="10"/>
      <color rgb="FF2C9ADC"/>
      <name val="Arial Narrow"/>
      <family val="2"/>
      <charset val="238"/>
    </font>
    <font>
      <sz val="8"/>
      <color rgb="FF000000"/>
      <name val="Times New Roman"/>
      <family val="1"/>
      <charset val="238"/>
    </font>
    <font>
      <b/>
      <sz val="11"/>
      <color theme="0"/>
      <name val="Calibri"/>
      <family val="2"/>
      <charset val="238"/>
      <scheme val="minor"/>
    </font>
    <font>
      <sz val="10"/>
      <color rgb="FF000000"/>
      <name val="Arial Narrow"/>
      <family val="2"/>
      <charset val="238"/>
    </font>
    <font>
      <b/>
      <sz val="10"/>
      <color rgb="FF000000"/>
      <name val="Arial Narrow"/>
      <family val="2"/>
      <charset val="238"/>
    </font>
    <font>
      <b/>
      <i/>
      <sz val="9"/>
      <color rgb="FF000000"/>
      <name val="Arial Narrow"/>
      <family val="2"/>
      <charset val="238"/>
    </font>
    <font>
      <b/>
      <vertAlign val="subscript"/>
      <sz val="8"/>
      <color rgb="FF000000"/>
      <name val="Arial Narrow"/>
      <family val="2"/>
      <charset val="238"/>
    </font>
    <font>
      <b/>
      <sz val="9"/>
      <color rgb="FFFFFFFF"/>
      <name val="Arial Narrow"/>
      <family val="2"/>
      <charset val="238"/>
    </font>
    <font>
      <sz val="9"/>
      <color rgb="FF13B5EA"/>
      <name val="Arial Narrow"/>
      <family val="2"/>
      <charset val="238"/>
    </font>
    <font>
      <sz val="4"/>
      <color theme="1"/>
      <name val="Arial Narrow"/>
      <family val="2"/>
      <charset val="238"/>
    </font>
    <font>
      <sz val="11"/>
      <color theme="0"/>
      <name val="Calibri"/>
      <family val="2"/>
      <scheme val="minor"/>
    </font>
    <font>
      <b/>
      <sz val="10"/>
      <color theme="1"/>
      <name val="Arial Narrow"/>
      <family val="2"/>
      <charset val="238"/>
    </font>
  </fonts>
  <fills count="47">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bgColor indexed="64"/>
      </patternFill>
    </fill>
    <fill>
      <patternFill patternType="solid">
        <fgColor theme="0"/>
        <bgColor indexed="64"/>
      </patternFill>
    </fill>
    <fill>
      <patternFill patternType="solid">
        <fgColor rgb="FFE6E6E6"/>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6600"/>
        <bgColor rgb="FFFF6600"/>
      </patternFill>
    </fill>
    <fill>
      <patternFill patternType="solid">
        <fgColor rgb="FF33CCCC"/>
        <bgColor rgb="FF33CCCC"/>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rgb="FF5B9BD5"/>
        <bgColor indexed="64"/>
      </patternFill>
    </fill>
    <fill>
      <patternFill patternType="solid">
        <fgColor rgb="FFF9C9BA"/>
        <bgColor indexed="64"/>
      </patternFill>
    </fill>
    <fill>
      <patternFill patternType="solid">
        <fgColor rgb="FFA5A5A5"/>
        <bgColor rgb="FFA5A5A5"/>
      </patternFill>
    </fill>
    <fill>
      <patternFill patternType="solid">
        <fgColor rgb="FFFFC7CE"/>
        <b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4"/>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00B050"/>
        <bgColor indexed="64"/>
      </patternFill>
    </fill>
    <fill>
      <patternFill patternType="solid">
        <fgColor indexed="65"/>
        <bgColor indexed="64"/>
      </patternFill>
    </fill>
    <fill>
      <patternFill patternType="solid">
        <fgColor rgb="FF13B5EA"/>
        <bgColor indexed="64"/>
      </patternFill>
    </fill>
    <fill>
      <patternFill patternType="solid">
        <fgColor rgb="FFD9E1F2"/>
        <bgColor indexed="64"/>
      </patternFill>
    </fill>
    <fill>
      <patternFill patternType="solid">
        <fgColor theme="4" tint="0.79998168889431442"/>
        <bgColor indexed="64"/>
      </patternFill>
    </fill>
  </fills>
  <borders count="78">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rgb="FF000000"/>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rgb="FF000000"/>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bottom style="medium">
        <color rgb="FFFFFFFF"/>
      </bottom>
      <diagonal/>
    </border>
    <border>
      <left/>
      <right/>
      <top style="medium">
        <color rgb="FFFFFFFF"/>
      </top>
      <bottom style="medium">
        <color rgb="FFFFFFFF"/>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indexed="64"/>
      </top>
      <bottom/>
      <diagonal/>
    </border>
    <border>
      <left style="thin">
        <color auto="1"/>
      </left>
      <right style="thin">
        <color indexed="64"/>
      </right>
      <top style="thin">
        <color auto="1"/>
      </top>
      <bottom style="thin">
        <color auto="1"/>
      </bottom>
      <diagonal/>
    </border>
    <border>
      <left/>
      <right/>
      <top/>
      <bottom style="thick">
        <color rgb="FF000000"/>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rgb="FF4F81BD"/>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auto="1"/>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thick">
        <color indexed="64"/>
      </top>
      <bottom style="medium">
        <color indexed="64"/>
      </bottom>
      <diagonal/>
    </border>
    <border>
      <left/>
      <right/>
      <top style="medium">
        <color rgb="FF000000"/>
      </top>
      <bottom/>
      <diagonal/>
    </border>
    <border>
      <left/>
      <right style="medium">
        <color indexed="64"/>
      </right>
      <top/>
      <bottom style="medium">
        <color indexed="64"/>
      </bottom>
      <diagonal/>
    </border>
    <border>
      <left style="medium">
        <color indexed="64"/>
      </left>
      <right/>
      <top/>
      <bottom style="medium">
        <color auto="1"/>
      </bottom>
      <diagonal/>
    </border>
    <border>
      <left style="medium">
        <color rgb="FFFFFFFF"/>
      </left>
      <right style="medium">
        <color rgb="FFFFFFFF"/>
      </right>
      <top/>
      <bottom style="medium">
        <color indexed="64"/>
      </bottom>
      <diagonal/>
    </border>
    <border>
      <left/>
      <right style="medium">
        <color rgb="FFFFFFFF"/>
      </right>
      <top/>
      <bottom style="medium">
        <color indexed="64"/>
      </bottom>
      <diagonal/>
    </border>
    <border>
      <left style="medium">
        <color rgb="FFFFFFFF"/>
      </left>
      <right style="medium">
        <color rgb="FFFFFFFF"/>
      </right>
      <top style="medium">
        <color rgb="FFFFFFFF"/>
      </top>
      <bottom style="medium">
        <color indexed="64"/>
      </bottom>
      <diagonal/>
    </border>
    <border>
      <left/>
      <right style="medium">
        <color rgb="FFFFFFFF"/>
      </right>
      <top style="medium">
        <color rgb="FFFFFFFF"/>
      </top>
      <bottom style="medium">
        <color indexed="64"/>
      </bottom>
      <diagonal/>
    </border>
    <border>
      <left/>
      <right/>
      <top style="medium">
        <color rgb="FFFFFFFF"/>
      </top>
      <bottom style="medium">
        <color indexed="64"/>
      </bottom>
      <diagonal/>
    </border>
    <border>
      <left style="medium">
        <color rgb="FFFFFFFF"/>
      </left>
      <right style="medium">
        <color rgb="FFFFFFFF"/>
      </right>
      <top style="medium">
        <color auto="1"/>
      </top>
      <bottom style="medium">
        <color indexed="64"/>
      </bottom>
      <diagonal/>
    </border>
    <border>
      <left/>
      <right style="medium">
        <color rgb="FFFFFFFF"/>
      </right>
      <top style="medium">
        <color auto="1"/>
      </top>
      <bottom style="medium">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indexed="64"/>
      </left>
      <right/>
      <top/>
      <bottom style="medium">
        <color rgb="FFFFFFFF"/>
      </bottom>
      <diagonal/>
    </border>
    <border>
      <left style="medium">
        <color indexed="64"/>
      </left>
      <right/>
      <top style="medium">
        <color rgb="FFFFFFFF"/>
      </top>
      <bottom style="medium">
        <color indexed="64"/>
      </bottom>
      <diagonal/>
    </border>
    <border>
      <left style="medium">
        <color indexed="64"/>
      </left>
      <right/>
      <top style="medium">
        <color rgb="FFFFFFFF"/>
      </top>
      <bottom style="medium">
        <color rgb="FFFFFFFF"/>
      </bottom>
      <diagonal/>
    </border>
    <border>
      <left/>
      <right style="medium">
        <color indexed="64"/>
      </right>
      <top/>
      <bottom style="thick">
        <color indexed="64"/>
      </bottom>
      <diagonal/>
    </border>
    <border>
      <left/>
      <right/>
      <top/>
      <bottom style="medium">
        <color rgb="FF13B5EA"/>
      </bottom>
      <diagonal/>
    </border>
    <border>
      <left/>
      <right/>
      <top style="medium">
        <color rgb="FF13B5EA"/>
      </top>
      <bottom/>
      <diagonal/>
    </border>
    <border>
      <left style="medium">
        <color rgb="FF13B5EA"/>
      </left>
      <right/>
      <top/>
      <bottom/>
      <diagonal/>
    </border>
    <border>
      <left/>
      <right/>
      <top style="thin">
        <color indexed="64"/>
      </top>
      <bottom/>
      <diagonal/>
    </border>
    <border>
      <left/>
      <right/>
      <top style="medium">
        <color indexed="64"/>
      </top>
      <bottom style="thin">
        <color indexed="64"/>
      </bottom>
      <diagonal/>
    </border>
  </borders>
  <cellStyleXfs count="308">
    <xf numFmtId="0" fontId="0" fillId="0" borderId="0"/>
    <xf numFmtId="0" fontId="32" fillId="0" borderId="0" applyNumberFormat="0" applyFill="0" applyBorder="0" applyAlignment="0" applyProtection="0"/>
    <xf numFmtId="9" fontId="36" fillId="0" borderId="0" applyFont="0" applyFill="0" applyBorder="0" applyAlignment="0" applyProtection="0"/>
    <xf numFmtId="0" fontId="37" fillId="0" borderId="0"/>
    <xf numFmtId="0" fontId="26" fillId="0" borderId="0"/>
    <xf numFmtId="0" fontId="25" fillId="0" borderId="0"/>
    <xf numFmtId="0" fontId="40" fillId="0" borderId="0"/>
    <xf numFmtId="0" fontId="41" fillId="0" borderId="0"/>
    <xf numFmtId="0" fontId="43" fillId="0" borderId="0">
      <alignment vertical="center"/>
    </xf>
    <xf numFmtId="0" fontId="43" fillId="0" borderId="0">
      <alignment vertical="center"/>
    </xf>
    <xf numFmtId="0" fontId="43" fillId="0" borderId="0">
      <alignment vertical="center"/>
    </xf>
    <xf numFmtId="9" fontId="43" fillId="0" borderId="0" applyFont="0" applyFill="0" applyBorder="0" applyAlignment="0" applyProtection="0"/>
    <xf numFmtId="0" fontId="24" fillId="0" borderId="0"/>
    <xf numFmtId="0" fontId="24" fillId="0" borderId="0"/>
    <xf numFmtId="0" fontId="43" fillId="0" borderId="0"/>
    <xf numFmtId="0" fontId="23" fillId="0" borderId="0"/>
    <xf numFmtId="0" fontId="22" fillId="0" borderId="0"/>
    <xf numFmtId="0" fontId="47" fillId="9" borderId="0" applyNumberFormat="0" applyBorder="0" applyAlignment="0" applyProtection="0"/>
    <xf numFmtId="0" fontId="47" fillId="10" borderId="0" applyNumberFormat="0" applyBorder="0" applyAlignment="0" applyProtection="0"/>
    <xf numFmtId="0" fontId="21" fillId="0" borderId="0"/>
    <xf numFmtId="9" fontId="21" fillId="0" borderId="0" applyFont="0" applyFill="0" applyBorder="0" applyAlignment="0" applyProtection="0"/>
    <xf numFmtId="0" fontId="27" fillId="0" borderId="0"/>
    <xf numFmtId="0" fontId="41" fillId="0" borderId="0"/>
    <xf numFmtId="164"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41" fillId="0" borderId="0"/>
    <xf numFmtId="0" fontId="50" fillId="0" borderId="0"/>
    <xf numFmtId="9" fontId="27" fillId="0" borderId="0" applyFont="0" applyFill="0" applyBorder="0" applyAlignment="0" applyProtection="0"/>
    <xf numFmtId="0" fontId="27" fillId="0" borderId="0"/>
    <xf numFmtId="0" fontId="19" fillId="0" borderId="0"/>
    <xf numFmtId="170" fontId="50" fillId="0" borderId="0" applyFont="0" applyFill="0" applyBorder="0" applyAlignment="0" applyProtection="0"/>
    <xf numFmtId="164" fontId="27" fillId="0" borderId="0" applyFont="0" applyFill="0" applyBorder="0" applyAlignment="0" applyProtection="0"/>
    <xf numFmtId="0" fontId="52" fillId="0" borderId="0"/>
    <xf numFmtId="0" fontId="30" fillId="0" borderId="0"/>
    <xf numFmtId="0" fontId="52" fillId="0" borderId="0"/>
    <xf numFmtId="0" fontId="50" fillId="0" borderId="0"/>
    <xf numFmtId="0" fontId="18" fillId="0" borderId="0"/>
    <xf numFmtId="170" fontId="50" fillId="0" borderId="0" applyFont="0" applyFill="0" applyBorder="0" applyAlignment="0" applyProtection="0"/>
    <xf numFmtId="9" fontId="50" fillId="0" borderId="0" applyFont="0" applyFill="0" applyBorder="0" applyAlignment="0" applyProtection="0"/>
    <xf numFmtId="9" fontId="30" fillId="0" borderId="0" applyFont="0" applyFill="0" applyBorder="0" applyAlignment="0" applyProtection="0"/>
    <xf numFmtId="0" fontId="54" fillId="0" borderId="0"/>
    <xf numFmtId="164" fontId="54" fillId="0" borderId="0" applyFont="0" applyFill="0" applyBorder="0" applyAlignment="0" applyProtection="0"/>
    <xf numFmtId="0" fontId="54" fillId="0" borderId="0"/>
    <xf numFmtId="0" fontId="17" fillId="0" borderId="0"/>
    <xf numFmtId="0" fontId="37" fillId="0" borderId="0"/>
    <xf numFmtId="0" fontId="43" fillId="0" borderId="0"/>
    <xf numFmtId="0" fontId="64" fillId="0" borderId="0"/>
    <xf numFmtId="164" fontId="3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4" fontId="3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27" fillId="0" borderId="0" applyFont="0" applyFill="0" applyBorder="0" applyAlignment="0" applyProtection="0"/>
    <xf numFmtId="0" fontId="16" fillId="0" borderId="0"/>
    <xf numFmtId="164" fontId="54" fillId="0" borderId="0" applyFont="0" applyFill="0" applyBorder="0" applyAlignment="0" applyProtection="0"/>
    <xf numFmtId="0" fontId="16" fillId="0" borderId="0"/>
    <xf numFmtId="0" fontId="50" fillId="0" borderId="0"/>
    <xf numFmtId="164"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5" fillId="0" borderId="0"/>
    <xf numFmtId="164"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9" fontId="15" fillId="0" borderId="0" applyFont="0" applyFill="0" applyBorder="0" applyAlignment="0" applyProtection="0"/>
    <xf numFmtId="0" fontId="15" fillId="0" borderId="0"/>
    <xf numFmtId="0" fontId="14" fillId="0" borderId="0"/>
    <xf numFmtId="164" fontId="15" fillId="0" borderId="0" applyFont="0" applyFill="0" applyBorder="0" applyAlignment="0" applyProtection="0"/>
    <xf numFmtId="0" fontId="14" fillId="0" borderId="0"/>
    <xf numFmtId="0" fontId="14" fillId="0" borderId="0"/>
    <xf numFmtId="164" fontId="54" fillId="0" borderId="0" applyFont="0" applyFill="0" applyBorder="0" applyAlignment="0" applyProtection="0"/>
    <xf numFmtId="0" fontId="14" fillId="0" borderId="0"/>
    <xf numFmtId="164"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64" fontId="36"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5" fillId="0" borderId="0" applyFont="0" applyFill="0" applyBorder="0" applyAlignment="0" applyProtection="0"/>
    <xf numFmtId="0" fontId="14" fillId="0" borderId="0"/>
    <xf numFmtId="164" fontId="5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43" fillId="0" borderId="0">
      <alignment vertical="center"/>
    </xf>
    <xf numFmtId="0" fontId="13" fillId="0" borderId="0"/>
    <xf numFmtId="0" fontId="37" fillId="0" borderId="0"/>
    <xf numFmtId="0" fontId="12" fillId="0" borderId="0"/>
    <xf numFmtId="171" fontId="73" fillId="0" borderId="0"/>
    <xf numFmtId="9" fontId="43" fillId="0" borderId="0" applyFont="0" applyFill="0" applyBorder="0" applyAlignment="0" applyProtection="0"/>
    <xf numFmtId="164" fontId="36" fillId="0" borderId="0" applyFont="0" applyFill="0" applyBorder="0" applyAlignment="0" applyProtection="0"/>
    <xf numFmtId="0" fontId="11" fillId="0" borderId="0"/>
    <xf numFmtId="0" fontId="11" fillId="0" borderId="0"/>
    <xf numFmtId="0" fontId="43" fillId="0" borderId="0"/>
    <xf numFmtId="0" fontId="43" fillId="0" borderId="0"/>
    <xf numFmtId="9" fontId="43" fillId="0" borderId="0" applyFont="0" applyFill="0" applyBorder="0" applyAlignment="0" applyProtection="0"/>
    <xf numFmtId="164" fontId="43" fillId="0" borderId="0" applyFont="0" applyFill="0" applyBorder="0" applyAlignment="0" applyProtection="0"/>
    <xf numFmtId="172" fontId="43" fillId="0" borderId="0"/>
    <xf numFmtId="0" fontId="36" fillId="0" borderId="0"/>
    <xf numFmtId="0" fontId="11" fillId="0" borderId="0"/>
    <xf numFmtId="0" fontId="74" fillId="0" borderId="0"/>
    <xf numFmtId="9" fontId="74" fillId="0" borderId="0" applyFont="0" applyFill="0" applyBorder="0" applyAlignment="0" applyProtection="0"/>
    <xf numFmtId="0" fontId="30" fillId="0" borderId="0"/>
    <xf numFmtId="9" fontId="30" fillId="0" borderId="0" applyFont="0" applyFill="0" applyBorder="0" applyAlignment="0" applyProtection="0"/>
    <xf numFmtId="9" fontId="12" fillId="0" borderId="0" applyFont="0" applyFill="0" applyBorder="0" applyAlignment="0" applyProtection="0"/>
    <xf numFmtId="0" fontId="75" fillId="0" borderId="0"/>
    <xf numFmtId="9" fontId="75" fillId="0" borderId="0" applyFont="0" applyFill="0" applyBorder="0" applyAlignment="0" applyProtection="0"/>
    <xf numFmtId="164" fontId="12" fillId="0" borderId="0" applyFont="0" applyFill="0" applyBorder="0" applyAlignment="0" applyProtection="0"/>
    <xf numFmtId="170" fontId="50" fillId="0" borderId="0" applyFont="0" applyFill="0" applyBorder="0" applyAlignment="0" applyProtection="0"/>
    <xf numFmtId="0" fontId="12" fillId="0" borderId="0"/>
    <xf numFmtId="0" fontId="11" fillId="0" borderId="0"/>
    <xf numFmtId="0" fontId="11" fillId="0" borderId="0"/>
    <xf numFmtId="164" fontId="11" fillId="0" borderId="0" applyFont="0" applyFill="0" applyBorder="0" applyAlignment="0" applyProtection="0"/>
    <xf numFmtId="0" fontId="43" fillId="0" borderId="0"/>
    <xf numFmtId="0" fontId="76" fillId="0" borderId="0"/>
    <xf numFmtId="173" fontId="76" fillId="0" borderId="0" applyFont="0" applyFill="0" applyBorder="0" applyAlignment="0" applyProtection="0"/>
    <xf numFmtId="9" fontId="76" fillId="0" borderId="0" applyFont="0" applyFill="0" applyBorder="0" applyAlignment="0" applyProtection="0"/>
    <xf numFmtId="0" fontId="79" fillId="0" borderId="36" applyNumberFormat="0" applyFill="0" applyAlignment="0" applyProtection="0"/>
    <xf numFmtId="0" fontId="81" fillId="17" borderId="0" applyNumberFormat="0" applyBorder="0" applyAlignment="0" applyProtection="0"/>
    <xf numFmtId="0" fontId="78" fillId="16" borderId="35" applyNumberFormat="0" applyAlignment="0" applyProtection="0"/>
    <xf numFmtId="0" fontId="77" fillId="0" borderId="0" applyNumberFormat="0" applyFill="0" applyBorder="0" applyAlignment="0" applyProtection="0"/>
    <xf numFmtId="0" fontId="76" fillId="0" borderId="0" applyNumberFormat="0" applyBorder="0" applyProtection="0"/>
    <xf numFmtId="0" fontId="76" fillId="0" borderId="0" applyNumberFormat="0" applyBorder="0" applyProtection="0"/>
    <xf numFmtId="0" fontId="76" fillId="0" borderId="0" applyNumberFormat="0" applyBorder="0" applyProtection="0"/>
    <xf numFmtId="0" fontId="80" fillId="0" borderId="0" applyNumberFormat="0" applyFill="0" applyBorder="0" applyAlignment="0" applyProtection="0"/>
    <xf numFmtId="0" fontId="82"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36" fillId="0" borderId="0"/>
    <xf numFmtId="0" fontId="11" fillId="0" borderId="0"/>
    <xf numFmtId="0" fontId="12" fillId="0" borderId="0"/>
    <xf numFmtId="0" fontId="11" fillId="0" borderId="0"/>
    <xf numFmtId="0" fontId="50" fillId="0" borderId="0"/>
    <xf numFmtId="0" fontId="11" fillId="0" borderId="0"/>
    <xf numFmtId="9" fontId="50" fillId="0" borderId="0" applyFont="0" applyFill="0" applyBorder="0" applyAlignment="0" applyProtection="0"/>
    <xf numFmtId="0" fontId="50" fillId="0" borderId="0"/>
    <xf numFmtId="170" fontId="50" fillId="0" borderId="0" applyFont="0" applyFill="0" applyBorder="0" applyAlignment="0" applyProtection="0"/>
    <xf numFmtId="0" fontId="54" fillId="0" borderId="0"/>
    <xf numFmtId="164" fontId="54" fillId="0" borderId="0" applyFont="0" applyFill="0" applyBorder="0" applyAlignment="0" applyProtection="0"/>
    <xf numFmtId="0" fontId="74" fillId="0" borderId="0"/>
    <xf numFmtId="0" fontId="74" fillId="0" borderId="0"/>
    <xf numFmtId="0" fontId="30" fillId="0" borderId="0"/>
    <xf numFmtId="9" fontId="30" fillId="0" borderId="0" applyFont="0" applyFill="0" applyBorder="0" applyAlignment="0" applyProtection="0"/>
    <xf numFmtId="0" fontId="11" fillId="0" borderId="0"/>
    <xf numFmtId="0" fontId="41" fillId="0" borderId="0"/>
    <xf numFmtId="0" fontId="50" fillId="0" borderId="0"/>
    <xf numFmtId="0" fontId="11" fillId="0" borderId="0"/>
    <xf numFmtId="0" fontId="11" fillId="0" borderId="0"/>
    <xf numFmtId="164" fontId="11" fillId="0" borderId="0" applyFont="0" applyFill="0" applyBorder="0" applyAlignment="0" applyProtection="0"/>
    <xf numFmtId="0" fontId="10" fillId="0" borderId="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86" fillId="24" borderId="0" applyNumberFormat="0" applyBorder="0" applyAlignment="0" applyProtection="0"/>
    <xf numFmtId="0" fontId="86" fillId="23" borderId="0" applyNumberFormat="0" applyBorder="0" applyAlignment="0" applyProtection="0"/>
    <xf numFmtId="0" fontId="86" fillId="25" borderId="0" applyNumberFormat="0" applyBorder="0" applyAlignment="0" applyProtection="0"/>
    <xf numFmtId="0" fontId="86" fillId="24" borderId="0" applyNumberFormat="0" applyBorder="0" applyAlignment="0" applyProtection="0"/>
    <xf numFmtId="0" fontId="86" fillId="22" borderId="0" applyNumberFormat="0" applyBorder="0" applyAlignment="0" applyProtection="0"/>
    <xf numFmtId="0" fontId="86" fillId="23"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50" fillId="21"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86" fillId="30" borderId="0" applyNumberFormat="0" applyBorder="0" applyAlignment="0" applyProtection="0"/>
    <xf numFmtId="0" fontId="86" fillId="27"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26" borderId="0" applyNumberFormat="0" applyBorder="0" applyAlignment="0" applyProtection="0"/>
    <xf numFmtId="0" fontId="86" fillId="23" borderId="0" applyNumberFormat="0" applyBorder="0" applyAlignment="0" applyProtection="0"/>
    <xf numFmtId="0" fontId="104" fillId="32" borderId="0" applyNumberFormat="0" applyBorder="0" applyAlignment="0" applyProtection="0"/>
    <xf numFmtId="0" fontId="104" fillId="27" borderId="0" applyNumberFormat="0" applyBorder="0" applyAlignment="0" applyProtection="0"/>
    <xf numFmtId="0" fontId="104" fillId="28" borderId="0" applyNumberFormat="0" applyBorder="0" applyAlignment="0" applyProtection="0"/>
    <xf numFmtId="0" fontId="104" fillId="33" borderId="0" applyNumberFormat="0" applyBorder="0" applyAlignment="0" applyProtection="0"/>
    <xf numFmtId="0" fontId="104" fillId="34" borderId="0" applyNumberFormat="0" applyBorder="0" applyAlignment="0" applyProtection="0"/>
    <xf numFmtId="0" fontId="104" fillId="35" borderId="0" applyNumberFormat="0" applyBorder="0" applyAlignment="0" applyProtection="0"/>
    <xf numFmtId="0" fontId="87" fillId="34" borderId="0" applyNumberFormat="0" applyBorder="0" applyAlignment="0" applyProtection="0"/>
    <xf numFmtId="0" fontId="87" fillId="27"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4" borderId="0" applyNumberFormat="0" applyBorder="0" applyAlignment="0" applyProtection="0"/>
    <xf numFmtId="0" fontId="87" fillId="23" borderId="0" applyNumberFormat="0" applyBorder="0" applyAlignment="0" applyProtection="0"/>
    <xf numFmtId="0" fontId="87" fillId="34" borderId="0" applyNumberFormat="0" applyBorder="0" applyAlignment="0" applyProtection="0"/>
    <xf numFmtId="0" fontId="87" fillId="37"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34" borderId="0" applyNumberFormat="0" applyBorder="0" applyAlignment="0" applyProtection="0"/>
    <xf numFmtId="0" fontId="87" fillId="40" borderId="0" applyNumberFormat="0" applyBorder="0" applyAlignment="0" applyProtection="0"/>
    <xf numFmtId="0" fontId="88" fillId="19" borderId="0" applyNumberFormat="0" applyBorder="0" applyAlignment="0" applyProtection="0"/>
    <xf numFmtId="0" fontId="89" fillId="24" borderId="37" applyNumberFormat="0" applyAlignment="0" applyProtection="0"/>
    <xf numFmtId="0" fontId="105" fillId="0" borderId="38" applyNumberFormat="0" applyFill="0" applyAlignment="0" applyProtection="0"/>
    <xf numFmtId="0" fontId="90" fillId="0" borderId="0" applyNumberFormat="0" applyFill="0" applyBorder="0" applyAlignment="0" applyProtection="0"/>
    <xf numFmtId="0" fontId="91" fillId="20" borderId="0" applyNumberFormat="0" applyBorder="0" applyAlignment="0" applyProtection="0"/>
    <xf numFmtId="0" fontId="92" fillId="0" borderId="40" applyNumberFormat="0" applyFill="0" applyAlignment="0" applyProtection="0"/>
    <xf numFmtId="0" fontId="93" fillId="0" borderId="41" applyNumberFormat="0" applyFill="0" applyAlignment="0" applyProtection="0"/>
    <xf numFmtId="0" fontId="94" fillId="0" borderId="43" applyNumberFormat="0" applyFill="0" applyAlignment="0" applyProtection="0"/>
    <xf numFmtId="0" fontId="94" fillId="0" borderId="0" applyNumberFormat="0" applyFill="0" applyBorder="0" applyAlignment="0" applyProtection="0"/>
    <xf numFmtId="0" fontId="95" fillId="41" borderId="44" applyNumberFormat="0" applyAlignment="0" applyProtection="0"/>
    <xf numFmtId="0" fontId="106" fillId="19" borderId="0" applyNumberFormat="0" applyBorder="0" applyAlignment="0" applyProtection="0"/>
    <xf numFmtId="0" fontId="96" fillId="23" borderId="37" applyNumberFormat="0" applyAlignment="0" applyProtection="0"/>
    <xf numFmtId="0" fontId="107" fillId="41" borderId="44" applyNumberFormat="0" applyAlignment="0" applyProtection="0"/>
    <xf numFmtId="0" fontId="97" fillId="0" borderId="45" applyNumberFormat="0" applyFill="0" applyAlignment="0" applyProtection="0"/>
    <xf numFmtId="0" fontId="108" fillId="0" borderId="39" applyNumberFormat="0" applyFill="0" applyAlignment="0" applyProtection="0"/>
    <xf numFmtId="0" fontId="109" fillId="0" borderId="41" applyNumberFormat="0" applyFill="0" applyAlignment="0" applyProtection="0"/>
    <xf numFmtId="0" fontId="110" fillId="0" borderId="42" applyNumberFormat="0" applyFill="0" applyAlignment="0" applyProtection="0"/>
    <xf numFmtId="0" fontId="110" fillId="0" borderId="0" applyNumberFormat="0" applyFill="0" applyBorder="0" applyAlignment="0" applyProtection="0"/>
    <xf numFmtId="0" fontId="84" fillId="0" borderId="0" applyNumberFormat="0" applyFill="0" applyBorder="0" applyAlignment="0" applyProtection="0"/>
    <xf numFmtId="0" fontId="98" fillId="31" borderId="0" applyNumberFormat="0" applyBorder="0" applyAlignment="0" applyProtection="0"/>
    <xf numFmtId="0" fontId="111" fillId="31" borderId="0" applyNumberFormat="0" applyBorder="0" applyAlignment="0" applyProtection="0"/>
    <xf numFmtId="0" fontId="43" fillId="0" borderId="0"/>
    <xf numFmtId="0" fontId="43" fillId="0" borderId="0"/>
    <xf numFmtId="0" fontId="43" fillId="0" borderId="0"/>
    <xf numFmtId="0" fontId="43" fillId="0" borderId="0"/>
    <xf numFmtId="0" fontId="10" fillId="0" borderId="0"/>
    <xf numFmtId="0" fontId="52" fillId="0" borderId="0"/>
    <xf numFmtId="0" fontId="43" fillId="0" borderId="0"/>
    <xf numFmtId="0" fontId="36" fillId="0" borderId="0"/>
    <xf numFmtId="0" fontId="43" fillId="0" borderId="0"/>
    <xf numFmtId="0" fontId="10" fillId="0" borderId="0"/>
    <xf numFmtId="0" fontId="43" fillId="0" borderId="0"/>
    <xf numFmtId="0" fontId="103" fillId="0" borderId="0"/>
    <xf numFmtId="0" fontId="43" fillId="25" borderId="46" applyNumberFormat="0" applyFont="0" applyAlignment="0" applyProtection="0"/>
    <xf numFmtId="0" fontId="99" fillId="24" borderId="47" applyNumberFormat="0" applyAlignment="0" applyProtection="0"/>
    <xf numFmtId="9" fontId="43"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0" fontId="43" fillId="25" borderId="46" applyNumberFormat="0" applyFont="0" applyAlignment="0" applyProtection="0"/>
    <xf numFmtId="0" fontId="43" fillId="25" borderId="46" applyNumberFormat="0" applyFont="0" applyAlignment="0" applyProtection="0"/>
    <xf numFmtId="0" fontId="112" fillId="0" borderId="45" applyNumberFormat="0" applyFill="0" applyAlignment="0" applyProtection="0"/>
    <xf numFmtId="0" fontId="113" fillId="20" borderId="0" applyNumberFormat="0" applyBorder="0" applyAlignment="0" applyProtection="0"/>
    <xf numFmtId="0" fontId="85" fillId="0" borderId="0"/>
    <xf numFmtId="0" fontId="114" fillId="0" borderId="0" applyNumberFormat="0" applyFill="0" applyBorder="0" applyAlignment="0" applyProtection="0"/>
    <xf numFmtId="0" fontId="100" fillId="0" borderId="0" applyNumberFormat="0" applyFill="0" applyBorder="0" applyAlignment="0" applyProtection="0"/>
    <xf numFmtId="0" fontId="101" fillId="0" borderId="48" applyNumberFormat="0" applyFill="0" applyAlignment="0" applyProtection="0"/>
    <xf numFmtId="0" fontId="115" fillId="23" borderId="37" applyNumberFormat="0" applyAlignment="0" applyProtection="0"/>
    <xf numFmtId="0" fontId="116" fillId="30" borderId="37" applyNumberFormat="0" applyAlignment="0" applyProtection="0"/>
    <xf numFmtId="0" fontId="117" fillId="30" borderId="47" applyNumberFormat="0" applyAlignment="0" applyProtection="0"/>
    <xf numFmtId="0" fontId="118" fillId="0" borderId="0" applyNumberFormat="0" applyFill="0" applyBorder="0" applyAlignment="0" applyProtection="0"/>
    <xf numFmtId="0" fontId="102" fillId="0" borderId="0" applyNumberFormat="0" applyFill="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104" fillId="38" borderId="0" applyNumberFormat="0" applyBorder="0" applyAlignment="0" applyProtection="0"/>
    <xf numFmtId="0" fontId="104" fillId="33" borderId="0" applyNumberFormat="0" applyBorder="0" applyAlignment="0" applyProtection="0"/>
    <xf numFmtId="0" fontId="104" fillId="34" borderId="0" applyNumberFormat="0" applyBorder="0" applyAlignment="0" applyProtection="0"/>
    <xf numFmtId="0" fontId="104" fillId="40" borderId="0" applyNumberFormat="0" applyBorder="0" applyAlignment="0" applyProtection="0"/>
    <xf numFmtId="0" fontId="9" fillId="0" borderId="0"/>
    <xf numFmtId="0" fontId="30" fillId="0" borderId="0"/>
    <xf numFmtId="9" fontId="36" fillId="0" borderId="0" applyFont="0" applyFill="0" applyBorder="0" applyAlignment="0" applyProtection="0"/>
    <xf numFmtId="0" fontId="122" fillId="0" borderId="0"/>
    <xf numFmtId="0" fontId="8" fillId="0" borderId="0"/>
    <xf numFmtId="0" fontId="7" fillId="0" borderId="0"/>
    <xf numFmtId="9" fontId="7" fillId="0" borderId="0" applyFont="0" applyFill="0" applyBorder="0" applyAlignment="0" applyProtection="0"/>
    <xf numFmtId="0" fontId="7" fillId="0" borderId="0"/>
    <xf numFmtId="0" fontId="7" fillId="0" borderId="0"/>
    <xf numFmtId="9" fontId="6" fillId="0" borderId="0" applyFont="0" applyFill="0" applyBorder="0" applyAlignment="0" applyProtection="0"/>
    <xf numFmtId="0" fontId="52" fillId="0" borderId="0"/>
    <xf numFmtId="0" fontId="5" fillId="0" borderId="0"/>
    <xf numFmtId="9" fontId="5" fillId="0" borderId="0" applyFont="0" applyFill="0" applyBorder="0" applyAlignment="0" applyProtection="0"/>
    <xf numFmtId="0" fontId="143" fillId="0" borderId="0"/>
    <xf numFmtId="9" fontId="4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2" fillId="0" borderId="0"/>
    <xf numFmtId="0" fontId="1" fillId="0" borderId="0"/>
  </cellStyleXfs>
  <cellXfs count="1179">
    <xf numFmtId="0" fontId="0" fillId="0" borderId="0" xfId="0"/>
    <xf numFmtId="0" fontId="29" fillId="2" borderId="0" xfId="0" applyFont="1" applyFill="1" applyAlignment="1">
      <alignment vertical="center"/>
    </xf>
    <xf numFmtId="0" fontId="28" fillId="0" borderId="1" xfId="0" applyFont="1" applyBorder="1" applyAlignment="1">
      <alignment vertical="center"/>
    </xf>
    <xf numFmtId="0" fontId="29" fillId="0" borderId="0" xfId="0" applyFont="1" applyAlignment="1">
      <alignment vertical="center"/>
    </xf>
    <xf numFmtId="0" fontId="29" fillId="0" borderId="1" xfId="0" applyFont="1" applyBorder="1" applyAlignment="1">
      <alignment vertical="center"/>
    </xf>
    <xf numFmtId="0" fontId="28" fillId="0" borderId="0" xfId="0" applyFont="1" applyAlignment="1">
      <alignment vertical="center"/>
    </xf>
    <xf numFmtId="0" fontId="33" fillId="0" borderId="0" xfId="0" applyFont="1" applyAlignment="1">
      <alignment horizontal="center" vertical="center" wrapText="1"/>
    </xf>
    <xf numFmtId="0" fontId="33" fillId="0" borderId="1" xfId="0" applyFont="1" applyBorder="1" applyAlignment="1">
      <alignment horizontal="right" vertical="center"/>
    </xf>
    <xf numFmtId="0" fontId="33" fillId="0" borderId="0" xfId="0" applyFont="1" applyAlignment="1">
      <alignment vertical="center"/>
    </xf>
    <xf numFmtId="0" fontId="29" fillId="0" borderId="0" xfId="0" applyFont="1" applyAlignment="1">
      <alignment vertical="center" wrapText="1"/>
    </xf>
    <xf numFmtId="0" fontId="33" fillId="0" borderId="1" xfId="0" applyFont="1" applyBorder="1" applyAlignment="1">
      <alignment horizontal="center" vertical="center"/>
    </xf>
    <xf numFmtId="0" fontId="31" fillId="0" borderId="0" xfId="0" applyFont="1" applyAlignment="1">
      <alignment vertical="center"/>
    </xf>
    <xf numFmtId="0" fontId="31" fillId="0" borderId="1" xfId="0" applyFont="1" applyBorder="1" applyAlignment="1">
      <alignment vertical="center"/>
    </xf>
    <xf numFmtId="165" fontId="31" fillId="0" borderId="0" xfId="0" applyNumberFormat="1" applyFont="1" applyAlignment="1">
      <alignment horizontal="right" vertical="center" wrapText="1"/>
    </xf>
    <xf numFmtId="0" fontId="31" fillId="0" borderId="0" xfId="0" applyFont="1"/>
    <xf numFmtId="165" fontId="28" fillId="0" borderId="0" xfId="0" applyNumberFormat="1" applyFont="1" applyBorder="1" applyAlignment="1">
      <alignment horizontal="center" vertical="center"/>
    </xf>
    <xf numFmtId="0" fontId="31" fillId="0" borderId="1" xfId="0" applyFont="1" applyBorder="1"/>
    <xf numFmtId="0" fontId="33" fillId="0" borderId="1" xfId="0" applyFont="1" applyBorder="1"/>
    <xf numFmtId="2" fontId="38" fillId="0" borderId="0" xfId="3" applyNumberFormat="1" applyFont="1" applyFill="1" applyBorder="1" applyAlignment="1">
      <alignment horizontal="center" vertical="center"/>
    </xf>
    <xf numFmtId="169" fontId="28" fillId="0" borderId="0" xfId="0" applyNumberFormat="1" applyFont="1" applyBorder="1" applyAlignment="1">
      <alignment horizontal="center" vertical="center"/>
    </xf>
    <xf numFmtId="0" fontId="35" fillId="0" borderId="0" xfId="0" applyFont="1" applyAlignment="1">
      <alignment horizontal="right" vertical="center" wrapText="1"/>
    </xf>
    <xf numFmtId="0" fontId="35" fillId="0" borderId="0" xfId="0" applyFont="1" applyAlignment="1">
      <alignment horizontal="center" vertical="center" wrapText="1"/>
    </xf>
    <xf numFmtId="0" fontId="34" fillId="0" borderId="0" xfId="0" applyFont="1" applyAlignment="1">
      <alignment vertical="center" wrapText="1"/>
    </xf>
    <xf numFmtId="0" fontId="28" fillId="7" borderId="0" xfId="0" applyFont="1" applyFill="1" applyAlignment="1">
      <alignment horizontal="center" vertical="center" wrapText="1"/>
    </xf>
    <xf numFmtId="0" fontId="28"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165" fontId="38" fillId="0" borderId="0" xfId="3" applyNumberFormat="1" applyFont="1" applyFill="1" applyBorder="1" applyAlignment="1">
      <alignment horizontal="center" vertical="center"/>
    </xf>
    <xf numFmtId="0" fontId="31" fillId="0" borderId="0" xfId="0" applyFont="1" applyFill="1"/>
    <xf numFmtId="0" fontId="33" fillId="0" borderId="0" xfId="0" applyFont="1" applyFill="1"/>
    <xf numFmtId="0" fontId="33" fillId="0" borderId="0" xfId="0" applyFont="1" applyFill="1" applyBorder="1"/>
    <xf numFmtId="0" fontId="31" fillId="0" borderId="0" xfId="13" applyFont="1" applyFill="1"/>
    <xf numFmtId="165" fontId="31" fillId="0" borderId="0" xfId="13" applyNumberFormat="1" applyFont="1" applyFill="1"/>
    <xf numFmtId="0" fontId="33" fillId="0" borderId="0" xfId="0" applyFont="1"/>
    <xf numFmtId="165" fontId="31" fillId="0" borderId="0" xfId="0" applyNumberFormat="1" applyFont="1" applyFill="1" applyAlignment="1">
      <alignment horizontal="right"/>
    </xf>
    <xf numFmtId="0" fontId="38" fillId="0" borderId="0" xfId="0" applyFont="1" applyFill="1" applyAlignment="1"/>
    <xf numFmtId="165" fontId="31" fillId="0" borderId="0" xfId="0" applyNumberFormat="1" applyFont="1" applyFill="1"/>
    <xf numFmtId="0" fontId="31" fillId="0" borderId="1" xfId="0" applyFont="1" applyFill="1" applyBorder="1"/>
    <xf numFmtId="0" fontId="33" fillId="0" borderId="1" xfId="0" applyFont="1" applyFill="1" applyBorder="1"/>
    <xf numFmtId="0" fontId="33" fillId="0" borderId="1" xfId="0" applyFont="1" applyFill="1" applyBorder="1" applyAlignment="1">
      <alignment horizontal="right"/>
    </xf>
    <xf numFmtId="0" fontId="33" fillId="0" borderId="1" xfId="13" applyFont="1" applyFill="1" applyBorder="1"/>
    <xf numFmtId="1" fontId="33" fillId="0" borderId="1" xfId="13" applyNumberFormat="1" applyFont="1" applyFill="1" applyBorder="1" applyAlignment="1">
      <alignment horizontal="right"/>
    </xf>
    <xf numFmtId="0" fontId="35" fillId="0" borderId="0" xfId="0" applyFont="1" applyAlignment="1"/>
    <xf numFmtId="0" fontId="29" fillId="0" borderId="0" xfId="0" applyFont="1" applyFill="1" applyAlignment="1">
      <alignment horizontal="center" vertical="center"/>
    </xf>
    <xf numFmtId="165" fontId="29" fillId="0" borderId="0" xfId="0" applyNumberFormat="1" applyFont="1" applyAlignment="1">
      <alignment horizontal="center" vertical="center"/>
    </xf>
    <xf numFmtId="0" fontId="46" fillId="0" borderId="0" xfId="0" applyFont="1" applyFill="1"/>
    <xf numFmtId="165" fontId="46" fillId="0" borderId="0" xfId="2" applyNumberFormat="1" applyFont="1" applyFill="1" applyBorder="1" applyAlignment="1"/>
    <xf numFmtId="0" fontId="28" fillId="0" borderId="1" xfId="0" applyFont="1" applyBorder="1" applyAlignment="1">
      <alignment horizontal="center" vertical="center"/>
    </xf>
    <xf numFmtId="165" fontId="31" fillId="0" borderId="0" xfId="0" applyNumberFormat="1" applyFont="1" applyBorder="1"/>
    <xf numFmtId="165" fontId="29" fillId="0" borderId="0" xfId="0" applyNumberFormat="1" applyFont="1" applyFill="1" applyAlignment="1">
      <alignment horizontal="center" vertical="center"/>
    </xf>
    <xf numFmtId="165" fontId="29" fillId="0" borderId="1" xfId="0" applyNumberFormat="1" applyFont="1" applyBorder="1" applyAlignment="1">
      <alignment horizontal="center" vertical="center"/>
    </xf>
    <xf numFmtId="0" fontId="28" fillId="2" borderId="0" xfId="0" applyFont="1" applyFill="1" applyBorder="1" applyAlignment="1">
      <alignment vertical="center" wrapText="1"/>
    </xf>
    <xf numFmtId="0" fontId="29" fillId="2" borderId="0" xfId="0" applyFont="1" applyFill="1" applyBorder="1" applyAlignment="1">
      <alignment vertical="center" wrapText="1"/>
    </xf>
    <xf numFmtId="0" fontId="33" fillId="0" borderId="14" xfId="0" applyFont="1" applyBorder="1"/>
    <xf numFmtId="0" fontId="31" fillId="0" borderId="14" xfId="0" applyFont="1" applyBorder="1"/>
    <xf numFmtId="0" fontId="31" fillId="0" borderId="0" xfId="0" applyFont="1" applyBorder="1"/>
    <xf numFmtId="165" fontId="31" fillId="0" borderId="0" xfId="2" applyNumberFormat="1" applyFont="1" applyFill="1" applyBorder="1" applyAlignment="1"/>
    <xf numFmtId="0" fontId="28" fillId="0" borderId="0"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xf>
    <xf numFmtId="0" fontId="31" fillId="0" borderId="0" xfId="0" applyFont="1" applyFill="1" applyBorder="1"/>
    <xf numFmtId="0" fontId="29" fillId="0" borderId="14" xfId="0" applyFont="1" applyBorder="1" applyAlignment="1">
      <alignment vertical="center"/>
    </xf>
    <xf numFmtId="0" fontId="34" fillId="0" borderId="0" xfId="0" applyFont="1" applyBorder="1" applyAlignment="1">
      <alignment vertical="center"/>
    </xf>
    <xf numFmtId="0" fontId="31" fillId="0" borderId="0" xfId="0" applyFont="1" applyBorder="1" applyAlignment="1">
      <alignment vertical="center" wrapText="1"/>
    </xf>
    <xf numFmtId="0" fontId="53" fillId="0" borderId="0" xfId="0" applyFont="1"/>
    <xf numFmtId="0" fontId="35" fillId="0" borderId="0" xfId="0" applyFont="1" applyAlignment="1">
      <alignment horizontal="right"/>
    </xf>
    <xf numFmtId="0" fontId="31" fillId="0" borderId="0" xfId="47" applyFont="1"/>
    <xf numFmtId="0" fontId="33" fillId="0" borderId="0" xfId="47" applyFont="1"/>
    <xf numFmtId="165" fontId="31" fillId="0" borderId="0" xfId="47" applyNumberFormat="1" applyFont="1"/>
    <xf numFmtId="0" fontId="56" fillId="0" borderId="0" xfId="0" applyFont="1"/>
    <xf numFmtId="0" fontId="31" fillId="0" borderId="0" xfId="32" applyFont="1" applyFill="1" applyBorder="1"/>
    <xf numFmtId="0" fontId="31" fillId="0" borderId="0" xfId="32" applyFont="1" applyBorder="1"/>
    <xf numFmtId="166" fontId="31" fillId="0" borderId="0" xfId="2" applyNumberFormat="1" applyFont="1" applyFill="1" applyBorder="1"/>
    <xf numFmtId="0" fontId="31" fillId="0" borderId="14" xfId="47" applyFont="1" applyBorder="1"/>
    <xf numFmtId="0" fontId="33" fillId="0" borderId="14" xfId="47" applyFont="1" applyBorder="1"/>
    <xf numFmtId="165" fontId="31" fillId="0" borderId="14" xfId="47" applyNumberFormat="1" applyFont="1" applyBorder="1"/>
    <xf numFmtId="0" fontId="55" fillId="0" borderId="0" xfId="47" applyFont="1" applyBorder="1"/>
    <xf numFmtId="0" fontId="34" fillId="0" borderId="13" xfId="0" applyFont="1" applyBorder="1" applyAlignment="1">
      <alignment vertical="center"/>
    </xf>
    <xf numFmtId="0" fontId="33" fillId="0" borderId="14" xfId="15" applyFont="1" applyFill="1" applyBorder="1" applyAlignment="1">
      <alignment horizontal="right" wrapText="1"/>
    </xf>
    <xf numFmtId="0" fontId="42" fillId="0" borderId="0" xfId="15" applyFont="1" applyFill="1" applyBorder="1"/>
    <xf numFmtId="0" fontId="38" fillId="0" borderId="0" xfId="15" applyFont="1" applyFill="1" applyBorder="1"/>
    <xf numFmtId="0" fontId="29" fillId="2" borderId="5" xfId="0" applyFont="1" applyFill="1" applyBorder="1" applyAlignment="1">
      <alignment vertical="center" wrapText="1"/>
    </xf>
    <xf numFmtId="0" fontId="28" fillId="2" borderId="5" xfId="0" applyFont="1" applyFill="1" applyBorder="1" applyAlignment="1">
      <alignment horizontal="center" vertical="center" wrapText="1"/>
    </xf>
    <xf numFmtId="0" fontId="28" fillId="2" borderId="0" xfId="0" applyFont="1" applyFill="1" applyAlignment="1">
      <alignment horizontal="left" vertical="center" wrapText="1" indent="1"/>
    </xf>
    <xf numFmtId="165" fontId="28" fillId="2" borderId="0" xfId="0" applyNumberFormat="1" applyFont="1" applyFill="1" applyAlignment="1">
      <alignment horizontal="center" vertical="center" wrapText="1"/>
    </xf>
    <xf numFmtId="0" fontId="29" fillId="2" borderId="0" xfId="0" applyFont="1" applyFill="1" applyAlignment="1">
      <alignment horizontal="left" vertical="center" wrapText="1" indent="1"/>
    </xf>
    <xf numFmtId="165" fontId="29" fillId="2" borderId="0" xfId="0" applyNumberFormat="1" applyFont="1" applyFill="1" applyAlignment="1">
      <alignment horizontal="center" vertical="center" wrapText="1"/>
    </xf>
    <xf numFmtId="0" fontId="29" fillId="2" borderId="1" xfId="0" applyFont="1" applyFill="1" applyBorder="1" applyAlignment="1">
      <alignment horizontal="left" vertical="center" wrapText="1" indent="1"/>
    </xf>
    <xf numFmtId="165" fontId="29" fillId="0" borderId="1" xfId="0" applyNumberFormat="1" applyFont="1" applyBorder="1" applyAlignment="1">
      <alignment horizontal="center" vertical="center" wrapText="1"/>
    </xf>
    <xf numFmtId="165" fontId="28" fillId="7" borderId="0" xfId="0" applyNumberFormat="1" applyFont="1" applyFill="1" applyAlignment="1">
      <alignment horizontal="center" vertical="center"/>
    </xf>
    <xf numFmtId="0" fontId="29" fillId="0" borderId="1" xfId="0" applyFont="1" applyFill="1" applyBorder="1" applyAlignment="1">
      <alignment horizontal="center" vertical="center"/>
    </xf>
    <xf numFmtId="165" fontId="28" fillId="7" borderId="1" xfId="0" applyNumberFormat="1" applyFont="1" applyFill="1" applyBorder="1" applyAlignment="1">
      <alignment horizontal="center" vertical="center"/>
    </xf>
    <xf numFmtId="165" fontId="28" fillId="6" borderId="0" xfId="0" applyNumberFormat="1" applyFont="1" applyFill="1" applyAlignment="1">
      <alignment horizontal="center" vertical="center"/>
    </xf>
    <xf numFmtId="165" fontId="28" fillId="6" borderId="0" xfId="0" applyNumberFormat="1" applyFont="1" applyFill="1" applyAlignment="1">
      <alignment horizontal="center" vertical="center" wrapText="1"/>
    </xf>
    <xf numFmtId="165" fontId="28" fillId="6" borderId="1" xfId="0" applyNumberFormat="1" applyFont="1" applyFill="1" applyBorder="1" applyAlignment="1">
      <alignment horizontal="center" vertical="center"/>
    </xf>
    <xf numFmtId="165" fontId="28" fillId="6" borderId="1" xfId="0" applyNumberFormat="1" applyFont="1" applyFill="1" applyBorder="1" applyAlignment="1">
      <alignment horizontal="center" vertical="center" wrapText="1"/>
    </xf>
    <xf numFmtId="0" fontId="56" fillId="0" borderId="0" xfId="0" applyFont="1" applyBorder="1" applyAlignment="1">
      <alignment horizontal="center" vertical="center"/>
    </xf>
    <xf numFmtId="0" fontId="28" fillId="0" borderId="1" xfId="0" applyFont="1" applyFill="1" applyBorder="1" applyAlignment="1">
      <alignment horizontal="center" vertical="center" wrapText="1"/>
    </xf>
    <xf numFmtId="165" fontId="29" fillId="0" borderId="1" xfId="0" applyNumberFormat="1" applyFont="1" applyFill="1" applyBorder="1" applyAlignment="1">
      <alignment horizontal="center" vertical="center"/>
    </xf>
    <xf numFmtId="165" fontId="46" fillId="0" borderId="0" xfId="0" applyNumberFormat="1" applyFont="1" applyFill="1"/>
    <xf numFmtId="10" fontId="31" fillId="0" borderId="0" xfId="0" applyNumberFormat="1" applyFont="1" applyFill="1"/>
    <xf numFmtId="0" fontId="38" fillId="0" borderId="0" xfId="0" applyFont="1" applyFill="1"/>
    <xf numFmtId="0" fontId="33" fillId="0" borderId="1" xfId="0" applyFont="1" applyBorder="1" applyAlignment="1">
      <alignment vertical="center" wrapText="1"/>
    </xf>
    <xf numFmtId="0" fontId="33" fillId="0" borderId="0" xfId="0" applyFont="1" applyBorder="1" applyAlignment="1">
      <alignment horizontal="center" vertical="center" wrapText="1"/>
    </xf>
    <xf numFmtId="0" fontId="29" fillId="0" borderId="1" xfId="0" applyFont="1" applyBorder="1" applyAlignment="1">
      <alignment vertical="center" wrapText="1"/>
    </xf>
    <xf numFmtId="0" fontId="38" fillId="0" borderId="17" xfId="6" applyFont="1" applyFill="1" applyBorder="1" applyAlignment="1">
      <alignment horizontal="center" vertical="center" wrapText="1"/>
    </xf>
    <xf numFmtId="0" fontId="33" fillId="0" borderId="0" xfId="47" applyFont="1" applyFill="1"/>
    <xf numFmtId="165" fontId="33" fillId="0" borderId="0" xfId="47" applyNumberFormat="1" applyFont="1" applyFill="1"/>
    <xf numFmtId="0" fontId="31" fillId="0" borderId="0" xfId="47" applyFont="1" applyFill="1"/>
    <xf numFmtId="0" fontId="42" fillId="0" borderId="14" xfId="15" applyFont="1" applyFill="1" applyBorder="1"/>
    <xf numFmtId="0" fontId="28" fillId="0" borderId="0" xfId="0" applyFont="1" applyAlignment="1">
      <alignment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56" fillId="0" borderId="0" xfId="0" applyFont="1" applyBorder="1" applyAlignment="1">
      <alignment vertical="center"/>
    </xf>
    <xf numFmtId="0" fontId="60" fillId="0" borderId="14" xfId="0" applyFont="1" applyBorder="1" applyAlignment="1">
      <alignment wrapText="1"/>
    </xf>
    <xf numFmtId="0" fontId="60" fillId="0" borderId="0" xfId="0" applyFont="1" applyAlignment="1">
      <alignment wrapText="1"/>
    </xf>
    <xf numFmtId="0" fontId="60" fillId="0" borderId="0" xfId="1" applyFont="1" applyFill="1" applyAlignment="1">
      <alignment wrapText="1"/>
    </xf>
    <xf numFmtId="0" fontId="66" fillId="0" borderId="0" xfId="1" applyFont="1" applyFill="1" applyAlignment="1">
      <alignment wrapText="1"/>
    </xf>
    <xf numFmtId="0" fontId="62" fillId="0" borderId="16" xfId="0" applyFont="1" applyFill="1" applyBorder="1" applyAlignment="1">
      <alignment horizontal="center" vertical="center" wrapText="1"/>
    </xf>
    <xf numFmtId="0" fontId="31" fillId="0" borderId="14" xfId="0" applyFont="1" applyBorder="1" applyAlignment="1">
      <alignment vertical="center"/>
    </xf>
    <xf numFmtId="0" fontId="53" fillId="0" borderId="14" xfId="0" applyFont="1" applyBorder="1"/>
    <xf numFmtId="165" fontId="29" fillId="0" borderId="0" xfId="0" applyNumberFormat="1" applyFont="1" applyFill="1" applyBorder="1" applyAlignment="1">
      <alignment horizontal="center" vertical="center"/>
    </xf>
    <xf numFmtId="2" fontId="31" fillId="0" borderId="0" xfId="0" applyNumberFormat="1" applyFont="1"/>
    <xf numFmtId="165" fontId="31" fillId="0" borderId="0" xfId="0" applyNumberFormat="1" applyFont="1"/>
    <xf numFmtId="0" fontId="68" fillId="0" borderId="0" xfId="0" applyFont="1"/>
    <xf numFmtId="0" fontId="33" fillId="5" borderId="0" xfId="0" applyFont="1" applyFill="1" applyBorder="1" applyAlignment="1">
      <alignment horizontal="center" vertical="center" wrapText="1"/>
    </xf>
    <xf numFmtId="0" fontId="33" fillId="5" borderId="0" xfId="0" applyFont="1" applyFill="1" applyBorder="1" applyAlignment="1">
      <alignment vertical="center" wrapText="1"/>
    </xf>
    <xf numFmtId="0" fontId="31" fillId="5" borderId="0" xfId="0" applyFont="1" applyFill="1" applyBorder="1"/>
    <xf numFmtId="0" fontId="56" fillId="5" borderId="0" xfId="0" applyFont="1" applyFill="1" applyBorder="1" applyAlignment="1">
      <alignment vertical="center" wrapText="1"/>
    </xf>
    <xf numFmtId="1" fontId="33" fillId="0" borderId="14" xfId="47" applyNumberFormat="1" applyFont="1" applyFill="1" applyBorder="1"/>
    <xf numFmtId="1" fontId="33" fillId="0" borderId="14" xfId="47" applyNumberFormat="1" applyFont="1" applyBorder="1"/>
    <xf numFmtId="166" fontId="31" fillId="0" borderId="0" xfId="2" applyNumberFormat="1" applyFont="1"/>
    <xf numFmtId="165" fontId="31" fillId="0" borderId="0" xfId="47" applyNumberFormat="1" applyFont="1" applyFill="1"/>
    <xf numFmtId="165" fontId="31" fillId="0" borderId="0" xfId="0" applyNumberFormat="1" applyFont="1" applyFill="1" applyAlignment="1">
      <alignment horizontal="right" vertical="center" wrapText="1"/>
    </xf>
    <xf numFmtId="0" fontId="29" fillId="0" borderId="1" xfId="0" applyFont="1" applyBorder="1" applyAlignment="1">
      <alignment horizontal="center" vertical="center" wrapText="1"/>
    </xf>
    <xf numFmtId="0" fontId="29" fillId="0" borderId="33" xfId="0" applyFont="1" applyBorder="1" applyAlignment="1">
      <alignment horizontal="center" vertical="center"/>
    </xf>
    <xf numFmtId="0" fontId="28" fillId="2" borderId="0" xfId="0" applyFont="1" applyFill="1" applyBorder="1" applyAlignment="1">
      <alignment vertical="center"/>
    </xf>
    <xf numFmtId="165" fontId="28" fillId="2" borderId="0" xfId="0" applyNumberFormat="1" applyFont="1" applyFill="1" applyBorder="1" applyAlignment="1">
      <alignment horizontal="center" vertical="center"/>
    </xf>
    <xf numFmtId="0" fontId="28" fillId="0" borderId="33" xfId="0" applyFont="1" applyBorder="1" applyAlignment="1">
      <alignment horizontal="center" vertical="center" wrapText="1"/>
    </xf>
    <xf numFmtId="0" fontId="28" fillId="0" borderId="14" xfId="0" applyFont="1" applyBorder="1" applyAlignment="1">
      <alignment vertical="center"/>
    </xf>
    <xf numFmtId="165" fontId="28" fillId="0" borderId="14" xfId="0" applyNumberFormat="1" applyFont="1" applyBorder="1" applyAlignment="1">
      <alignment horizontal="center" vertical="center"/>
    </xf>
    <xf numFmtId="0" fontId="29" fillId="2" borderId="0" xfId="0" applyFont="1" applyFill="1" applyAlignment="1">
      <alignment vertical="center" wrapText="1"/>
    </xf>
    <xf numFmtId="2" fontId="29" fillId="0" borderId="1" xfId="0" applyNumberFormat="1" applyFont="1" applyBorder="1" applyAlignment="1">
      <alignment horizontal="center" vertical="center"/>
    </xf>
    <xf numFmtId="169" fontId="29" fillId="0" borderId="1" xfId="0" applyNumberFormat="1" applyFont="1" applyBorder="1" applyAlignment="1">
      <alignment horizontal="center" vertical="center"/>
    </xf>
    <xf numFmtId="165" fontId="29" fillId="0" borderId="0" xfId="0" applyNumberFormat="1" applyFont="1" applyBorder="1" applyAlignment="1">
      <alignment horizontal="center" vertical="center"/>
    </xf>
    <xf numFmtId="169" fontId="29" fillId="0" borderId="0" xfId="0" applyNumberFormat="1" applyFont="1" applyBorder="1" applyAlignment="1">
      <alignment horizontal="center" vertical="center"/>
    </xf>
    <xf numFmtId="165" fontId="29" fillId="0" borderId="14" xfId="0" applyNumberFormat="1" applyFont="1" applyBorder="1" applyAlignment="1">
      <alignment horizontal="center" vertical="center"/>
    </xf>
    <xf numFmtId="169" fontId="29" fillId="0" borderId="14" xfId="0" applyNumberFormat="1" applyFont="1" applyBorder="1" applyAlignment="1">
      <alignment horizontal="center" vertical="center"/>
    </xf>
    <xf numFmtId="0" fontId="56" fillId="0" borderId="0" xfId="0" applyFont="1" applyBorder="1" applyAlignment="1">
      <alignment vertical="center" wrapText="1"/>
    </xf>
    <xf numFmtId="0" fontId="55" fillId="0" borderId="0" xfId="47" applyFont="1"/>
    <xf numFmtId="0" fontId="55" fillId="0" borderId="0" xfId="47" applyFont="1" applyFill="1"/>
    <xf numFmtId="165" fontId="55" fillId="0" borderId="0" xfId="47" applyNumberFormat="1" applyFont="1"/>
    <xf numFmtId="165" fontId="55" fillId="0" borderId="0" xfId="47" applyNumberFormat="1" applyFont="1" applyBorder="1"/>
    <xf numFmtId="0" fontId="31" fillId="0" borderId="0" xfId="0" applyFont="1" applyAlignment="1">
      <alignment wrapText="1"/>
    </xf>
    <xf numFmtId="0" fontId="60" fillId="0" borderId="0" xfId="0" applyFont="1" applyFill="1" applyAlignment="1">
      <alignment wrapText="1"/>
    </xf>
    <xf numFmtId="0" fontId="33" fillId="0" borderId="0" xfId="0" applyFont="1" applyBorder="1" applyAlignment="1">
      <alignment horizontal="left" vertical="center" indent="1"/>
    </xf>
    <xf numFmtId="0" fontId="33" fillId="0" borderId="14" xfId="0" applyFont="1" applyBorder="1" applyAlignment="1">
      <alignment horizontal="center" vertical="center"/>
    </xf>
    <xf numFmtId="0" fontId="33" fillId="0" borderId="14" xfId="0" applyFont="1" applyBorder="1" applyAlignment="1">
      <alignment horizontal="right" vertical="center"/>
    </xf>
    <xf numFmtId="0" fontId="33" fillId="0" borderId="14" xfId="0" applyFont="1" applyBorder="1" applyAlignment="1">
      <alignment vertical="center"/>
    </xf>
    <xf numFmtId="0" fontId="39" fillId="0" borderId="0" xfId="29" applyNumberFormat="1" applyFont="1" applyFill="1" applyBorder="1" applyAlignment="1" applyProtection="1">
      <alignment wrapText="1"/>
    </xf>
    <xf numFmtId="0" fontId="49" fillId="0" borderId="0" xfId="29" applyNumberFormat="1" applyFont="1" applyFill="1" applyBorder="1" applyAlignment="1" applyProtection="1">
      <alignment wrapText="1"/>
    </xf>
    <xf numFmtId="0" fontId="63" fillId="11" borderId="17" xfId="29" applyFont="1" applyFill="1" applyBorder="1" applyAlignment="1">
      <alignment vertical="center" wrapText="1"/>
    </xf>
    <xf numFmtId="0" fontId="63" fillId="11" borderId="24" xfId="29" applyFont="1" applyFill="1" applyBorder="1" applyAlignment="1">
      <alignment vertical="center" wrapText="1"/>
    </xf>
    <xf numFmtId="0" fontId="39" fillId="12" borderId="17" xfId="29" applyFont="1" applyFill="1" applyBorder="1" applyAlignment="1">
      <alignment vertical="center" wrapText="1"/>
    </xf>
    <xf numFmtId="0" fontId="48" fillId="12" borderId="25" xfId="29" applyFont="1" applyFill="1" applyBorder="1" applyAlignment="1">
      <alignment horizontal="center" vertical="center" wrapText="1"/>
    </xf>
    <xf numFmtId="0" fontId="48" fillId="12" borderId="25" xfId="30" applyFont="1" applyFill="1" applyBorder="1" applyAlignment="1">
      <alignment horizontal="center" vertical="center" wrapText="1"/>
    </xf>
    <xf numFmtId="0" fontId="42" fillId="12" borderId="25" xfId="30" applyFont="1" applyFill="1" applyBorder="1" applyAlignment="1">
      <alignment horizontal="center" vertical="center" wrapText="1"/>
    </xf>
    <xf numFmtId="0" fontId="48" fillId="12" borderId="24" xfId="29" applyFont="1" applyFill="1" applyBorder="1" applyAlignment="1">
      <alignment horizontal="center" vertical="center" wrapText="1"/>
    </xf>
    <xf numFmtId="0" fontId="48" fillId="12" borderId="24" xfId="30" applyFont="1" applyFill="1" applyBorder="1" applyAlignment="1">
      <alignment horizontal="center" vertical="center" wrapText="1"/>
    </xf>
    <xf numFmtId="0" fontId="39" fillId="12" borderId="18" xfId="29" applyFont="1" applyFill="1" applyBorder="1" applyAlignment="1">
      <alignment vertical="center" wrapText="1"/>
    </xf>
    <xf numFmtId="0" fontId="42" fillId="12" borderId="26" xfId="14" applyFont="1" applyFill="1" applyBorder="1" applyAlignment="1" applyProtection="1">
      <alignment horizontal="left" vertical="center" wrapText="1"/>
      <protection locked="0"/>
    </xf>
    <xf numFmtId="4" fontId="42" fillId="12" borderId="27" xfId="14" applyNumberFormat="1" applyFont="1" applyFill="1" applyBorder="1" applyAlignment="1" applyProtection="1">
      <alignment horizontal="right" vertical="center" wrapText="1"/>
      <protection locked="0"/>
    </xf>
    <xf numFmtId="4" fontId="42" fillId="12" borderId="32" xfId="14" applyNumberFormat="1" applyFont="1" applyFill="1" applyBorder="1" applyAlignment="1" applyProtection="1">
      <alignment horizontal="right" vertical="center" wrapText="1"/>
      <protection locked="0"/>
    </xf>
    <xf numFmtId="0" fontId="42" fillId="12" borderId="18" xfId="14" applyFont="1" applyFill="1" applyBorder="1" applyAlignment="1" applyProtection="1">
      <alignment horizontal="left" vertical="center" wrapText="1"/>
      <protection locked="0"/>
    </xf>
    <xf numFmtId="166" fontId="42" fillId="12" borderId="25" xfId="31" applyNumberFormat="1" applyFont="1" applyFill="1" applyBorder="1" applyAlignment="1" applyProtection="1">
      <alignment horizontal="right" vertical="center" wrapText="1"/>
      <protection locked="0"/>
    </xf>
    <xf numFmtId="0" fontId="48" fillId="8" borderId="17" xfId="29" applyFont="1" applyFill="1" applyBorder="1" applyAlignment="1">
      <alignment vertical="center" wrapText="1"/>
    </xf>
    <xf numFmtId="0" fontId="42" fillId="8" borderId="17" xfId="14" applyFont="1" applyFill="1" applyBorder="1" applyAlignment="1" applyProtection="1">
      <alignment horizontal="center" vertical="center" wrapText="1"/>
      <protection locked="0"/>
    </xf>
    <xf numFmtId="4" fontId="48" fillId="8" borderId="24" xfId="29" applyNumberFormat="1" applyFont="1" applyFill="1" applyBorder="1" applyAlignment="1" applyProtection="1">
      <alignment horizontal="right" vertical="center" wrapText="1"/>
    </xf>
    <xf numFmtId="4" fontId="49" fillId="0" borderId="0" xfId="29" applyNumberFormat="1" applyFont="1" applyFill="1" applyBorder="1" applyAlignment="1" applyProtection="1">
      <alignment wrapText="1"/>
    </xf>
    <xf numFmtId="0" fontId="51" fillId="0" borderId="0" xfId="29" applyNumberFormat="1" applyFont="1" applyFill="1" applyBorder="1" applyAlignment="1" applyProtection="1">
      <alignment wrapText="1"/>
    </xf>
    <xf numFmtId="0" fontId="39" fillId="0" borderId="24" xfId="32" applyFont="1" applyFill="1" applyBorder="1" applyAlignment="1">
      <alignment horizontal="left" vertical="center" wrapText="1"/>
    </xf>
    <xf numFmtId="0" fontId="38" fillId="0" borderId="17" xfId="14" applyFont="1" applyFill="1" applyBorder="1" applyAlignment="1" applyProtection="1">
      <alignment horizontal="center" vertical="center" wrapText="1"/>
      <protection locked="0"/>
    </xf>
    <xf numFmtId="4" fontId="38" fillId="0" borderId="24" xfId="29" applyNumberFormat="1" applyFont="1" applyFill="1" applyBorder="1" applyAlignment="1" applyProtection="1">
      <alignment horizontal="right" vertical="center" wrapText="1"/>
    </xf>
    <xf numFmtId="4" fontId="39" fillId="0" borderId="24" xfId="29" applyNumberFormat="1" applyFont="1" applyFill="1" applyBorder="1" applyAlignment="1" applyProtection="1">
      <alignment horizontal="right" vertical="center" wrapText="1"/>
    </xf>
    <xf numFmtId="0" fontId="49" fillId="0" borderId="0" xfId="29" applyFont="1" applyFill="1" applyAlignment="1">
      <alignment wrapText="1"/>
    </xf>
    <xf numFmtId="0" fontId="39" fillId="0" borderId="24" xfId="32" applyFont="1" applyBorder="1" applyAlignment="1">
      <alignment horizontal="left" vertical="center" wrapText="1"/>
    </xf>
    <xf numFmtId="4" fontId="38" fillId="0" borderId="24" xfId="29" applyNumberFormat="1" applyFont="1" applyFill="1" applyBorder="1" applyAlignment="1">
      <alignment horizontal="right" vertical="center" wrapText="1"/>
    </xf>
    <xf numFmtId="4" fontId="39" fillId="0" borderId="24" xfId="29" applyNumberFormat="1" applyFont="1" applyFill="1" applyBorder="1" applyAlignment="1">
      <alignment horizontal="right" vertical="center" wrapText="1"/>
    </xf>
    <xf numFmtId="0" fontId="48" fillId="8" borderId="24" xfId="32" applyFont="1" applyFill="1" applyBorder="1" applyAlignment="1">
      <alignment horizontal="left" vertical="center" wrapText="1"/>
    </xf>
    <xf numFmtId="0" fontId="48" fillId="8" borderId="17" xfId="29" applyFont="1" applyFill="1" applyBorder="1" applyAlignment="1">
      <alignment horizontal="left" vertical="center" wrapText="1"/>
    </xf>
    <xf numFmtId="0" fontId="51" fillId="0" borderId="0" xfId="29" applyFont="1" applyFill="1" applyAlignment="1">
      <alignment wrapText="1"/>
    </xf>
    <xf numFmtId="0" fontId="39" fillId="0" borderId="17" xfId="32" applyFont="1" applyFill="1" applyBorder="1" applyAlignment="1">
      <alignment horizontal="center" wrapText="1"/>
    </xf>
    <xf numFmtId="0" fontId="48" fillId="0" borderId="24" xfId="32" applyFont="1" applyBorder="1" applyAlignment="1">
      <alignment horizontal="left" vertical="center" wrapText="1"/>
    </xf>
    <xf numFmtId="0" fontId="48" fillId="0" borderId="17" xfId="32" applyFont="1" applyBorder="1" applyAlignment="1">
      <alignment horizontal="center" wrapText="1"/>
    </xf>
    <xf numFmtId="0" fontId="39" fillId="0" borderId="25" xfId="32" applyFont="1" applyFill="1" applyBorder="1" applyAlignment="1">
      <alignment horizontal="left" vertical="center" wrapText="1"/>
    </xf>
    <xf numFmtId="0" fontId="38" fillId="0" borderId="18" xfId="14" applyFont="1" applyFill="1" applyBorder="1" applyAlignment="1" applyProtection="1">
      <alignment horizontal="center" vertical="center" wrapText="1"/>
      <protection locked="0"/>
    </xf>
    <xf numFmtId="0" fontId="42" fillId="12" borderId="26" xfId="14" applyFont="1" applyFill="1" applyBorder="1" applyAlignment="1" applyProtection="1">
      <alignment horizontal="center" vertical="center" wrapText="1"/>
      <protection locked="0"/>
    </xf>
    <xf numFmtId="4" fontId="42" fillId="12" borderId="26" xfId="14" applyNumberFormat="1" applyFont="1" applyFill="1" applyBorder="1" applyAlignment="1" applyProtection="1">
      <alignment horizontal="right" vertical="center" wrapText="1"/>
      <protection locked="0"/>
    </xf>
    <xf numFmtId="4" fontId="42" fillId="12" borderId="30" xfId="14" applyNumberFormat="1" applyFont="1" applyFill="1" applyBorder="1" applyAlignment="1" applyProtection="1">
      <alignment horizontal="right" vertical="center" wrapText="1"/>
      <protection locked="0"/>
    </xf>
    <xf numFmtId="0" fontId="42" fillId="12" borderId="18" xfId="14" applyFont="1" applyFill="1" applyBorder="1" applyAlignment="1" applyProtection="1">
      <alignment horizontal="center" vertical="center" wrapText="1"/>
      <protection locked="0"/>
    </xf>
    <xf numFmtId="10" fontId="42" fillId="12" borderId="18" xfId="31" applyNumberFormat="1" applyFont="1" applyFill="1" applyBorder="1" applyAlignment="1" applyProtection="1">
      <alignment horizontal="right" vertical="center" wrapText="1"/>
      <protection locked="0"/>
    </xf>
    <xf numFmtId="0" fontId="48" fillId="8" borderId="24" xfId="32" applyFont="1" applyFill="1" applyBorder="1" applyAlignment="1">
      <alignment horizontal="left" wrapText="1"/>
    </xf>
    <xf numFmtId="0" fontId="48" fillId="0" borderId="24" xfId="32" applyFont="1" applyFill="1" applyBorder="1" applyAlignment="1">
      <alignment horizontal="left" vertical="center" wrapText="1"/>
    </xf>
    <xf numFmtId="0" fontId="42" fillId="0" borderId="17" xfId="14" applyFont="1" applyFill="1" applyBorder="1" applyAlignment="1" applyProtection="1">
      <alignment horizontal="center" vertical="center" wrapText="1"/>
      <protection locked="0"/>
    </xf>
    <xf numFmtId="0" fontId="39" fillId="0" borderId="17" xfId="7" applyFont="1" applyFill="1" applyBorder="1" applyAlignment="1">
      <alignment horizontal="left" vertical="center" wrapText="1"/>
    </xf>
    <xf numFmtId="167" fontId="49" fillId="0" borderId="0" xfId="29" applyNumberFormat="1" applyFont="1" applyFill="1" applyBorder="1" applyAlignment="1" applyProtection="1">
      <alignment wrapText="1"/>
    </xf>
    <xf numFmtId="4" fontId="42" fillId="8" borderId="24" xfId="29" applyNumberFormat="1" applyFont="1" applyFill="1" applyBorder="1" applyAlignment="1" applyProtection="1">
      <alignment horizontal="right" vertical="center" wrapText="1"/>
    </xf>
    <xf numFmtId="0" fontId="42" fillId="12" borderId="27" xfId="14" applyFont="1" applyFill="1" applyBorder="1" applyAlignment="1" applyProtection="1">
      <alignment horizontal="center" vertical="center" wrapText="1"/>
      <protection locked="0"/>
    </xf>
    <xf numFmtId="4" fontId="42" fillId="13" borderId="27" xfId="14" applyNumberFormat="1" applyFont="1" applyFill="1" applyBorder="1" applyAlignment="1" applyProtection="1">
      <alignment horizontal="right" vertical="center" wrapText="1"/>
      <protection locked="0"/>
    </xf>
    <xf numFmtId="4" fontId="42" fillId="13" borderId="32" xfId="14" applyNumberFormat="1" applyFont="1" applyFill="1" applyBorder="1" applyAlignment="1" applyProtection="1">
      <alignment horizontal="right" vertical="center" wrapText="1"/>
      <protection locked="0"/>
    </xf>
    <xf numFmtId="0" fontId="42" fillId="12" borderId="17" xfId="14" applyFont="1" applyFill="1" applyBorder="1" applyAlignment="1" applyProtection="1">
      <alignment horizontal="left" vertical="center" wrapText="1"/>
      <protection locked="0"/>
    </xf>
    <xf numFmtId="0" fontId="42" fillId="12" borderId="24" xfId="14" applyFont="1" applyFill="1" applyBorder="1" applyAlignment="1" applyProtection="1">
      <alignment horizontal="center" vertical="center" wrapText="1"/>
      <protection locked="0"/>
    </xf>
    <xf numFmtId="10" fontId="42" fillId="12" borderId="24" xfId="31" applyNumberFormat="1" applyFont="1" applyFill="1" applyBorder="1" applyAlignment="1" applyProtection="1">
      <alignment horizontal="right" vertical="center" wrapText="1"/>
      <protection locked="0"/>
    </xf>
    <xf numFmtId="0" fontId="39" fillId="0" borderId="28" xfId="30" applyFont="1" applyFill="1" applyBorder="1" applyAlignment="1">
      <alignment wrapText="1"/>
    </xf>
    <xf numFmtId="0" fontId="39" fillId="0" borderId="28" xfId="29" applyNumberFormat="1" applyFont="1" applyFill="1" applyBorder="1" applyAlignment="1" applyProtection="1">
      <alignment wrapText="1"/>
    </xf>
    <xf numFmtId="167" fontId="39" fillId="0" borderId="28" xfId="29" applyNumberFormat="1" applyFont="1" applyFill="1" applyBorder="1" applyAlignment="1" applyProtection="1">
      <alignment horizontal="right" vertical="center" wrapText="1"/>
    </xf>
    <xf numFmtId="167" fontId="39" fillId="0" borderId="31" xfId="29" applyNumberFormat="1" applyFont="1" applyFill="1" applyBorder="1" applyAlignment="1" applyProtection="1">
      <alignment horizontal="right" vertical="center" wrapText="1"/>
    </xf>
    <xf numFmtId="0" fontId="45" fillId="0" borderId="0" xfId="0" applyFont="1" applyAlignment="1">
      <alignment wrapText="1"/>
    </xf>
    <xf numFmtId="165" fontId="51" fillId="0" borderId="0" xfId="29" applyNumberFormat="1" applyFont="1" applyFill="1" applyBorder="1" applyAlignment="1" applyProtection="1">
      <alignment wrapText="1"/>
    </xf>
    <xf numFmtId="166" fontId="49" fillId="0" borderId="0" xfId="2" applyNumberFormat="1" applyFont="1" applyFill="1" applyBorder="1" applyAlignment="1" applyProtection="1">
      <alignment wrapText="1"/>
    </xf>
    <xf numFmtId="10" fontId="49" fillId="0" borderId="0" xfId="29" applyNumberFormat="1" applyFont="1" applyFill="1" applyBorder="1" applyAlignment="1" applyProtection="1">
      <alignment wrapText="1"/>
    </xf>
    <xf numFmtId="0" fontId="0" fillId="0" borderId="0" xfId="0" applyFill="1" applyBorder="1" applyAlignment="1">
      <alignment wrapText="1"/>
    </xf>
    <xf numFmtId="165" fontId="49" fillId="0" borderId="0" xfId="29" applyNumberFormat="1" applyFont="1" applyFill="1" applyBorder="1" applyAlignment="1" applyProtection="1">
      <alignment wrapText="1"/>
    </xf>
    <xf numFmtId="3" fontId="31" fillId="0" borderId="0" xfId="0" applyNumberFormat="1" applyFont="1" applyBorder="1" applyAlignment="1">
      <alignment horizontal="right" vertical="center"/>
    </xf>
    <xf numFmtId="3" fontId="31" fillId="0" borderId="14" xfId="0" applyNumberFormat="1" applyFont="1" applyBorder="1" applyAlignment="1">
      <alignment horizontal="right" vertical="center"/>
    </xf>
    <xf numFmtId="3" fontId="33" fillId="0" borderId="14" xfId="0" applyNumberFormat="1" applyFont="1" applyBorder="1" applyAlignment="1">
      <alignment horizontal="right" vertical="center"/>
    </xf>
    <xf numFmtId="3" fontId="33" fillId="2" borderId="0" xfId="0" applyNumberFormat="1" applyFont="1" applyFill="1" applyBorder="1" applyAlignment="1">
      <alignment horizontal="right" vertical="center"/>
    </xf>
    <xf numFmtId="167" fontId="33" fillId="0" borderId="0" xfId="0" applyNumberFormat="1" applyFont="1" applyBorder="1" applyAlignment="1">
      <alignment horizontal="right" vertical="center"/>
    </xf>
    <xf numFmtId="0" fontId="33" fillId="0" borderId="0" xfId="0" applyFont="1" applyBorder="1" applyAlignment="1">
      <alignment vertical="center"/>
    </xf>
    <xf numFmtId="3" fontId="33" fillId="0" borderId="0" xfId="0" applyNumberFormat="1" applyFont="1" applyBorder="1" applyAlignment="1">
      <alignment horizontal="right" vertical="center"/>
    </xf>
    <xf numFmtId="0" fontId="33" fillId="2" borderId="0" xfId="0" applyFont="1" applyFill="1" applyBorder="1" applyAlignment="1">
      <alignment vertical="center"/>
    </xf>
    <xf numFmtId="0" fontId="31" fillId="0" borderId="0" xfId="0" applyFont="1" applyBorder="1" applyAlignment="1">
      <alignment horizontal="left" vertical="center" indent="1"/>
    </xf>
    <xf numFmtId="0" fontId="31" fillId="0" borderId="0" xfId="0" applyFont="1" applyBorder="1" applyAlignment="1">
      <alignment horizontal="left" vertical="center" indent="2"/>
    </xf>
    <xf numFmtId="0" fontId="31" fillId="0" borderId="0" xfId="0" applyFont="1" applyBorder="1" applyAlignment="1">
      <alignment horizontal="left" vertical="center" wrapText="1" indent="1"/>
    </xf>
    <xf numFmtId="0" fontId="31" fillId="0" borderId="0" xfId="0" applyFont="1" applyBorder="1" applyAlignment="1">
      <alignment horizontal="left" vertical="center" indent="3"/>
    </xf>
    <xf numFmtId="0" fontId="31" fillId="0" borderId="14" xfId="0" applyFont="1" applyBorder="1" applyAlignment="1">
      <alignment horizontal="left" vertical="center" indent="1"/>
    </xf>
    <xf numFmtId="165" fontId="29" fillId="2" borderId="0" xfId="0" quotePrefix="1" applyNumberFormat="1" applyFont="1" applyFill="1" applyAlignment="1">
      <alignment horizontal="center" vertical="center" wrapText="1"/>
    </xf>
    <xf numFmtId="1" fontId="31" fillId="0" borderId="0" xfId="0" applyNumberFormat="1" applyFont="1"/>
    <xf numFmtId="0" fontId="33" fillId="0" borderId="1" xfId="0" applyFont="1" applyBorder="1" applyAlignment="1">
      <alignment horizontal="right"/>
    </xf>
    <xf numFmtId="0" fontId="34" fillId="0" borderId="13" xfId="0" applyFont="1" applyBorder="1" applyAlignment="1">
      <alignment horizontal="right" vertical="center" wrapText="1"/>
    </xf>
    <xf numFmtId="0" fontId="34" fillId="0" borderId="13" xfId="0" applyFont="1" applyBorder="1" applyAlignment="1">
      <alignment horizontal="right" vertical="center"/>
    </xf>
    <xf numFmtId="2" fontId="42" fillId="12" borderId="18" xfId="31" applyNumberFormat="1" applyFont="1" applyFill="1" applyBorder="1" applyAlignment="1" applyProtection="1">
      <alignment horizontal="right" vertical="center" wrapText="1"/>
      <protection locked="0"/>
    </xf>
    <xf numFmtId="2" fontId="49" fillId="0" borderId="0" xfId="29" applyNumberFormat="1" applyFont="1" applyFill="1" applyBorder="1" applyAlignment="1" applyProtection="1">
      <alignment wrapText="1"/>
    </xf>
    <xf numFmtId="0" fontId="39" fillId="0" borderId="19" xfId="0" applyFont="1" applyFill="1" applyBorder="1" applyAlignment="1">
      <alignment horizontal="left" indent="3"/>
    </xf>
    <xf numFmtId="0" fontId="39" fillId="0" borderId="24" xfId="0" applyFont="1" applyFill="1" applyBorder="1" applyAlignment="1">
      <alignment horizontal="center"/>
    </xf>
    <xf numFmtId="0" fontId="39" fillId="0" borderId="24" xfId="0" applyFont="1" applyBorder="1" applyAlignment="1">
      <alignment horizontal="center"/>
    </xf>
    <xf numFmtId="0" fontId="39" fillId="0" borderId="19" xfId="0" applyFont="1" applyFill="1" applyBorder="1" applyAlignment="1">
      <alignment horizontal="left" indent="1"/>
    </xf>
    <xf numFmtId="0" fontId="33" fillId="0" borderId="0" xfId="0" applyFont="1" applyBorder="1"/>
    <xf numFmtId="165" fontId="28" fillId="0" borderId="0" xfId="0" applyNumberFormat="1" applyFont="1" applyBorder="1" applyAlignment="1">
      <alignment horizontal="center" vertical="center" wrapText="1"/>
    </xf>
    <xf numFmtId="165" fontId="29" fillId="0" borderId="0" xfId="0" applyNumberFormat="1" applyFont="1" applyBorder="1" applyAlignment="1">
      <alignment horizontal="center" vertical="center" wrapText="1"/>
    </xf>
    <xf numFmtId="165" fontId="28" fillId="0" borderId="14" xfId="0" applyNumberFormat="1" applyFont="1" applyBorder="1" applyAlignment="1">
      <alignment horizontal="center" vertical="center" wrapText="1"/>
    </xf>
    <xf numFmtId="0" fontId="28" fillId="0" borderId="2" xfId="0" applyFont="1" applyBorder="1" applyAlignment="1">
      <alignment vertical="center"/>
    </xf>
    <xf numFmtId="0" fontId="28" fillId="0" borderId="0" xfId="0" applyFont="1" applyAlignment="1">
      <alignment horizontal="center"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9" fillId="0" borderId="0" xfId="0" applyFont="1" applyAlignment="1">
      <alignment horizontal="right" vertical="center"/>
    </xf>
    <xf numFmtId="0" fontId="56" fillId="0" borderId="0" xfId="0" applyFont="1" applyAlignment="1">
      <alignment vertical="center"/>
    </xf>
    <xf numFmtId="0" fontId="53" fillId="0" borderId="0" xfId="0" applyFont="1" applyBorder="1" applyAlignment="1"/>
    <xf numFmtId="0" fontId="31" fillId="0" borderId="0" xfId="0" applyFont="1" applyBorder="1" applyAlignment="1">
      <alignment horizontal="center"/>
    </xf>
    <xf numFmtId="165" fontId="31" fillId="0" borderId="0" xfId="0" applyNumberFormat="1" applyFont="1" applyFill="1" applyBorder="1" applyAlignment="1">
      <alignment horizontal="center"/>
    </xf>
    <xf numFmtId="0" fontId="33" fillId="0" borderId="1" xfId="0" applyFont="1" applyBorder="1" applyAlignment="1">
      <alignment horizontal="center"/>
    </xf>
    <xf numFmtId="0" fontId="33" fillId="0" borderId="34" xfId="0" applyFont="1" applyBorder="1" applyAlignment="1">
      <alignment horizontal="left" vertical="center" indent="1"/>
    </xf>
    <xf numFmtId="167" fontId="33" fillId="0" borderId="34" xfId="0" applyNumberFormat="1" applyFont="1" applyBorder="1" applyAlignment="1">
      <alignment horizontal="right" vertical="center"/>
    </xf>
    <xf numFmtId="0" fontId="31" fillId="0" borderId="0" xfId="0" applyFont="1" applyAlignment="1">
      <alignment horizontal="justify" vertical="center"/>
    </xf>
    <xf numFmtId="0" fontId="28" fillId="0" borderId="4"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15" borderId="0" xfId="0" applyFont="1" applyFill="1" applyAlignment="1">
      <alignment horizontal="center" vertical="center"/>
    </xf>
    <xf numFmtId="1" fontId="83" fillId="0" borderId="31" xfId="183" applyNumberFormat="1" applyFont="1" applyFill="1" applyBorder="1" applyAlignment="1" applyProtection="1">
      <alignment horizontal="center"/>
    </xf>
    <xf numFmtId="165" fontId="31" fillId="0" borderId="0" xfId="47" applyNumberFormat="1" applyFont="1" applyBorder="1"/>
    <xf numFmtId="0" fontId="29" fillId="2" borderId="1" xfId="0" applyFont="1" applyFill="1" applyBorder="1" applyAlignment="1">
      <alignment horizontal="center" vertical="center" wrapText="1"/>
    </xf>
    <xf numFmtId="165" fontId="29" fillId="0" borderId="3" xfId="0" applyNumberFormat="1" applyFont="1" applyBorder="1" applyAlignment="1">
      <alignment horizontal="center" vertical="center"/>
    </xf>
    <xf numFmtId="49" fontId="31" fillId="0" borderId="0" xfId="0" applyNumberFormat="1" applyFont="1" applyFill="1" applyAlignment="1">
      <alignment vertical="center"/>
    </xf>
    <xf numFmtId="0" fontId="31" fillId="0" borderId="0" xfId="0" applyFont="1" applyFill="1" applyAlignment="1">
      <alignment vertical="center"/>
    </xf>
    <xf numFmtId="0" fontId="31" fillId="0" borderId="0" xfId="0" applyFont="1" applyFill="1" applyBorder="1" applyAlignment="1">
      <alignment vertical="center"/>
    </xf>
    <xf numFmtId="165" fontId="31" fillId="0" borderId="0" xfId="0" applyNumberFormat="1" applyFont="1" applyFill="1" applyBorder="1" applyAlignment="1">
      <alignment horizontal="right" vertical="center" wrapText="1"/>
    </xf>
    <xf numFmtId="0" fontId="53" fillId="0" borderId="0" xfId="0" applyFont="1" applyFill="1"/>
    <xf numFmtId="0" fontId="33" fillId="0" borderId="1" xfId="0" applyFont="1" applyFill="1" applyBorder="1" applyAlignment="1">
      <alignment horizontal="center" vertical="center"/>
    </xf>
    <xf numFmtId="0" fontId="35" fillId="0" borderId="0" xfId="0" applyFont="1" applyFill="1" applyAlignment="1">
      <alignment horizontal="right" indent="1"/>
    </xf>
    <xf numFmtId="0" fontId="119" fillId="0" borderId="0" xfId="1" applyFont="1"/>
    <xf numFmtId="0" fontId="38" fillId="0" borderId="0" xfId="38" applyFont="1"/>
    <xf numFmtId="0" fontId="42" fillId="0" borderId="0" xfId="38" applyFont="1" applyBorder="1"/>
    <xf numFmtId="0" fontId="42" fillId="0" borderId="0" xfId="38" applyFont="1"/>
    <xf numFmtId="0" fontId="31" fillId="0" borderId="0" xfId="288" applyFont="1" applyBorder="1"/>
    <xf numFmtId="3" fontId="58" fillId="0" borderId="0" xfId="288" applyNumberFormat="1" applyFont="1" applyFill="1" applyBorder="1" applyAlignment="1"/>
    <xf numFmtId="2" fontId="58" fillId="0" borderId="0" xfId="288" applyNumberFormat="1" applyFont="1" applyFill="1" applyBorder="1"/>
    <xf numFmtId="2" fontId="38" fillId="0" borderId="0" xfId="38" applyNumberFormat="1" applyFont="1" applyFill="1" applyBorder="1" applyAlignment="1"/>
    <xf numFmtId="2" fontId="31" fillId="0" borderId="0" xfId="288" applyNumberFormat="1" applyFont="1" applyFill="1" applyBorder="1"/>
    <xf numFmtId="0" fontId="38" fillId="0" borderId="0" xfId="38" applyFont="1" applyBorder="1"/>
    <xf numFmtId="0" fontId="9" fillId="0" borderId="0" xfId="288"/>
    <xf numFmtId="0" fontId="70" fillId="0" borderId="0" xfId="288" applyFont="1" applyAlignment="1">
      <alignment horizontal="center" vertical="center" wrapText="1"/>
    </xf>
    <xf numFmtId="0" fontId="30" fillId="0" borderId="0" xfId="289" applyAlignment="1">
      <alignment horizontal="right"/>
    </xf>
    <xf numFmtId="0" fontId="9" fillId="0" borderId="0" xfId="288" applyAlignment="1">
      <alignment vertical="center" wrapText="1"/>
    </xf>
    <xf numFmtId="165" fontId="9" fillId="0" borderId="0" xfId="288" applyNumberFormat="1"/>
    <xf numFmtId="0" fontId="43" fillId="0" borderId="0" xfId="14"/>
    <xf numFmtId="0" fontId="121" fillId="0" borderId="0" xfId="288" applyFont="1" applyAlignment="1">
      <alignment horizontal="right"/>
    </xf>
    <xf numFmtId="14" fontId="9" fillId="0" borderId="0" xfId="288" applyNumberFormat="1" applyAlignment="1">
      <alignment vertical="center" wrapText="1"/>
    </xf>
    <xf numFmtId="0" fontId="30" fillId="42" borderId="0" xfId="289" applyFill="1" applyAlignment="1">
      <alignment horizontal="right"/>
    </xf>
    <xf numFmtId="0" fontId="9" fillId="42" borderId="0" xfId="288" applyFill="1" applyAlignment="1">
      <alignment vertical="center" wrapText="1"/>
    </xf>
    <xf numFmtId="165" fontId="9" fillId="42" borderId="0" xfId="288" applyNumberFormat="1" applyFill="1"/>
    <xf numFmtId="165" fontId="9" fillId="0" borderId="0" xfId="288" applyNumberFormat="1" applyAlignment="1">
      <alignment horizontal="left"/>
    </xf>
    <xf numFmtId="165" fontId="9" fillId="0" borderId="0" xfId="288" applyNumberFormat="1" applyAlignment="1">
      <alignment horizontal="right"/>
    </xf>
    <xf numFmtId="165" fontId="9" fillId="42" borderId="0" xfId="288" applyNumberFormat="1" applyFill="1" applyAlignment="1">
      <alignment horizontal="right"/>
    </xf>
    <xf numFmtId="3" fontId="124" fillId="0" borderId="0" xfId="0" applyNumberFormat="1" applyFont="1" applyAlignment="1">
      <alignment horizontal="right" vertical="center" shrinkToFit="1"/>
    </xf>
    <xf numFmtId="4" fontId="38" fillId="0" borderId="0" xfId="38" applyNumberFormat="1" applyFont="1" applyBorder="1"/>
    <xf numFmtId="165" fontId="31" fillId="0" borderId="0" xfId="288" applyNumberFormat="1" applyFont="1" applyFill="1" applyBorder="1"/>
    <xf numFmtId="0" fontId="49" fillId="0" borderId="0" xfId="29" applyNumberFormat="1" applyFont="1" applyFill="1" applyBorder="1" applyAlignment="1" applyProtection="1">
      <alignment horizontal="center" wrapText="1"/>
    </xf>
    <xf numFmtId="0" fontId="63" fillId="11" borderId="0" xfId="29" applyFont="1" applyFill="1" applyBorder="1" applyAlignment="1">
      <alignment vertical="center" wrapText="1"/>
    </xf>
    <xf numFmtId="0" fontId="125" fillId="0" borderId="0" xfId="29" applyNumberFormat="1" applyFont="1" applyFill="1" applyBorder="1" applyAlignment="1" applyProtection="1">
      <alignment horizontal="center" wrapText="1"/>
    </xf>
    <xf numFmtId="165" fontId="29" fillId="0" borderId="49" xfId="0" applyNumberFormat="1" applyFont="1" applyBorder="1" applyAlignment="1">
      <alignment horizontal="center" vertical="center"/>
    </xf>
    <xf numFmtId="165" fontId="28" fillId="0" borderId="49" xfId="0" applyNumberFormat="1" applyFont="1" applyBorder="1" applyAlignment="1">
      <alignment horizontal="center" vertical="center"/>
    </xf>
    <xf numFmtId="165" fontId="28" fillId="0" borderId="0" xfId="0" applyNumberFormat="1" applyFont="1" applyFill="1" applyBorder="1" applyAlignment="1">
      <alignment horizontal="center" vertical="center"/>
    </xf>
    <xf numFmtId="0" fontId="31" fillId="0" borderId="49" xfId="0" applyFont="1" applyBorder="1" applyAlignment="1">
      <alignment horizontal="center"/>
    </xf>
    <xf numFmtId="0" fontId="48" fillId="8" borderId="24" xfId="126" applyFont="1" applyFill="1" applyBorder="1" applyAlignment="1">
      <alignment horizontal="left"/>
    </xf>
    <xf numFmtId="0" fontId="39" fillId="8" borderId="17" xfId="32" applyFont="1" applyFill="1" applyBorder="1" applyAlignment="1">
      <alignment horizontal="left" vertical="center" wrapText="1"/>
    </xf>
    <xf numFmtId="0" fontId="38" fillId="8" borderId="17" xfId="14" applyFont="1" applyFill="1" applyBorder="1" applyAlignment="1" applyProtection="1">
      <alignment horizontal="center" vertical="center" wrapText="1"/>
      <protection locked="0"/>
    </xf>
    <xf numFmtId="4" fontId="39" fillId="8" borderId="24" xfId="29" applyNumberFormat="1" applyFont="1" applyFill="1" applyBorder="1" applyAlignment="1" applyProtection="1">
      <alignment horizontal="right" vertical="center" wrapText="1"/>
    </xf>
    <xf numFmtId="3" fontId="31" fillId="0" borderId="0" xfId="288" applyNumberFormat="1" applyFont="1" applyFill="1" applyBorder="1" applyAlignment="1"/>
    <xf numFmtId="10" fontId="42" fillId="12" borderId="25" xfId="31" applyNumberFormat="1" applyFont="1" applyFill="1" applyBorder="1" applyAlignment="1" applyProtection="1">
      <alignment horizontal="right" vertical="center" wrapText="1"/>
      <protection locked="0"/>
    </xf>
    <xf numFmtId="165" fontId="31" fillId="0" borderId="0" xfId="0" applyNumberFormat="1" applyFont="1" applyAlignment="1">
      <alignment horizontal="center"/>
    </xf>
    <xf numFmtId="4" fontId="125" fillId="0" borderId="0" xfId="29" applyNumberFormat="1" applyFont="1" applyFill="1" applyBorder="1" applyAlignment="1" applyProtection="1">
      <alignment horizontal="left" wrapText="1"/>
    </xf>
    <xf numFmtId="4" fontId="125" fillId="0" borderId="0" xfId="29" applyNumberFormat="1" applyFont="1" applyFill="1" applyBorder="1" applyAlignment="1" applyProtection="1">
      <alignment wrapText="1"/>
    </xf>
    <xf numFmtId="0" fontId="126" fillId="0" borderId="0" xfId="0" applyFont="1" applyAlignment="1">
      <alignment horizontal="left"/>
    </xf>
    <xf numFmtId="0" fontId="31" fillId="0" borderId="0" xfId="0" applyFont="1" applyAlignment="1">
      <alignment horizontal="left"/>
    </xf>
    <xf numFmtId="0" fontId="33" fillId="0" borderId="49" xfId="0" applyFont="1" applyBorder="1"/>
    <xf numFmtId="0" fontId="29" fillId="0" borderId="49" xfId="0" applyFont="1" applyBorder="1" applyAlignment="1">
      <alignment vertical="center" wrapText="1"/>
    </xf>
    <xf numFmtId="0" fontId="31" fillId="0" borderId="49" xfId="0" applyFont="1" applyBorder="1"/>
    <xf numFmtId="0" fontId="29" fillId="0" borderId="49" xfId="0" applyFont="1" applyBorder="1" applyAlignment="1">
      <alignment horizontal="center" vertical="center" wrapText="1"/>
    </xf>
    <xf numFmtId="0" fontId="29" fillId="0" borderId="49" xfId="0" applyFont="1" applyBorder="1" applyAlignment="1">
      <alignment vertical="center"/>
    </xf>
    <xf numFmtId="168" fontId="49" fillId="0" borderId="0" xfId="29" applyNumberFormat="1" applyFont="1" applyFill="1" applyBorder="1" applyAlignment="1" applyProtection="1">
      <alignment wrapText="1"/>
    </xf>
    <xf numFmtId="0" fontId="56" fillId="0" borderId="0" xfId="0" applyFont="1" applyBorder="1"/>
    <xf numFmtId="0" fontId="31" fillId="0" borderId="0" xfId="167" applyFont="1"/>
    <xf numFmtId="0" fontId="53" fillId="0" borderId="0" xfId="167" applyFont="1" applyBorder="1" applyAlignment="1">
      <alignment horizontal="left"/>
    </xf>
    <xf numFmtId="0" fontId="31" fillId="0" borderId="0" xfId="167" applyFont="1" applyFill="1" applyBorder="1"/>
    <xf numFmtId="3" fontId="31" fillId="0" borderId="0" xfId="167" applyNumberFormat="1" applyFont="1" applyAlignment="1">
      <alignment horizontal="center" vertical="center"/>
    </xf>
    <xf numFmtId="0" fontId="33" fillId="0" borderId="14" xfId="293" applyFont="1" applyFill="1" applyBorder="1" applyAlignment="1">
      <alignment vertical="top" wrapText="1"/>
    </xf>
    <xf numFmtId="0" fontId="33" fillId="0" borderId="14" xfId="293" applyFont="1" applyFill="1" applyBorder="1" applyAlignment="1">
      <alignment horizontal="right" vertical="top" wrapText="1"/>
    </xf>
    <xf numFmtId="0" fontId="33" fillId="0" borderId="0" xfId="293" applyFont="1" applyFill="1" applyBorder="1" applyAlignment="1">
      <alignment horizontal="right" vertical="top" wrapText="1"/>
    </xf>
    <xf numFmtId="3" fontId="33" fillId="0" borderId="0" xfId="293" applyNumberFormat="1" applyFont="1" applyFill="1" applyBorder="1"/>
    <xf numFmtId="3" fontId="31" fillId="0" borderId="0" xfId="293" applyNumberFormat="1" applyFont="1" applyFill="1" applyBorder="1" applyProtection="1">
      <protection locked="0"/>
    </xf>
    <xf numFmtId="2" fontId="31" fillId="0" borderId="0" xfId="167" applyNumberFormat="1" applyFont="1" applyFill="1"/>
    <xf numFmtId="0" fontId="38" fillId="0" borderId="0" xfId="293" applyFont="1" applyFill="1" applyBorder="1"/>
    <xf numFmtId="3" fontId="31" fillId="0" borderId="0" xfId="293" applyNumberFormat="1" applyFont="1" applyFill="1" applyBorder="1"/>
    <xf numFmtId="0" fontId="31" fillId="0" borderId="0" xfId="167" applyFont="1" applyFill="1"/>
    <xf numFmtId="1" fontId="31" fillId="0" borderId="0" xfId="167" applyNumberFormat="1" applyFont="1"/>
    <xf numFmtId="3" fontId="31" fillId="0" borderId="0" xfId="167" applyNumberFormat="1" applyFont="1" applyFill="1"/>
    <xf numFmtId="1" fontId="31" fillId="0" borderId="0" xfId="167" applyNumberFormat="1" applyFont="1" applyFill="1"/>
    <xf numFmtId="3" fontId="58" fillId="0" borderId="0" xfId="293" applyNumberFormat="1" applyFont="1" applyFill="1" applyBorder="1" applyProtection="1">
      <protection locked="0"/>
    </xf>
    <xf numFmtId="3" fontId="38" fillId="0" borderId="0" xfId="293" applyNumberFormat="1" applyFont="1" applyFill="1" applyBorder="1" applyProtection="1">
      <protection locked="0"/>
    </xf>
    <xf numFmtId="0" fontId="33" fillId="0" borderId="0" xfId="167" applyFont="1" applyFill="1" applyAlignment="1">
      <alignment vertical="center" wrapText="1"/>
    </xf>
    <xf numFmtId="0" fontId="42" fillId="0" borderId="14" xfId="293" applyFont="1" applyFill="1" applyBorder="1"/>
    <xf numFmtId="3" fontId="33" fillId="0" borderId="14" xfId="293" applyNumberFormat="1" applyFont="1" applyFill="1" applyBorder="1"/>
    <xf numFmtId="3" fontId="31" fillId="0" borderId="14" xfId="293" applyNumberFormat="1" applyFont="1" applyFill="1" applyBorder="1" applyProtection="1">
      <protection locked="0"/>
    </xf>
    <xf numFmtId="10" fontId="31" fillId="0" borderId="0" xfId="294" applyNumberFormat="1" applyFont="1" applyFill="1" applyBorder="1" applyProtection="1">
      <protection locked="0"/>
    </xf>
    <xf numFmtId="165" fontId="34" fillId="0" borderId="0" xfId="167" applyNumberFormat="1" applyFont="1" applyBorder="1" applyAlignment="1">
      <alignment horizontal="right" vertical="center"/>
    </xf>
    <xf numFmtId="0" fontId="33" fillId="0" borderId="0" xfId="167" applyFont="1" applyFill="1"/>
    <xf numFmtId="167" fontId="31" fillId="0" borderId="0" xfId="293" applyNumberFormat="1" applyFont="1" applyFill="1" applyBorder="1" applyProtection="1">
      <protection locked="0"/>
    </xf>
    <xf numFmtId="0" fontId="31" fillId="0" borderId="0" xfId="167" applyFont="1" applyBorder="1"/>
    <xf numFmtId="4" fontId="31" fillId="0" borderId="0" xfId="293" applyNumberFormat="1" applyFont="1" applyFill="1" applyBorder="1" applyProtection="1">
      <protection locked="0"/>
    </xf>
    <xf numFmtId="2" fontId="31" fillId="0" borderId="0" xfId="167" applyNumberFormat="1" applyFont="1" applyFill="1" applyBorder="1"/>
    <xf numFmtId="0" fontId="33" fillId="0" borderId="0" xfId="167" applyFont="1" applyFill="1" applyBorder="1" applyAlignment="1">
      <alignment horizontal="center" vertical="center" wrapText="1"/>
    </xf>
    <xf numFmtId="0" fontId="33" fillId="0" borderId="0" xfId="167" applyFont="1" applyFill="1" applyBorder="1" applyAlignment="1">
      <alignment vertical="center"/>
    </xf>
    <xf numFmtId="0" fontId="33" fillId="0" borderId="0" xfId="167" applyFont="1" applyFill="1" applyBorder="1" applyAlignment="1">
      <alignment vertical="center" wrapText="1"/>
    </xf>
    <xf numFmtId="0" fontId="58" fillId="0" borderId="0" xfId="167" applyFont="1" applyBorder="1"/>
    <xf numFmtId="3" fontId="31" fillId="0" borderId="0" xfId="167" applyNumberFormat="1" applyFont="1" applyFill="1" applyBorder="1"/>
    <xf numFmtId="3" fontId="31" fillId="0" borderId="0" xfId="167" applyNumberFormat="1" applyFont="1" applyBorder="1"/>
    <xf numFmtId="0" fontId="28" fillId="0" borderId="49" xfId="0" applyFont="1" applyBorder="1" applyAlignment="1">
      <alignment horizontal="right" vertical="center"/>
    </xf>
    <xf numFmtId="0" fontId="28" fillId="0" borderId="3" xfId="0" applyFont="1" applyBorder="1" applyAlignment="1">
      <alignment horizontal="center" vertical="center"/>
    </xf>
    <xf numFmtId="0" fontId="33" fillId="0" borderId="0" xfId="32" applyFont="1" applyBorder="1"/>
    <xf numFmtId="0" fontId="35" fillId="0" borderId="0" xfId="0" applyFont="1" applyAlignment="1">
      <alignment horizontal="center"/>
    </xf>
    <xf numFmtId="0" fontId="33" fillId="0" borderId="0" xfId="0" applyFont="1" applyAlignment="1">
      <alignment horizontal="center"/>
    </xf>
    <xf numFmtId="0" fontId="38" fillId="0" borderId="0" xfId="0" applyFont="1" applyAlignment="1">
      <alignment horizontal="center"/>
    </xf>
    <xf numFmtId="176" fontId="38" fillId="0" borderId="0" xfId="0" applyNumberFormat="1" applyFont="1"/>
    <xf numFmtId="14" fontId="38" fillId="0" borderId="0" xfId="0" applyNumberFormat="1" applyFont="1"/>
    <xf numFmtId="165" fontId="29" fillId="0" borderId="0" xfId="0" applyNumberFormat="1" applyFont="1" applyAlignment="1">
      <alignment horizontal="right" vertical="center"/>
    </xf>
    <xf numFmtId="165" fontId="28" fillId="0" borderId="49" xfId="0" applyNumberFormat="1" applyFont="1" applyBorder="1" applyAlignment="1">
      <alignment horizontal="right" vertical="center"/>
    </xf>
    <xf numFmtId="0" fontId="35" fillId="0" borderId="0" xfId="0" applyFont="1"/>
    <xf numFmtId="0" fontId="31" fillId="0" borderId="29" xfId="0" applyFont="1" applyBorder="1" applyAlignment="1">
      <alignment vertical="center"/>
    </xf>
    <xf numFmtId="0" fontId="31" fillId="0" borderId="0" xfId="0" applyFont="1" applyBorder="1" applyAlignment="1">
      <alignment horizontal="right" vertical="center"/>
    </xf>
    <xf numFmtId="0" fontId="31" fillId="0" borderId="0" xfId="0" applyFont="1" applyBorder="1" applyAlignment="1">
      <alignment horizontal="left" vertical="center"/>
    </xf>
    <xf numFmtId="0" fontId="31" fillId="0" borderId="0" xfId="0" applyFont="1" applyAlignment="1">
      <alignment horizontal="left" vertical="center"/>
    </xf>
    <xf numFmtId="165" fontId="31" fillId="0" borderId="0" xfId="0" applyNumberFormat="1" applyFont="1" applyAlignment="1">
      <alignment horizontal="left" vertical="center" wrapText="1"/>
    </xf>
    <xf numFmtId="165" fontId="31" fillId="0" borderId="0" xfId="0" applyNumberFormat="1" applyFont="1" applyBorder="1" applyAlignment="1">
      <alignment horizontal="right" vertical="center"/>
    </xf>
    <xf numFmtId="0" fontId="55" fillId="0" borderId="14" xfId="47" applyFont="1" applyBorder="1"/>
    <xf numFmtId="0" fontId="65" fillId="0" borderId="0" xfId="47" applyFont="1"/>
    <xf numFmtId="0" fontId="65" fillId="0" borderId="0" xfId="47" applyFont="1" applyFill="1"/>
    <xf numFmtId="165" fontId="55" fillId="0" borderId="14" xfId="47" applyNumberFormat="1" applyFont="1" applyBorder="1"/>
    <xf numFmtId="0" fontId="28" fillId="15" borderId="49" xfId="0" applyFont="1" applyFill="1" applyBorder="1" applyAlignment="1">
      <alignment horizontal="center" vertical="center" wrapText="1"/>
    </xf>
    <xf numFmtId="0" fontId="28" fillId="0" borderId="0" xfId="0" applyFont="1" applyBorder="1" applyAlignment="1">
      <alignment horizontal="center" vertical="center"/>
    </xf>
    <xf numFmtId="165" fontId="28" fillId="15" borderId="49" xfId="0" applyNumberFormat="1" applyFont="1" applyFill="1" applyBorder="1" applyAlignment="1">
      <alignment horizontal="center" vertical="center" wrapText="1"/>
    </xf>
    <xf numFmtId="0" fontId="33" fillId="0" borderId="14" xfId="15" applyFont="1" applyFill="1" applyBorder="1" applyAlignment="1">
      <alignment vertical="top" wrapText="1"/>
    </xf>
    <xf numFmtId="0" fontId="29" fillId="0" borderId="5" xfId="0" applyFont="1" applyBorder="1" applyAlignment="1">
      <alignment vertical="center" wrapText="1"/>
    </xf>
    <xf numFmtId="0" fontId="29" fillId="0" borderId="0" xfId="0" applyFont="1" applyAlignment="1">
      <alignment horizontal="left" vertical="center" wrapText="1" indent="1"/>
    </xf>
    <xf numFmtId="0" fontId="28" fillId="0" borderId="57" xfId="0" applyFont="1" applyBorder="1" applyAlignment="1">
      <alignment vertical="center"/>
    </xf>
    <xf numFmtId="0" fontId="29" fillId="0" borderId="57" xfId="0" applyFont="1" applyBorder="1" applyAlignment="1">
      <alignment horizontal="center" vertical="center" wrapText="1"/>
    </xf>
    <xf numFmtId="0" fontId="29" fillId="0" borderId="49" xfId="0" applyFont="1" applyBorder="1" applyAlignment="1">
      <alignment horizontal="left" vertical="center" wrapText="1" indent="1"/>
    </xf>
    <xf numFmtId="0" fontId="34" fillId="0" borderId="0" xfId="0" applyFont="1" applyAlignment="1">
      <alignment vertical="center"/>
    </xf>
    <xf numFmtId="0" fontId="38" fillId="0" borderId="0" xfId="38" applyFont="1" applyFill="1" applyBorder="1"/>
    <xf numFmtId="174" fontId="38" fillId="0" borderId="0" xfId="38" applyNumberFormat="1" applyFont="1" applyFill="1" applyBorder="1"/>
    <xf numFmtId="165" fontId="38" fillId="0" borderId="0" xfId="38" applyNumberFormat="1" applyFont="1" applyFill="1" applyBorder="1"/>
    <xf numFmtId="2" fontId="58" fillId="0" borderId="0" xfId="38" applyNumberFormat="1" applyFont="1" applyFill="1" applyBorder="1"/>
    <xf numFmtId="0" fontId="63" fillId="0" borderId="0" xfId="0" applyFont="1" applyFill="1" applyBorder="1" applyAlignment="1">
      <alignment horizontal="right" vertical="center"/>
    </xf>
    <xf numFmtId="0" fontId="63" fillId="0" borderId="0" xfId="0" applyFont="1" applyFill="1" applyBorder="1" applyAlignment="1">
      <alignment horizontal="center" vertical="center"/>
    </xf>
    <xf numFmtId="0" fontId="63" fillId="0" borderId="0" xfId="0" applyFont="1" applyFill="1" applyBorder="1" applyAlignment="1">
      <alignment vertical="center"/>
    </xf>
    <xf numFmtId="0" fontId="42" fillId="0" borderId="0" xfId="0" applyFont="1" applyFill="1" applyBorder="1" applyAlignment="1">
      <alignment horizontal="left" vertical="center"/>
    </xf>
    <xf numFmtId="165" fontId="38" fillId="0" borderId="0" xfId="0" applyNumberFormat="1" applyFont="1" applyFill="1" applyBorder="1" applyAlignment="1">
      <alignment horizontal="right" vertical="center" shrinkToFit="1"/>
    </xf>
    <xf numFmtId="0" fontId="58" fillId="0" borderId="0" xfId="38" applyFont="1" applyFill="1" applyBorder="1"/>
    <xf numFmtId="0" fontId="123" fillId="0" borderId="0" xfId="0" applyFont="1" applyFill="1" applyBorder="1" applyAlignment="1">
      <alignment horizontal="left" vertical="center"/>
    </xf>
    <xf numFmtId="3" fontId="124" fillId="0" borderId="0" xfId="0" applyNumberFormat="1" applyFont="1" applyFill="1" applyBorder="1" applyAlignment="1">
      <alignment horizontal="right" vertical="center" shrinkToFit="1"/>
    </xf>
    <xf numFmtId="2" fontId="38" fillId="0" borderId="0" xfId="0" applyNumberFormat="1" applyFont="1" applyFill="1" applyBorder="1" applyAlignment="1">
      <alignment horizontal="right" vertical="center" shrinkToFit="1"/>
    </xf>
    <xf numFmtId="0" fontId="28" fillId="0" borderId="6" xfId="0" applyFont="1" applyBorder="1" applyAlignment="1">
      <alignment horizontal="center" vertical="center" wrapText="1"/>
    </xf>
    <xf numFmtId="0" fontId="28" fillId="0" borderId="49" xfId="0" applyFont="1" applyBorder="1" applyAlignment="1">
      <alignment horizontal="center" vertical="center"/>
    </xf>
    <xf numFmtId="0" fontId="28" fillId="0" borderId="6" xfId="0" applyFont="1" applyBorder="1" applyAlignment="1">
      <alignment horizontal="center" vertical="center"/>
    </xf>
    <xf numFmtId="0" fontId="28" fillId="0" borderId="49" xfId="0" applyFont="1" applyBorder="1" applyAlignment="1">
      <alignment horizontal="center" vertical="center" wrapText="1"/>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31" fillId="0" borderId="49" xfId="0" applyFont="1" applyBorder="1" applyAlignment="1">
      <alignment horizontal="center" vertical="center"/>
    </xf>
    <xf numFmtId="3" fontId="31" fillId="0" borderId="0" xfId="0" applyNumberFormat="1" applyFont="1" applyBorder="1"/>
    <xf numFmtId="3" fontId="33" fillId="0" borderId="14" xfId="0" applyNumberFormat="1" applyFont="1" applyBorder="1"/>
    <xf numFmtId="3" fontId="33" fillId="0" borderId="0" xfId="0" applyNumberFormat="1" applyFont="1" applyBorder="1"/>
    <xf numFmtId="0" fontId="35" fillId="0" borderId="0" xfId="0" applyFont="1" applyBorder="1" applyAlignment="1">
      <alignment vertical="center" wrapText="1"/>
    </xf>
    <xf numFmtId="0" fontId="35" fillId="0" borderId="20" xfId="0" applyFont="1" applyBorder="1" applyAlignment="1">
      <alignment vertical="center" wrapText="1"/>
    </xf>
    <xf numFmtId="0" fontId="28" fillId="0" borderId="0" xfId="0" applyFont="1" applyFill="1" applyBorder="1" applyAlignment="1">
      <alignment horizontal="center" vertical="center" wrapText="1"/>
    </xf>
    <xf numFmtId="0" fontId="33" fillId="0" borderId="49" xfId="0" applyFont="1" applyBorder="1" applyAlignment="1">
      <alignment vertical="center"/>
    </xf>
    <xf numFmtId="0" fontId="33" fillId="15" borderId="49" xfId="0" applyFont="1" applyFill="1" applyBorder="1" applyAlignment="1">
      <alignment horizontal="center" vertical="center" wrapText="1"/>
    </xf>
    <xf numFmtId="167" fontId="38" fillId="0" borderId="0" xfId="0" applyNumberFormat="1" applyFont="1" applyFill="1" applyBorder="1" applyAlignment="1"/>
    <xf numFmtId="167" fontId="31" fillId="0" borderId="0" xfId="0" applyNumberFormat="1" applyFont="1"/>
    <xf numFmtId="0" fontId="42" fillId="0" borderId="0" xfId="0" applyNumberFormat="1" applyFont="1" applyFill="1" applyBorder="1" applyAlignment="1"/>
    <xf numFmtId="165" fontId="31" fillId="0" borderId="0" xfId="2" applyNumberFormat="1" applyFont="1"/>
    <xf numFmtId="0" fontId="56" fillId="0" borderId="1" xfId="0" applyFont="1" applyBorder="1" applyAlignment="1">
      <alignment vertical="center"/>
    </xf>
    <xf numFmtId="0" fontId="28" fillId="0" borderId="2" xfId="0" applyFont="1" applyBorder="1" applyAlignment="1">
      <alignment horizontal="center" vertical="center"/>
    </xf>
    <xf numFmtId="0" fontId="56" fillId="0" borderId="0" xfId="0" applyFont="1" applyAlignment="1">
      <alignment horizontal="left" vertical="center" wrapText="1"/>
    </xf>
    <xf numFmtId="0" fontId="35" fillId="0" borderId="0" xfId="0" applyFont="1" applyAlignment="1">
      <alignment horizontal="right" indent="1"/>
    </xf>
    <xf numFmtId="0" fontId="56" fillId="0" borderId="0" xfId="0" applyFont="1" applyBorder="1" applyAlignment="1">
      <alignment horizontal="left" vertical="center" wrapText="1"/>
    </xf>
    <xf numFmtId="0" fontId="28" fillId="0" borderId="3" xfId="0" applyFont="1" applyBorder="1" applyAlignment="1">
      <alignment vertical="center" wrapText="1"/>
    </xf>
    <xf numFmtId="0" fontId="31" fillId="0" borderId="3" xfId="0" applyFont="1" applyBorder="1" applyAlignment="1">
      <alignment vertical="center"/>
    </xf>
    <xf numFmtId="0" fontId="28" fillId="0" borderId="3" xfId="0" applyFont="1" applyBorder="1" applyAlignment="1">
      <alignment horizontal="center" vertical="center" wrapText="1"/>
    </xf>
    <xf numFmtId="0" fontId="53" fillId="0" borderId="0" xfId="0" applyFont="1" applyAlignment="1"/>
    <xf numFmtId="0" fontId="29" fillId="0" borderId="2" xfId="0" applyFont="1" applyBorder="1" applyAlignment="1">
      <alignment vertical="center"/>
    </xf>
    <xf numFmtId="0" fontId="28" fillId="0" borderId="29" xfId="0" applyFont="1" applyBorder="1" applyAlignment="1">
      <alignment horizontal="center" vertical="center" wrapText="1"/>
    </xf>
    <xf numFmtId="0" fontId="33" fillId="0" borderId="0" xfId="167" applyFont="1" applyFill="1" applyAlignment="1">
      <alignment horizontal="center" vertical="center" wrapText="1"/>
    </xf>
    <xf numFmtId="0" fontId="33" fillId="0" borderId="0" xfId="167" applyFont="1" applyFill="1" applyAlignment="1">
      <alignment horizontal="center" vertical="center"/>
    </xf>
    <xf numFmtId="0" fontId="56" fillId="0" borderId="0" xfId="0" applyFont="1" applyBorder="1" applyAlignment="1">
      <alignment vertical="center"/>
    </xf>
    <xf numFmtId="0" fontId="34" fillId="0" borderId="0" xfId="0" applyFont="1" applyBorder="1" applyAlignment="1">
      <alignment horizontal="right" vertical="center"/>
    </xf>
    <xf numFmtId="0" fontId="31" fillId="0" borderId="0" xfId="0" applyFont="1" applyAlignment="1">
      <alignment horizontal="center"/>
    </xf>
    <xf numFmtId="0" fontId="35" fillId="0" borderId="0" xfId="0" applyFont="1" applyBorder="1" applyAlignment="1">
      <alignment horizontal="center" vertical="center" wrapText="1"/>
    </xf>
    <xf numFmtId="0" fontId="28" fillId="0" borderId="0" xfId="0" applyFont="1" applyBorder="1" applyAlignment="1">
      <alignment vertical="center"/>
    </xf>
    <xf numFmtId="0" fontId="28" fillId="0" borderId="49" xfId="0" applyFont="1" applyBorder="1" applyAlignment="1">
      <alignment vertical="center"/>
    </xf>
    <xf numFmtId="0" fontId="53" fillId="0" borderId="0" xfId="0" applyFont="1" applyBorder="1" applyAlignment="1">
      <alignment horizontal="left"/>
    </xf>
    <xf numFmtId="0" fontId="29" fillId="0" borderId="0" xfId="0" applyFont="1" applyAlignment="1">
      <alignment horizontal="center" vertical="center"/>
    </xf>
    <xf numFmtId="0" fontId="28" fillId="0" borderId="2" xfId="0" applyFont="1" applyBorder="1" applyAlignment="1">
      <alignment horizontal="center" vertical="center" wrapText="1"/>
    </xf>
    <xf numFmtId="0" fontId="29" fillId="0" borderId="1" xfId="0" applyFont="1" applyBorder="1" applyAlignment="1">
      <alignment horizontal="center" vertical="center"/>
    </xf>
    <xf numFmtId="0" fontId="29" fillId="0" borderId="49" xfId="0" applyFont="1" applyBorder="1" applyAlignment="1">
      <alignment horizontal="center" vertical="center"/>
    </xf>
    <xf numFmtId="0" fontId="31" fillId="0" borderId="54" xfId="0" applyFont="1" applyFill="1" applyBorder="1" applyAlignment="1">
      <alignment vertical="center" wrapText="1"/>
    </xf>
    <xf numFmtId="0" fontId="31" fillId="0" borderId="55" xfId="0" applyFont="1" applyFill="1" applyBorder="1" applyAlignment="1">
      <alignment horizontal="center" vertical="center" wrapText="1"/>
    </xf>
    <xf numFmtId="3" fontId="31" fillId="0" borderId="55" xfId="0" applyNumberFormat="1" applyFont="1" applyFill="1" applyBorder="1" applyAlignment="1">
      <alignment horizontal="center" vertical="center" wrapText="1"/>
    </xf>
    <xf numFmtId="0" fontId="31" fillId="0" borderId="15" xfId="0" applyFont="1" applyFill="1" applyBorder="1" applyAlignment="1">
      <alignment horizontal="center" vertical="center" wrapText="1"/>
    </xf>
    <xf numFmtId="0" fontId="72" fillId="0" borderId="12" xfId="0" applyFont="1" applyBorder="1"/>
    <xf numFmtId="0" fontId="28" fillId="0" borderId="12" xfId="0" applyFont="1" applyBorder="1" applyAlignment="1">
      <alignment horizontal="center" vertical="center" wrapText="1"/>
    </xf>
    <xf numFmtId="0" fontId="29" fillId="0" borderId="12" xfId="0" applyFont="1" applyBorder="1" applyAlignment="1">
      <alignment horizontal="center" vertical="center"/>
    </xf>
    <xf numFmtId="0" fontId="31" fillId="5" borderId="0" xfId="0" applyFont="1" applyFill="1"/>
    <xf numFmtId="14" fontId="31" fillId="5" borderId="0" xfId="0" applyNumberFormat="1" applyFont="1" applyFill="1"/>
    <xf numFmtId="0" fontId="33" fillId="5" borderId="0" xfId="0" applyFont="1" applyFill="1"/>
    <xf numFmtId="2" fontId="31" fillId="5" borderId="0" xfId="0" applyNumberFormat="1" applyFont="1" applyFill="1"/>
    <xf numFmtId="165" fontId="31" fillId="5" borderId="0" xfId="0" applyNumberFormat="1" applyFont="1" applyFill="1"/>
    <xf numFmtId="1" fontId="31" fillId="5" borderId="0" xfId="0" applyNumberFormat="1" applyFont="1" applyFill="1"/>
    <xf numFmtId="0" fontId="31" fillId="0" borderId="12" xfId="0" applyFont="1" applyBorder="1" applyAlignment="1">
      <alignment horizontal="center" vertical="center" wrapText="1"/>
    </xf>
    <xf numFmtId="0" fontId="129" fillId="0" borderId="0" xfId="164" applyFont="1" applyBorder="1"/>
    <xf numFmtId="0" fontId="33" fillId="0" borderId="14" xfId="0" applyFont="1" applyBorder="1" applyAlignment="1">
      <alignment horizontal="center" wrapText="1"/>
    </xf>
    <xf numFmtId="0" fontId="33" fillId="0" borderId="34" xfId="0" applyFont="1" applyBorder="1"/>
    <xf numFmtId="0" fontId="33" fillId="0" borderId="18" xfId="0" applyFont="1" applyBorder="1" applyAlignment="1">
      <alignment horizontal="center" wrapText="1"/>
    </xf>
    <xf numFmtId="165" fontId="31" fillId="0" borderId="17" xfId="0" applyNumberFormat="1" applyFont="1" applyBorder="1" applyAlignment="1">
      <alignment horizontal="center"/>
    </xf>
    <xf numFmtId="0" fontId="31" fillId="0" borderId="17" xfId="0" applyFont="1" applyBorder="1" applyAlignment="1">
      <alignment horizontal="center"/>
    </xf>
    <xf numFmtId="165" fontId="31" fillId="0" borderId="14" xfId="0" applyNumberFormat="1" applyFont="1" applyBorder="1" applyAlignment="1">
      <alignment horizontal="center"/>
    </xf>
    <xf numFmtId="165" fontId="31" fillId="0" borderId="18" xfId="0" applyNumberFormat="1" applyFont="1" applyBorder="1" applyAlignment="1">
      <alignment horizontal="center"/>
    </xf>
    <xf numFmtId="0" fontId="33" fillId="0" borderId="34" xfId="0" applyFont="1" applyFill="1" applyBorder="1"/>
    <xf numFmtId="165" fontId="31" fillId="0" borderId="34" xfId="0" applyNumberFormat="1" applyFont="1" applyBorder="1" applyAlignment="1">
      <alignment horizontal="center"/>
    </xf>
    <xf numFmtId="165" fontId="31" fillId="0" borderId="51" xfId="0" applyNumberFormat="1" applyFont="1" applyBorder="1" applyAlignment="1">
      <alignment horizontal="center"/>
    </xf>
    <xf numFmtId="0" fontId="35" fillId="0" borderId="0" xfId="0" applyFont="1" applyAlignment="1">
      <alignment horizontal="justify" vertical="center"/>
    </xf>
    <xf numFmtId="0" fontId="68" fillId="0" borderId="0" xfId="0" applyFont="1" applyAlignment="1">
      <alignment horizontal="center"/>
    </xf>
    <xf numFmtId="0" fontId="69" fillId="0" borderId="0" xfId="0" applyFont="1" applyAlignment="1">
      <alignment horizontal="center"/>
    </xf>
    <xf numFmtId="2" fontId="28" fillId="0" borderId="0" xfId="0" applyNumberFormat="1" applyFont="1" applyAlignment="1">
      <alignment horizontal="center" vertical="center" wrapText="1"/>
    </xf>
    <xf numFmtId="2" fontId="28" fillId="0" borderId="2" xfId="0" applyNumberFormat="1" applyFont="1" applyBorder="1" applyAlignment="1">
      <alignment horizontal="center" vertical="center" wrapText="1"/>
    </xf>
    <xf numFmtId="2" fontId="29" fillId="0" borderId="1" xfId="0" applyNumberFormat="1" applyFont="1" applyBorder="1" applyAlignment="1">
      <alignment horizontal="center" vertical="center" wrapText="1"/>
    </xf>
    <xf numFmtId="0" fontId="38" fillId="0" borderId="0" xfId="0" applyFont="1"/>
    <xf numFmtId="0" fontId="38" fillId="0" borderId="0" xfId="0" applyFont="1" applyAlignment="1">
      <alignment horizontal="right"/>
    </xf>
    <xf numFmtId="167" fontId="38" fillId="0" borderId="0" xfId="0" applyNumberFormat="1" applyFont="1" applyAlignment="1">
      <alignment horizontal="right"/>
    </xf>
    <xf numFmtId="165" fontId="68" fillId="0" borderId="0" xfId="0" applyNumberFormat="1" applyFont="1"/>
    <xf numFmtId="0" fontId="128" fillId="0" borderId="0" xfId="0" applyFont="1"/>
    <xf numFmtId="175" fontId="68" fillId="0" borderId="0" xfId="0" applyNumberFormat="1" applyFont="1"/>
    <xf numFmtId="0" fontId="68" fillId="0" borderId="0" xfId="0" applyFont="1" applyFill="1" applyBorder="1"/>
    <xf numFmtId="175" fontId="68" fillId="0" borderId="0" xfId="0" applyNumberFormat="1" applyFont="1" applyFill="1" applyBorder="1"/>
    <xf numFmtId="0" fontId="130" fillId="0" borderId="0" xfId="298" applyNumberFormat="1" applyFont="1" applyFill="1" applyBorder="1" applyAlignment="1"/>
    <xf numFmtId="167" fontId="130" fillId="0" borderId="0" xfId="298" applyNumberFormat="1" applyFont="1" applyFill="1" applyBorder="1" applyAlignment="1"/>
    <xf numFmtId="0" fontId="68" fillId="0" borderId="0" xfId="0" applyFont="1" applyFill="1" applyBorder="1" applyAlignment="1">
      <alignment horizontal="center"/>
    </xf>
    <xf numFmtId="0" fontId="38" fillId="0" borderId="0" xfId="14" applyFont="1"/>
    <xf numFmtId="2" fontId="38" fillId="0" borderId="0" xfId="290" applyNumberFormat="1" applyFont="1"/>
    <xf numFmtId="165" fontId="38" fillId="0" borderId="0" xfId="14" applyNumberFormat="1" applyFont="1"/>
    <xf numFmtId="0" fontId="34" fillId="0" borderId="0" xfId="288" applyFont="1" applyAlignment="1">
      <alignment horizontal="right"/>
    </xf>
    <xf numFmtId="166" fontId="31" fillId="0" borderId="0" xfId="0" applyNumberFormat="1" applyFont="1"/>
    <xf numFmtId="3" fontId="31" fillId="0" borderId="0" xfId="0" applyNumberFormat="1" applyFont="1"/>
    <xf numFmtId="9" fontId="31" fillId="0" borderId="0" xfId="2" applyFont="1"/>
    <xf numFmtId="0" fontId="31" fillId="0" borderId="0" xfId="124" applyFont="1"/>
    <xf numFmtId="0" fontId="33" fillId="0" borderId="0" xfId="124" applyFont="1"/>
    <xf numFmtId="0" fontId="31" fillId="0" borderId="49" xfId="0" applyFont="1" applyBorder="1" applyAlignment="1">
      <alignment vertical="center" wrapText="1"/>
    </xf>
    <xf numFmtId="0" fontId="33" fillId="0" borderId="51"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7" xfId="0" applyFont="1" applyFill="1" applyBorder="1" applyAlignment="1">
      <alignment horizontal="left"/>
    </xf>
    <xf numFmtId="0" fontId="38" fillId="0" borderId="17" xfId="0" applyFont="1" applyFill="1" applyBorder="1" applyAlignment="1">
      <alignment horizontal="left"/>
    </xf>
    <xf numFmtId="0" fontId="31" fillId="0" borderId="17" xfId="0" applyFont="1" applyFill="1" applyBorder="1" applyAlignment="1">
      <alignment vertical="center"/>
    </xf>
    <xf numFmtId="0" fontId="31" fillId="0" borderId="17" xfId="0" applyFont="1" applyFill="1" applyBorder="1" applyAlignment="1"/>
    <xf numFmtId="0" fontId="33" fillId="0" borderId="51" xfId="0" applyFont="1" applyFill="1" applyBorder="1" applyAlignment="1">
      <alignment horizontal="left" vertical="top"/>
    </xf>
    <xf numFmtId="0" fontId="31" fillId="0" borderId="18" xfId="0" applyFont="1" applyFill="1" applyBorder="1" applyAlignment="1">
      <alignment horizontal="left"/>
    </xf>
    <xf numFmtId="0" fontId="33" fillId="0" borderId="51" xfId="0" applyFont="1" applyFill="1" applyBorder="1" applyAlignment="1">
      <alignment horizontal="left"/>
    </xf>
    <xf numFmtId="0" fontId="33" fillId="0" borderId="18" xfId="0" applyFont="1" applyFill="1" applyBorder="1" applyAlignment="1">
      <alignment horizontal="left"/>
    </xf>
    <xf numFmtId="0" fontId="38" fillId="0" borderId="18" xfId="0" applyFont="1" applyFill="1" applyBorder="1" applyAlignment="1">
      <alignment horizontal="left"/>
    </xf>
    <xf numFmtId="0" fontId="42" fillId="0" borderId="51" xfId="0" applyFont="1" applyFill="1" applyBorder="1" applyAlignment="1">
      <alignment horizontal="left"/>
    </xf>
    <xf numFmtId="0" fontId="42" fillId="0" borderId="18" xfId="0" applyFont="1" applyFill="1" applyBorder="1" applyAlignment="1">
      <alignment horizontal="left"/>
    </xf>
    <xf numFmtId="0" fontId="33" fillId="0" borderId="18" xfId="0" applyFont="1" applyFill="1" applyBorder="1" applyAlignment="1">
      <alignment horizontal="left" vertical="top"/>
    </xf>
    <xf numFmtId="0" fontId="31" fillId="0" borderId="0" xfId="0" applyFont="1" applyFill="1" applyBorder="1" applyAlignment="1">
      <alignment horizontal="left" vertical="center"/>
    </xf>
    <xf numFmtId="0" fontId="31" fillId="0" borderId="0" xfId="0" applyFont="1" applyFill="1" applyBorder="1" applyAlignment="1">
      <alignment horizontal="left"/>
    </xf>
    <xf numFmtId="0" fontId="38" fillId="0" borderId="0" xfId="0" applyFont="1" applyFill="1" applyBorder="1" applyAlignment="1">
      <alignment horizontal="left"/>
    </xf>
    <xf numFmtId="0" fontId="31" fillId="0" borderId="0" xfId="0" applyFont="1" applyFill="1" applyBorder="1" applyAlignment="1"/>
    <xf numFmtId="0" fontId="29" fillId="0" borderId="0" xfId="0" applyFont="1" applyBorder="1" applyAlignment="1">
      <alignment horizontal="center" vertical="center"/>
    </xf>
    <xf numFmtId="0" fontId="29" fillId="0" borderId="14" xfId="0" applyFont="1" applyBorder="1" applyAlignment="1">
      <alignment horizontal="center" vertical="center"/>
    </xf>
    <xf numFmtId="0" fontId="35" fillId="0" borderId="0" xfId="0" applyFont="1" applyAlignment="1">
      <alignment horizontal="right" vertical="center"/>
    </xf>
    <xf numFmtId="0" fontId="31" fillId="0" borderId="0" xfId="0" applyFont="1" applyAlignment="1">
      <alignment vertical="top"/>
    </xf>
    <xf numFmtId="0" fontId="61" fillId="0" borderId="0" xfId="1" applyFont="1" applyAlignment="1">
      <alignment wrapText="1"/>
    </xf>
    <xf numFmtId="0" fontId="60" fillId="4" borderId="0" xfId="0" applyFont="1" applyFill="1" applyAlignment="1">
      <alignment wrapText="1"/>
    </xf>
    <xf numFmtId="0" fontId="71" fillId="0" borderId="0" xfId="0" applyFont="1" applyAlignment="1">
      <alignment wrapText="1"/>
    </xf>
    <xf numFmtId="0" fontId="31" fillId="14" borderId="16" xfId="0" applyFont="1" applyFill="1" applyBorder="1" applyAlignment="1">
      <alignment horizontal="center" vertical="center" wrapText="1"/>
    </xf>
    <xf numFmtId="0" fontId="131" fillId="0" borderId="0" xfId="1" applyFont="1" applyFill="1" applyAlignment="1">
      <alignment wrapText="1"/>
    </xf>
    <xf numFmtId="0" fontId="31" fillId="14" borderId="15"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0" xfId="1" applyFont="1" applyFill="1" applyAlignment="1">
      <alignment wrapText="1"/>
    </xf>
    <xf numFmtId="0" fontId="31" fillId="0" borderId="0" xfId="0" applyFont="1" applyFill="1" applyAlignment="1">
      <alignment wrapText="1"/>
    </xf>
    <xf numFmtId="0" fontId="132" fillId="0" borderId="0" xfId="1" applyFont="1" applyAlignment="1">
      <alignment vertical="center" wrapText="1"/>
    </xf>
    <xf numFmtId="0" fontId="132" fillId="0" borderId="0" xfId="1" applyFont="1" applyFill="1" applyAlignment="1">
      <alignment vertical="center" wrapText="1"/>
    </xf>
    <xf numFmtId="0" fontId="71" fillId="0" borderId="0" xfId="0" applyFont="1" applyAlignment="1">
      <alignment vertical="center" wrapText="1"/>
    </xf>
    <xf numFmtId="0" fontId="31" fillId="0" borderId="34" xfId="0" applyFont="1" applyBorder="1" applyAlignment="1">
      <alignment wrapText="1"/>
    </xf>
    <xf numFmtId="0" fontId="31" fillId="0" borderId="20" xfId="0" applyFont="1" applyBorder="1"/>
    <xf numFmtId="0" fontId="56" fillId="0" borderId="0" xfId="0" applyFont="1" applyAlignment="1">
      <alignment horizontal="left" vertical="center" wrapText="1"/>
    </xf>
    <xf numFmtId="0" fontId="29" fillId="0" borderId="0" xfId="0" applyFont="1" applyAlignment="1">
      <alignment horizontal="center" vertical="center"/>
    </xf>
    <xf numFmtId="0" fontId="136" fillId="0" borderId="0" xfId="0" applyFont="1" applyAlignment="1">
      <alignment horizontal="center" vertical="center" wrapText="1"/>
    </xf>
    <xf numFmtId="1" fontId="31" fillId="0" borderId="55" xfId="0" applyNumberFormat="1" applyFont="1" applyFill="1" applyBorder="1" applyAlignment="1">
      <alignment horizontal="center" vertical="center" wrapText="1"/>
    </xf>
    <xf numFmtId="1" fontId="31" fillId="0" borderId="15" xfId="0" applyNumberFormat="1" applyFont="1" applyFill="1" applyBorder="1" applyAlignment="1">
      <alignment horizontal="center" vertical="center" wrapText="1"/>
    </xf>
    <xf numFmtId="165" fontId="29" fillId="0" borderId="12" xfId="0" applyNumberFormat="1" applyFont="1" applyBorder="1" applyAlignment="1">
      <alignment horizontal="center" vertical="center"/>
    </xf>
    <xf numFmtId="0" fontId="33" fillId="0" borderId="60" xfId="0" applyFont="1" applyFill="1" applyBorder="1" applyAlignment="1">
      <alignment vertical="center" wrapText="1"/>
    </xf>
    <xf numFmtId="0" fontId="33" fillId="0" borderId="61" xfId="0" applyFont="1" applyFill="1" applyBorder="1" applyAlignment="1">
      <alignment horizontal="center" vertical="center" wrapText="1"/>
    </xf>
    <xf numFmtId="0" fontId="33" fillId="0" borderId="49" xfId="0" applyFont="1" applyFill="1" applyBorder="1" applyAlignment="1">
      <alignment horizontal="center" vertical="center" wrapText="1"/>
    </xf>
    <xf numFmtId="0" fontId="31" fillId="0" borderId="62" xfId="0" applyFont="1" applyFill="1" applyBorder="1" applyAlignment="1">
      <alignment vertical="center" wrapText="1"/>
    </xf>
    <xf numFmtId="0" fontId="31" fillId="0" borderId="63" xfId="0" applyFont="1" applyFill="1" applyBorder="1" applyAlignment="1">
      <alignment horizontal="center" vertical="center" wrapText="1"/>
    </xf>
    <xf numFmtId="1" fontId="31" fillId="0" borderId="63" xfId="0" applyNumberFormat="1" applyFont="1" applyFill="1" applyBorder="1" applyAlignment="1">
      <alignment horizontal="center" vertical="center" wrapText="1"/>
    </xf>
    <xf numFmtId="1" fontId="31" fillId="0" borderId="64" xfId="0" applyNumberFormat="1" applyFont="1" applyFill="1" applyBorder="1" applyAlignment="1">
      <alignment horizontal="center" vertical="center" wrapText="1"/>
    </xf>
    <xf numFmtId="0" fontId="33" fillId="0" borderId="65" xfId="0" applyFont="1" applyFill="1" applyBorder="1" applyAlignment="1">
      <alignment vertical="center" wrapText="1"/>
    </xf>
    <xf numFmtId="0" fontId="33" fillId="0" borderId="66"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1" fillId="0" borderId="67" xfId="0" applyFont="1" applyFill="1" applyBorder="1" applyAlignment="1">
      <alignment vertical="center" wrapText="1"/>
    </xf>
    <xf numFmtId="0" fontId="31" fillId="0" borderId="68" xfId="0" applyFont="1" applyFill="1" applyBorder="1" applyAlignment="1">
      <alignment horizontal="center" vertical="center" wrapText="1"/>
    </xf>
    <xf numFmtId="1" fontId="31" fillId="0" borderId="68" xfId="0" applyNumberFormat="1" applyFont="1" applyFill="1" applyBorder="1" applyAlignment="1">
      <alignment horizontal="center" vertical="center" wrapText="1"/>
    </xf>
    <xf numFmtId="1" fontId="31" fillId="0" borderId="16" xfId="0" applyNumberFormat="1" applyFont="1" applyFill="1" applyBorder="1" applyAlignment="1">
      <alignment horizontal="center" vertical="center" wrapText="1"/>
    </xf>
    <xf numFmtId="0" fontId="33" fillId="0" borderId="50" xfId="0" applyFont="1" applyFill="1" applyBorder="1" applyAlignment="1">
      <alignment horizontal="center" vertical="center" wrapText="1"/>
    </xf>
    <xf numFmtId="3" fontId="31" fillId="0" borderId="69" xfId="0" applyNumberFormat="1" applyFont="1" applyFill="1" applyBorder="1" applyAlignment="1">
      <alignment horizontal="center" vertical="center" wrapText="1"/>
    </xf>
    <xf numFmtId="1" fontId="31" fillId="0" borderId="69" xfId="0" applyNumberFormat="1" applyFont="1" applyFill="1" applyBorder="1" applyAlignment="1">
      <alignment horizontal="center" vertical="center" wrapText="1"/>
    </xf>
    <xf numFmtId="1" fontId="31" fillId="0" borderId="70" xfId="0" applyNumberFormat="1" applyFont="1" applyFill="1" applyBorder="1" applyAlignment="1">
      <alignment horizontal="center" vertical="center" wrapText="1"/>
    </xf>
    <xf numFmtId="1" fontId="31" fillId="0" borderId="71" xfId="0" applyNumberFormat="1" applyFont="1" applyFill="1" applyBorder="1" applyAlignment="1">
      <alignment horizontal="center" vertical="center" wrapText="1"/>
    </xf>
    <xf numFmtId="17" fontId="31" fillId="0" borderId="0" xfId="0" quotePrefix="1" applyNumberFormat="1" applyFont="1" applyFill="1"/>
    <xf numFmtId="0" fontId="49" fillId="0" borderId="0" xfId="29" applyNumberFormat="1" applyFont="1" applyFill="1" applyBorder="1" applyAlignment="1" applyProtection="1">
      <alignment horizontal="center" wrapText="1"/>
    </xf>
    <xf numFmtId="0" fontId="28" fillId="0" borderId="3" xfId="0" applyFont="1" applyBorder="1" applyAlignment="1">
      <alignment vertical="center" wrapText="1"/>
    </xf>
    <xf numFmtId="0" fontId="29" fillId="0" borderId="1" xfId="0" applyFont="1" applyFill="1" applyBorder="1" applyAlignment="1">
      <alignment vertical="center" wrapText="1"/>
    </xf>
    <xf numFmtId="0" fontId="28" fillId="0" borderId="2" xfId="0" applyFont="1" applyBorder="1" applyAlignment="1">
      <alignment vertical="center" wrapText="1"/>
    </xf>
    <xf numFmtId="0" fontId="31" fillId="0" borderId="3" xfId="0" applyFont="1" applyBorder="1"/>
    <xf numFmtId="0" fontId="29" fillId="0" borderId="0" xfId="0" applyFont="1" applyFill="1" applyAlignment="1">
      <alignment vertical="center" wrapText="1"/>
    </xf>
    <xf numFmtId="0" fontId="28" fillId="0" borderId="2" xfId="0" applyFont="1" applyBorder="1" applyAlignment="1">
      <alignment horizontal="center" vertical="center" wrapText="1"/>
    </xf>
    <xf numFmtId="0" fontId="31" fillId="0" borderId="50" xfId="0" applyFont="1" applyBorder="1" applyAlignment="1">
      <alignment vertical="center" wrapText="1"/>
    </xf>
    <xf numFmtId="0" fontId="28" fillId="0" borderId="0" xfId="0" applyFont="1" applyBorder="1" applyAlignment="1">
      <alignment vertical="center" wrapText="1"/>
    </xf>
    <xf numFmtId="4" fontId="48" fillId="8" borderId="0" xfId="29" applyNumberFormat="1" applyFont="1" applyFill="1" applyBorder="1" applyAlignment="1" applyProtection="1">
      <alignment horizontal="right" vertical="center" wrapText="1"/>
    </xf>
    <xf numFmtId="4" fontId="39" fillId="0" borderId="0" xfId="29" applyNumberFormat="1" applyFont="1" applyFill="1" applyBorder="1" applyAlignment="1" applyProtection="1">
      <alignment horizontal="right" vertical="center" wrapText="1"/>
    </xf>
    <xf numFmtId="4" fontId="38" fillId="0" borderId="0" xfId="29" applyNumberFormat="1" applyFont="1" applyFill="1" applyBorder="1" applyAlignment="1" applyProtection="1">
      <alignment horizontal="right" vertical="center" wrapText="1"/>
    </xf>
    <xf numFmtId="2" fontId="29" fillId="0" borderId="0" xfId="0" applyNumberFormat="1" applyFont="1" applyFill="1" applyAlignment="1">
      <alignment horizontal="center" vertical="center" wrapText="1"/>
    </xf>
    <xf numFmtId="0" fontId="31" fillId="0" borderId="0" xfId="0" applyFont="1" applyFill="1" applyAlignment="1">
      <alignment vertical="center" wrapText="1"/>
    </xf>
    <xf numFmtId="2" fontId="28" fillId="0" borderId="3" xfId="0" applyNumberFormat="1" applyFont="1" applyFill="1" applyBorder="1" applyAlignment="1">
      <alignment horizontal="center" vertical="center" wrapText="1"/>
    </xf>
    <xf numFmtId="2" fontId="28" fillId="0" borderId="0" xfId="0" applyNumberFormat="1" applyFont="1" applyFill="1" applyAlignment="1">
      <alignment horizontal="center" vertical="center" wrapText="1"/>
    </xf>
    <xf numFmtId="0" fontId="28" fillId="0" borderId="3" xfId="0" applyFont="1" applyFill="1" applyBorder="1" applyAlignment="1">
      <alignment vertical="center" wrapText="1"/>
    </xf>
    <xf numFmtId="2" fontId="29" fillId="0" borderId="1" xfId="0" applyNumberFormat="1" applyFont="1" applyFill="1" applyBorder="1" applyAlignment="1">
      <alignment horizontal="center" vertical="center" wrapText="1"/>
    </xf>
    <xf numFmtId="0" fontId="29" fillId="0" borderId="0" xfId="0" applyFont="1" applyFill="1" applyAlignment="1">
      <alignment horizontal="left" vertical="center" wrapText="1" indent="1"/>
    </xf>
    <xf numFmtId="2" fontId="29" fillId="0" borderId="49" xfId="0" applyNumberFormat="1" applyFont="1" applyFill="1" applyBorder="1" applyAlignment="1">
      <alignment horizontal="center" vertical="center" wrapText="1"/>
    </xf>
    <xf numFmtId="167" fontId="39" fillId="0" borderId="34" xfId="34" applyNumberFormat="1" applyFont="1" applyFill="1" applyBorder="1" applyAlignment="1">
      <alignment wrapText="1"/>
    </xf>
    <xf numFmtId="1" fontId="83" fillId="0" borderId="31" xfId="29" applyNumberFormat="1" applyFont="1" applyFill="1" applyBorder="1" applyAlignment="1" applyProtection="1">
      <alignment horizontal="center"/>
    </xf>
    <xf numFmtId="0" fontId="53" fillId="0" borderId="49" xfId="167" applyFont="1" applyBorder="1" applyAlignment="1">
      <alignment horizontal="left"/>
    </xf>
    <xf numFmtId="0" fontId="31" fillId="0" borderId="0" xfId="0" applyFont="1" applyAlignment="1">
      <alignment horizontal="center"/>
    </xf>
    <xf numFmtId="0" fontId="28" fillId="0" borderId="0" xfId="0" applyFont="1" applyAlignment="1">
      <alignment vertical="center" wrapText="1"/>
    </xf>
    <xf numFmtId="0" fontId="56" fillId="0" borderId="0" xfId="0" applyFont="1" applyBorder="1" applyAlignment="1">
      <alignment vertical="center"/>
    </xf>
    <xf numFmtId="0" fontId="31" fillId="0" borderId="0" xfId="0" applyFont="1" applyAlignment="1">
      <alignment vertical="center" wrapText="1"/>
    </xf>
    <xf numFmtId="0" fontId="56" fillId="0" borderId="49" xfId="0" applyFont="1" applyBorder="1" applyAlignment="1">
      <alignment vertical="center"/>
    </xf>
    <xf numFmtId="0" fontId="30" fillId="0" borderId="0" xfId="0" applyFont="1"/>
    <xf numFmtId="0" fontId="33" fillId="0" borderId="20" xfId="0" applyFont="1" applyBorder="1"/>
    <xf numFmtId="165" fontId="31" fillId="0" borderId="0" xfId="0" applyNumberFormat="1" applyFont="1" applyBorder="1" applyAlignment="1">
      <alignment horizontal="center"/>
    </xf>
    <xf numFmtId="0" fontId="33" fillId="0" borderId="20" xfId="0" applyFont="1" applyBorder="1" applyAlignment="1">
      <alignment horizontal="center"/>
    </xf>
    <xf numFmtId="0" fontId="31" fillId="0" borderId="0" xfId="167" applyFont="1" applyAlignment="1">
      <alignment horizontal="center"/>
    </xf>
    <xf numFmtId="165" fontId="33" fillId="0" borderId="14" xfId="0" applyNumberFormat="1" applyFont="1" applyBorder="1"/>
    <xf numFmtId="0" fontId="31" fillId="0" borderId="20" xfId="0" applyFont="1" applyBorder="1" applyAlignment="1">
      <alignment horizontal="right"/>
    </xf>
    <xf numFmtId="0" fontId="29" fillId="0" borderId="0" xfId="0" applyFont="1" applyBorder="1" applyAlignment="1">
      <alignment horizontal="left" vertical="center" wrapText="1" indent="1"/>
    </xf>
    <xf numFmtId="0" fontId="29" fillId="0" borderId="34" xfId="0" applyFont="1" applyBorder="1" applyAlignment="1">
      <alignment vertical="center" wrapText="1"/>
    </xf>
    <xf numFmtId="0" fontId="29" fillId="0" borderId="34" xfId="0" applyFont="1" applyBorder="1" applyAlignment="1">
      <alignment horizontal="center" vertical="center" wrapText="1"/>
    </xf>
    <xf numFmtId="0" fontId="31" fillId="0" borderId="0" xfId="0" quotePrefix="1" applyFont="1" applyBorder="1" applyAlignment="1">
      <alignment vertical="center"/>
    </xf>
    <xf numFmtId="2" fontId="29" fillId="0" borderId="0" xfId="0" applyNumberFormat="1" applyFont="1" applyBorder="1" applyAlignment="1">
      <alignment horizontal="center" vertical="center" wrapText="1"/>
    </xf>
    <xf numFmtId="0" fontId="29" fillId="0" borderId="14" xfId="0" applyFont="1" applyBorder="1" applyAlignment="1">
      <alignment horizontal="left" vertical="center" wrapText="1" indent="1"/>
    </xf>
    <xf numFmtId="2" fontId="29" fillId="0" borderId="14" xfId="0" applyNumberFormat="1" applyFont="1" applyBorder="1" applyAlignment="1">
      <alignment horizontal="center" vertical="center" wrapText="1"/>
    </xf>
    <xf numFmtId="3" fontId="31" fillId="0" borderId="0" xfId="0" applyNumberFormat="1" applyFont="1" applyAlignment="1"/>
    <xf numFmtId="166" fontId="68" fillId="0" borderId="0" xfId="2" applyNumberFormat="1" applyFont="1"/>
    <xf numFmtId="166" fontId="38" fillId="0" borderId="0" xfId="2" applyNumberFormat="1" applyFont="1" applyAlignment="1">
      <alignment horizontal="center"/>
    </xf>
    <xf numFmtId="0" fontId="35" fillId="0" borderId="0" xfId="0" applyFont="1" applyAlignment="1">
      <alignment horizontal="right" indent="1"/>
    </xf>
    <xf numFmtId="0" fontId="56" fillId="0" borderId="0" xfId="0" applyFont="1" applyBorder="1" applyAlignment="1">
      <alignment horizontal="left" vertical="center" wrapText="1"/>
    </xf>
    <xf numFmtId="0" fontId="34" fillId="0" borderId="0" xfId="0" applyFont="1" applyBorder="1" applyAlignment="1">
      <alignment horizontal="right" vertical="center"/>
    </xf>
    <xf numFmtId="0" fontId="35" fillId="0" borderId="0" xfId="0" applyFont="1" applyBorder="1" applyAlignment="1">
      <alignment horizontal="center" vertical="center" wrapText="1"/>
    </xf>
    <xf numFmtId="0" fontId="34" fillId="0" borderId="3" xfId="0" applyFont="1" applyBorder="1" applyAlignment="1">
      <alignment vertical="center"/>
    </xf>
    <xf numFmtId="0" fontId="34" fillId="0" borderId="3" xfId="0" applyFont="1" applyBorder="1" applyAlignment="1">
      <alignment vertical="center" wrapText="1"/>
    </xf>
    <xf numFmtId="0" fontId="56" fillId="0" borderId="1" xfId="0" applyFont="1" applyBorder="1" applyAlignment="1">
      <alignment vertical="center"/>
    </xf>
    <xf numFmtId="0" fontId="28" fillId="0" borderId="5" xfId="0" applyFont="1" applyBorder="1" applyAlignment="1">
      <alignment horizontal="center" vertical="center" wrapText="1"/>
    </xf>
    <xf numFmtId="0" fontId="53" fillId="0" borderId="0" xfId="0" applyFont="1" applyAlignment="1"/>
    <xf numFmtId="0" fontId="31" fillId="0" borderId="0" xfId="0" applyFont="1" applyAlignment="1"/>
    <xf numFmtId="0" fontId="29" fillId="0" borderId="0" xfId="0" applyFont="1" applyAlignment="1">
      <alignment horizontal="center" vertical="center" wrapText="1"/>
    </xf>
    <xf numFmtId="0" fontId="28" fillId="0" borderId="0" xfId="0" applyFont="1" applyBorder="1" applyAlignment="1">
      <alignment horizontal="center" vertical="center" wrapText="1"/>
    </xf>
    <xf numFmtId="0" fontId="28" fillId="0" borderId="49" xfId="0" applyFont="1" applyBorder="1" applyAlignment="1">
      <alignment vertical="center"/>
    </xf>
    <xf numFmtId="0" fontId="29" fillId="0" borderId="0" xfId="0" applyFont="1" applyAlignment="1">
      <alignment horizontal="center" vertical="center"/>
    </xf>
    <xf numFmtId="0" fontId="29" fillId="0" borderId="49" xfId="0" applyFont="1" applyBorder="1" applyAlignment="1">
      <alignment horizontal="center" vertical="center"/>
    </xf>
    <xf numFmtId="0" fontId="30" fillId="0" borderId="0" xfId="0" applyFont="1" applyBorder="1" applyAlignment="1">
      <alignment vertical="top"/>
    </xf>
    <xf numFmtId="0" fontId="30" fillId="0" borderId="0" xfId="0" applyFont="1" applyBorder="1"/>
    <xf numFmtId="3" fontId="30" fillId="0" borderId="0" xfId="0" applyNumberFormat="1" applyFont="1" applyBorder="1"/>
    <xf numFmtId="0" fontId="133" fillId="0" borderId="0" xfId="0" applyFont="1" applyBorder="1" applyAlignment="1">
      <alignment vertical="center"/>
    </xf>
    <xf numFmtId="0" fontId="34" fillId="0" borderId="0" xfId="0" applyFont="1" applyBorder="1" applyAlignment="1">
      <alignment vertical="center" wrapText="1"/>
    </xf>
    <xf numFmtId="0" fontId="33" fillId="0" borderId="0" xfId="0" applyFont="1" applyBorder="1" applyAlignment="1">
      <alignment vertical="center" wrapText="1"/>
    </xf>
    <xf numFmtId="0" fontId="35" fillId="0" borderId="0" xfId="0" applyFont="1" applyBorder="1" applyAlignment="1">
      <alignment horizontal="right" vertical="center" wrapText="1"/>
    </xf>
    <xf numFmtId="0" fontId="35" fillId="0" borderId="0" xfId="0" applyFont="1" applyBorder="1" applyAlignment="1">
      <alignment horizontal="right"/>
    </xf>
    <xf numFmtId="2" fontId="31" fillId="5" borderId="0" xfId="0" applyNumberFormat="1" applyFont="1" applyFill="1" applyBorder="1"/>
    <xf numFmtId="0" fontId="34" fillId="0" borderId="0" xfId="0" applyFont="1" applyBorder="1" applyAlignment="1">
      <alignment horizontal="right" vertical="center" wrapText="1"/>
    </xf>
    <xf numFmtId="0" fontId="35" fillId="0" borderId="0" xfId="167" applyFont="1"/>
    <xf numFmtId="49" fontId="38" fillId="0" borderId="10" xfId="0" applyNumberFormat="1" applyFont="1" applyFill="1" applyBorder="1"/>
    <xf numFmtId="165" fontId="38" fillId="0" borderId="0" xfId="0" applyNumberFormat="1" applyFont="1" applyFill="1" applyBorder="1" applyAlignment="1">
      <alignment horizontal="center" vertical="center"/>
    </xf>
    <xf numFmtId="0" fontId="31" fillId="0" borderId="49" xfId="0" applyFont="1" applyFill="1" applyBorder="1"/>
    <xf numFmtId="0" fontId="38" fillId="0" borderId="49" xfId="0" applyFont="1" applyFill="1" applyBorder="1" applyAlignment="1">
      <alignment horizontal="center" vertical="center" wrapText="1"/>
    </xf>
    <xf numFmtId="0" fontId="31" fillId="0" borderId="49" xfId="0" applyFont="1" applyFill="1" applyBorder="1" applyAlignment="1">
      <alignment vertical="center"/>
    </xf>
    <xf numFmtId="165" fontId="38" fillId="0" borderId="49" xfId="0" applyNumberFormat="1" applyFont="1" applyFill="1" applyBorder="1" applyAlignment="1">
      <alignment horizontal="center" vertical="center"/>
    </xf>
    <xf numFmtId="0" fontId="0" fillId="0" borderId="0" xfId="0" applyAlignment="1"/>
    <xf numFmtId="165" fontId="0" fillId="0" borderId="0" xfId="0" applyNumberFormat="1"/>
    <xf numFmtId="0" fontId="137" fillId="0" borderId="0" xfId="0" applyFont="1"/>
    <xf numFmtId="0" fontId="137" fillId="0" borderId="0" xfId="14" applyFont="1"/>
    <xf numFmtId="0" fontId="137" fillId="0" borderId="0" xfId="14" applyFont="1" applyFill="1"/>
    <xf numFmtId="165" fontId="38" fillId="0" borderId="0" xfId="14" applyNumberFormat="1" applyFont="1" applyFill="1" applyBorder="1" applyAlignment="1">
      <alignment horizontal="center" vertical="center"/>
    </xf>
    <xf numFmtId="0" fontId="38" fillId="0" borderId="0" xfId="14" applyFont="1" applyFill="1" applyBorder="1" applyAlignment="1">
      <alignment vertical="center"/>
    </xf>
    <xf numFmtId="0" fontId="138" fillId="0" borderId="0" xfId="14" applyFont="1" applyFill="1"/>
    <xf numFmtId="0" fontId="43" fillId="0" borderId="0" xfId="14" applyFont="1"/>
    <xf numFmtId="0" fontId="42" fillId="0" borderId="50" xfId="14" applyFont="1" applyFill="1" applyBorder="1" applyAlignment="1">
      <alignment vertical="center"/>
    </xf>
    <xf numFmtId="0" fontId="42" fillId="0" borderId="2" xfId="14" applyFont="1" applyFill="1" applyBorder="1" applyAlignment="1">
      <alignment vertical="center"/>
    </xf>
    <xf numFmtId="165" fontId="42" fillId="0" borderId="2" xfId="14" applyNumberFormat="1" applyFont="1" applyFill="1" applyBorder="1" applyAlignment="1">
      <alignment horizontal="center" vertical="center"/>
    </xf>
    <xf numFmtId="0" fontId="43" fillId="0" borderId="0" xfId="14" applyFont="1" applyFill="1"/>
    <xf numFmtId="169" fontId="38" fillId="0" borderId="0" xfId="14" applyNumberFormat="1" applyFont="1" applyFill="1" applyBorder="1" applyAlignment="1">
      <alignment horizontal="center" vertical="center"/>
    </xf>
    <xf numFmtId="0" fontId="42" fillId="0" borderId="14" xfId="0" applyFont="1" applyFill="1" applyBorder="1" applyAlignment="1">
      <alignment horizontal="center" vertical="center" wrapText="1"/>
    </xf>
    <xf numFmtId="0" fontId="140" fillId="0" borderId="0" xfId="0" applyFont="1"/>
    <xf numFmtId="165" fontId="38" fillId="0" borderId="0" xfId="0" applyNumberFormat="1" applyFont="1" applyAlignment="1">
      <alignment horizontal="right" vertical="center"/>
    </xf>
    <xf numFmtId="0" fontId="138" fillId="0" borderId="0" xfId="0" applyFont="1" applyAlignment="1">
      <alignment vertical="center"/>
    </xf>
    <xf numFmtId="165" fontId="138" fillId="0" borderId="0" xfId="0" applyNumberFormat="1" applyFont="1" applyAlignment="1">
      <alignment horizontal="right" vertical="center"/>
    </xf>
    <xf numFmtId="0" fontId="38" fillId="0" borderId="49" xfId="0" applyFont="1" applyBorder="1" applyAlignment="1">
      <alignment horizontal="right" vertical="center"/>
    </xf>
    <xf numFmtId="165" fontId="38" fillId="0" borderId="49" xfId="0" applyNumberFormat="1" applyFont="1" applyBorder="1" applyAlignment="1">
      <alignment horizontal="right" vertical="center"/>
    </xf>
    <xf numFmtId="49" fontId="69" fillId="0" borderId="0" xfId="0" applyNumberFormat="1" applyFont="1" applyAlignment="1">
      <alignment vertical="center"/>
    </xf>
    <xf numFmtId="0" fontId="4" fillId="0" borderId="0" xfId="0" applyFont="1" applyAlignment="1">
      <alignment vertical="center"/>
    </xf>
    <xf numFmtId="0" fontId="135" fillId="0" borderId="22" xfId="0" applyFont="1" applyBorder="1" applyAlignment="1">
      <alignment horizontal="center" vertical="center"/>
    </xf>
    <xf numFmtId="0" fontId="135" fillId="0" borderId="4" xfId="0" applyFont="1" applyBorder="1" applyAlignment="1">
      <alignment horizontal="center" vertical="center"/>
    </xf>
    <xf numFmtId="0" fontId="135" fillId="0" borderId="0" xfId="0" applyFont="1" applyAlignment="1">
      <alignment horizontal="center" vertical="center"/>
    </xf>
    <xf numFmtId="0" fontId="134" fillId="0" borderId="3" xfId="0" applyFont="1" applyBorder="1" applyAlignment="1">
      <alignment vertical="center" wrapText="1"/>
    </xf>
    <xf numFmtId="0" fontId="135" fillId="0" borderId="0" xfId="0" applyFont="1" applyAlignment="1">
      <alignment vertical="center" wrapText="1"/>
    </xf>
    <xf numFmtId="0" fontId="135" fillId="0" borderId="0" xfId="0" applyFont="1" applyAlignment="1">
      <alignment horizontal="center" vertical="center" wrapText="1"/>
    </xf>
    <xf numFmtId="0" fontId="135" fillId="0" borderId="3" xfId="0" applyFont="1" applyBorder="1" applyAlignment="1">
      <alignment horizontal="center" vertical="center"/>
    </xf>
    <xf numFmtId="0" fontId="135" fillId="0" borderId="49" xfId="0" applyFont="1" applyBorder="1" applyAlignment="1">
      <alignment vertical="center"/>
    </xf>
    <xf numFmtId="0" fontId="135" fillId="0" borderId="49" xfId="0" applyFont="1" applyBorder="1" applyAlignment="1">
      <alignment horizontal="center" vertical="center"/>
    </xf>
    <xf numFmtId="0" fontId="134" fillId="0" borderId="0" xfId="0" applyFont="1" applyAlignment="1">
      <alignment vertical="center"/>
    </xf>
    <xf numFmtId="0" fontId="135" fillId="0" borderId="0" xfId="0" applyFont="1" applyAlignment="1">
      <alignment vertical="center"/>
    </xf>
    <xf numFmtId="0" fontId="134" fillId="0" borderId="49" xfId="0" applyFont="1" applyBorder="1" applyAlignment="1">
      <alignment vertical="center"/>
    </xf>
    <xf numFmtId="0" fontId="134" fillId="0" borderId="11" xfId="0" applyFont="1" applyBorder="1" applyAlignment="1">
      <alignment vertical="center"/>
    </xf>
    <xf numFmtId="0" fontId="134" fillId="0" borderId="58" xfId="0" applyFont="1" applyBorder="1" applyAlignment="1">
      <alignment vertical="center"/>
    </xf>
    <xf numFmtId="0" fontId="135" fillId="0" borderId="21" xfId="0" applyFont="1" applyBorder="1" applyAlignment="1">
      <alignment horizontal="center" vertical="center"/>
    </xf>
    <xf numFmtId="0" fontId="135" fillId="0" borderId="7" xfId="0" applyFont="1" applyBorder="1" applyAlignment="1">
      <alignment horizontal="center" vertical="center"/>
    </xf>
    <xf numFmtId="0" fontId="12" fillId="0" borderId="0" xfId="0" applyFont="1" applyAlignment="1">
      <alignment vertical="center"/>
    </xf>
    <xf numFmtId="0" fontId="12" fillId="0" borderId="3" xfId="0" applyFont="1" applyBorder="1" applyAlignment="1">
      <alignment vertical="center"/>
    </xf>
    <xf numFmtId="0" fontId="53" fillId="0" borderId="0" xfId="0" applyFont="1" applyBorder="1"/>
    <xf numFmtId="0" fontId="38" fillId="0" borderId="3" xfId="0" applyFont="1" applyBorder="1" applyAlignment="1">
      <alignment horizontal="right"/>
    </xf>
    <xf numFmtId="0" fontId="139" fillId="0" borderId="1" xfId="0" applyFont="1" applyBorder="1" applyAlignment="1">
      <alignment vertical="center"/>
    </xf>
    <xf numFmtId="165" fontId="35" fillId="0" borderId="0" xfId="0" applyNumberFormat="1" applyFont="1"/>
    <xf numFmtId="165" fontId="38" fillId="0" borderId="0" xfId="47" applyNumberFormat="1" applyFont="1"/>
    <xf numFmtId="165" fontId="38" fillId="0" borderId="14" xfId="47" applyNumberFormat="1" applyFont="1" applyBorder="1"/>
    <xf numFmtId="0" fontId="38" fillId="0" borderId="0" xfId="47" applyFont="1"/>
    <xf numFmtId="0" fontId="38" fillId="0" borderId="0" xfId="47" applyFont="1" applyFill="1"/>
    <xf numFmtId="165" fontId="38" fillId="0" borderId="0" xfId="47" applyNumberFormat="1" applyFont="1" applyBorder="1"/>
    <xf numFmtId="165" fontId="55" fillId="0" borderId="0" xfId="47" applyNumberFormat="1" applyFont="1" applyFill="1"/>
    <xf numFmtId="165" fontId="55" fillId="0" borderId="14" xfId="47" applyNumberFormat="1" applyFont="1" applyFill="1" applyBorder="1"/>
    <xf numFmtId="1" fontId="33" fillId="0" borderId="0" xfId="47" applyNumberFormat="1" applyFont="1" applyBorder="1"/>
    <xf numFmtId="0" fontId="31" fillId="0" borderId="0" xfId="47" applyFont="1" applyBorder="1"/>
    <xf numFmtId="0" fontId="33" fillId="0" borderId="0" xfId="47" applyFont="1" applyBorder="1"/>
    <xf numFmtId="1" fontId="33" fillId="0" borderId="0" xfId="47" applyNumberFormat="1" applyFont="1" applyFill="1" applyBorder="1"/>
    <xf numFmtId="0" fontId="65" fillId="0" borderId="0" xfId="47" applyFont="1" applyBorder="1"/>
    <xf numFmtId="165" fontId="31" fillId="0" borderId="0" xfId="47" applyNumberFormat="1" applyFont="1" applyFill="1" applyBorder="1"/>
    <xf numFmtId="0" fontId="33" fillId="0" borderId="0" xfId="47" applyFont="1" applyFill="1" applyBorder="1"/>
    <xf numFmtId="0" fontId="65" fillId="0" borderId="0" xfId="47" applyFont="1" applyFill="1" applyBorder="1"/>
    <xf numFmtId="165" fontId="33" fillId="0" borderId="0" xfId="47" applyNumberFormat="1" applyFont="1" applyFill="1" applyBorder="1"/>
    <xf numFmtId="0" fontId="35" fillId="0" borderId="0" xfId="47" applyFont="1" applyBorder="1" applyAlignment="1">
      <alignment horizontal="right"/>
    </xf>
    <xf numFmtId="165" fontId="35" fillId="0" borderId="0" xfId="47" applyNumberFormat="1" applyFont="1" applyBorder="1"/>
    <xf numFmtId="0" fontId="38" fillId="43" borderId="0" xfId="0" applyFont="1" applyFill="1"/>
    <xf numFmtId="0" fontId="12" fillId="43" borderId="0" xfId="0" applyFont="1" applyFill="1"/>
    <xf numFmtId="0" fontId="36" fillId="43" borderId="0" xfId="0" applyFont="1" applyFill="1" applyAlignment="1">
      <alignment horizontal="right"/>
    </xf>
    <xf numFmtId="0" fontId="145" fillId="0" borderId="0" xfId="0" applyFont="1" applyAlignment="1">
      <alignment horizontal="center" vertical="center" wrapText="1"/>
    </xf>
    <xf numFmtId="0" fontId="135" fillId="0" borderId="49" xfId="0" applyFont="1" applyBorder="1" applyAlignment="1">
      <alignment horizontal="center" vertical="center" wrapText="1"/>
    </xf>
    <xf numFmtId="0" fontId="121" fillId="0" borderId="0" xfId="0" applyFont="1" applyAlignment="1">
      <alignment horizontal="right" vertical="center" wrapText="1"/>
    </xf>
    <xf numFmtId="0" fontId="135" fillId="0" borderId="0" xfId="0" applyFont="1" applyAlignment="1">
      <alignment horizontal="left" vertical="center" indent="1"/>
    </xf>
    <xf numFmtId="0" fontId="135" fillId="0" borderId="49" xfId="0" applyFont="1" applyBorder="1" applyAlignment="1">
      <alignment horizontal="left" vertical="center" indent="1"/>
    </xf>
    <xf numFmtId="0" fontId="4" fillId="0" borderId="0" xfId="0" applyFont="1" applyAlignment="1">
      <alignment vertical="center" wrapText="1"/>
    </xf>
    <xf numFmtId="0" fontId="133" fillId="0" borderId="0" xfId="0" applyFont="1" applyAlignment="1">
      <alignment horizontal="center" vertical="center" wrapText="1"/>
    </xf>
    <xf numFmtId="0" fontId="133" fillId="0" borderId="0" xfId="0" applyFont="1" applyAlignment="1">
      <alignment vertical="center"/>
    </xf>
    <xf numFmtId="0" fontId="4" fillId="0" borderId="57" xfId="0" applyFont="1" applyBorder="1" applyAlignment="1">
      <alignment vertical="center" wrapText="1"/>
    </xf>
    <xf numFmtId="0" fontId="29" fillId="0" borderId="57" xfId="0" applyFont="1" applyBorder="1" applyAlignment="1">
      <alignment horizontal="center" vertical="center"/>
    </xf>
    <xf numFmtId="0" fontId="133" fillId="0" borderId="0" xfId="0" applyFont="1" applyAlignment="1">
      <alignment horizontal="center" vertical="center"/>
    </xf>
    <xf numFmtId="165" fontId="29" fillId="0" borderId="49" xfId="0" applyNumberFormat="1" applyFont="1" applyBorder="1" applyAlignment="1">
      <alignment horizontal="center" vertical="center" wrapText="1"/>
    </xf>
    <xf numFmtId="165" fontId="29" fillId="0" borderId="0" xfId="0" applyNumberFormat="1" applyFont="1" applyAlignment="1">
      <alignment horizontal="center" vertical="center" wrapText="1"/>
    </xf>
    <xf numFmtId="165" fontId="55" fillId="0" borderId="0" xfId="2" applyNumberFormat="1" applyFont="1"/>
    <xf numFmtId="0" fontId="31" fillId="0" borderId="0" xfId="0" applyFont="1" applyAlignment="1">
      <alignment horizontal="center"/>
    </xf>
    <xf numFmtId="0" fontId="31" fillId="0" borderId="3" xfId="0" applyFont="1" applyFill="1" applyBorder="1"/>
    <xf numFmtId="0" fontId="31" fillId="0" borderId="3" xfId="0" applyFont="1" applyFill="1" applyBorder="1" applyAlignment="1">
      <alignment horizontal="center"/>
    </xf>
    <xf numFmtId="1" fontId="31" fillId="0" borderId="0" xfId="0" applyNumberFormat="1" applyFont="1" applyBorder="1" applyAlignment="1">
      <alignment horizontal="right"/>
    </xf>
    <xf numFmtId="165" fontId="31" fillId="0" borderId="0" xfId="0" applyNumberFormat="1" applyFont="1" applyBorder="1" applyAlignment="1">
      <alignment horizontal="right"/>
    </xf>
    <xf numFmtId="1" fontId="33" fillId="0" borderId="0" xfId="0" applyNumberFormat="1" applyFont="1" applyBorder="1"/>
    <xf numFmtId="1" fontId="31" fillId="0" borderId="0" xfId="0" applyNumberFormat="1" applyFont="1" applyBorder="1"/>
    <xf numFmtId="0" fontId="31" fillId="0" borderId="0" xfId="0" applyFont="1" applyBorder="1" applyAlignment="1">
      <alignment horizontal="left"/>
    </xf>
    <xf numFmtId="9" fontId="31" fillId="0" borderId="0" xfId="2" applyFont="1" applyBorder="1"/>
    <xf numFmtId="0" fontId="31" fillId="0" borderId="0" xfId="124" applyFont="1" applyBorder="1" applyAlignment="1">
      <alignment horizontal="left"/>
    </xf>
    <xf numFmtId="0" fontId="31" fillId="0" borderId="0" xfId="124" applyFont="1" applyBorder="1"/>
    <xf numFmtId="166" fontId="31" fillId="0" borderId="0" xfId="2" applyNumberFormat="1" applyFont="1" applyFill="1" applyBorder="1" applyAlignment="1">
      <alignment horizontal="right"/>
    </xf>
    <xf numFmtId="166" fontId="31" fillId="0" borderId="0" xfId="2" applyNumberFormat="1" applyFont="1" applyBorder="1"/>
    <xf numFmtId="0" fontId="53" fillId="0" borderId="0" xfId="288" applyFont="1" applyBorder="1" applyAlignment="1">
      <alignment horizontal="left"/>
    </xf>
    <xf numFmtId="1" fontId="31" fillId="0" borderId="0" xfId="288" applyNumberFormat="1" applyFont="1" applyBorder="1" applyAlignment="1">
      <alignment horizontal="right"/>
    </xf>
    <xf numFmtId="2" fontId="38" fillId="0" borderId="0" xfId="0" applyNumberFormat="1" applyFont="1" applyBorder="1" applyAlignment="1">
      <alignment horizontal="right" vertical="center" shrinkToFit="1"/>
    </xf>
    <xf numFmtId="0" fontId="31" fillId="0" borderId="0" xfId="288" applyFont="1" applyBorder="1" applyAlignment="1">
      <alignment horizontal="left" indent="1"/>
    </xf>
    <xf numFmtId="165" fontId="38" fillId="0" borderId="0" xfId="0" applyNumberFormat="1" applyFont="1" applyBorder="1" applyAlignment="1">
      <alignment horizontal="right" vertical="center" shrinkToFit="1"/>
    </xf>
    <xf numFmtId="1" fontId="38" fillId="0" borderId="0" xfId="38" applyNumberFormat="1" applyFont="1" applyBorder="1"/>
    <xf numFmtId="169" fontId="38" fillId="0" borderId="0" xfId="38" applyNumberFormat="1" applyFont="1" applyBorder="1"/>
    <xf numFmtId="10" fontId="0" fillId="0" borderId="0" xfId="0" applyNumberFormat="1"/>
    <xf numFmtId="9" fontId="0" fillId="0" borderId="0" xfId="0" applyNumberFormat="1"/>
    <xf numFmtId="0" fontId="30" fillId="0" borderId="0" xfId="0" applyFont="1" applyAlignment="1">
      <alignment horizontal="center"/>
    </xf>
    <xf numFmtId="166" fontId="30" fillId="0" borderId="0" xfId="0" applyNumberFormat="1" applyFont="1"/>
    <xf numFmtId="2" fontId="38" fillId="0" borderId="0" xfId="14" applyNumberFormat="1" applyFont="1"/>
    <xf numFmtId="0" fontId="28" fillId="0" borderId="2" xfId="0" applyFont="1" applyBorder="1" applyAlignment="1">
      <alignment horizontal="center" vertical="center"/>
    </xf>
    <xf numFmtId="0" fontId="53" fillId="0" borderId="0" xfId="0" applyFont="1" applyAlignment="1"/>
    <xf numFmtId="0" fontId="31" fillId="0" borderId="12" xfId="0" applyFont="1" applyBorder="1" applyAlignment="1">
      <alignment horizontal="center" vertical="center"/>
    </xf>
    <xf numFmtId="0" fontId="33" fillId="0" borderId="0" xfId="0" applyFont="1" applyAlignment="1">
      <alignment horizontal="center"/>
    </xf>
    <xf numFmtId="0" fontId="56" fillId="0" borderId="0" xfId="0" applyFont="1" applyBorder="1" applyAlignment="1">
      <alignment vertical="center"/>
    </xf>
    <xf numFmtId="0" fontId="29" fillId="0" borderId="0" xfId="0" applyFont="1" applyAlignment="1">
      <alignment horizontal="center" vertical="center" wrapText="1"/>
    </xf>
    <xf numFmtId="0" fontId="31" fillId="0" borderId="0" xfId="0" applyFont="1" applyAlignment="1">
      <alignment vertical="center" wrapText="1"/>
    </xf>
    <xf numFmtId="0" fontId="28" fillId="0" borderId="2" xfId="0" applyFont="1" applyBorder="1" applyAlignment="1">
      <alignment horizontal="center" vertical="center" wrapText="1"/>
    </xf>
    <xf numFmtId="0" fontId="29" fillId="0" borderId="0" xfId="0" applyFont="1" applyAlignment="1">
      <alignment vertical="center" wrapText="1"/>
    </xf>
    <xf numFmtId="0" fontId="28" fillId="0" borderId="49" xfId="0" applyFont="1" applyBorder="1" applyAlignment="1">
      <alignment vertical="center"/>
    </xf>
    <xf numFmtId="0" fontId="29" fillId="0" borderId="49" xfId="0" applyFont="1" applyBorder="1" applyAlignment="1">
      <alignment horizontal="center" vertical="center" wrapText="1"/>
    </xf>
    <xf numFmtId="0" fontId="34" fillId="0" borderId="3" xfId="0" applyFont="1" applyBorder="1" applyAlignment="1">
      <alignment vertical="center"/>
    </xf>
    <xf numFmtId="0" fontId="31" fillId="0" borderId="0" xfId="0" applyFont="1" applyAlignment="1">
      <alignment horizontal="center"/>
    </xf>
    <xf numFmtId="0" fontId="56" fillId="0" borderId="49" xfId="0" applyFont="1" applyBorder="1" applyAlignment="1">
      <alignment vertical="center" wrapText="1"/>
    </xf>
    <xf numFmtId="0" fontId="28" fillId="0" borderId="3" xfId="0" applyFont="1" applyBorder="1" applyAlignment="1">
      <alignment vertical="center"/>
    </xf>
    <xf numFmtId="0" fontId="38" fillId="0" borderId="0" xfId="0" applyFont="1" applyFill="1" applyBorder="1" applyAlignment="1">
      <alignment horizontal="left"/>
    </xf>
    <xf numFmtId="0" fontId="33" fillId="15" borderId="0" xfId="0" applyFont="1" applyFill="1" applyAlignment="1">
      <alignment horizontal="center" vertical="center" wrapText="1"/>
    </xf>
    <xf numFmtId="0" fontId="31" fillId="0" borderId="0" xfId="0" applyFont="1" applyAlignment="1">
      <alignment horizontal="center" vertical="center"/>
    </xf>
    <xf numFmtId="0" fontId="33" fillId="0" borderId="4" xfId="0" applyFont="1" applyBorder="1" applyAlignment="1">
      <alignment horizontal="center" vertical="center" wrapText="1"/>
    </xf>
    <xf numFmtId="0" fontId="29" fillId="0" borderId="0" xfId="0" applyFont="1" applyAlignment="1">
      <alignment horizontal="center" vertical="center"/>
    </xf>
    <xf numFmtId="0" fontId="29" fillId="0" borderId="49" xfId="0" applyFont="1" applyBorder="1" applyAlignment="1">
      <alignment horizontal="center" vertical="center"/>
    </xf>
    <xf numFmtId="0" fontId="33" fillId="0" borderId="51" xfId="0" applyFont="1" applyBorder="1" applyAlignment="1">
      <alignment horizontal="center" wrapText="1"/>
    </xf>
    <xf numFmtId="0" fontId="29" fillId="0" borderId="58" xfId="0" applyFont="1" applyBorder="1" applyAlignment="1">
      <alignment horizontal="center" vertical="center"/>
    </xf>
    <xf numFmtId="0" fontId="28" fillId="0" borderId="58" xfId="0" applyFont="1" applyBorder="1" applyAlignment="1">
      <alignment horizontal="center" vertical="center"/>
    </xf>
    <xf numFmtId="0" fontId="34" fillId="0" borderId="0" xfId="0" applyFont="1" applyBorder="1" applyAlignment="1">
      <alignment horizontal="justify" vertical="center" wrapText="1"/>
    </xf>
    <xf numFmtId="0" fontId="34" fillId="0" borderId="0" xfId="0" applyFont="1" applyBorder="1" applyAlignment="1">
      <alignment horizontal="center" vertical="center" wrapText="1"/>
    </xf>
    <xf numFmtId="0" fontId="149" fillId="0" borderId="49" xfId="0" applyFont="1" applyBorder="1" applyAlignment="1">
      <alignment horizontal="center" vertical="center" wrapText="1"/>
    </xf>
    <xf numFmtId="0" fontId="12" fillId="0" borderId="0" xfId="0" applyFont="1" applyAlignment="1">
      <alignment vertical="center" wrapText="1"/>
    </xf>
    <xf numFmtId="0" fontId="28" fillId="0" borderId="7" xfId="0" applyFont="1" applyBorder="1" applyAlignment="1">
      <alignment horizontal="center" vertical="center" wrapText="1"/>
    </xf>
    <xf numFmtId="0" fontId="34" fillId="0" borderId="0" xfId="0" applyFont="1" applyAlignment="1">
      <alignment horizontal="left" vertical="center" indent="1"/>
    </xf>
    <xf numFmtId="0" fontId="34" fillId="0" borderId="0" xfId="0" applyFont="1" applyAlignment="1">
      <alignment horizontal="center" vertical="center"/>
    </xf>
    <xf numFmtId="0" fontId="34" fillId="0" borderId="4" xfId="0" applyFont="1" applyBorder="1" applyAlignment="1">
      <alignment horizontal="center" vertical="center" wrapText="1"/>
    </xf>
    <xf numFmtId="0" fontId="34" fillId="0" borderId="49" xfId="0" applyFont="1" applyBorder="1" applyAlignment="1">
      <alignment horizontal="left" vertical="center" indent="1"/>
    </xf>
    <xf numFmtId="0" fontId="34" fillId="0" borderId="49" xfId="0" applyFont="1" applyBorder="1" applyAlignment="1">
      <alignment horizontal="center" vertical="center"/>
    </xf>
    <xf numFmtId="0" fontId="34" fillId="0" borderId="58" xfId="0" applyFont="1" applyBorder="1" applyAlignment="1">
      <alignment horizontal="center" vertical="center" wrapText="1"/>
    </xf>
    <xf numFmtId="0" fontId="141" fillId="0" borderId="0" xfId="0" applyFont="1" applyAlignment="1">
      <alignment vertical="center"/>
    </xf>
    <xf numFmtId="0" fontId="45" fillId="0" borderId="0" xfId="0" applyFont="1"/>
    <xf numFmtId="0" fontId="149" fillId="0" borderId="49" xfId="0" applyFont="1" applyFill="1" applyBorder="1" applyAlignment="1">
      <alignment horizontal="center" vertical="center" wrapText="1"/>
    </xf>
    <xf numFmtId="0" fontId="3" fillId="0" borderId="0" xfId="303"/>
    <xf numFmtId="0" fontId="148" fillId="0" borderId="49" xfId="303" applyFont="1" applyBorder="1" applyAlignment="1">
      <alignment vertical="center"/>
    </xf>
    <xf numFmtId="0" fontId="148" fillId="0" borderId="49" xfId="303" applyFont="1" applyBorder="1" applyAlignment="1">
      <alignment horizontal="center" vertical="center"/>
    </xf>
    <xf numFmtId="0" fontId="28" fillId="0" borderId="49" xfId="303" applyFont="1" applyBorder="1" applyAlignment="1">
      <alignment vertical="center"/>
    </xf>
    <xf numFmtId="0" fontId="28" fillId="0" borderId="49" xfId="303" applyFont="1" applyBorder="1" applyAlignment="1">
      <alignment horizontal="center" vertical="center"/>
    </xf>
    <xf numFmtId="0" fontId="29" fillId="0" borderId="0" xfId="303" applyFont="1" applyAlignment="1">
      <alignment vertical="center" wrapText="1"/>
    </xf>
    <xf numFmtId="0" fontId="129" fillId="0" borderId="0" xfId="164" applyFont="1" applyAlignment="1">
      <alignment horizontal="center" vertical="center"/>
    </xf>
    <xf numFmtId="0" fontId="29" fillId="0" borderId="0" xfId="303" applyFont="1" applyAlignment="1">
      <alignment horizontal="center" vertical="center"/>
    </xf>
    <xf numFmtId="0" fontId="29" fillId="0" borderId="49" xfId="303" applyFont="1" applyBorder="1" applyAlignment="1">
      <alignment vertical="center" wrapText="1"/>
    </xf>
    <xf numFmtId="0" fontId="129" fillId="0" borderId="49" xfId="164" applyFont="1" applyBorder="1" applyAlignment="1">
      <alignment horizontal="center" vertical="center"/>
    </xf>
    <xf numFmtId="0" fontId="134" fillId="0" borderId="49" xfId="303" applyFont="1" applyBorder="1" applyAlignment="1">
      <alignment vertical="center"/>
    </xf>
    <xf numFmtId="0" fontId="134" fillId="0" borderId="49" xfId="303" applyFont="1" applyBorder="1" applyAlignment="1">
      <alignment horizontal="center" vertical="center"/>
    </xf>
    <xf numFmtId="0" fontId="135" fillId="0" borderId="0" xfId="303" applyFont="1" applyAlignment="1">
      <alignment vertical="center"/>
    </xf>
    <xf numFmtId="0" fontId="134" fillId="0" borderId="0" xfId="303" applyFont="1" applyAlignment="1">
      <alignment horizontal="center" vertical="center"/>
    </xf>
    <xf numFmtId="0" fontId="135" fillId="0" borderId="0" xfId="303" applyFont="1" applyAlignment="1">
      <alignment horizontal="center" vertical="center"/>
    </xf>
    <xf numFmtId="0" fontId="135" fillId="0" borderId="49" xfId="303" applyFont="1" applyBorder="1" applyAlignment="1">
      <alignment vertical="center"/>
    </xf>
    <xf numFmtId="0" fontId="135" fillId="0" borderId="49" xfId="303" applyFont="1" applyBorder="1" applyAlignment="1">
      <alignment horizontal="center" vertical="center"/>
    </xf>
    <xf numFmtId="0" fontId="134" fillId="0" borderId="2" xfId="303" applyFont="1" applyBorder="1" applyAlignment="1">
      <alignment horizontal="center" vertical="center"/>
    </xf>
    <xf numFmtId="0" fontId="135" fillId="0" borderId="3" xfId="303" applyFont="1" applyBorder="1" applyAlignment="1">
      <alignment horizontal="center" vertical="center"/>
    </xf>
    <xf numFmtId="0" fontId="35" fillId="0" borderId="0" xfId="0" applyFont="1" applyFill="1" applyBorder="1" applyAlignment="1">
      <alignment vertical="center"/>
    </xf>
    <xf numFmtId="0" fontId="69" fillId="0" borderId="0" xfId="0" applyFont="1"/>
    <xf numFmtId="1" fontId="29" fillId="0" borderId="3" xfId="0" applyNumberFormat="1" applyFont="1" applyBorder="1" applyAlignment="1">
      <alignment horizontal="center" vertical="center"/>
    </xf>
    <xf numFmtId="1" fontId="29" fillId="0" borderId="0" xfId="0" applyNumberFormat="1" applyFont="1" applyAlignment="1">
      <alignment horizontal="center" vertical="center"/>
    </xf>
    <xf numFmtId="1" fontId="29" fillId="0" borderId="0" xfId="0" applyNumberFormat="1" applyFont="1" applyAlignment="1">
      <alignment horizontal="center" vertical="center" wrapText="1"/>
    </xf>
    <xf numFmtId="1" fontId="28" fillId="0" borderId="49" xfId="0" applyNumberFormat="1" applyFont="1" applyBorder="1" applyAlignment="1">
      <alignment horizontal="center" vertical="center"/>
    </xf>
    <xf numFmtId="165" fontId="28" fillId="0" borderId="3" xfId="0" applyNumberFormat="1" applyFont="1" applyBorder="1" applyAlignment="1">
      <alignment horizontal="center" vertical="center"/>
    </xf>
    <xf numFmtId="165" fontId="33" fillId="0" borderId="0" xfId="32" applyNumberFormat="1" applyFont="1" applyBorder="1" applyAlignment="1">
      <alignment horizontal="center"/>
    </xf>
    <xf numFmtId="1" fontId="31" fillId="0" borderId="0" xfId="0" applyNumberFormat="1" applyFont="1" applyAlignment="1">
      <alignment horizontal="center" vertical="center"/>
    </xf>
    <xf numFmtId="1" fontId="31" fillId="0" borderId="49" xfId="0" applyNumberFormat="1" applyFont="1" applyBorder="1" applyAlignment="1">
      <alignment horizontal="center" vertical="center"/>
    </xf>
    <xf numFmtId="0" fontId="33" fillId="0" borderId="0" xfId="0" applyFont="1" applyAlignment="1">
      <alignment horizontal="center" vertical="center"/>
    </xf>
    <xf numFmtId="3" fontId="0" fillId="0" borderId="0" xfId="0" applyNumberFormat="1"/>
    <xf numFmtId="0" fontId="69" fillId="0" borderId="0" xfId="0" applyFont="1" applyBorder="1" applyAlignment="1">
      <alignment vertical="center" wrapText="1"/>
    </xf>
    <xf numFmtId="0" fontId="69" fillId="0" borderId="20" xfId="0" applyFont="1" applyBorder="1" applyAlignment="1">
      <alignment vertical="center"/>
    </xf>
    <xf numFmtId="49" fontId="31" fillId="0" borderId="0" xfId="0" applyNumberFormat="1" applyFont="1" applyBorder="1" applyAlignment="1">
      <alignment horizontal="left" vertical="center" indent="1"/>
    </xf>
    <xf numFmtId="0" fontId="134" fillId="0" borderId="49" xfId="0" applyFont="1" applyBorder="1" applyAlignment="1">
      <alignment horizontal="center" vertical="center" wrapText="1"/>
    </xf>
    <xf numFmtId="0" fontId="33" fillId="0" borderId="58" xfId="0" applyFont="1" applyBorder="1" applyAlignment="1">
      <alignment horizontal="center" vertical="center" wrapText="1"/>
    </xf>
    <xf numFmtId="165" fontId="33" fillId="15" borderId="49" xfId="0" applyNumberFormat="1" applyFont="1" applyFill="1" applyBorder="1" applyAlignment="1">
      <alignment horizontal="center" vertical="center" wrapText="1"/>
    </xf>
    <xf numFmtId="0" fontId="28" fillId="15" borderId="49" xfId="0" applyFont="1" applyFill="1" applyBorder="1" applyAlignment="1">
      <alignment horizontal="center" vertical="center"/>
    </xf>
    <xf numFmtId="0" fontId="69" fillId="0" borderId="0" xfId="0" applyFont="1" applyAlignment="1">
      <alignment horizontal="right" vertical="center"/>
    </xf>
    <xf numFmtId="0" fontId="141" fillId="0" borderId="0" xfId="0" applyFont="1" applyBorder="1" applyAlignment="1">
      <alignment vertical="center" wrapText="1"/>
    </xf>
    <xf numFmtId="0" fontId="134" fillId="0" borderId="2" xfId="0" applyFont="1" applyBorder="1" applyAlignment="1">
      <alignment horizontal="center" vertical="center" wrapText="1"/>
    </xf>
    <xf numFmtId="0" fontId="134" fillId="0" borderId="11" xfId="0" applyFont="1" applyBorder="1" applyAlignment="1">
      <alignment horizontal="center" vertical="center" wrapText="1"/>
    </xf>
    <xf numFmtId="0" fontId="28" fillId="0" borderId="58" xfId="0" applyFont="1" applyBorder="1" applyAlignment="1">
      <alignment horizontal="center" vertical="center" wrapText="1"/>
    </xf>
    <xf numFmtId="0" fontId="33" fillId="0" borderId="12" xfId="0" applyFont="1" applyBorder="1" applyAlignment="1">
      <alignment vertical="center"/>
    </xf>
    <xf numFmtId="0" fontId="33" fillId="0" borderId="72" xfId="0" applyFont="1" applyBorder="1" applyAlignment="1">
      <alignment horizontal="center" vertical="center" wrapText="1"/>
    </xf>
    <xf numFmtId="0" fontId="33" fillId="15" borderId="12" xfId="0" applyFont="1" applyFill="1" applyBorder="1" applyAlignment="1">
      <alignment horizontal="center" vertical="center" wrapText="1"/>
    </xf>
    <xf numFmtId="0" fontId="33" fillId="15" borderId="12" xfId="0" applyFont="1" applyFill="1" applyBorder="1" applyAlignment="1">
      <alignment horizontal="center" vertical="center"/>
    </xf>
    <xf numFmtId="0" fontId="3" fillId="0" borderId="0" xfId="0" applyFont="1"/>
    <xf numFmtId="0" fontId="3" fillId="0" borderId="0" xfId="0" applyFont="1" applyAlignment="1">
      <alignment vertical="center" wrapText="1"/>
    </xf>
    <xf numFmtId="0" fontId="69" fillId="0" borderId="0" xfId="0" applyFont="1" applyAlignment="1">
      <alignment horizontal="right"/>
    </xf>
    <xf numFmtId="165" fontId="33" fillId="15" borderId="0" xfId="0" applyNumberFormat="1" applyFont="1" applyFill="1" applyAlignment="1">
      <alignment horizontal="center" vertical="center" wrapText="1"/>
    </xf>
    <xf numFmtId="0" fontId="28" fillId="0" borderId="11" xfId="0" applyFont="1" applyBorder="1" applyAlignment="1">
      <alignment horizontal="center" vertical="center" wrapText="1"/>
    </xf>
    <xf numFmtId="0" fontId="151" fillId="44" borderId="0" xfId="0" applyFont="1" applyFill="1" applyAlignment="1">
      <alignment horizontal="center" vertical="center"/>
    </xf>
    <xf numFmtId="0" fontId="29" fillId="45" borderId="0" xfId="0" applyFont="1" applyFill="1" applyAlignment="1">
      <alignment horizontal="center" vertical="center"/>
    </xf>
    <xf numFmtId="0" fontId="29" fillId="0" borderId="73" xfId="0" applyFont="1" applyBorder="1" applyAlignment="1">
      <alignment vertical="center"/>
    </xf>
    <xf numFmtId="0" fontId="29" fillId="45" borderId="73" xfId="0" applyFont="1" applyFill="1" applyBorder="1" applyAlignment="1">
      <alignment horizontal="center" vertical="center"/>
    </xf>
    <xf numFmtId="0" fontId="3" fillId="0" borderId="0" xfId="0" applyFont="1" applyAlignment="1">
      <alignment vertical="center"/>
    </xf>
    <xf numFmtId="0" fontId="29" fillId="0" borderId="73" xfId="0" applyFont="1" applyBorder="1" applyAlignment="1">
      <alignment horizontal="center" vertical="center"/>
    </xf>
    <xf numFmtId="0" fontId="121" fillId="0" borderId="0" xfId="0" applyFont="1" applyAlignment="1">
      <alignment vertical="center"/>
    </xf>
    <xf numFmtId="0" fontId="151" fillId="44" borderId="0" xfId="0" applyFont="1" applyFill="1" applyAlignment="1">
      <alignment vertical="center"/>
    </xf>
    <xf numFmtId="0" fontId="151" fillId="44" borderId="0" xfId="0" applyFont="1" applyFill="1" applyAlignment="1">
      <alignment horizontal="right" vertical="center"/>
    </xf>
    <xf numFmtId="0" fontId="29" fillId="0" borderId="75" xfId="0" applyFont="1" applyBorder="1" applyAlignment="1">
      <alignment vertical="center"/>
    </xf>
    <xf numFmtId="0" fontId="28" fillId="0" borderId="73" xfId="0" applyFont="1" applyBorder="1" applyAlignment="1">
      <alignment vertical="center"/>
    </xf>
    <xf numFmtId="3" fontId="28" fillId="0" borderId="73" xfId="0" applyNumberFormat="1" applyFont="1" applyBorder="1" applyAlignment="1">
      <alignment horizontal="right" vertical="center"/>
    </xf>
    <xf numFmtId="0" fontId="29" fillId="0" borderId="73" xfId="0" applyFont="1" applyBorder="1" applyAlignment="1">
      <alignment horizontal="left" vertical="center" indent="1"/>
    </xf>
    <xf numFmtId="3" fontId="29" fillId="0" borderId="73" xfId="0" applyNumberFormat="1" applyFont="1" applyBorder="1" applyAlignment="1">
      <alignment horizontal="right" vertical="center"/>
    </xf>
    <xf numFmtId="0" fontId="153" fillId="0" borderId="0" xfId="0" applyFont="1" applyAlignment="1">
      <alignment horizontal="right" vertical="center"/>
    </xf>
    <xf numFmtId="0" fontId="28" fillId="44" borderId="73" xfId="0" applyFont="1" applyFill="1" applyBorder="1" applyAlignment="1">
      <alignment vertical="center"/>
    </xf>
    <xf numFmtId="0" fontId="28" fillId="44" borderId="73" xfId="0" applyFont="1" applyFill="1" applyBorder="1" applyAlignment="1">
      <alignment horizontal="right" vertical="center"/>
    </xf>
    <xf numFmtId="165" fontId="29" fillId="0" borderId="73" xfId="0" applyNumberFormat="1" applyFont="1" applyBorder="1" applyAlignment="1">
      <alignment horizontal="center" vertical="center"/>
    </xf>
    <xf numFmtId="2" fontId="28" fillId="44" borderId="73" xfId="0" applyNumberFormat="1" applyFont="1" applyFill="1" applyBorder="1" applyAlignment="1">
      <alignment horizontal="right" vertical="center"/>
    </xf>
    <xf numFmtId="2" fontId="29" fillId="0" borderId="0" xfId="0" applyNumberFormat="1" applyFont="1" applyBorder="1" applyAlignment="1">
      <alignment horizontal="center" vertical="center"/>
    </xf>
    <xf numFmtId="0" fontId="31" fillId="0" borderId="2" xfId="0" applyFont="1" applyBorder="1"/>
    <xf numFmtId="0" fontId="33" fillId="0" borderId="2" xfId="0" applyFont="1" applyBorder="1"/>
    <xf numFmtId="0" fontId="38" fillId="0" borderId="49" xfId="0" applyFont="1" applyBorder="1"/>
    <xf numFmtId="165" fontId="31" fillId="0" borderId="49" xfId="0" applyNumberFormat="1" applyFont="1" applyBorder="1"/>
    <xf numFmtId="165" fontId="121" fillId="0" borderId="0" xfId="167" applyNumberFormat="1" applyFont="1" applyBorder="1" applyAlignment="1">
      <alignment horizontal="right" vertical="center"/>
    </xf>
    <xf numFmtId="0" fontId="3" fillId="0" borderId="49" xfId="0" applyFont="1" applyBorder="1"/>
    <xf numFmtId="0" fontId="42" fillId="46" borderId="0" xfId="0" applyFont="1" applyFill="1" applyAlignment="1">
      <alignment horizontal="center"/>
    </xf>
    <xf numFmtId="0" fontId="69" fillId="0" borderId="3" xfId="0" applyFont="1" applyBorder="1" applyAlignment="1">
      <alignment horizontal="right" vertical="center" wrapText="1"/>
    </xf>
    <xf numFmtId="0" fontId="147" fillId="0" borderId="0" xfId="0" applyFont="1" applyAlignment="1">
      <alignment horizontal="right" vertical="center"/>
    </xf>
    <xf numFmtId="0" fontId="147" fillId="0" borderId="49" xfId="0" applyFont="1" applyBorder="1" applyAlignment="1">
      <alignment horizontal="right" vertical="center"/>
    </xf>
    <xf numFmtId="0" fontId="148" fillId="0" borderId="49" xfId="0" applyFont="1" applyBorder="1" applyAlignment="1">
      <alignment horizontal="right" vertical="center"/>
    </xf>
    <xf numFmtId="0" fontId="28" fillId="0" borderId="0" xfId="0" applyFont="1" applyBorder="1" applyAlignment="1">
      <alignment vertical="center" wrapText="1"/>
    </xf>
    <xf numFmtId="0" fontId="31" fillId="0" borderId="3" xfId="0" applyFont="1" applyBorder="1" applyAlignment="1">
      <alignment vertical="center"/>
    </xf>
    <xf numFmtId="0" fontId="31" fillId="0" borderId="3" xfId="0" applyFont="1" applyBorder="1" applyAlignment="1">
      <alignment vertical="center" wrapText="1"/>
    </xf>
    <xf numFmtId="0" fontId="28" fillId="0" borderId="2" xfId="0" applyFont="1" applyBorder="1" applyAlignment="1">
      <alignment horizontal="center" vertical="center" wrapText="1"/>
    </xf>
    <xf numFmtId="0" fontId="31" fillId="0" borderId="0" xfId="0" applyFont="1" applyFill="1" applyAlignment="1">
      <alignment vertical="center" wrapText="1"/>
    </xf>
    <xf numFmtId="165" fontId="29" fillId="0" borderId="0" xfId="0" applyNumberFormat="1" applyFont="1" applyAlignment="1">
      <alignment horizontal="center" vertical="center"/>
    </xf>
    <xf numFmtId="0" fontId="31" fillId="0" borderId="0" xfId="0" applyFont="1" applyAlignment="1">
      <alignment horizontal="center"/>
    </xf>
    <xf numFmtId="0" fontId="56" fillId="0" borderId="0" xfId="0" applyFont="1" applyAlignment="1">
      <alignment horizontal="left" vertical="center"/>
    </xf>
    <xf numFmtId="0" fontId="121" fillId="0" borderId="0" xfId="0" applyFont="1" applyBorder="1" applyAlignment="1">
      <alignment horizontal="right" vertical="center"/>
    </xf>
    <xf numFmtId="0" fontId="121" fillId="0" borderId="0" xfId="0" applyFont="1" applyBorder="1" applyAlignment="1">
      <alignment vertical="center"/>
    </xf>
    <xf numFmtId="165" fontId="28" fillId="0" borderId="76" xfId="0" applyNumberFormat="1" applyFont="1" applyBorder="1" applyAlignment="1">
      <alignment horizontal="center" vertical="center" wrapText="1"/>
    </xf>
    <xf numFmtId="165" fontId="28" fillId="0" borderId="76" xfId="0" applyNumberFormat="1" applyFont="1" applyBorder="1" applyAlignment="1">
      <alignment horizontal="center" vertical="center"/>
    </xf>
    <xf numFmtId="165" fontId="28" fillId="0" borderId="49" xfId="0" applyNumberFormat="1" applyFont="1" applyBorder="1" applyAlignment="1">
      <alignment horizontal="center" vertical="center" wrapText="1"/>
    </xf>
    <xf numFmtId="0" fontId="29" fillId="0" borderId="77" xfId="0" applyFont="1" applyBorder="1" applyAlignment="1">
      <alignment horizontal="center" vertical="center"/>
    </xf>
    <xf numFmtId="0" fontId="28" fillId="0" borderId="77" xfId="0" applyFont="1" applyBorder="1" applyAlignment="1">
      <alignment horizontal="center" vertical="center" wrapText="1"/>
    </xf>
    <xf numFmtId="0" fontId="31" fillId="0" borderId="0" xfId="0" applyFont="1" applyAlignment="1"/>
    <xf numFmtId="0" fontId="29" fillId="0" borderId="1" xfId="0" applyFont="1" applyFill="1" applyBorder="1" applyAlignment="1">
      <alignment horizontal="left" vertical="center" wrapText="1" indent="1"/>
    </xf>
    <xf numFmtId="165" fontId="134" fillId="0" borderId="49" xfId="0" applyNumberFormat="1" applyFont="1" applyBorder="1" applyAlignment="1">
      <alignment horizontal="center" vertical="center"/>
    </xf>
    <xf numFmtId="165" fontId="134" fillId="0" borderId="21" xfId="0" applyNumberFormat="1" applyFont="1" applyBorder="1" applyAlignment="1">
      <alignment horizontal="center" vertical="center"/>
    </xf>
    <xf numFmtId="165" fontId="134" fillId="0" borderId="7" xfId="0" applyNumberFormat="1" applyFont="1" applyBorder="1" applyAlignment="1">
      <alignment horizontal="center" vertical="center"/>
    </xf>
    <xf numFmtId="165" fontId="134" fillId="0" borderId="3" xfId="0" applyNumberFormat="1" applyFont="1" applyBorder="1" applyAlignment="1">
      <alignment horizontal="center" vertical="center" wrapText="1"/>
    </xf>
    <xf numFmtId="165" fontId="134" fillId="0" borderId="21" xfId="0" applyNumberFormat="1" applyFont="1" applyBorder="1" applyAlignment="1">
      <alignment horizontal="center" vertical="center" wrapText="1"/>
    </xf>
    <xf numFmtId="165" fontId="135" fillId="0" borderId="22" xfId="0" applyNumberFormat="1" applyFont="1" applyBorder="1" applyAlignment="1">
      <alignment horizontal="center" vertical="center"/>
    </xf>
    <xf numFmtId="165" fontId="135" fillId="0" borderId="4" xfId="0" applyNumberFormat="1" applyFont="1" applyBorder="1" applyAlignment="1">
      <alignment horizontal="center" vertical="center"/>
    </xf>
    <xf numFmtId="165" fontId="135" fillId="0" borderId="0" xfId="0" applyNumberFormat="1" applyFont="1" applyAlignment="1">
      <alignment horizontal="center" vertical="center" wrapText="1"/>
    </xf>
    <xf numFmtId="165" fontId="135" fillId="0" borderId="22" xfId="0" applyNumberFormat="1" applyFont="1" applyBorder="1" applyAlignment="1">
      <alignment horizontal="center" vertical="center" wrapText="1"/>
    </xf>
    <xf numFmtId="165" fontId="135" fillId="0" borderId="23" xfId="0" applyNumberFormat="1" applyFont="1" applyBorder="1" applyAlignment="1">
      <alignment horizontal="center" vertical="center"/>
    </xf>
    <xf numFmtId="165" fontId="135" fillId="0" borderId="58" xfId="0" applyNumberFormat="1" applyFont="1" applyBorder="1" applyAlignment="1">
      <alignment horizontal="center" vertical="center"/>
    </xf>
    <xf numFmtId="165" fontId="135" fillId="0" borderId="49" xfId="0" applyNumberFormat="1" applyFont="1" applyBorder="1" applyAlignment="1">
      <alignment horizontal="center" vertical="center"/>
    </xf>
    <xf numFmtId="165" fontId="134" fillId="0" borderId="22" xfId="0" applyNumberFormat="1" applyFont="1" applyBorder="1" applyAlignment="1">
      <alignment horizontal="center" vertical="center"/>
    </xf>
    <xf numFmtId="165" fontId="134" fillId="0" borderId="4" xfId="0" applyNumberFormat="1" applyFont="1" applyBorder="1" applyAlignment="1">
      <alignment horizontal="center" vertical="center"/>
    </xf>
    <xf numFmtId="165" fontId="134" fillId="0" borderId="0" xfId="0" applyNumberFormat="1" applyFont="1" applyAlignment="1">
      <alignment horizontal="center" vertical="center"/>
    </xf>
    <xf numFmtId="165" fontId="135" fillId="0" borderId="0" xfId="0" applyNumberFormat="1" applyFont="1" applyAlignment="1">
      <alignment horizontal="center" vertical="center"/>
    </xf>
    <xf numFmtId="165" fontId="134" fillId="0" borderId="58" xfId="0" applyNumberFormat="1" applyFont="1" applyBorder="1" applyAlignment="1">
      <alignment horizontal="center" vertical="center"/>
    </xf>
    <xf numFmtId="0" fontId="42" fillId="0" borderId="0" xfId="0" applyNumberFormat="1" applyFont="1" applyFill="1" applyBorder="1" applyAlignment="1">
      <alignment horizontal="right"/>
    </xf>
    <xf numFmtId="1" fontId="0" fillId="0" borderId="0" xfId="0" applyNumberFormat="1"/>
    <xf numFmtId="0" fontId="45" fillId="0" borderId="0" xfId="0" applyFont="1" applyAlignment="1">
      <alignment horizontal="center"/>
    </xf>
    <xf numFmtId="1" fontId="45" fillId="0" borderId="0" xfId="0" applyNumberFormat="1" applyFont="1" applyAlignment="1">
      <alignment horizontal="center"/>
    </xf>
    <xf numFmtId="0" fontId="35" fillId="0" borderId="0" xfId="32" applyFont="1" applyFill="1" applyBorder="1"/>
    <xf numFmtId="0" fontId="35" fillId="0" borderId="0" xfId="32" applyFont="1" applyBorder="1"/>
    <xf numFmtId="0" fontId="0" fillId="0" borderId="0" xfId="0" applyBorder="1"/>
    <xf numFmtId="0" fontId="2" fillId="0" borderId="0" xfId="304"/>
    <xf numFmtId="3" fontId="2" fillId="0" borderId="0" xfId="304" applyNumberFormat="1"/>
    <xf numFmtId="0" fontId="2" fillId="0" borderId="0" xfId="304" applyFill="1"/>
    <xf numFmtId="3" fontId="2" fillId="0" borderId="0" xfId="304" applyNumberFormat="1" applyFill="1"/>
    <xf numFmtId="0" fontId="31" fillId="0" borderId="0" xfId="304" applyFont="1"/>
    <xf numFmtId="0" fontId="38" fillId="0" borderId="0" xfId="304" applyFont="1" applyBorder="1" applyAlignment="1">
      <alignment vertical="center" wrapText="1"/>
    </xf>
    <xf numFmtId="0" fontId="31" fillId="0" borderId="0" xfId="304" applyFont="1" applyBorder="1"/>
    <xf numFmtId="3" fontId="31" fillId="0" borderId="0" xfId="304" applyNumberFormat="1" applyFont="1" applyBorder="1" applyAlignment="1">
      <alignment horizontal="center"/>
    </xf>
    <xf numFmtId="3" fontId="31" fillId="0" borderId="0" xfId="304" applyNumberFormat="1" applyFont="1" applyAlignment="1">
      <alignment horizontal="center"/>
    </xf>
    <xf numFmtId="0" fontId="31" fillId="0" borderId="0" xfId="304" applyFont="1" applyAlignment="1">
      <alignment horizontal="center"/>
    </xf>
    <xf numFmtId="0" fontId="2" fillId="0" borderId="0" xfId="304" applyAlignment="1">
      <alignment horizontal="center"/>
    </xf>
    <xf numFmtId="0" fontId="31" fillId="0" borderId="0" xfId="304" applyFont="1" applyAlignment="1">
      <alignment horizontal="left"/>
    </xf>
    <xf numFmtId="3" fontId="31" fillId="0" borderId="0" xfId="304" applyNumberFormat="1" applyFont="1" applyAlignment="1">
      <alignment horizontal="left"/>
    </xf>
    <xf numFmtId="0" fontId="55" fillId="0" borderId="0" xfId="304" applyFont="1" applyAlignment="1">
      <alignment horizontal="right"/>
    </xf>
    <xf numFmtId="0" fontId="65" fillId="0" borderId="0" xfId="304" applyFont="1" applyAlignment="1">
      <alignment horizontal="right"/>
    </xf>
    <xf numFmtId="3" fontId="55" fillId="0" borderId="0" xfId="304" applyNumberFormat="1" applyFont="1" applyBorder="1" applyAlignment="1">
      <alignment horizontal="right"/>
    </xf>
    <xf numFmtId="177" fontId="55" fillId="0" borderId="0" xfId="305" applyNumberFormat="1" applyFont="1" applyAlignment="1">
      <alignment horizontal="right"/>
    </xf>
    <xf numFmtId="3" fontId="55" fillId="0" borderId="0" xfId="304" applyNumberFormat="1" applyFont="1" applyAlignment="1">
      <alignment horizontal="right"/>
    </xf>
    <xf numFmtId="177" fontId="55" fillId="0" borderId="0" xfId="304" applyNumberFormat="1" applyFont="1" applyAlignment="1">
      <alignment horizontal="right"/>
    </xf>
    <xf numFmtId="0" fontId="33" fillId="0" borderId="14" xfId="304" applyFont="1" applyBorder="1"/>
    <xf numFmtId="0" fontId="33" fillId="0" borderId="14" xfId="304" applyFont="1" applyBorder="1" applyAlignment="1">
      <alignment horizontal="center"/>
    </xf>
    <xf numFmtId="0" fontId="56" fillId="0" borderId="0" xfId="0" applyFont="1" applyBorder="1" applyAlignment="1">
      <alignment vertical="center"/>
    </xf>
    <xf numFmtId="0" fontId="53" fillId="0" borderId="0" xfId="0" applyFont="1" applyBorder="1" applyAlignment="1">
      <alignment horizontal="left"/>
    </xf>
    <xf numFmtId="0" fontId="31" fillId="0" borderId="0" xfId="307" applyFont="1"/>
    <xf numFmtId="0" fontId="31" fillId="0" borderId="18" xfId="307" applyFont="1" applyBorder="1"/>
    <xf numFmtId="0" fontId="31" fillId="0" borderId="51" xfId="307" applyFont="1" applyFill="1" applyBorder="1"/>
    <xf numFmtId="0" fontId="31" fillId="0" borderId="18" xfId="307" applyFont="1" applyFill="1" applyBorder="1"/>
    <xf numFmtId="0" fontId="33" fillId="0" borderId="25" xfId="307" applyFont="1" applyFill="1" applyBorder="1" applyAlignment="1">
      <alignment horizontal="center"/>
    </xf>
    <xf numFmtId="0" fontId="33" fillId="0" borderId="18" xfId="307" applyFont="1" applyFill="1" applyBorder="1" applyAlignment="1">
      <alignment horizontal="center"/>
    </xf>
    <xf numFmtId="0" fontId="33" fillId="0" borderId="14" xfId="307" applyFont="1" applyFill="1" applyBorder="1" applyAlignment="1">
      <alignment horizontal="center"/>
    </xf>
    <xf numFmtId="0" fontId="33" fillId="0" borderId="52" xfId="307" applyFont="1" applyFill="1" applyBorder="1" applyAlignment="1">
      <alignment horizontal="center"/>
    </xf>
    <xf numFmtId="0" fontId="33" fillId="0" borderId="51" xfId="307" applyFont="1" applyFill="1" applyBorder="1" applyAlignment="1">
      <alignment horizontal="center"/>
    </xf>
    <xf numFmtId="1" fontId="33" fillId="0" borderId="14" xfId="307" applyNumberFormat="1" applyFont="1" applyFill="1" applyBorder="1" applyAlignment="1">
      <alignment horizontal="center"/>
    </xf>
    <xf numFmtId="0" fontId="33" fillId="0" borderId="51" xfId="307" applyFont="1" applyFill="1" applyBorder="1" applyAlignment="1">
      <alignment horizontal="left" vertical="center"/>
    </xf>
    <xf numFmtId="0" fontId="33" fillId="0" borderId="31" xfId="307" applyFont="1" applyFill="1" applyBorder="1" applyAlignment="1">
      <alignment horizontal="left" vertical="center"/>
    </xf>
    <xf numFmtId="1" fontId="33" fillId="0" borderId="34" xfId="307" applyNumberFormat="1" applyFont="1" applyFill="1" applyBorder="1" applyAlignment="1">
      <alignment horizontal="center" vertical="center"/>
    </xf>
    <xf numFmtId="2" fontId="33" fillId="0" borderId="51" xfId="307" applyNumberFormat="1" applyFont="1" applyFill="1" applyBorder="1" applyAlignment="1">
      <alignment horizontal="center" vertical="center"/>
    </xf>
    <xf numFmtId="2" fontId="33" fillId="0" borderId="34" xfId="307" applyNumberFormat="1" applyFont="1" applyFill="1" applyBorder="1" applyAlignment="1">
      <alignment horizontal="center" vertical="center"/>
    </xf>
    <xf numFmtId="0" fontId="31" fillId="0" borderId="17" xfId="307" applyFont="1" applyFill="1" applyBorder="1" applyAlignment="1">
      <alignment horizontal="left" vertical="center"/>
    </xf>
    <xf numFmtId="0" fontId="31" fillId="0" borderId="24" xfId="307" applyFont="1" applyFill="1" applyBorder="1" applyAlignment="1">
      <alignment horizontal="center" vertical="center"/>
    </xf>
    <xf numFmtId="0" fontId="31" fillId="0" borderId="17" xfId="307" applyFont="1" applyFill="1" applyBorder="1" applyAlignment="1">
      <alignment horizontal="center" vertical="center"/>
    </xf>
    <xf numFmtId="1" fontId="31" fillId="0" borderId="0" xfId="307" applyNumberFormat="1" applyFont="1" applyFill="1" applyAlignment="1">
      <alignment horizontal="center" vertical="center"/>
    </xf>
    <xf numFmtId="2" fontId="31" fillId="0" borderId="17" xfId="307" applyNumberFormat="1" applyFont="1" applyFill="1" applyBorder="1" applyAlignment="1">
      <alignment horizontal="center" vertical="center"/>
    </xf>
    <xf numFmtId="1" fontId="31" fillId="0" borderId="0" xfId="307" applyNumberFormat="1" applyFont="1" applyFill="1" applyBorder="1" applyAlignment="1">
      <alignment horizontal="center" vertical="center"/>
    </xf>
    <xf numFmtId="2" fontId="31" fillId="0" borderId="0" xfId="307" applyNumberFormat="1" applyFont="1" applyFill="1" applyAlignment="1">
      <alignment horizontal="center" vertical="center"/>
    </xf>
    <xf numFmtId="1" fontId="38" fillId="0" borderId="0" xfId="307" applyNumberFormat="1" applyFont="1" applyFill="1" applyAlignment="1">
      <alignment horizontal="center" vertical="center"/>
    </xf>
    <xf numFmtId="0" fontId="31" fillId="0" borderId="17" xfId="307" applyFont="1" applyFill="1" applyBorder="1" applyAlignment="1">
      <alignment horizontal="left"/>
    </xf>
    <xf numFmtId="0" fontId="31" fillId="0" borderId="24" xfId="307" applyFont="1" applyFill="1" applyBorder="1" applyAlignment="1">
      <alignment horizontal="center"/>
    </xf>
    <xf numFmtId="0" fontId="31" fillId="0" borderId="17" xfId="307" applyFont="1" applyFill="1" applyBorder="1" applyAlignment="1">
      <alignment horizontal="center"/>
    </xf>
    <xf numFmtId="1" fontId="31" fillId="0" borderId="0" xfId="307" applyNumberFormat="1" applyFont="1" applyFill="1" applyAlignment="1">
      <alignment horizontal="center"/>
    </xf>
    <xf numFmtId="2" fontId="31" fillId="0" borderId="17" xfId="307" applyNumberFormat="1" applyFont="1" applyFill="1" applyBorder="1" applyAlignment="1">
      <alignment horizontal="center"/>
    </xf>
    <xf numFmtId="1" fontId="31" fillId="0" borderId="0" xfId="307" applyNumberFormat="1" applyFont="1" applyFill="1" applyBorder="1" applyAlignment="1">
      <alignment horizontal="center"/>
    </xf>
    <xf numFmtId="2" fontId="31" fillId="0" borderId="0" xfId="307" applyNumberFormat="1" applyFont="1" applyFill="1" applyAlignment="1">
      <alignment horizontal="center"/>
    </xf>
    <xf numFmtId="0" fontId="38" fillId="0" borderId="17" xfId="307" applyFont="1" applyFill="1" applyBorder="1" applyAlignment="1">
      <alignment horizontal="left"/>
    </xf>
    <xf numFmtId="1" fontId="38" fillId="0" borderId="0" xfId="307" applyNumberFormat="1" applyFont="1" applyFill="1" applyAlignment="1">
      <alignment horizontal="center"/>
    </xf>
    <xf numFmtId="2" fontId="38" fillId="0" borderId="17" xfId="307" applyNumberFormat="1" applyFont="1" applyFill="1" applyBorder="1" applyAlignment="1">
      <alignment horizontal="center"/>
    </xf>
    <xf numFmtId="1" fontId="38" fillId="0" borderId="0" xfId="307" applyNumberFormat="1" applyFont="1" applyFill="1" applyBorder="1" applyAlignment="1">
      <alignment horizontal="center"/>
    </xf>
    <xf numFmtId="2" fontId="38" fillId="0" borderId="0" xfId="307" applyNumberFormat="1" applyFont="1" applyFill="1" applyAlignment="1">
      <alignment horizontal="center"/>
    </xf>
    <xf numFmtId="0" fontId="33" fillId="0" borderId="31" xfId="307" applyFont="1" applyFill="1" applyBorder="1" applyAlignment="1">
      <alignment horizontal="center" vertical="center"/>
    </xf>
    <xf numFmtId="0" fontId="33" fillId="0" borderId="51" xfId="307" applyFont="1" applyFill="1" applyBorder="1" applyAlignment="1">
      <alignment horizontal="center" vertical="center"/>
    </xf>
    <xf numFmtId="0" fontId="31" fillId="0" borderId="17" xfId="307" applyFont="1" applyFill="1" applyBorder="1" applyAlignment="1">
      <alignment vertical="center"/>
    </xf>
    <xf numFmtId="0" fontId="31" fillId="0" borderId="17" xfId="307" applyFont="1" applyFill="1" applyBorder="1" applyAlignment="1"/>
    <xf numFmtId="1" fontId="31" fillId="0" borderId="0" xfId="307" applyNumberFormat="1" applyFont="1" applyFill="1"/>
    <xf numFmtId="0" fontId="31" fillId="0" borderId="0" xfId="307" applyFont="1" applyFill="1"/>
    <xf numFmtId="2" fontId="31" fillId="0" borderId="0" xfId="307" applyNumberFormat="1" applyFont="1" applyFill="1" applyBorder="1" applyAlignment="1">
      <alignment horizontal="center" vertical="center"/>
    </xf>
    <xf numFmtId="0" fontId="38" fillId="0" borderId="17" xfId="307" applyFont="1" applyFill="1" applyBorder="1" applyAlignment="1">
      <alignment horizontal="center"/>
    </xf>
    <xf numFmtId="0" fontId="38" fillId="0" borderId="24" xfId="307" applyFont="1" applyFill="1" applyBorder="1" applyAlignment="1">
      <alignment horizontal="center"/>
    </xf>
    <xf numFmtId="0" fontId="33" fillId="0" borderId="51" xfId="307" applyFont="1" applyFill="1" applyBorder="1" applyAlignment="1">
      <alignment horizontal="left" vertical="top"/>
    </xf>
    <xf numFmtId="0" fontId="33" fillId="0" borderId="31" xfId="307" applyFont="1" applyFill="1" applyBorder="1" applyAlignment="1">
      <alignment horizontal="center" vertical="top"/>
    </xf>
    <xf numFmtId="0" fontId="33" fillId="0" borderId="51" xfId="307" applyFont="1" applyFill="1" applyBorder="1" applyAlignment="1">
      <alignment horizontal="center" vertical="top"/>
    </xf>
    <xf numFmtId="1" fontId="33" fillId="0" borderId="34" xfId="307" applyNumberFormat="1" applyFont="1" applyFill="1" applyBorder="1" applyAlignment="1">
      <alignment horizontal="center" vertical="top"/>
    </xf>
    <xf numFmtId="2" fontId="33" fillId="0" borderId="51" xfId="307" applyNumberFormat="1" applyFont="1" applyFill="1" applyBorder="1" applyAlignment="1">
      <alignment horizontal="center" vertical="top"/>
    </xf>
    <xf numFmtId="2" fontId="33" fillId="0" borderId="34" xfId="307" applyNumberFormat="1" applyFont="1" applyFill="1" applyBorder="1" applyAlignment="1">
      <alignment horizontal="center" vertical="top"/>
    </xf>
    <xf numFmtId="0" fontId="31" fillId="0" borderId="18" xfId="307" applyFont="1" applyFill="1" applyBorder="1" applyAlignment="1">
      <alignment horizontal="left"/>
    </xf>
    <xf numFmtId="0" fontId="31" fillId="0" borderId="25" xfId="307" applyFont="1" applyFill="1" applyBorder="1" applyAlignment="1">
      <alignment horizontal="center"/>
    </xf>
    <xf numFmtId="0" fontId="31" fillId="0" borderId="18" xfId="307" applyFont="1" applyFill="1" applyBorder="1" applyAlignment="1">
      <alignment horizontal="center"/>
    </xf>
    <xf numFmtId="1" fontId="31" fillId="0" borderId="14" xfId="307" applyNumberFormat="1" applyFont="1" applyFill="1" applyBorder="1" applyAlignment="1">
      <alignment horizontal="center"/>
    </xf>
    <xf numFmtId="2" fontId="31" fillId="0" borderId="18" xfId="307" applyNumberFormat="1" applyFont="1" applyFill="1" applyBorder="1" applyAlignment="1">
      <alignment horizontal="center"/>
    </xf>
    <xf numFmtId="2" fontId="31" fillId="0" borderId="14" xfId="307" applyNumberFormat="1" applyFont="1" applyFill="1" applyBorder="1" applyAlignment="1">
      <alignment horizontal="center"/>
    </xf>
    <xf numFmtId="0" fontId="33" fillId="0" borderId="51" xfId="307" applyFont="1" applyFill="1" applyBorder="1" applyAlignment="1">
      <alignment horizontal="left"/>
    </xf>
    <xf numFmtId="0" fontId="33" fillId="0" borderId="31" xfId="307" applyFont="1" applyFill="1" applyBorder="1" applyAlignment="1">
      <alignment horizontal="left"/>
    </xf>
    <xf numFmtId="1" fontId="33" fillId="0" borderId="34" xfId="307" applyNumberFormat="1" applyFont="1" applyFill="1" applyBorder="1" applyAlignment="1">
      <alignment horizontal="center"/>
    </xf>
    <xf numFmtId="2" fontId="31" fillId="0" borderId="51" xfId="307" applyNumberFormat="1" applyFont="1" applyFill="1" applyBorder="1" applyAlignment="1">
      <alignment horizontal="center"/>
    </xf>
    <xf numFmtId="1" fontId="42" fillId="0" borderId="34" xfId="307" applyNumberFormat="1" applyFont="1" applyFill="1" applyBorder="1" applyAlignment="1">
      <alignment horizontal="center"/>
    </xf>
    <xf numFmtId="2" fontId="33" fillId="0" borderId="34" xfId="307" applyNumberFormat="1" applyFont="1" applyFill="1" applyBorder="1" applyAlignment="1">
      <alignment horizontal="center"/>
    </xf>
    <xf numFmtId="0" fontId="33" fillId="0" borderId="18" xfId="307" applyFont="1" applyFill="1" applyBorder="1" applyAlignment="1">
      <alignment horizontal="left"/>
    </xf>
    <xf numFmtId="0" fontId="33" fillId="0" borderId="25" xfId="307" applyFont="1" applyFill="1" applyBorder="1" applyAlignment="1">
      <alignment horizontal="left"/>
    </xf>
    <xf numFmtId="2" fontId="33" fillId="0" borderId="18" xfId="307" applyNumberFormat="1" applyFont="1" applyFill="1" applyBorder="1" applyAlignment="1">
      <alignment horizontal="center"/>
    </xf>
    <xf numFmtId="1" fontId="33" fillId="0" borderId="14" xfId="307" applyNumberFormat="1" applyFont="1" applyFill="1" applyBorder="1" applyAlignment="1">
      <alignment horizontal="center" vertical="top"/>
    </xf>
    <xf numFmtId="2" fontId="33" fillId="0" borderId="14" xfId="307" applyNumberFormat="1" applyFont="1" applyFill="1" applyBorder="1" applyAlignment="1">
      <alignment horizontal="center" vertical="top"/>
    </xf>
    <xf numFmtId="0" fontId="33" fillId="0" borderId="17" xfId="307" applyFont="1" applyFill="1" applyBorder="1" applyAlignment="1">
      <alignment horizontal="left"/>
    </xf>
    <xf numFmtId="0" fontId="33" fillId="0" borderId="24" xfId="307" applyFont="1" applyFill="1" applyBorder="1" applyAlignment="1">
      <alignment horizontal="left"/>
    </xf>
    <xf numFmtId="1" fontId="33" fillId="0" borderId="0" xfId="307" applyNumberFormat="1" applyFont="1" applyFill="1" applyAlignment="1">
      <alignment horizontal="center"/>
    </xf>
    <xf numFmtId="165" fontId="31" fillId="0" borderId="17" xfId="307" applyNumberFormat="1" applyFont="1" applyFill="1" applyBorder="1" applyAlignment="1">
      <alignment horizontal="center"/>
    </xf>
    <xf numFmtId="165" fontId="31" fillId="0" borderId="0" xfId="307" applyNumberFormat="1" applyFont="1" applyFill="1" applyBorder="1" applyAlignment="1">
      <alignment horizontal="center"/>
    </xf>
    <xf numFmtId="0" fontId="33" fillId="0" borderId="31" xfId="307" applyFont="1" applyFill="1" applyBorder="1" applyAlignment="1">
      <alignment horizontal="left" vertical="top"/>
    </xf>
    <xf numFmtId="0" fontId="31" fillId="0" borderId="24" xfId="307" applyFont="1" applyFill="1" applyBorder="1" applyAlignment="1">
      <alignment horizontal="left"/>
    </xf>
    <xf numFmtId="2" fontId="31" fillId="0" borderId="0" xfId="307" applyNumberFormat="1" applyFont="1" applyFill="1" applyBorder="1" applyAlignment="1">
      <alignment horizontal="center"/>
    </xf>
    <xf numFmtId="3" fontId="31" fillId="0" borderId="19" xfId="307" applyNumberFormat="1" applyFont="1" applyFill="1" applyBorder="1" applyAlignment="1">
      <alignment horizontal="center"/>
    </xf>
    <xf numFmtId="0" fontId="38" fillId="0" borderId="18" xfId="307" applyFont="1" applyFill="1" applyBorder="1" applyAlignment="1">
      <alignment horizontal="left"/>
    </xf>
    <xf numFmtId="0" fontId="38" fillId="0" borderId="25" xfId="307" applyFont="1" applyFill="1" applyBorder="1" applyAlignment="1">
      <alignment horizontal="left"/>
    </xf>
    <xf numFmtId="1" fontId="38" fillId="0" borderId="14" xfId="307" applyNumberFormat="1" applyFont="1" applyFill="1" applyBorder="1" applyAlignment="1">
      <alignment horizontal="center"/>
    </xf>
    <xf numFmtId="2" fontId="38" fillId="0" borderId="18" xfId="307" applyNumberFormat="1" applyFont="1" applyFill="1" applyBorder="1" applyAlignment="1">
      <alignment horizontal="center"/>
    </xf>
    <xf numFmtId="2" fontId="38" fillId="0" borderId="14" xfId="307" applyNumberFormat="1" applyFont="1" applyFill="1" applyBorder="1" applyAlignment="1">
      <alignment horizontal="center"/>
    </xf>
    <xf numFmtId="0" fontId="38" fillId="0" borderId="14" xfId="307" applyFont="1" applyFill="1" applyBorder="1" applyAlignment="1">
      <alignment horizontal="center"/>
    </xf>
    <xf numFmtId="0" fontId="42" fillId="0" borderId="51" xfId="307" applyFont="1" applyFill="1" applyBorder="1" applyAlignment="1">
      <alignment horizontal="left"/>
    </xf>
    <xf numFmtId="0" fontId="42" fillId="0" borderId="25" xfId="307" applyFont="1" applyFill="1" applyBorder="1" applyAlignment="1">
      <alignment horizontal="left"/>
    </xf>
    <xf numFmtId="0" fontId="42" fillId="0" borderId="14" xfId="307" applyFont="1" applyFill="1" applyBorder="1" applyAlignment="1">
      <alignment horizontal="left"/>
    </xf>
    <xf numFmtId="3" fontId="33" fillId="0" borderId="52" xfId="307" applyNumberFormat="1" applyFont="1" applyFill="1" applyBorder="1" applyAlignment="1">
      <alignment horizontal="center" vertical="center"/>
    </xf>
    <xf numFmtId="4" fontId="33" fillId="0" borderId="51" xfId="307" applyNumberFormat="1" applyFont="1" applyFill="1" applyBorder="1" applyAlignment="1">
      <alignment horizontal="center" vertical="center"/>
    </xf>
    <xf numFmtId="4" fontId="33" fillId="0" borderId="34" xfId="307" applyNumberFormat="1" applyFont="1" applyFill="1" applyBorder="1" applyAlignment="1">
      <alignment horizontal="center" vertical="center"/>
    </xf>
    <xf numFmtId="3" fontId="33" fillId="0" borderId="34" xfId="307" applyNumberFormat="1" applyFont="1" applyFill="1" applyBorder="1" applyAlignment="1">
      <alignment horizontal="center" vertical="center"/>
    </xf>
    <xf numFmtId="0" fontId="33" fillId="0" borderId="25" xfId="307" applyFont="1" applyFill="1" applyBorder="1" applyAlignment="1">
      <alignment horizontal="left" vertical="top"/>
    </xf>
    <xf numFmtId="0" fontId="33" fillId="0" borderId="14" xfId="307" applyFont="1" applyFill="1" applyBorder="1" applyAlignment="1">
      <alignment horizontal="left" vertical="top"/>
    </xf>
    <xf numFmtId="3" fontId="33" fillId="0" borderId="52" xfId="307" applyNumberFormat="1" applyFont="1" applyFill="1" applyBorder="1" applyAlignment="1">
      <alignment horizontal="center"/>
    </xf>
    <xf numFmtId="4" fontId="33" fillId="0" borderId="51" xfId="307" applyNumberFormat="1" applyFont="1" applyFill="1" applyBorder="1" applyAlignment="1">
      <alignment horizontal="center"/>
    </xf>
    <xf numFmtId="4" fontId="33" fillId="0" borderId="14" xfId="307" applyNumberFormat="1" applyFont="1" applyFill="1" applyBorder="1" applyAlignment="1">
      <alignment horizontal="center"/>
    </xf>
    <xf numFmtId="4" fontId="33" fillId="0" borderId="18" xfId="307" applyNumberFormat="1" applyFont="1" applyFill="1" applyBorder="1" applyAlignment="1">
      <alignment horizontal="center"/>
    </xf>
    <xf numFmtId="3" fontId="33" fillId="0" borderId="14" xfId="307" applyNumberFormat="1" applyFont="1" applyFill="1" applyBorder="1" applyAlignment="1">
      <alignment horizontal="center"/>
    </xf>
    <xf numFmtId="4" fontId="33" fillId="0" borderId="34" xfId="307" applyNumberFormat="1" applyFont="1" applyFill="1" applyBorder="1" applyAlignment="1">
      <alignment horizontal="center"/>
    </xf>
    <xf numFmtId="0" fontId="38" fillId="0" borderId="24" xfId="307" applyFont="1" applyFill="1" applyBorder="1" applyAlignment="1">
      <alignment horizontal="left"/>
    </xf>
    <xf numFmtId="0" fontId="38" fillId="0" borderId="0" xfId="307" applyFont="1" applyFill="1" applyAlignment="1">
      <alignment horizontal="left"/>
    </xf>
    <xf numFmtId="2" fontId="38" fillId="0" borderId="53" xfId="307" applyNumberFormat="1" applyFont="1" applyFill="1" applyBorder="1" applyAlignment="1">
      <alignment horizontal="center"/>
    </xf>
    <xf numFmtId="2" fontId="38" fillId="0" borderId="0" xfId="307" applyNumberFormat="1" applyFont="1" applyFill="1" applyBorder="1" applyAlignment="1">
      <alignment horizontal="center"/>
    </xf>
    <xf numFmtId="3" fontId="38" fillId="0" borderId="19" xfId="307" applyNumberFormat="1" applyFont="1" applyFill="1" applyBorder="1" applyAlignment="1">
      <alignment horizontal="center"/>
    </xf>
    <xf numFmtId="0" fontId="38" fillId="0" borderId="14" xfId="307" applyFont="1" applyFill="1" applyBorder="1" applyAlignment="1">
      <alignment horizontal="left"/>
    </xf>
    <xf numFmtId="3" fontId="31" fillId="0" borderId="52" xfId="307" applyNumberFormat="1" applyFont="1" applyFill="1" applyBorder="1" applyAlignment="1">
      <alignment horizontal="center"/>
    </xf>
    <xf numFmtId="0" fontId="42" fillId="0" borderId="31" xfId="307" applyFont="1" applyFill="1" applyBorder="1" applyAlignment="1">
      <alignment horizontal="left"/>
    </xf>
    <xf numFmtId="0" fontId="38" fillId="0" borderId="0" xfId="307" applyFont="1" applyFill="1" applyBorder="1" applyAlignment="1"/>
    <xf numFmtId="0" fontId="53" fillId="0" borderId="0" xfId="0" applyFont="1" applyFill="1" applyBorder="1" applyAlignment="1">
      <alignment horizontal="left"/>
    </xf>
    <xf numFmtId="0" fontId="31" fillId="0" borderId="25" xfId="307" applyFont="1" applyFill="1" applyBorder="1"/>
    <xf numFmtId="0" fontId="33" fillId="0" borderId="51" xfId="0" applyFont="1" applyBorder="1" applyAlignment="1">
      <alignment horizontal="justify" vertical="center" wrapText="1"/>
    </xf>
    <xf numFmtId="0" fontId="33" fillId="0" borderId="34" xfId="0" applyFont="1" applyBorder="1" applyAlignment="1">
      <alignment horizontal="justify" vertical="center" wrapText="1"/>
    </xf>
    <xf numFmtId="0" fontId="31" fillId="0" borderId="51" xfId="0" applyFont="1" applyBorder="1" applyAlignment="1">
      <alignment horizontal="justify" vertical="top" wrapText="1"/>
    </xf>
    <xf numFmtId="0" fontId="31" fillId="0" borderId="51" xfId="0" applyFont="1" applyBorder="1" applyAlignment="1">
      <alignment horizontal="justify" vertical="top"/>
    </xf>
    <xf numFmtId="0" fontId="31" fillId="0" borderId="34" xfId="0" applyFont="1" applyBorder="1" applyAlignment="1">
      <alignment horizontal="justify" vertical="center"/>
    </xf>
    <xf numFmtId="0" fontId="31" fillId="0" borderId="34" xfId="0" applyFont="1" applyBorder="1" applyAlignment="1">
      <alignment horizontal="justify" vertical="center" wrapText="1"/>
    </xf>
    <xf numFmtId="0" fontId="28" fillId="0" borderId="11" xfId="0" applyFont="1" applyBorder="1" applyAlignment="1">
      <alignment horizontal="justify" vertical="center" wrapText="1"/>
    </xf>
    <xf numFmtId="0" fontId="28" fillId="0" borderId="2"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49" xfId="0" applyFont="1" applyBorder="1" applyAlignment="1">
      <alignment horizontal="justify" vertical="center" wrapText="1"/>
    </xf>
    <xf numFmtId="165" fontId="31" fillId="0" borderId="0" xfId="0" applyNumberFormat="1" applyFont="1" applyFill="1" applyAlignment="1">
      <alignment horizontal="center"/>
    </xf>
    <xf numFmtId="0" fontId="146" fillId="0" borderId="0" xfId="0" applyFont="1" applyFill="1"/>
    <xf numFmtId="0" fontId="154" fillId="0" borderId="0" xfId="0" applyFont="1" applyFill="1"/>
    <xf numFmtId="0" fontId="29" fillId="0" borderId="58" xfId="0" applyFont="1" applyBorder="1" applyAlignment="1">
      <alignment horizontal="justify" vertical="center" wrapText="1"/>
    </xf>
    <xf numFmtId="0" fontId="155" fillId="0" borderId="0" xfId="0" applyFont="1" applyBorder="1" applyAlignment="1">
      <alignment horizontal="center" vertical="top" wrapText="1"/>
    </xf>
    <xf numFmtId="0" fontId="155" fillId="0" borderId="0" xfId="0" applyFont="1" applyFill="1" applyBorder="1" applyAlignment="1">
      <alignment horizontal="center" vertical="top" wrapText="1"/>
    </xf>
    <xf numFmtId="0" fontId="155" fillId="0" borderId="0" xfId="0" applyFont="1" applyBorder="1" applyAlignment="1">
      <alignment horizontal="center" vertical="top"/>
    </xf>
    <xf numFmtId="3" fontId="30" fillId="0" borderId="0" xfId="0" applyNumberFormat="1" applyFont="1" applyBorder="1" applyAlignment="1">
      <alignment horizontal="center"/>
    </xf>
    <xf numFmtId="0" fontId="67" fillId="0" borderId="14" xfId="0" applyFont="1" applyBorder="1" applyAlignment="1">
      <alignment horizontal="left" wrapText="1"/>
    </xf>
    <xf numFmtId="0" fontId="63" fillId="11" borderId="19" xfId="29" applyFont="1" applyFill="1" applyBorder="1" applyAlignment="1">
      <alignment horizontal="center" vertical="center" wrapText="1"/>
    </xf>
    <xf numFmtId="0" fontId="63" fillId="11" borderId="0" xfId="29" applyFont="1" applyFill="1" applyBorder="1" applyAlignment="1">
      <alignment horizontal="center" vertical="center" wrapText="1"/>
    </xf>
    <xf numFmtId="0" fontId="63" fillId="11" borderId="17" xfId="29" applyFont="1" applyFill="1" applyBorder="1" applyAlignment="1">
      <alignment horizontal="center" vertical="center" wrapText="1"/>
    </xf>
    <xf numFmtId="0" fontId="48" fillId="12" borderId="24" xfId="29" applyFont="1" applyFill="1" applyBorder="1" applyAlignment="1">
      <alignment horizontal="center" vertical="center" wrapText="1"/>
    </xf>
    <xf numFmtId="0" fontId="48" fillId="12" borderId="25" xfId="29" applyFont="1" applyFill="1" applyBorder="1" applyAlignment="1">
      <alignment horizontal="center" vertical="center" wrapText="1"/>
    </xf>
    <xf numFmtId="0" fontId="49" fillId="0" borderId="0" xfId="29" applyNumberFormat="1" applyFont="1" applyFill="1" applyBorder="1" applyAlignment="1" applyProtection="1">
      <alignment horizontal="center" wrapText="1"/>
    </xf>
    <xf numFmtId="165" fontId="121" fillId="0" borderId="76" xfId="0" applyNumberFormat="1" applyFont="1" applyBorder="1" applyAlignment="1">
      <alignment horizontal="right" vertical="center"/>
    </xf>
    <xf numFmtId="165" fontId="69" fillId="0" borderId="3" xfId="0" applyNumberFormat="1" applyFont="1" applyBorder="1" applyAlignment="1">
      <alignment horizontal="right"/>
    </xf>
    <xf numFmtId="0" fontId="56" fillId="0" borderId="1" xfId="0" applyFont="1" applyBorder="1" applyAlignment="1">
      <alignment vertical="center"/>
    </xf>
    <xf numFmtId="165" fontId="121" fillId="0" borderId="0" xfId="0" applyNumberFormat="1" applyFont="1" applyBorder="1" applyAlignment="1">
      <alignment horizontal="right" vertical="center"/>
    </xf>
    <xf numFmtId="0" fontId="56" fillId="0" borderId="0" xfId="0" applyFont="1" applyAlignment="1">
      <alignment horizontal="left" vertical="center" wrapText="1"/>
    </xf>
    <xf numFmtId="0" fontId="35" fillId="0" borderId="0" xfId="0" applyFont="1" applyAlignment="1">
      <alignment horizontal="right" indent="1"/>
    </xf>
    <xf numFmtId="0" fontId="34" fillId="0" borderId="3" xfId="0" applyFont="1" applyBorder="1" applyAlignment="1">
      <alignment horizontal="center" vertical="center" wrapText="1"/>
    </xf>
    <xf numFmtId="0" fontId="56" fillId="0" borderId="1" xfId="0" applyFont="1" applyFill="1" applyBorder="1" applyAlignment="1">
      <alignment vertical="center"/>
    </xf>
    <xf numFmtId="0" fontId="28" fillId="0" borderId="2" xfId="0" applyFont="1" applyBorder="1" applyAlignment="1">
      <alignment horizontal="center" vertical="center"/>
    </xf>
    <xf numFmtId="0" fontId="56" fillId="0" borderId="49" xfId="0" applyFont="1" applyBorder="1" applyAlignment="1">
      <alignment horizontal="left" vertical="center" wrapText="1"/>
    </xf>
    <xf numFmtId="0" fontId="56" fillId="0" borderId="0" xfId="0" applyFont="1" applyBorder="1" applyAlignment="1">
      <alignment horizontal="left" vertical="center" wrapText="1"/>
    </xf>
    <xf numFmtId="0" fontId="29" fillId="0" borderId="56" xfId="0" applyFont="1" applyBorder="1" applyAlignment="1">
      <alignment vertical="center" wrapText="1"/>
    </xf>
    <xf numFmtId="0" fontId="35" fillId="0" borderId="13" xfId="0" applyFont="1" applyBorder="1" applyAlignment="1">
      <alignment horizontal="right" vertical="center"/>
    </xf>
    <xf numFmtId="0" fontId="56" fillId="5" borderId="0" xfId="0" applyFont="1" applyFill="1" applyBorder="1" applyAlignment="1">
      <alignment horizontal="left" vertical="center" wrapText="1"/>
    </xf>
    <xf numFmtId="0" fontId="34" fillId="0" borderId="3" xfId="0" applyFont="1" applyBorder="1" applyAlignment="1">
      <alignment horizontal="right" vertical="center" wrapText="1" indent="2"/>
    </xf>
    <xf numFmtId="0" fontId="56" fillId="0" borderId="1" xfId="0" applyFont="1" applyBorder="1" applyAlignment="1">
      <alignment vertical="center" wrapText="1"/>
    </xf>
    <xf numFmtId="0" fontId="28" fillId="0" borderId="0" xfId="0" applyFont="1" applyBorder="1" applyAlignment="1">
      <alignment vertical="center" wrapText="1"/>
    </xf>
    <xf numFmtId="0" fontId="31" fillId="0" borderId="3" xfId="0" applyFont="1" applyBorder="1" applyAlignment="1">
      <alignment vertical="center"/>
    </xf>
    <xf numFmtId="0" fontId="31" fillId="0" borderId="5" xfId="0" applyFont="1" applyBorder="1" applyAlignment="1">
      <alignment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3" borderId="9"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34" fillId="2" borderId="3" xfId="0" applyFont="1" applyFill="1" applyBorder="1" applyAlignment="1">
      <alignment horizontal="left" vertical="top" wrapText="1"/>
    </xf>
    <xf numFmtId="0" fontId="34" fillId="2" borderId="0" xfId="0" applyFont="1" applyFill="1" applyBorder="1" applyAlignment="1">
      <alignment horizontal="left" vertical="top" wrapText="1"/>
    </xf>
    <xf numFmtId="0" fontId="53" fillId="0" borderId="0" xfId="0" applyFont="1" applyAlignment="1"/>
    <xf numFmtId="0" fontId="31" fillId="0" borderId="0" xfId="0" applyFont="1" applyAlignment="1"/>
    <xf numFmtId="0" fontId="29" fillId="0" borderId="2"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horizontal="center" vertical="center"/>
    </xf>
    <xf numFmtId="0" fontId="31" fillId="0" borderId="12" xfId="0" applyFont="1" applyBorder="1" applyAlignment="1">
      <alignment horizontal="center" vertical="center"/>
    </xf>
    <xf numFmtId="0" fontId="28" fillId="0" borderId="29" xfId="0" applyFont="1" applyBorder="1" applyAlignment="1">
      <alignment horizontal="center" vertical="center" wrapText="1"/>
    </xf>
    <xf numFmtId="0" fontId="31" fillId="0" borderId="12" xfId="0" applyFont="1" applyBorder="1" applyAlignment="1">
      <alignment horizontal="center" vertical="center" wrapText="1"/>
    </xf>
    <xf numFmtId="0" fontId="53" fillId="0" borderId="49" xfId="167" applyFont="1" applyBorder="1" applyAlignment="1">
      <alignment horizontal="left"/>
    </xf>
    <xf numFmtId="0" fontId="33" fillId="0" borderId="0" xfId="167" applyFont="1" applyFill="1" applyAlignment="1">
      <alignment horizontal="center" vertical="center"/>
    </xf>
    <xf numFmtId="0" fontId="53" fillId="0" borderId="0" xfId="167" applyFont="1" applyBorder="1" applyAlignment="1">
      <alignment horizontal="left"/>
    </xf>
    <xf numFmtId="0" fontId="33" fillId="0" borderId="0" xfId="0" applyFont="1" applyAlignment="1">
      <alignment horizontal="center"/>
    </xf>
    <xf numFmtId="0" fontId="141" fillId="0" borderId="0" xfId="0" applyFont="1" applyAlignment="1">
      <alignment horizontal="left" vertical="top" wrapText="1"/>
    </xf>
    <xf numFmtId="0" fontId="29" fillId="0" borderId="76" xfId="0" applyFont="1" applyBorder="1" applyAlignment="1">
      <alignment horizontal="left" vertical="center" wrapText="1"/>
    </xf>
    <xf numFmtId="0" fontId="29" fillId="0" borderId="14" xfId="0" applyFont="1" applyBorder="1" applyAlignment="1">
      <alignment horizontal="left" vertical="center" wrapText="1"/>
    </xf>
    <xf numFmtId="0" fontId="29" fillId="0" borderId="49" xfId="0" applyFont="1" applyBorder="1" applyAlignment="1">
      <alignment horizontal="left" vertical="center" wrapText="1"/>
    </xf>
    <xf numFmtId="0" fontId="56" fillId="0" borderId="0" xfId="0" applyFont="1" applyBorder="1" applyAlignment="1">
      <alignment vertical="center"/>
    </xf>
    <xf numFmtId="0" fontId="126" fillId="0" borderId="0" xfId="0" applyFont="1" applyAlignment="1">
      <alignment horizontal="left" vertical="top" wrapText="1"/>
    </xf>
    <xf numFmtId="0" fontId="28" fillId="0"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0" xfId="0" applyFont="1" applyBorder="1" applyAlignment="1">
      <alignment horizontal="center" vertical="center" wrapText="1"/>
    </xf>
    <xf numFmtId="0" fontId="31" fillId="0" borderId="0" xfId="0" applyFont="1" applyFill="1" applyAlignment="1">
      <alignment vertical="center" wrapText="1"/>
    </xf>
    <xf numFmtId="0" fontId="31" fillId="0" borderId="1" xfId="0" applyFont="1" applyFill="1" applyBorder="1" applyAlignment="1">
      <alignment vertical="center" wrapText="1"/>
    </xf>
    <xf numFmtId="0" fontId="29" fillId="0" borderId="2" xfId="0" applyFont="1" applyBorder="1" applyAlignment="1">
      <alignment horizontal="center" vertical="center" wrapText="1"/>
    </xf>
    <xf numFmtId="0" fontId="141" fillId="0" borderId="49" xfId="0" applyFont="1" applyBorder="1" applyAlignment="1">
      <alignment vertical="center"/>
    </xf>
    <xf numFmtId="0" fontId="135" fillId="0" borderId="8" xfId="0" applyFont="1" applyBorder="1" applyAlignment="1">
      <alignment horizontal="center" vertical="center"/>
    </xf>
    <xf numFmtId="0" fontId="135" fillId="0" borderId="3" xfId="0" applyFont="1" applyBorder="1" applyAlignment="1">
      <alignment horizontal="center" vertical="center"/>
    </xf>
    <xf numFmtId="0" fontId="35" fillId="0" borderId="0" xfId="0" applyFont="1" applyAlignment="1">
      <alignment horizontal="center" wrapText="1"/>
    </xf>
    <xf numFmtId="0" fontId="35" fillId="0" borderId="0" xfId="0" applyFont="1" applyAlignment="1">
      <alignment horizontal="left" wrapText="1"/>
    </xf>
    <xf numFmtId="0" fontId="35" fillId="0" borderId="0" xfId="0" applyFont="1" applyBorder="1" applyAlignment="1">
      <alignment horizontal="center" vertical="center" wrapText="1"/>
    </xf>
    <xf numFmtId="0" fontId="69" fillId="0" borderId="3" xfId="0" applyFont="1" applyBorder="1" applyAlignment="1">
      <alignment vertical="center" wrapText="1"/>
    </xf>
    <xf numFmtId="0" fontId="28" fillId="0" borderId="0" xfId="0" applyFont="1" applyBorder="1" applyAlignment="1">
      <alignment vertical="center"/>
    </xf>
    <xf numFmtId="0" fontId="28" fillId="0" borderId="49" xfId="0" applyFont="1" applyBorder="1" applyAlignment="1">
      <alignment vertical="center"/>
    </xf>
    <xf numFmtId="0" fontId="29" fillId="0" borderId="0" xfId="0" applyFont="1" applyBorder="1" applyAlignment="1">
      <alignment horizontal="center" vertical="center" wrapText="1"/>
    </xf>
    <xf numFmtId="0" fontId="29" fillId="0" borderId="49" xfId="0" applyFont="1" applyBorder="1" applyAlignment="1">
      <alignment horizontal="center" vertical="center" wrapText="1"/>
    </xf>
    <xf numFmtId="0" fontId="141" fillId="0" borderId="0" xfId="0" applyFont="1" applyAlignment="1">
      <alignment vertical="center" wrapText="1"/>
    </xf>
    <xf numFmtId="0" fontId="56" fillId="0" borderId="0" xfId="0" applyFont="1" applyAlignment="1">
      <alignment horizontal="center" wrapText="1"/>
    </xf>
    <xf numFmtId="0" fontId="56" fillId="0" borderId="49" xfId="0" applyFont="1" applyBorder="1" applyAlignment="1">
      <alignment vertical="center"/>
    </xf>
    <xf numFmtId="0" fontId="34" fillId="0" borderId="3" xfId="0" applyFont="1" applyBorder="1" applyAlignment="1">
      <alignment vertical="center"/>
    </xf>
    <xf numFmtId="0" fontId="58" fillId="0" borderId="0" xfId="38" applyFont="1" applyBorder="1" applyAlignment="1">
      <alignment horizontal="center" vertical="center"/>
    </xf>
    <xf numFmtId="0" fontId="120" fillId="0" borderId="0" xfId="38" applyFont="1" applyBorder="1" applyAlignment="1">
      <alignment horizontal="center" vertical="center"/>
    </xf>
    <xf numFmtId="0" fontId="53" fillId="0" borderId="0" xfId="0" applyFont="1" applyBorder="1" applyAlignment="1">
      <alignment horizontal="left"/>
    </xf>
    <xf numFmtId="0" fontId="53" fillId="0" borderId="1" xfId="0" applyFont="1" applyBorder="1" applyAlignment="1">
      <alignment horizontal="left"/>
    </xf>
    <xf numFmtId="0" fontId="34" fillId="0" borderId="3" xfId="0" applyFont="1" applyBorder="1" applyAlignment="1">
      <alignment vertical="center" wrapText="1"/>
    </xf>
    <xf numFmtId="0" fontId="35" fillId="0" borderId="0" xfId="0" applyFont="1" applyAlignment="1">
      <alignment vertical="center" wrapText="1"/>
    </xf>
    <xf numFmtId="0" fontId="56" fillId="0" borderId="49" xfId="0" applyFont="1" applyBorder="1" applyAlignment="1">
      <alignment vertical="center" wrapText="1"/>
    </xf>
    <xf numFmtId="0" fontId="28" fillId="0" borderId="3" xfId="0" applyFont="1" applyBorder="1" applyAlignment="1">
      <alignment vertical="center"/>
    </xf>
    <xf numFmtId="0" fontId="29" fillId="0" borderId="3" xfId="0" applyFont="1" applyBorder="1" applyAlignment="1">
      <alignment vertical="center"/>
    </xf>
    <xf numFmtId="0" fontId="29" fillId="0" borderId="49" xfId="0" applyFont="1" applyBorder="1" applyAlignment="1">
      <alignment vertical="center"/>
    </xf>
    <xf numFmtId="0" fontId="28" fillId="0" borderId="4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8" xfId="0" applyFont="1" applyBorder="1" applyAlignment="1">
      <alignment horizontal="center" vertical="center" wrapText="1"/>
    </xf>
    <xf numFmtId="0" fontId="149" fillId="0" borderId="8" xfId="0" applyFont="1" applyBorder="1" applyAlignment="1">
      <alignment horizontal="center" vertical="center" wrapText="1"/>
    </xf>
    <xf numFmtId="0" fontId="149" fillId="0" borderId="3" xfId="0" applyFont="1" applyBorder="1" applyAlignment="1">
      <alignment horizontal="center" vertical="center" wrapText="1"/>
    </xf>
    <xf numFmtId="0" fontId="149" fillId="0" borderId="49" xfId="0" applyFont="1" applyBorder="1" applyAlignment="1">
      <alignment horizontal="center" vertical="center" wrapText="1"/>
    </xf>
    <xf numFmtId="0" fontId="34" fillId="0" borderId="0" xfId="0" applyFont="1" applyAlignment="1">
      <alignment horizontal="center" vertical="center" wrapText="1"/>
    </xf>
    <xf numFmtId="0" fontId="34" fillId="0" borderId="49" xfId="0" applyFont="1" applyBorder="1" applyAlignment="1">
      <alignment horizontal="center" vertical="center" wrapText="1"/>
    </xf>
    <xf numFmtId="0" fontId="121" fillId="0" borderId="3" xfId="0" applyFont="1" applyBorder="1" applyAlignment="1">
      <alignment horizontal="right" vertical="center"/>
    </xf>
    <xf numFmtId="0" fontId="141" fillId="0" borderId="49" xfId="303" applyFont="1" applyBorder="1" applyAlignment="1">
      <alignment vertical="center"/>
    </xf>
    <xf numFmtId="0" fontId="121" fillId="0" borderId="3" xfId="303" applyFont="1" applyBorder="1" applyAlignment="1">
      <alignment horizontal="right" vertical="center" wrapText="1"/>
    </xf>
    <xf numFmtId="0" fontId="121" fillId="0" borderId="3" xfId="303" applyFont="1" applyBorder="1" applyAlignment="1">
      <alignment vertical="center"/>
    </xf>
    <xf numFmtId="0" fontId="38" fillId="0" borderId="0" xfId="0" applyFont="1" applyFill="1" applyBorder="1" applyAlignment="1">
      <alignment horizontal="left"/>
    </xf>
    <xf numFmtId="0" fontId="33" fillId="0" borderId="14" xfId="307" applyFont="1" applyFill="1" applyBorder="1" applyAlignment="1">
      <alignment horizontal="center"/>
    </xf>
    <xf numFmtId="0" fontId="33" fillId="0" borderId="18" xfId="307" applyFont="1" applyFill="1" applyBorder="1" applyAlignment="1">
      <alignment horizontal="center"/>
    </xf>
    <xf numFmtId="0" fontId="33" fillId="0" borderId="52" xfId="307" applyFont="1" applyFill="1" applyBorder="1" applyAlignment="1">
      <alignment horizontal="center"/>
    </xf>
    <xf numFmtId="0" fontId="53" fillId="0" borderId="0" xfId="0" applyFont="1" applyAlignment="1">
      <alignment horizontal="left"/>
    </xf>
    <xf numFmtId="0" fontId="33" fillId="0" borderId="49" xfId="0" applyFont="1" applyBorder="1" applyAlignment="1">
      <alignment horizontal="center" vertical="center"/>
    </xf>
    <xf numFmtId="0" fontId="35" fillId="0" borderId="0" xfId="0" applyFont="1" applyBorder="1" applyAlignment="1">
      <alignment vertical="center"/>
    </xf>
    <xf numFmtId="0" fontId="56" fillId="0" borderId="0" xfId="0" applyFont="1" applyBorder="1" applyAlignment="1">
      <alignment horizontal="justify" vertical="center"/>
    </xf>
    <xf numFmtId="0" fontId="33" fillId="15" borderId="2" xfId="0" applyFont="1" applyFill="1" applyBorder="1" applyAlignment="1">
      <alignment horizontal="center" vertical="center"/>
    </xf>
    <xf numFmtId="0" fontId="28" fillId="15" borderId="2" xfId="0" applyFont="1" applyFill="1" applyBorder="1" applyAlignment="1">
      <alignment horizontal="center" vertical="center"/>
    </xf>
    <xf numFmtId="0" fontId="29" fillId="0" borderId="0" xfId="0" applyFont="1" applyAlignment="1">
      <alignment horizontal="center" vertical="center"/>
    </xf>
    <xf numFmtId="0" fontId="29" fillId="0" borderId="49" xfId="0" applyFont="1" applyBorder="1" applyAlignment="1">
      <alignment horizontal="center" vertical="center"/>
    </xf>
    <xf numFmtId="165" fontId="29" fillId="0" borderId="0" xfId="0" applyNumberFormat="1" applyFont="1" applyAlignment="1">
      <alignment horizontal="center" vertical="center"/>
    </xf>
    <xf numFmtId="165" fontId="29" fillId="0" borderId="49" xfId="0" applyNumberFormat="1" applyFont="1" applyBorder="1" applyAlignment="1">
      <alignment horizontal="center" vertical="center"/>
    </xf>
    <xf numFmtId="0" fontId="34" fillId="0" borderId="0" xfId="0" applyFont="1" applyAlignment="1">
      <alignment vertical="center" wrapText="1"/>
    </xf>
    <xf numFmtId="0" fontId="35" fillId="0" borderId="0" xfId="0" applyFont="1" applyBorder="1" applyAlignment="1">
      <alignment horizontal="left" vertical="top" wrapText="1"/>
    </xf>
    <xf numFmtId="0" fontId="35" fillId="0" borderId="0" xfId="0" applyFont="1" applyAlignment="1">
      <alignment horizontal="left" vertical="top" wrapText="1"/>
    </xf>
    <xf numFmtId="0" fontId="29" fillId="0" borderId="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8" xfId="0" applyFont="1" applyBorder="1" applyAlignment="1">
      <alignment horizontal="justify" vertical="center" wrapText="1"/>
    </xf>
    <xf numFmtId="0" fontId="29" fillId="0" borderId="59" xfId="0" applyFont="1" applyBorder="1" applyAlignment="1">
      <alignment horizontal="justify" vertical="center" wrapText="1"/>
    </xf>
    <xf numFmtId="0" fontId="3" fillId="0" borderId="0" xfId="0" applyFont="1" applyAlignment="1">
      <alignment vertical="center" wrapText="1"/>
    </xf>
    <xf numFmtId="0" fontId="121" fillId="0" borderId="74" xfId="0" applyFont="1" applyBorder="1" applyAlignment="1">
      <alignment horizontal="left" vertical="top" wrapText="1"/>
    </xf>
    <xf numFmtId="0" fontId="121" fillId="0" borderId="0" xfId="0" applyFont="1" applyBorder="1" applyAlignment="1">
      <alignment horizontal="left" vertical="top" wrapText="1"/>
    </xf>
    <xf numFmtId="0" fontId="30" fillId="0" borderId="0" xfId="0" applyFont="1" applyAlignment="1">
      <alignment vertical="center" wrapText="1"/>
    </xf>
    <xf numFmtId="0" fontId="70" fillId="0" borderId="0" xfId="288" applyFont="1" applyAlignment="1">
      <alignment horizontal="center" vertical="center" wrapText="1"/>
    </xf>
  </cellXfs>
  <cellStyles count="308">
    <cellStyle name="_x000a_386grabber=S" xfId="8"/>
    <cellStyle name="=D:\WINNT\SYSTEM32\COMMAND.COM" xfId="9"/>
    <cellStyle name="20 % – Zvýraznění1" xfId="189"/>
    <cellStyle name="20 % – Zvýraznění2" xfId="190"/>
    <cellStyle name="20 % – Zvýraznění3" xfId="191"/>
    <cellStyle name="20 % – Zvýraznění4" xfId="192"/>
    <cellStyle name="20 % – Zvýraznění5" xfId="193"/>
    <cellStyle name="20 % – Zvýraznění6" xfId="194"/>
    <cellStyle name="20% - Accent1 2" xfId="195"/>
    <cellStyle name="20% - Accent2 2" xfId="196"/>
    <cellStyle name="20% - Accent3 2" xfId="197"/>
    <cellStyle name="20% - Accent4 2" xfId="198"/>
    <cellStyle name="20% - Accent5 2" xfId="199"/>
    <cellStyle name="20% - Accent6 2" xfId="200"/>
    <cellStyle name="40 % – Zvýraznění1" xfId="201"/>
    <cellStyle name="40 % – Zvýraznění2" xfId="202"/>
    <cellStyle name="40 % – Zvýraznění3" xfId="203"/>
    <cellStyle name="40 % – Zvýraznění4" xfId="204"/>
    <cellStyle name="40 % – Zvýraznění5" xfId="205"/>
    <cellStyle name="40 % – Zvýraznění6" xfId="206"/>
    <cellStyle name="40% - Accent1 2" xfId="207"/>
    <cellStyle name="40% - Accent2 2" xfId="208"/>
    <cellStyle name="40% - Accent3 2" xfId="209"/>
    <cellStyle name="40% - Accent4 2" xfId="210"/>
    <cellStyle name="40% - Accent5 2" xfId="211"/>
    <cellStyle name="40% - Accent6 2" xfId="212"/>
    <cellStyle name="60 % – Zvýraznění1" xfId="213"/>
    <cellStyle name="60 % – Zvýraznění2" xfId="214"/>
    <cellStyle name="60 % – Zvýraznění3" xfId="215"/>
    <cellStyle name="60 % – Zvýraznění4" xfId="216"/>
    <cellStyle name="60 % – Zvýraznění5" xfId="217"/>
    <cellStyle name="60 % – Zvýraznění6" xfId="218"/>
    <cellStyle name="60% - Accent1 2" xfId="219"/>
    <cellStyle name="60% - Accent2 2" xfId="220"/>
    <cellStyle name="60% - Accent3 2" xfId="221"/>
    <cellStyle name="60% - Accent4 2" xfId="222"/>
    <cellStyle name="60% - Accent5 2" xfId="223"/>
    <cellStyle name="60% - Accent6 2" xfId="224"/>
    <cellStyle name="Accent1 2" xfId="225"/>
    <cellStyle name="Accent2 2" xfId="226"/>
    <cellStyle name="Accent3 2" xfId="227"/>
    <cellStyle name="Accent4 2" xfId="228"/>
    <cellStyle name="Accent5" xfId="18"/>
    <cellStyle name="Accent5 2" xfId="229"/>
    <cellStyle name="Accent6" xfId="17"/>
    <cellStyle name="Accent6 2" xfId="230"/>
    <cellStyle name="Bad 2" xfId="231"/>
    <cellStyle name="Calculation 2" xfId="232"/>
    <cellStyle name="Celkem" xfId="233"/>
    <cellStyle name="Čiarka 2" xfId="23"/>
    <cellStyle name="Čiarka 2 2" xfId="41"/>
    <cellStyle name="Čiarka 2 2 2" xfId="175"/>
    <cellStyle name="Čiarka 2 2 3" xfId="154"/>
    <cellStyle name="Čiarka 2 3" xfId="60"/>
    <cellStyle name="Čiarka 2 3 2" xfId="107"/>
    <cellStyle name="Čiarka 2 4" xfId="83"/>
    <cellStyle name="Čiarka 2 5" xfId="135"/>
    <cellStyle name="Čiarka 3" xfId="34"/>
    <cellStyle name="Čiarka 3 2" xfId="147"/>
    <cellStyle name="Čiarka 3 3" xfId="146"/>
    <cellStyle name="Čiarka 4" xfId="35"/>
    <cellStyle name="Čiarka 4 2" xfId="67"/>
    <cellStyle name="Čiarka 4 2 2" xfId="114"/>
    <cellStyle name="Čiarka 4 3" xfId="93"/>
    <cellStyle name="Čiarka 4 4" xfId="151"/>
    <cellStyle name="Čiarka 5" xfId="45"/>
    <cellStyle name="Čiarka 5 2" xfId="69"/>
    <cellStyle name="Čiarka 5 2 2" xfId="116"/>
    <cellStyle name="Čiarka 5 3" xfId="96"/>
    <cellStyle name="Čiarka 5 4" xfId="177"/>
    <cellStyle name="Čiarka 6" xfId="51"/>
    <cellStyle name="Čiarka 6 2" xfId="98"/>
    <cellStyle name="Čiarka 6 3" xfId="187"/>
    <cellStyle name="Čiarka 7" xfId="72"/>
    <cellStyle name="Čiarka 8" xfId="129"/>
    <cellStyle name="Čiarka 9" xfId="305"/>
    <cellStyle name="Excel Built-in Normal" xfId="22"/>
    <cellStyle name="Explanatory Text 2" xfId="234"/>
    <cellStyle name="Good 2" xfId="235"/>
    <cellStyle name="Heading 1 2" xfId="236"/>
    <cellStyle name="Heading 2 2" xfId="237"/>
    <cellStyle name="Heading 3 2" xfId="238"/>
    <cellStyle name="Heading 4 2" xfId="239"/>
    <cellStyle name="Hypertextové prepojenie" xfId="1" builtinId="8"/>
    <cellStyle name="Hypertextové prepojenie 2" xfId="159"/>
    <cellStyle name="Hypertextové prepojenie 3" xfId="164"/>
    <cellStyle name="Check Cell 2" xfId="240"/>
    <cellStyle name="Chybně" xfId="241"/>
    <cellStyle name="Input 2" xfId="242"/>
    <cellStyle name="Kontrolná bunka 2" xfId="158"/>
    <cellStyle name="Kontrolní buňka" xfId="243"/>
    <cellStyle name="Linked Cell 2" xfId="244"/>
    <cellStyle name="Nadpis 1 2" xfId="156"/>
    <cellStyle name="Nadpis 1 3" xfId="245"/>
    <cellStyle name="Nadpis 2 2" xfId="246"/>
    <cellStyle name="Nadpis 3 2" xfId="247"/>
    <cellStyle name="Nadpis 4 2" xfId="248"/>
    <cellStyle name="Název" xfId="249"/>
    <cellStyle name="Neutral 2" xfId="250"/>
    <cellStyle name="Neutrální" xfId="251"/>
    <cellStyle name="Normal 2" xfId="125"/>
    <cellStyle name="Normal 2 2" xfId="253"/>
    <cellStyle name="Normal 2 2 2" xfId="254"/>
    <cellStyle name="Normal 2 3" xfId="255"/>
    <cellStyle name="Normal 2 4" xfId="252"/>
    <cellStyle name="Normal 3" xfId="48"/>
    <cellStyle name="Normal 3 2" xfId="257"/>
    <cellStyle name="Normal 3 3" xfId="256"/>
    <cellStyle name="Normal 4" xfId="258"/>
    <cellStyle name="Normal 45" xfId="33"/>
    <cellStyle name="Normal 45 2" xfId="40"/>
    <cellStyle name="Normal 45 2 2" xfId="68"/>
    <cellStyle name="Normal 45 2 2 2" xfId="115"/>
    <cellStyle name="Normal 45 2 3" xfId="95"/>
    <cellStyle name="Normal 45 2 4" xfId="185"/>
    <cellStyle name="Normal 45 3" xfId="66"/>
    <cellStyle name="Normal 45 3 2" xfId="113"/>
    <cellStyle name="Normal 45 4" xfId="92"/>
    <cellStyle name="Normal 45 5" xfId="172"/>
    <cellStyle name="Normal 5" xfId="259"/>
    <cellStyle name="Normal 6" xfId="260"/>
    <cellStyle name="Normal 7" xfId="261"/>
    <cellStyle name="Normal 8" xfId="262"/>
    <cellStyle name="Normal_TAB2 2" xfId="6"/>
    <cellStyle name="Normálna" xfId="0" builtinId="0"/>
    <cellStyle name="Normálna 10" xfId="304"/>
    <cellStyle name="Normálna 11" xfId="3"/>
    <cellStyle name="Normálna 12" xfId="307"/>
    <cellStyle name="Normálna 2" xfId="123"/>
    <cellStyle name="Normálna 2 2" xfId="14"/>
    <cellStyle name="Normálna 2 2 2" xfId="289"/>
    <cellStyle name="Normálna 2 3" xfId="160"/>
    <cellStyle name="Normálna 2 4" xfId="179"/>
    <cellStyle name="Normálna 3" xfId="30"/>
    <cellStyle name="Normálna 3 2" xfId="184"/>
    <cellStyle name="Normálna 3 3" xfId="136"/>
    <cellStyle name="Normálna 4" xfId="133"/>
    <cellStyle name="Normálna 4 2" xfId="162"/>
    <cellStyle name="Normálna 4 3" xfId="161"/>
    <cellStyle name="Normálna 5" xfId="124"/>
    <cellStyle name="Normálna 6" xfId="127"/>
    <cellStyle name="Normálna 7" xfId="296"/>
    <cellStyle name="Normálna 8" xfId="299"/>
    <cellStyle name="Normálna 9" xfId="303"/>
    <cellStyle name="normálne 10" xfId="29"/>
    <cellStyle name="normálne 10 2" xfId="183"/>
    <cellStyle name="Normálne 10 3" xfId="171"/>
    <cellStyle name="Normálne 104" xfId="295"/>
    <cellStyle name="Normálne 11" xfId="47"/>
    <cellStyle name="Normálne 11 2" xfId="70"/>
    <cellStyle name="Normálne 11 2 2" xfId="117"/>
    <cellStyle name="Normálne 11 2 5" xfId="4"/>
    <cellStyle name="Normálne 11 2 5 2" xfId="24"/>
    <cellStyle name="Normálne 11 2 5 2 2" xfId="61"/>
    <cellStyle name="Normálne 11 2 5 2 2 2" xfId="108"/>
    <cellStyle name="Normálne 11 2 5 2 3" xfId="84"/>
    <cellStyle name="Normálne 11 2 5 3" xfId="52"/>
    <cellStyle name="Normálne 11 2 5 3 2" xfId="99"/>
    <cellStyle name="Normálne 11 2 5 4" xfId="73"/>
    <cellStyle name="Normálne 11 3" xfId="97"/>
    <cellStyle name="Normálne 11 4" xfId="180"/>
    <cellStyle name="Normálne 12" xfId="71"/>
    <cellStyle name="Normálne 12 2" xfId="186"/>
    <cellStyle name="Normálne 13" xfId="188"/>
    <cellStyle name="Normálne 14" xfId="15"/>
    <cellStyle name="Normálne 14 2" xfId="28"/>
    <cellStyle name="Normálne 14 2 2" xfId="65"/>
    <cellStyle name="Normálne 14 2 2 2" xfId="112"/>
    <cellStyle name="Normálne 14 2 2 3" xfId="138"/>
    <cellStyle name="Normálne 14 2 3" xfId="88"/>
    <cellStyle name="Normálne 14 2 4" xfId="131"/>
    <cellStyle name="Normálne 14 3" xfId="56"/>
    <cellStyle name="Normálne 14 3 2" xfId="103"/>
    <cellStyle name="Normálne 14 3 3" xfId="137"/>
    <cellStyle name="Normálne 14 4" xfId="78"/>
    <cellStyle name="Normálne 14 5" xfId="130"/>
    <cellStyle name="Normálne 14 6" xfId="293"/>
    <cellStyle name="Normálne 14 6 2" xfId="306"/>
    <cellStyle name="Normálne 15" xfId="291"/>
    <cellStyle name="Normálne 16" xfId="46"/>
    <cellStyle name="Normálne 17" xfId="292"/>
    <cellStyle name="Normálne 2" xfId="5"/>
    <cellStyle name="Normálne 2 2" xfId="25"/>
    <cellStyle name="Normálne 2 2 2" xfId="62"/>
    <cellStyle name="Normálne 2 2 2 2" xfId="109"/>
    <cellStyle name="Normálne 2 2 3" xfId="85"/>
    <cellStyle name="Normálne 2 2 4" xfId="139"/>
    <cellStyle name="Normálne 2 3" xfId="32"/>
    <cellStyle name="Normálne 2 3 2" xfId="91"/>
    <cellStyle name="Normálne 2 3 3" xfId="152"/>
    <cellStyle name="Normálne 2 4" xfId="53"/>
    <cellStyle name="Normálne 2 4 2" xfId="100"/>
    <cellStyle name="Normálne 2 4 3" xfId="167"/>
    <cellStyle name="Normálne 2 5" xfId="49"/>
    <cellStyle name="Normálne 2 6" xfId="74"/>
    <cellStyle name="Normálne 2 7" xfId="126"/>
    <cellStyle name="Normálne 2 8" xfId="298"/>
    <cellStyle name="Normálne 3" xfId="12"/>
    <cellStyle name="Normálne 3 2" xfId="26"/>
    <cellStyle name="Normálne 3 2 2" xfId="63"/>
    <cellStyle name="Normálne 3 2 2 2" xfId="110"/>
    <cellStyle name="Normálne 3 2 3" xfId="86"/>
    <cellStyle name="Normálne 3 2 4" xfId="144"/>
    <cellStyle name="Normálne 3 3" xfId="39"/>
    <cellStyle name="Normálne 3 3 2" xfId="174"/>
    <cellStyle name="Normálne 3 3 3" xfId="153"/>
    <cellStyle name="Normálne 3 4" xfId="54"/>
    <cellStyle name="Normálne 3 4 2" xfId="101"/>
    <cellStyle name="Normálne 3 4 3" xfId="169"/>
    <cellStyle name="Normálne 3 5" xfId="76"/>
    <cellStyle name="Normálne 3 6" xfId="132"/>
    <cellStyle name="Normálne 4" xfId="16"/>
    <cellStyle name="Normálne 4 2" xfId="38"/>
    <cellStyle name="Normálne 4 3" xfId="57"/>
    <cellStyle name="Normálne 4 3 2" xfId="104"/>
    <cellStyle name="normálne 4 3 3" xfId="178"/>
    <cellStyle name="Normálne 4 4" xfId="79"/>
    <cellStyle name="Normálne 5" xfId="19"/>
    <cellStyle name="Normálne 5 2" xfId="58"/>
    <cellStyle name="normálne 5 2 2" xfId="50"/>
    <cellStyle name="Normálne 5 2 3" xfId="105"/>
    <cellStyle name="Normálne 5 2 4" xfId="121"/>
    <cellStyle name="Normálne 5 2 5" xfId="119"/>
    <cellStyle name="Normálne 5 2 6" xfId="118"/>
    <cellStyle name="Normálne 5 2 7" xfId="94"/>
    <cellStyle name="Normálne 5 3" xfId="80"/>
    <cellStyle name="Normálne 5 4" xfId="75"/>
    <cellStyle name="Normálne 5 5" xfId="89"/>
    <cellStyle name="Normálne 5 6" xfId="120"/>
    <cellStyle name="Normálne 5 7" xfId="122"/>
    <cellStyle name="Normálne 5 8" xfId="141"/>
    <cellStyle name="Normálne 50 2" xfId="21"/>
    <cellStyle name="Normálne 50 2 2" xfId="82"/>
    <cellStyle name="Normálne 50 2 3" xfId="148"/>
    <cellStyle name="Normálne 57" xfId="13"/>
    <cellStyle name="Normálne 57 2" xfId="27"/>
    <cellStyle name="Normálne 57 2 2" xfId="64"/>
    <cellStyle name="Normálne 57 2 2 2" xfId="111"/>
    <cellStyle name="Normálne 57 2 3" xfId="87"/>
    <cellStyle name="Normálne 57 3" xfId="55"/>
    <cellStyle name="Normálne 57 3 2" xfId="102"/>
    <cellStyle name="Normálne 57 4" xfId="77"/>
    <cellStyle name="Normálne 6" xfId="36"/>
    <cellStyle name="Normálne 6 2" xfId="182"/>
    <cellStyle name="Normálne 6 3" xfId="149"/>
    <cellStyle name="normálne 7" xfId="10"/>
    <cellStyle name="Normálne 7 2" xfId="150"/>
    <cellStyle name="Normálne 8" xfId="37"/>
    <cellStyle name="Normálne 8 2" xfId="168"/>
    <cellStyle name="Normálne 8 3" xfId="288"/>
    <cellStyle name="Normálne 9" xfId="44"/>
    <cellStyle name="Normálne 9 2" xfId="176"/>
    <cellStyle name="Normálne 9 3" xfId="170"/>
    <cellStyle name="normálne 9_Tabulky IFP_casove rady-request_20111102_" xfId="7"/>
    <cellStyle name="normálne_Hárok1" xfId="301"/>
    <cellStyle name="normální_HDP v b.c." xfId="263"/>
    <cellStyle name="Note 2" xfId="264"/>
    <cellStyle name="Output 2" xfId="265"/>
    <cellStyle name="Percent 2" xfId="266"/>
    <cellStyle name="Percent 3" xfId="267"/>
    <cellStyle name="Percent 4" xfId="268"/>
    <cellStyle name="Percentá" xfId="2" builtinId="5"/>
    <cellStyle name="Percentá 10" xfId="302"/>
    <cellStyle name="Percentá 2" xfId="20"/>
    <cellStyle name="percentá 2 10" xfId="128"/>
    <cellStyle name="Percentá 2 2" xfId="31"/>
    <cellStyle name="Percentá 2 2 2" xfId="90"/>
    <cellStyle name="Percentá 2 2 3" xfId="140"/>
    <cellStyle name="Percentá 2 3" xfId="42"/>
    <cellStyle name="Percentá 2 3 2" xfId="143"/>
    <cellStyle name="Percentá 2 4" xfId="59"/>
    <cellStyle name="Percentá 2 4 2" xfId="106"/>
    <cellStyle name="Percentá 2 4 3" xfId="155"/>
    <cellStyle name="Percentá 2 5" xfId="81"/>
    <cellStyle name="Percentá 2 5 2" xfId="165"/>
    <cellStyle name="Percentá 2 6" xfId="166"/>
    <cellStyle name="Percentá 2 7" xfId="134"/>
    <cellStyle name="Percentá 2 8" xfId="290"/>
    <cellStyle name="percentá 3" xfId="11"/>
    <cellStyle name="Percentá 3 2" xfId="145"/>
    <cellStyle name="Percentá 3 3" xfId="142"/>
    <cellStyle name="Percentá 4" xfId="43"/>
    <cellStyle name="Percentá 4 2" xfId="173"/>
    <cellStyle name="Percentá 5" xfId="181"/>
    <cellStyle name="Percentá 6" xfId="294"/>
    <cellStyle name="Percentá 7" xfId="297"/>
    <cellStyle name="Percentá 8" xfId="300"/>
    <cellStyle name="Použité hypertextové prepojenie 2" xfId="163"/>
    <cellStyle name="Poznámka 2" xfId="270"/>
    <cellStyle name="Poznámka 3" xfId="269"/>
    <cellStyle name="Propojená buňka" xfId="271"/>
    <cellStyle name="Správně" xfId="272"/>
    <cellStyle name="Style 1" xfId="273"/>
    <cellStyle name="Text upozornění" xfId="274"/>
    <cellStyle name="Title 2" xfId="275"/>
    <cellStyle name="Total 2" xfId="276"/>
    <cellStyle name="Vstup 2" xfId="277"/>
    <cellStyle name="Výpočet 2" xfId="278"/>
    <cellStyle name="Výstup 2" xfId="279"/>
    <cellStyle name="Vysvětlující text" xfId="280"/>
    <cellStyle name="Warning Text 2" xfId="281"/>
    <cellStyle name="Zlá 2" xfId="157"/>
    <cellStyle name="Zvýraznění 1" xfId="282"/>
    <cellStyle name="Zvýraznění 2" xfId="283"/>
    <cellStyle name="Zvýraznění 3" xfId="284"/>
    <cellStyle name="Zvýraznění 4" xfId="285"/>
    <cellStyle name="Zvýraznění 5" xfId="286"/>
    <cellStyle name="Zvýraznění 6" xfId="287"/>
  </cellStyles>
  <dxfs count="0"/>
  <tableStyles count="0" defaultTableStyle="TableStyleMedium2" defaultPivotStyle="PivotStyleMedium9"/>
  <colors>
    <mruColors>
      <color rgb="FFC5E0B4"/>
      <color rgb="FF369ADC"/>
      <color rgb="FFEADE6C"/>
      <color rgb="FFFFFFCC"/>
      <color rgb="FFFBEE8D"/>
      <color rgb="FFAFD6B0"/>
      <color rgb="FFFFFF66"/>
      <color rgb="FF305496"/>
      <color rgb="FFFFFF00"/>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54.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5.xml"/><Relationship Id="rId84" Type="http://schemas.openxmlformats.org/officeDocument/2006/relationships/externalLink" Target="externalLinks/externalLink21.xml"/><Relationship Id="rId89" Type="http://schemas.openxmlformats.org/officeDocument/2006/relationships/externalLink" Target="externalLinks/externalLink26.xml"/><Relationship Id="rId112" Type="http://schemas.openxmlformats.org/officeDocument/2006/relationships/externalLink" Target="externalLinks/externalLink49.xml"/><Relationship Id="rId133" Type="http://schemas.openxmlformats.org/officeDocument/2006/relationships/externalLink" Target="externalLinks/externalLink70.xml"/><Relationship Id="rId138" Type="http://schemas.openxmlformats.org/officeDocument/2006/relationships/externalLink" Target="externalLinks/externalLink75.xml"/><Relationship Id="rId16" Type="http://schemas.openxmlformats.org/officeDocument/2006/relationships/worksheet" Target="worksheets/sheet16.xml"/><Relationship Id="rId107" Type="http://schemas.openxmlformats.org/officeDocument/2006/relationships/externalLink" Target="externalLinks/externalLink4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1.xml"/><Relationship Id="rId79" Type="http://schemas.openxmlformats.org/officeDocument/2006/relationships/externalLink" Target="externalLinks/externalLink16.xml"/><Relationship Id="rId102" Type="http://schemas.openxmlformats.org/officeDocument/2006/relationships/externalLink" Target="externalLinks/externalLink39.xml"/><Relationship Id="rId123" Type="http://schemas.openxmlformats.org/officeDocument/2006/relationships/externalLink" Target="externalLinks/externalLink60.xml"/><Relationship Id="rId128" Type="http://schemas.openxmlformats.org/officeDocument/2006/relationships/externalLink" Target="externalLinks/externalLink65.xml"/><Relationship Id="rId144"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27.xml"/><Relationship Id="rId95" Type="http://schemas.openxmlformats.org/officeDocument/2006/relationships/externalLink" Target="externalLinks/externalLink3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113" Type="http://schemas.openxmlformats.org/officeDocument/2006/relationships/externalLink" Target="externalLinks/externalLink50.xml"/><Relationship Id="rId118" Type="http://schemas.openxmlformats.org/officeDocument/2006/relationships/externalLink" Target="externalLinks/externalLink55.xml"/><Relationship Id="rId134" Type="http://schemas.openxmlformats.org/officeDocument/2006/relationships/externalLink" Target="externalLinks/externalLink71.xml"/><Relationship Id="rId139" Type="http://schemas.openxmlformats.org/officeDocument/2006/relationships/externalLink" Target="externalLinks/externalLink76.xml"/><Relationship Id="rId80" Type="http://schemas.openxmlformats.org/officeDocument/2006/relationships/externalLink" Target="externalLinks/externalLink17.xml"/><Relationship Id="rId85"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103" Type="http://schemas.openxmlformats.org/officeDocument/2006/relationships/externalLink" Target="externalLinks/externalLink40.xml"/><Relationship Id="rId108" Type="http://schemas.openxmlformats.org/officeDocument/2006/relationships/externalLink" Target="externalLinks/externalLink45.xml"/><Relationship Id="rId116" Type="http://schemas.openxmlformats.org/officeDocument/2006/relationships/externalLink" Target="externalLinks/externalLink53.xml"/><Relationship Id="rId124" Type="http://schemas.openxmlformats.org/officeDocument/2006/relationships/externalLink" Target="externalLinks/externalLink61.xml"/><Relationship Id="rId129" Type="http://schemas.openxmlformats.org/officeDocument/2006/relationships/externalLink" Target="externalLinks/externalLink66.xml"/><Relationship Id="rId137" Type="http://schemas.openxmlformats.org/officeDocument/2006/relationships/externalLink" Target="externalLinks/externalLink7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externalLink" Target="externalLinks/externalLink12.xml"/><Relationship Id="rId83" Type="http://schemas.openxmlformats.org/officeDocument/2006/relationships/externalLink" Target="externalLinks/externalLink20.xml"/><Relationship Id="rId88" Type="http://schemas.openxmlformats.org/officeDocument/2006/relationships/externalLink" Target="externalLinks/externalLink25.xml"/><Relationship Id="rId91" Type="http://schemas.openxmlformats.org/officeDocument/2006/relationships/externalLink" Target="externalLinks/externalLink28.xml"/><Relationship Id="rId96" Type="http://schemas.openxmlformats.org/officeDocument/2006/relationships/externalLink" Target="externalLinks/externalLink33.xml"/><Relationship Id="rId111" Type="http://schemas.openxmlformats.org/officeDocument/2006/relationships/externalLink" Target="externalLinks/externalLink48.xml"/><Relationship Id="rId132" Type="http://schemas.openxmlformats.org/officeDocument/2006/relationships/externalLink" Target="externalLinks/externalLink69.xml"/><Relationship Id="rId140" Type="http://schemas.openxmlformats.org/officeDocument/2006/relationships/externalLink" Target="externalLinks/externalLink77.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43.xml"/><Relationship Id="rId114" Type="http://schemas.openxmlformats.org/officeDocument/2006/relationships/externalLink" Target="externalLinks/externalLink51.xml"/><Relationship Id="rId119" Type="http://schemas.openxmlformats.org/officeDocument/2006/relationships/externalLink" Target="externalLinks/externalLink56.xml"/><Relationship Id="rId127" Type="http://schemas.openxmlformats.org/officeDocument/2006/relationships/externalLink" Target="externalLinks/externalLink6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externalLink" Target="externalLinks/externalLink10.xml"/><Relationship Id="rId78" Type="http://schemas.openxmlformats.org/officeDocument/2006/relationships/externalLink" Target="externalLinks/externalLink15.xml"/><Relationship Id="rId81" Type="http://schemas.openxmlformats.org/officeDocument/2006/relationships/externalLink" Target="externalLinks/externalLink18.xml"/><Relationship Id="rId86" Type="http://schemas.openxmlformats.org/officeDocument/2006/relationships/externalLink" Target="externalLinks/externalLink23.xml"/><Relationship Id="rId94" Type="http://schemas.openxmlformats.org/officeDocument/2006/relationships/externalLink" Target="externalLinks/externalLink31.xml"/><Relationship Id="rId99" Type="http://schemas.openxmlformats.org/officeDocument/2006/relationships/externalLink" Target="externalLinks/externalLink36.xml"/><Relationship Id="rId101" Type="http://schemas.openxmlformats.org/officeDocument/2006/relationships/externalLink" Target="externalLinks/externalLink38.xml"/><Relationship Id="rId122" Type="http://schemas.openxmlformats.org/officeDocument/2006/relationships/externalLink" Target="externalLinks/externalLink59.xml"/><Relationship Id="rId130" Type="http://schemas.openxmlformats.org/officeDocument/2006/relationships/externalLink" Target="externalLinks/externalLink67.xml"/><Relationship Id="rId135" Type="http://schemas.openxmlformats.org/officeDocument/2006/relationships/externalLink" Target="externalLinks/externalLink72.xml"/><Relationship Id="rId143" Type="http://schemas.openxmlformats.org/officeDocument/2006/relationships/externalLink" Target="externalLinks/externalLink80.xml"/><Relationship Id="rId14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6.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3.xml"/><Relationship Id="rId97" Type="http://schemas.openxmlformats.org/officeDocument/2006/relationships/externalLink" Target="externalLinks/externalLink34.xml"/><Relationship Id="rId104" Type="http://schemas.openxmlformats.org/officeDocument/2006/relationships/externalLink" Target="externalLinks/externalLink41.xml"/><Relationship Id="rId120" Type="http://schemas.openxmlformats.org/officeDocument/2006/relationships/externalLink" Target="externalLinks/externalLink57.xml"/><Relationship Id="rId125" Type="http://schemas.openxmlformats.org/officeDocument/2006/relationships/externalLink" Target="externalLinks/externalLink62.xml"/><Relationship Id="rId141" Type="http://schemas.openxmlformats.org/officeDocument/2006/relationships/externalLink" Target="externalLinks/externalLink78.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8.xml"/><Relationship Id="rId92" Type="http://schemas.openxmlformats.org/officeDocument/2006/relationships/externalLink" Target="externalLinks/externalLink2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3.xml"/><Relationship Id="rId87" Type="http://schemas.openxmlformats.org/officeDocument/2006/relationships/externalLink" Target="externalLinks/externalLink24.xml"/><Relationship Id="rId110" Type="http://schemas.openxmlformats.org/officeDocument/2006/relationships/externalLink" Target="externalLinks/externalLink47.xml"/><Relationship Id="rId115" Type="http://schemas.openxmlformats.org/officeDocument/2006/relationships/externalLink" Target="externalLinks/externalLink52.xml"/><Relationship Id="rId131" Type="http://schemas.openxmlformats.org/officeDocument/2006/relationships/externalLink" Target="externalLinks/externalLink68.xml"/><Relationship Id="rId136" Type="http://schemas.openxmlformats.org/officeDocument/2006/relationships/externalLink" Target="externalLinks/externalLink73.xml"/><Relationship Id="rId61" Type="http://schemas.openxmlformats.org/officeDocument/2006/relationships/worksheet" Target="worksheets/sheet61.xml"/><Relationship Id="rId82" Type="http://schemas.openxmlformats.org/officeDocument/2006/relationships/externalLink" Target="externalLinks/externalLink1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4.xml"/><Relationship Id="rId100" Type="http://schemas.openxmlformats.org/officeDocument/2006/relationships/externalLink" Target="externalLinks/externalLink37.xml"/><Relationship Id="rId105" Type="http://schemas.openxmlformats.org/officeDocument/2006/relationships/externalLink" Target="externalLinks/externalLink42.xml"/><Relationship Id="rId126" Type="http://schemas.openxmlformats.org/officeDocument/2006/relationships/externalLink" Target="externalLinks/externalLink63.xml"/><Relationship Id="rId147" Type="http://schemas.openxmlformats.org/officeDocument/2006/relationships/sheetMetadata" Target="metadata.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9.xml"/><Relationship Id="rId93" Type="http://schemas.openxmlformats.org/officeDocument/2006/relationships/externalLink" Target="externalLinks/externalLink30.xml"/><Relationship Id="rId98" Type="http://schemas.openxmlformats.org/officeDocument/2006/relationships/externalLink" Target="externalLinks/externalLink35.xml"/><Relationship Id="rId121" Type="http://schemas.openxmlformats.org/officeDocument/2006/relationships/externalLink" Target="externalLinks/externalLink58.xml"/><Relationship Id="rId142" Type="http://schemas.openxmlformats.org/officeDocument/2006/relationships/externalLink" Target="externalLinks/externalLink7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7.xml"/><Relationship Id="rId1" Type="http://schemas.microsoft.com/office/2011/relationships/chartStyle" Target="style17.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8.xml"/><Relationship Id="rId1" Type="http://schemas.microsoft.com/office/2011/relationships/chartStyle" Target="style18.xml"/></Relationships>
</file>

<file path=xl/charts/_rels/chart4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4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4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5.xml"/><Relationship Id="rId1" Type="http://schemas.microsoft.com/office/2011/relationships/chartStyle" Target="style25.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6.xml"/><Relationship Id="rId1" Type="http://schemas.microsoft.com/office/2011/relationships/chartStyle" Target="style26.xml"/></Relationships>
</file>

<file path=xl/charts/_rels/chart5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5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5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5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31.xml"/><Relationship Id="rId1" Type="http://schemas.microsoft.com/office/2011/relationships/chartStyle" Target="style31.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2.xml"/><Relationship Id="rId1" Type="http://schemas.microsoft.com/office/2011/relationships/chartStyle" Target="style32.xml"/></Relationships>
</file>

<file path=xl/charts/_rels/chart58.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68.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8.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9.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0.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71.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72.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5.xml"/><Relationship Id="rId1" Type="http://schemas.microsoft.com/office/2011/relationships/chartStyle" Target="style35.xml"/></Relationships>
</file>

<file path=xl/charts/_rels/chart73.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6.xml"/><Relationship Id="rId1" Type="http://schemas.microsoft.com/office/2011/relationships/chartStyle" Target="style36.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7.xml"/><Relationship Id="rId1" Type="http://schemas.microsoft.com/office/2011/relationships/chartStyle" Target="style37.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38.xml"/><Relationship Id="rId1" Type="http://schemas.microsoft.com/office/2011/relationships/chartStyle" Target="style38.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77.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1.xml"/></Relationships>
</file>

<file path=xl/charts/_rels/chart78.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32.xml"/></Relationships>
</file>

<file path=xl/charts/_rels/chart7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0.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8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8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8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88.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0.21100718998100526"/>
          <c:w val="0.91351843249686038"/>
          <c:h val="0.67571978756658013"/>
        </c:manualLayout>
      </c:layout>
      <c:barChart>
        <c:barDir val="col"/>
        <c:grouping val="stacked"/>
        <c:varyColors val="0"/>
        <c:ser>
          <c:idx val="3"/>
          <c:order val="1"/>
          <c:tx>
            <c:v>Štrukturálne saldo</c:v>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'!$B$19:$G$19</c:f>
              <c:numCache>
                <c:formatCode>General</c:formatCode>
                <c:ptCount val="6"/>
                <c:pt idx="0">
                  <c:v>2020</c:v>
                </c:pt>
                <c:pt idx="1">
                  <c:v>2021</c:v>
                </c:pt>
                <c:pt idx="2">
                  <c:v>2022</c:v>
                </c:pt>
                <c:pt idx="3">
                  <c:v>2023</c:v>
                </c:pt>
                <c:pt idx="4">
                  <c:v>2024</c:v>
                </c:pt>
                <c:pt idx="5">
                  <c:v>2025</c:v>
                </c:pt>
              </c:numCache>
            </c:numRef>
          </c:cat>
          <c:val>
            <c:numRef>
              <c:f>'Zhrnutie '!$B$24:$G$24</c:f>
              <c:numCache>
                <c:formatCode>0.0</c:formatCode>
                <c:ptCount val="6"/>
                <c:pt idx="0">
                  <c:v>-2.420555717838754</c:v>
                </c:pt>
                <c:pt idx="1">
                  <c:v>-2.0635855456614034</c:v>
                </c:pt>
                <c:pt idx="2">
                  <c:v>-3.7640521645162535</c:v>
                </c:pt>
                <c:pt idx="3">
                  <c:v>-2.9927862707724007</c:v>
                </c:pt>
                <c:pt idx="4">
                  <c:v>-2.4990313515294234</c:v>
                </c:pt>
                <c:pt idx="5">
                  <c:v>-1.9990313515294234</c:v>
                </c:pt>
              </c:numCache>
            </c:numRef>
          </c:val>
          <c:extLst>
            <c:ext xmlns:c16="http://schemas.microsoft.com/office/drawing/2014/chart" uri="{C3380CC4-5D6E-409C-BE32-E72D297353CC}">
              <c16:uniqueId val="{00000004-B4E9-4D2A-AD3C-BA696963D75B}"/>
            </c:ext>
          </c:extLst>
        </c:ser>
        <c:ser>
          <c:idx val="1"/>
          <c:order val="2"/>
          <c:tx>
            <c:strRef>
              <c:f>'Zhrnutie '!$A$21</c:f>
              <c:strCache>
                <c:ptCount val="1"/>
                <c:pt idx="0">
                  <c:v>Cyklická zložka</c:v>
                </c:pt>
              </c:strCache>
            </c:strRef>
          </c:tx>
          <c:spPr>
            <a:solidFill>
              <a:schemeClr val="accent2"/>
            </a:solidFill>
            <a:ln>
              <a:noFill/>
            </a:ln>
            <a:effectLst/>
          </c:spPr>
          <c:invertIfNegative val="0"/>
          <c:val>
            <c:numRef>
              <c:f>'Zhrnutie '!$B$21:$G$21</c:f>
              <c:numCache>
                <c:formatCode>0.0</c:formatCode>
                <c:ptCount val="6"/>
                <c:pt idx="0">
                  <c:v>-1.2033255243057102</c:v>
                </c:pt>
                <c:pt idx="1">
                  <c:v>-0.59199843483403747</c:v>
                </c:pt>
                <c:pt idx="2">
                  <c:v>-0.33542875066051131</c:v>
                </c:pt>
                <c:pt idx="3">
                  <c:v>0.59453602758345592</c:v>
                </c:pt>
                <c:pt idx="4">
                  <c:v>0.17527910866542679</c:v>
                </c:pt>
                <c:pt idx="5">
                  <c:v>-2.5271755475309167E-2</c:v>
                </c:pt>
              </c:numCache>
            </c:numRef>
          </c:val>
          <c:extLst>
            <c:ext xmlns:c16="http://schemas.microsoft.com/office/drawing/2014/chart" uri="{C3380CC4-5D6E-409C-BE32-E72D297353CC}">
              <c16:uniqueId val="{00000000-2D54-4765-9D82-A829E07FAF80}"/>
            </c:ext>
          </c:extLst>
        </c:ser>
        <c:ser>
          <c:idx val="2"/>
          <c:order val="3"/>
          <c:tx>
            <c:strRef>
              <c:f>'Zhrnutie '!$A$22</c:f>
              <c:strCache>
                <c:ptCount val="1"/>
                <c:pt idx="0">
                  <c:v>Jednorazovké opatrenia COVID19</c:v>
                </c:pt>
              </c:strCache>
            </c:strRef>
          </c:tx>
          <c:spPr>
            <a:solidFill>
              <a:schemeClr val="tx1">
                <a:lumMod val="65000"/>
                <a:lumOff val="35000"/>
              </a:schemeClr>
            </a:solidFill>
            <a:ln>
              <a:noFill/>
            </a:ln>
            <a:effectLst/>
          </c:spPr>
          <c:invertIfNegative val="0"/>
          <c:val>
            <c:numRef>
              <c:f>'Zhrnutie '!$B$22:$G$22</c:f>
              <c:numCache>
                <c:formatCode>0.0</c:formatCode>
                <c:ptCount val="6"/>
                <c:pt idx="0">
                  <c:v>-1.9214873763433484</c:v>
                </c:pt>
                <c:pt idx="1">
                  <c:v>-3.0855094667506555</c:v>
                </c:pt>
                <c:pt idx="2">
                  <c:v>-0.97096369967021812</c:v>
                </c:pt>
                <c:pt idx="3">
                  <c:v>0</c:v>
                </c:pt>
                <c:pt idx="4">
                  <c:v>0</c:v>
                </c:pt>
                <c:pt idx="5">
                  <c:v>0</c:v>
                </c:pt>
              </c:numCache>
            </c:numRef>
          </c:val>
          <c:extLst>
            <c:ext xmlns:c16="http://schemas.microsoft.com/office/drawing/2014/chart" uri="{C3380CC4-5D6E-409C-BE32-E72D297353CC}">
              <c16:uniqueId val="{00000001-2D54-4765-9D82-A829E07FAF80}"/>
            </c:ext>
          </c:extLst>
        </c:ser>
        <c:ser>
          <c:idx val="4"/>
          <c:order val="4"/>
          <c:tx>
            <c:strRef>
              <c:f>'Zhrnutie '!$A$23</c:f>
              <c:strCache>
                <c:ptCount val="1"/>
                <c:pt idx="0">
                  <c:v>Jednorazovké opatrenia ostatné</c:v>
                </c:pt>
              </c:strCache>
            </c:strRef>
          </c:tx>
          <c:spPr>
            <a:solidFill>
              <a:schemeClr val="tx1">
                <a:lumMod val="50000"/>
                <a:lumOff val="50000"/>
              </a:schemeClr>
            </a:solidFill>
            <a:ln>
              <a:noFill/>
            </a:ln>
            <a:effectLst/>
          </c:spPr>
          <c:invertIfNegative val="0"/>
          <c:val>
            <c:numRef>
              <c:f>'Zhrnutie '!$B$23:$G$23</c:f>
              <c:numCache>
                <c:formatCode>0.0</c:formatCode>
                <c:ptCount val="6"/>
                <c:pt idx="0">
                  <c:v>7.7107489132215212E-2</c:v>
                </c:pt>
                <c:pt idx="1">
                  <c:v>-0.40901949928002779</c:v>
                </c:pt>
                <c:pt idx="2">
                  <c:v>0</c:v>
                </c:pt>
                <c:pt idx="3">
                  <c:v>0</c:v>
                </c:pt>
                <c:pt idx="4">
                  <c:v>0</c:v>
                </c:pt>
                <c:pt idx="5">
                  <c:v>0</c:v>
                </c:pt>
              </c:numCache>
            </c:numRef>
          </c:val>
          <c:extLst>
            <c:ext xmlns:c16="http://schemas.microsoft.com/office/drawing/2014/chart" uri="{C3380CC4-5D6E-409C-BE32-E72D297353CC}">
              <c16:uniqueId val="{00000002-2D54-4765-9D82-A829E07FAF80}"/>
            </c:ext>
          </c:extLst>
        </c:ser>
        <c:dLbls>
          <c:showLegendKey val="0"/>
          <c:showVal val="0"/>
          <c:showCatName val="0"/>
          <c:showSerName val="0"/>
          <c:showPercent val="0"/>
          <c:showBubbleSize val="0"/>
        </c:dLbls>
        <c:gapWidth val="150"/>
        <c:overlap val="100"/>
        <c:axId val="305389816"/>
        <c:axId val="305390208"/>
      </c:barChart>
      <c:lineChart>
        <c:grouping val="standard"/>
        <c:varyColors val="0"/>
        <c:ser>
          <c:idx val="0"/>
          <c:order val="0"/>
          <c:tx>
            <c:v>Nominálne saldo</c:v>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'!$B$19:$G$19</c:f>
              <c:numCache>
                <c:formatCode>General</c:formatCode>
                <c:ptCount val="6"/>
                <c:pt idx="0">
                  <c:v>2020</c:v>
                </c:pt>
                <c:pt idx="1">
                  <c:v>2021</c:v>
                </c:pt>
                <c:pt idx="2">
                  <c:v>2022</c:v>
                </c:pt>
                <c:pt idx="3">
                  <c:v>2023</c:v>
                </c:pt>
                <c:pt idx="4">
                  <c:v>2024</c:v>
                </c:pt>
                <c:pt idx="5">
                  <c:v>2025</c:v>
                </c:pt>
              </c:numCache>
            </c:numRef>
          </c:cat>
          <c:val>
            <c:numRef>
              <c:f>'Zhrnutie '!$B$20:$G$20</c:f>
              <c:numCache>
                <c:formatCode>0.0</c:formatCode>
                <c:ptCount val="6"/>
                <c:pt idx="0">
                  <c:v>-5.4682611293555974</c:v>
                </c:pt>
                <c:pt idx="1">
                  <c:v>-6.1501129465261242</c:v>
                </c:pt>
                <c:pt idx="2">
                  <c:v>-5.0704446148469824</c:v>
                </c:pt>
                <c:pt idx="3">
                  <c:v>-2.3982502431889445</c:v>
                </c:pt>
                <c:pt idx="4">
                  <c:v>-2.3237522428639967</c:v>
                </c:pt>
                <c:pt idx="5">
                  <c:v>-2.0243031070047324</c:v>
                </c:pt>
              </c:numCache>
            </c:numRef>
          </c:val>
          <c:smooth val="0"/>
          <c:extLst>
            <c:ext xmlns:c16="http://schemas.microsoft.com/office/drawing/2014/chart" uri="{C3380CC4-5D6E-409C-BE32-E72D297353CC}">
              <c16:uniqueId val="{00000003-B4E9-4D2A-AD3C-BA696963D75B}"/>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90208"/>
        <c:crosses val="autoZero"/>
        <c:auto val="1"/>
        <c:lblAlgn val="ctr"/>
        <c:lblOffset val="100"/>
        <c:noMultiLvlLbl val="0"/>
      </c:catAx>
      <c:valAx>
        <c:axId val="305390208"/>
        <c:scaling>
          <c:orientation val="minMax"/>
        </c:scaling>
        <c:delete val="0"/>
        <c:axPos val="l"/>
        <c:majorGridlines>
          <c:spPr>
            <a:ln w="9525" cap="flat" cmpd="sng" algn="ctr">
              <a:solidFill>
                <a:schemeClr val="bg1">
                  <a:lumMod val="75000"/>
                  <a:alpha val="56000"/>
                </a:schemeClr>
              </a:solidFill>
              <a:prstDash val="sysDot"/>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89816"/>
        <c:crosses val="autoZero"/>
        <c:crossBetween val="between"/>
      </c:valAx>
      <c:spPr>
        <a:noFill/>
        <a:ln>
          <a:noFill/>
        </a:ln>
        <a:effectLst/>
      </c:spPr>
    </c:plotArea>
    <c:legend>
      <c:legendPos val="t"/>
      <c:layout>
        <c:manualLayout>
          <c:xMode val="edge"/>
          <c:yMode val="edge"/>
          <c:x val="6.509994083639456E-2"/>
          <c:y val="4.535714285714286E-2"/>
          <c:w val="0.85492690420564765"/>
          <c:h val="0.1450813669139750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3+4'!$I$12</c:f>
              <c:strCache>
                <c:ptCount val="1"/>
                <c:pt idx="0">
                  <c:v>Poľnohospodárstvo</c:v>
                </c:pt>
              </c:strCache>
            </c:strRef>
          </c:tx>
          <c:spPr>
            <a:solidFill>
              <a:srgbClr val="2C9ADC"/>
            </a:solidFill>
          </c:spPr>
          <c:invertIfNegative val="0"/>
          <c:cat>
            <c:strRef>
              <c:f>'Graf 3+4'!$K$11:$P$11</c:f>
              <c:strCache>
                <c:ptCount val="6"/>
                <c:pt idx="0">
                  <c:v>2020</c:v>
                </c:pt>
                <c:pt idx="1">
                  <c:v>2021</c:v>
                </c:pt>
                <c:pt idx="2">
                  <c:v>2022F</c:v>
                </c:pt>
                <c:pt idx="3">
                  <c:v>2023F</c:v>
                </c:pt>
                <c:pt idx="4">
                  <c:v>2024F</c:v>
                </c:pt>
                <c:pt idx="5">
                  <c:v>2025F</c:v>
                </c:pt>
              </c:strCache>
            </c:strRef>
          </c:cat>
          <c:val>
            <c:numRef>
              <c:f>'Graf 3+4'!$K$12:$P$12</c:f>
              <c:numCache>
                <c:formatCode>0.0</c:formatCode>
                <c:ptCount val="6"/>
                <c:pt idx="0">
                  <c:v>-7.5863225352630681E-2</c:v>
                </c:pt>
                <c:pt idx="1">
                  <c:v>-0.13526074687274608</c:v>
                </c:pt>
                <c:pt idx="2">
                  <c:v>-8.5289281285034962E-2</c:v>
                </c:pt>
                <c:pt idx="3">
                  <c:v>-1.1847940722532474E-15</c:v>
                </c:pt>
                <c:pt idx="4">
                  <c:v>0</c:v>
                </c:pt>
                <c:pt idx="5" formatCode="General">
                  <c:v>0</c:v>
                </c:pt>
              </c:numCache>
            </c:numRef>
          </c:val>
          <c:extLst>
            <c:ext xmlns:c16="http://schemas.microsoft.com/office/drawing/2014/chart" uri="{C3380CC4-5D6E-409C-BE32-E72D297353CC}">
              <c16:uniqueId val="{00000000-CDDC-4243-8096-7290CA3A74AC}"/>
            </c:ext>
          </c:extLst>
        </c:ser>
        <c:ser>
          <c:idx val="8"/>
          <c:order val="1"/>
          <c:tx>
            <c:strRef>
              <c:f>'Graf 3+4'!$I$13</c:f>
              <c:strCache>
                <c:ptCount val="1"/>
                <c:pt idx="0">
                  <c:v>Priemysel</c:v>
                </c:pt>
              </c:strCache>
            </c:strRef>
          </c:tx>
          <c:spPr>
            <a:solidFill>
              <a:srgbClr val="C6D9F1"/>
            </a:solidFill>
            <a:ln>
              <a:noFill/>
            </a:ln>
          </c:spPr>
          <c:invertIfNegative val="0"/>
          <c:cat>
            <c:strRef>
              <c:f>'Graf 3+4'!$K$11:$P$11</c:f>
              <c:strCache>
                <c:ptCount val="6"/>
                <c:pt idx="0">
                  <c:v>2020</c:v>
                </c:pt>
                <c:pt idx="1">
                  <c:v>2021</c:v>
                </c:pt>
                <c:pt idx="2">
                  <c:v>2022F</c:v>
                </c:pt>
                <c:pt idx="3">
                  <c:v>2023F</c:v>
                </c:pt>
                <c:pt idx="4">
                  <c:v>2024F</c:v>
                </c:pt>
                <c:pt idx="5">
                  <c:v>2025F</c:v>
                </c:pt>
              </c:strCache>
            </c:strRef>
          </c:cat>
          <c:val>
            <c:numRef>
              <c:f>'Graf 3+4'!$K$13:$P$13</c:f>
              <c:numCache>
                <c:formatCode>0.0</c:formatCode>
                <c:ptCount val="6"/>
                <c:pt idx="0">
                  <c:v>-0.97186721686248934</c:v>
                </c:pt>
                <c:pt idx="1">
                  <c:v>-0.36885126319781958</c:v>
                </c:pt>
                <c:pt idx="2">
                  <c:v>5.2652200431727102E-2</c:v>
                </c:pt>
                <c:pt idx="3">
                  <c:v>0.4503597011777532</c:v>
                </c:pt>
                <c:pt idx="4">
                  <c:v>0.50377740795047621</c:v>
                </c:pt>
                <c:pt idx="5">
                  <c:v>0.23091057013207195</c:v>
                </c:pt>
              </c:numCache>
            </c:numRef>
          </c:val>
          <c:extLst>
            <c:ext xmlns:c16="http://schemas.microsoft.com/office/drawing/2014/chart" uri="{C3380CC4-5D6E-409C-BE32-E72D297353CC}">
              <c16:uniqueId val="{00000001-CDDC-4243-8096-7290CA3A74AC}"/>
            </c:ext>
          </c:extLst>
        </c:ser>
        <c:ser>
          <c:idx val="0"/>
          <c:order val="2"/>
          <c:tx>
            <c:strRef>
              <c:f>'Graf 3+4'!$I$16</c:f>
              <c:strCache>
                <c:ptCount val="1"/>
                <c:pt idx="0">
                  <c:v>Stavebníctvo</c:v>
                </c:pt>
              </c:strCache>
            </c:strRef>
          </c:tx>
          <c:spPr>
            <a:solidFill>
              <a:srgbClr val="1F497D"/>
            </a:solidFill>
          </c:spPr>
          <c:invertIfNegative val="0"/>
          <c:cat>
            <c:strRef>
              <c:f>'Graf 3+4'!$K$11:$P$11</c:f>
              <c:strCache>
                <c:ptCount val="6"/>
                <c:pt idx="0">
                  <c:v>2020</c:v>
                </c:pt>
                <c:pt idx="1">
                  <c:v>2021</c:v>
                </c:pt>
                <c:pt idx="2">
                  <c:v>2022F</c:v>
                </c:pt>
                <c:pt idx="3">
                  <c:v>2023F</c:v>
                </c:pt>
                <c:pt idx="4">
                  <c:v>2024F</c:v>
                </c:pt>
                <c:pt idx="5">
                  <c:v>2025F</c:v>
                </c:pt>
              </c:strCache>
            </c:strRef>
          </c:cat>
          <c:val>
            <c:numRef>
              <c:f>'Graf 3+4'!$K$16:$P$16</c:f>
              <c:numCache>
                <c:formatCode>0.0</c:formatCode>
                <c:ptCount val="6"/>
                <c:pt idx="0">
                  <c:v>-5.549670986712571E-2</c:v>
                </c:pt>
                <c:pt idx="1">
                  <c:v>3.1762307894309054E-2</c:v>
                </c:pt>
                <c:pt idx="2">
                  <c:v>2.8991479119672783E-2</c:v>
                </c:pt>
                <c:pt idx="3">
                  <c:v>0.10534104501231085</c:v>
                </c:pt>
                <c:pt idx="4">
                  <c:v>4.5665427988412638E-2</c:v>
                </c:pt>
                <c:pt idx="5">
                  <c:v>5.7015297187392837E-3</c:v>
                </c:pt>
              </c:numCache>
            </c:numRef>
          </c:val>
          <c:extLst>
            <c:ext xmlns:c16="http://schemas.microsoft.com/office/drawing/2014/chart" uri="{C3380CC4-5D6E-409C-BE32-E72D297353CC}">
              <c16:uniqueId val="{00000002-CDDC-4243-8096-7290CA3A74AC}"/>
            </c:ext>
          </c:extLst>
        </c:ser>
        <c:ser>
          <c:idx val="1"/>
          <c:order val="3"/>
          <c:tx>
            <c:strRef>
              <c:f>'Graf 3+4'!$I$15</c:f>
              <c:strCache>
                <c:ptCount val="1"/>
                <c:pt idx="0">
                  <c:v>Verejný sektor</c:v>
                </c:pt>
              </c:strCache>
            </c:strRef>
          </c:tx>
          <c:spPr>
            <a:solidFill>
              <a:srgbClr val="9E9E9E"/>
            </a:solidFill>
          </c:spPr>
          <c:invertIfNegative val="0"/>
          <c:cat>
            <c:strRef>
              <c:f>'Graf 3+4'!$K$11:$P$11</c:f>
              <c:strCache>
                <c:ptCount val="6"/>
                <c:pt idx="0">
                  <c:v>2020</c:v>
                </c:pt>
                <c:pt idx="1">
                  <c:v>2021</c:v>
                </c:pt>
                <c:pt idx="2">
                  <c:v>2022F</c:v>
                </c:pt>
                <c:pt idx="3">
                  <c:v>2023F</c:v>
                </c:pt>
                <c:pt idx="4">
                  <c:v>2024F</c:v>
                </c:pt>
                <c:pt idx="5">
                  <c:v>2025F</c:v>
                </c:pt>
              </c:strCache>
            </c:strRef>
          </c:cat>
          <c:val>
            <c:numRef>
              <c:f>'Graf 3+4'!$K$15:$P$15</c:f>
              <c:numCache>
                <c:formatCode>0.0</c:formatCode>
                <c:ptCount val="6"/>
                <c:pt idx="0">
                  <c:v>0.150090586007632</c:v>
                </c:pt>
                <c:pt idx="1">
                  <c:v>-2.5259788167917203E-2</c:v>
                </c:pt>
                <c:pt idx="2">
                  <c:v>0.23430396348119897</c:v>
                </c:pt>
                <c:pt idx="3">
                  <c:v>-8.0689669364011049E-2</c:v>
                </c:pt>
                <c:pt idx="4">
                  <c:v>-0.22837827258910798</c:v>
                </c:pt>
                <c:pt idx="5">
                  <c:v>-0.21360614304595646</c:v>
                </c:pt>
              </c:numCache>
            </c:numRef>
          </c:val>
          <c:extLst>
            <c:ext xmlns:c16="http://schemas.microsoft.com/office/drawing/2014/chart" uri="{C3380CC4-5D6E-409C-BE32-E72D297353CC}">
              <c16:uniqueId val="{00000003-CDDC-4243-8096-7290CA3A74AC}"/>
            </c:ext>
          </c:extLst>
        </c:ser>
        <c:ser>
          <c:idx val="2"/>
          <c:order val="4"/>
          <c:tx>
            <c:strRef>
              <c:f>'Graf 3+4'!$I$14</c:f>
              <c:strCache>
                <c:ptCount val="1"/>
                <c:pt idx="0">
                  <c:v>Trhové služby</c:v>
                </c:pt>
              </c:strCache>
            </c:strRef>
          </c:tx>
          <c:spPr>
            <a:solidFill>
              <a:srgbClr val="555555"/>
            </a:solidFill>
          </c:spPr>
          <c:invertIfNegative val="0"/>
          <c:cat>
            <c:strRef>
              <c:f>'Graf 3+4'!$K$11:$P$11</c:f>
              <c:strCache>
                <c:ptCount val="6"/>
                <c:pt idx="0">
                  <c:v>2020</c:v>
                </c:pt>
                <c:pt idx="1">
                  <c:v>2021</c:v>
                </c:pt>
                <c:pt idx="2">
                  <c:v>2022F</c:v>
                </c:pt>
                <c:pt idx="3">
                  <c:v>2023F</c:v>
                </c:pt>
                <c:pt idx="4">
                  <c:v>2024F</c:v>
                </c:pt>
                <c:pt idx="5">
                  <c:v>2025F</c:v>
                </c:pt>
              </c:strCache>
            </c:strRef>
          </c:cat>
          <c:val>
            <c:numRef>
              <c:f>'Graf 3+4'!$K$14:$P$14</c:f>
              <c:numCache>
                <c:formatCode>0.0</c:formatCode>
                <c:ptCount val="6"/>
                <c:pt idx="0">
                  <c:v>-0.93301543029375456</c:v>
                </c:pt>
                <c:pt idx="1">
                  <c:v>-8.3949196980501753E-2</c:v>
                </c:pt>
                <c:pt idx="2">
                  <c:v>0.34605797204639516</c:v>
                </c:pt>
                <c:pt idx="3">
                  <c:v>1.1263733784336225</c:v>
                </c:pt>
                <c:pt idx="4">
                  <c:v>0.26255551550313799</c:v>
                </c:pt>
                <c:pt idx="5">
                  <c:v>2.2424132755814528E-2</c:v>
                </c:pt>
              </c:numCache>
            </c:numRef>
          </c:val>
          <c:extLst>
            <c:ext xmlns:c16="http://schemas.microsoft.com/office/drawing/2014/chart" uri="{C3380CC4-5D6E-409C-BE32-E72D297353CC}">
              <c16:uniqueId val="{00000004-CDDC-4243-8096-7290CA3A74AC}"/>
            </c:ext>
          </c:extLst>
        </c:ser>
        <c:dLbls>
          <c:showLegendKey val="0"/>
          <c:showVal val="0"/>
          <c:showCatName val="0"/>
          <c:showSerName val="0"/>
          <c:showPercent val="0"/>
          <c:showBubbleSize val="0"/>
        </c:dLbls>
        <c:gapWidth val="150"/>
        <c:overlap val="100"/>
        <c:axId val="304081656"/>
        <c:axId val="304082048"/>
      </c:barChart>
      <c:lineChart>
        <c:grouping val="standard"/>
        <c:varyColors val="0"/>
        <c:ser>
          <c:idx val="3"/>
          <c:order val="5"/>
          <c:tx>
            <c:strRef>
              <c:f>'Graf 3+4'!$I$17</c:f>
              <c:strCache>
                <c:ptCount val="1"/>
                <c:pt idx="0">
                  <c:v>Hospodárstvo spolu</c:v>
                </c:pt>
              </c:strCache>
            </c:strRef>
          </c:tx>
          <c:spPr>
            <a:ln w="19050">
              <a:solidFill>
                <a:sysClr val="windowText" lastClr="000000"/>
              </a:solidFill>
            </a:ln>
          </c:spPr>
          <c:marker>
            <c:symbol val="none"/>
          </c:marker>
          <c:cat>
            <c:strRef>
              <c:f>'Graf 3+4'!$K$11:$P$11</c:f>
              <c:strCache>
                <c:ptCount val="6"/>
                <c:pt idx="0">
                  <c:v>2020</c:v>
                </c:pt>
                <c:pt idx="1">
                  <c:v>2021</c:v>
                </c:pt>
                <c:pt idx="2">
                  <c:v>2022F</c:v>
                </c:pt>
                <c:pt idx="3">
                  <c:v>2023F</c:v>
                </c:pt>
                <c:pt idx="4">
                  <c:v>2024F</c:v>
                </c:pt>
                <c:pt idx="5">
                  <c:v>2025F</c:v>
                </c:pt>
              </c:strCache>
            </c:strRef>
          </c:cat>
          <c:val>
            <c:numRef>
              <c:f>'Graf 3+4'!$K$17:$P$17</c:f>
              <c:numCache>
                <c:formatCode>0.0</c:formatCode>
                <c:ptCount val="6"/>
                <c:pt idx="0">
                  <c:v>-1.8861519963683349</c:v>
                </c:pt>
                <c:pt idx="1">
                  <c:v>-0.5815586873247014</c:v>
                </c:pt>
                <c:pt idx="2">
                  <c:v>0.57671633379394738</c:v>
                </c:pt>
                <c:pt idx="3">
                  <c:v>1.6013844552596801</c:v>
                </c:pt>
                <c:pt idx="4">
                  <c:v>0.5836200788529089</c:v>
                </c:pt>
                <c:pt idx="5">
                  <c:v>4.5430089560682951E-2</c:v>
                </c:pt>
              </c:numCache>
            </c:numRef>
          </c:val>
          <c:smooth val="0"/>
          <c:extLst>
            <c:ext xmlns:c16="http://schemas.microsoft.com/office/drawing/2014/chart" uri="{C3380CC4-5D6E-409C-BE32-E72D297353CC}">
              <c16:uniqueId val="{00000005-CDDC-4243-8096-7290CA3A74AC}"/>
            </c:ext>
          </c:extLst>
        </c:ser>
        <c:dLbls>
          <c:showLegendKey val="0"/>
          <c:showVal val="0"/>
          <c:showCatName val="0"/>
          <c:showSerName val="0"/>
          <c:showPercent val="0"/>
          <c:showBubbleSize val="0"/>
        </c:dLbls>
        <c:marker val="1"/>
        <c:smooth val="0"/>
        <c:axId val="304081656"/>
        <c:axId val="304082048"/>
      </c:lineChart>
      <c:catAx>
        <c:axId val="304081656"/>
        <c:scaling>
          <c:orientation val="minMax"/>
        </c:scaling>
        <c:delete val="0"/>
        <c:axPos val="b"/>
        <c:numFmt formatCode="General" sourceLinked="1"/>
        <c:majorTickMark val="out"/>
        <c:minorTickMark val="none"/>
        <c:tickLblPos val="low"/>
        <c:crossAx val="304082048"/>
        <c:crosses val="autoZero"/>
        <c:auto val="1"/>
        <c:lblAlgn val="ctr"/>
        <c:lblOffset val="100"/>
        <c:noMultiLvlLbl val="0"/>
      </c:catAx>
      <c:valAx>
        <c:axId val="30408204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4081656"/>
        <c:crosses val="autoZero"/>
        <c:crossBetween val="between"/>
      </c:valAx>
    </c:plotArea>
    <c:legend>
      <c:legendPos val="r"/>
      <c:layout>
        <c:manualLayout>
          <c:xMode val="edge"/>
          <c:yMode val="edge"/>
          <c:x val="0.56555664848317955"/>
          <c:y val="0.48693720973065258"/>
          <c:w val="0.3819764192288328"/>
          <c:h val="0.37637376513558701"/>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3+4'!$I$21</c:f>
              <c:strCache>
                <c:ptCount val="1"/>
                <c:pt idx="0">
                  <c:v>Consumption</c:v>
                </c:pt>
              </c:strCache>
            </c:strRef>
          </c:tx>
          <c:spPr>
            <a:solidFill>
              <a:srgbClr val="2C9ADC"/>
            </a:solidFill>
          </c:spPr>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3+4'!$J$4:$P$4</c:f>
              <c:numCache>
                <c:formatCode>0.0</c:formatCode>
                <c:ptCount val="7"/>
                <c:pt idx="0">
                  <c:v>2.3007325856706915</c:v>
                </c:pt>
                <c:pt idx="1">
                  <c:v>-0.56127028762356301</c:v>
                </c:pt>
                <c:pt idx="2">
                  <c:v>1.0423395085279297</c:v>
                </c:pt>
                <c:pt idx="3">
                  <c:v>5.2529029622964352E-2</c:v>
                </c:pt>
                <c:pt idx="4">
                  <c:v>1.3476582343167263</c:v>
                </c:pt>
                <c:pt idx="5">
                  <c:v>1.4366648811717919</c:v>
                </c:pt>
                <c:pt idx="6">
                  <c:v>1.0573101651244794</c:v>
                </c:pt>
              </c:numCache>
            </c:numRef>
          </c:val>
          <c:extLst>
            <c:ext xmlns:c16="http://schemas.microsoft.com/office/drawing/2014/chart" uri="{C3380CC4-5D6E-409C-BE32-E72D297353CC}">
              <c16:uniqueId val="{00000000-BB18-41C8-BB54-2617797A2304}"/>
            </c:ext>
          </c:extLst>
        </c:ser>
        <c:ser>
          <c:idx val="8"/>
          <c:order val="1"/>
          <c:tx>
            <c:strRef>
              <c:f>'Graf 3+4'!$I$22</c:f>
              <c:strCache>
                <c:ptCount val="1"/>
                <c:pt idx="0">
                  <c:v>Investment</c:v>
                </c:pt>
              </c:strCache>
            </c:strRef>
          </c:tx>
          <c:spPr>
            <a:solidFill>
              <a:schemeClr val="tx2">
                <a:lumMod val="20000"/>
                <a:lumOff val="80000"/>
              </a:schemeClr>
            </a:solidFill>
            <a:ln>
              <a:noFill/>
            </a:ln>
          </c:spPr>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3+4'!$J$5:$P$5</c:f>
              <c:numCache>
                <c:formatCode>0.0</c:formatCode>
                <c:ptCount val="7"/>
                <c:pt idx="0">
                  <c:v>1.4113903576283173</c:v>
                </c:pt>
                <c:pt idx="1">
                  <c:v>-2.519658590975514</c:v>
                </c:pt>
                <c:pt idx="2">
                  <c:v>0.11138198707515963</c:v>
                </c:pt>
                <c:pt idx="3">
                  <c:v>2.9782025731488448</c:v>
                </c:pt>
                <c:pt idx="4">
                  <c:v>3.356479818904762</c:v>
                </c:pt>
                <c:pt idx="5">
                  <c:v>-0.60600030301447394</c:v>
                </c:pt>
                <c:pt idx="6">
                  <c:v>-0.14530660923324804</c:v>
                </c:pt>
              </c:numCache>
            </c:numRef>
          </c:val>
          <c:extLst>
            <c:ext xmlns:c16="http://schemas.microsoft.com/office/drawing/2014/chart" uri="{C3380CC4-5D6E-409C-BE32-E72D297353CC}">
              <c16:uniqueId val="{00000001-BB18-41C8-BB54-2617797A2304}"/>
            </c:ext>
          </c:extLst>
        </c:ser>
        <c:ser>
          <c:idx val="0"/>
          <c:order val="2"/>
          <c:tx>
            <c:strRef>
              <c:f>'Graf 3+4'!$I$23</c:f>
              <c:strCache>
                <c:ptCount val="1"/>
                <c:pt idx="0">
                  <c:v>Inventories and disc.</c:v>
                </c:pt>
              </c:strCache>
            </c:strRef>
          </c:tx>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3+4'!$J$6:$P$6</c:f>
              <c:numCache>
                <c:formatCode>0.0</c:formatCode>
                <c:ptCount val="7"/>
                <c:pt idx="0">
                  <c:v>7.3759141178883963E-2</c:v>
                </c:pt>
                <c:pt idx="1">
                  <c:v>-2.0193281270228449</c:v>
                </c:pt>
                <c:pt idx="2">
                  <c:v>2.4666315315700467</c:v>
                </c:pt>
                <c:pt idx="3">
                  <c:v>-0.60578941239229223</c:v>
                </c:pt>
                <c:pt idx="4">
                  <c:v>-0.15592365379535122</c:v>
                </c:pt>
                <c:pt idx="5">
                  <c:v>5.7497731466341538E-2</c:v>
                </c:pt>
                <c:pt idx="6">
                  <c:v>-1.7219976132505511E-2</c:v>
                </c:pt>
              </c:numCache>
            </c:numRef>
          </c:val>
          <c:extLst>
            <c:ext xmlns:c16="http://schemas.microsoft.com/office/drawing/2014/chart" uri="{C3380CC4-5D6E-409C-BE32-E72D297353CC}">
              <c16:uniqueId val="{00000002-BB18-41C8-BB54-2617797A2304}"/>
            </c:ext>
          </c:extLst>
        </c:ser>
        <c:ser>
          <c:idx val="1"/>
          <c:order val="3"/>
          <c:tx>
            <c:strRef>
              <c:f>'Graf 3+4'!$I$24</c:f>
              <c:strCache>
                <c:ptCount val="1"/>
                <c:pt idx="0">
                  <c:v>Net export</c:v>
                </c:pt>
              </c:strCache>
            </c:strRef>
          </c:tx>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3+4'!$J$7:$P$7</c:f>
              <c:numCache>
                <c:formatCode>0.0</c:formatCode>
                <c:ptCount val="7"/>
                <c:pt idx="0">
                  <c:v>-1.180512756775586</c:v>
                </c:pt>
                <c:pt idx="1">
                  <c:v>0.7415031976947446</c:v>
                </c:pt>
                <c:pt idx="2">
                  <c:v>-0.5998812762169754</c:v>
                </c:pt>
                <c:pt idx="3">
                  <c:v>-0.31839745034810435</c:v>
                </c:pt>
                <c:pt idx="4">
                  <c:v>0.74099656532654268</c:v>
                </c:pt>
                <c:pt idx="5">
                  <c:v>0.89099582907244579</c:v>
                </c:pt>
                <c:pt idx="6">
                  <c:v>0.89437430583953326</c:v>
                </c:pt>
              </c:numCache>
            </c:numRef>
          </c:val>
          <c:extLst>
            <c:ext xmlns:c16="http://schemas.microsoft.com/office/drawing/2014/chart" uri="{C3380CC4-5D6E-409C-BE32-E72D297353CC}">
              <c16:uniqueId val="{00000003-BB18-41C8-BB54-2617797A2304}"/>
            </c:ext>
          </c:extLst>
        </c:ser>
        <c:dLbls>
          <c:showLegendKey val="0"/>
          <c:showVal val="0"/>
          <c:showCatName val="0"/>
          <c:showSerName val="0"/>
          <c:showPercent val="0"/>
          <c:showBubbleSize val="0"/>
        </c:dLbls>
        <c:gapWidth val="150"/>
        <c:overlap val="100"/>
        <c:axId val="304082832"/>
        <c:axId val="304083224"/>
      </c:barChart>
      <c:lineChart>
        <c:grouping val="standard"/>
        <c:varyColors val="0"/>
        <c:ser>
          <c:idx val="2"/>
          <c:order val="4"/>
          <c:tx>
            <c:strRef>
              <c:f>'Graf 3+4'!$I$25</c:f>
              <c:strCache>
                <c:ptCount val="1"/>
                <c:pt idx="0">
                  <c:v>GDP</c:v>
                </c:pt>
              </c:strCache>
            </c:strRef>
          </c:tx>
          <c:spPr>
            <a:ln w="19050">
              <a:solidFill>
                <a:sysClr val="windowText" lastClr="000000"/>
              </a:solidFill>
            </a:ln>
          </c:spPr>
          <c:marker>
            <c:symbol val="none"/>
          </c:marker>
          <c:cat>
            <c:strRef>
              <c:f>'Graf 3+4'!$J$3:$P$3</c:f>
              <c:strCache>
                <c:ptCount val="7"/>
                <c:pt idx="0">
                  <c:v>2019</c:v>
                </c:pt>
                <c:pt idx="1">
                  <c:v>2020</c:v>
                </c:pt>
                <c:pt idx="2">
                  <c:v>2021</c:v>
                </c:pt>
                <c:pt idx="3">
                  <c:v>2022F</c:v>
                </c:pt>
                <c:pt idx="4">
                  <c:v>2023F</c:v>
                </c:pt>
                <c:pt idx="5">
                  <c:v>2024F</c:v>
                </c:pt>
                <c:pt idx="6">
                  <c:v>2025F</c:v>
                </c:pt>
              </c:strCache>
            </c:strRef>
          </c:cat>
          <c:val>
            <c:numRef>
              <c:f>'Graf 3+4'!$J$8:$P$8</c:f>
              <c:numCache>
                <c:formatCode>0.0</c:formatCode>
                <c:ptCount val="7"/>
                <c:pt idx="0">
                  <c:v>2.6053693277023227</c:v>
                </c:pt>
                <c:pt idx="1">
                  <c:v>-4.3587538079271848</c:v>
                </c:pt>
                <c:pt idx="2">
                  <c:v>3.0204717509561663</c:v>
                </c:pt>
                <c:pt idx="3">
                  <c:v>2.1065447400314019</c:v>
                </c:pt>
                <c:pt idx="4">
                  <c:v>5.2892109647526997</c:v>
                </c:pt>
                <c:pt idx="5">
                  <c:v>1.7791581386961131</c:v>
                </c:pt>
                <c:pt idx="6">
                  <c:v>1.7891578855982582</c:v>
                </c:pt>
              </c:numCache>
            </c:numRef>
          </c:val>
          <c:smooth val="0"/>
          <c:extLst>
            <c:ext xmlns:c16="http://schemas.microsoft.com/office/drawing/2014/chart" uri="{C3380CC4-5D6E-409C-BE32-E72D297353CC}">
              <c16:uniqueId val="{00000004-BB18-41C8-BB54-2617797A2304}"/>
            </c:ext>
          </c:extLst>
        </c:ser>
        <c:dLbls>
          <c:showLegendKey val="0"/>
          <c:showVal val="0"/>
          <c:showCatName val="0"/>
          <c:showSerName val="0"/>
          <c:showPercent val="0"/>
          <c:showBubbleSize val="0"/>
        </c:dLbls>
        <c:marker val="1"/>
        <c:smooth val="0"/>
        <c:axId val="304082832"/>
        <c:axId val="304083224"/>
      </c:lineChart>
      <c:catAx>
        <c:axId val="304082832"/>
        <c:scaling>
          <c:orientation val="minMax"/>
        </c:scaling>
        <c:delete val="0"/>
        <c:axPos val="b"/>
        <c:numFmt formatCode="General" sourceLinked="1"/>
        <c:majorTickMark val="out"/>
        <c:minorTickMark val="none"/>
        <c:tickLblPos val="low"/>
        <c:crossAx val="304083224"/>
        <c:crosses val="autoZero"/>
        <c:auto val="1"/>
        <c:lblAlgn val="ctr"/>
        <c:lblOffset val="100"/>
        <c:noMultiLvlLbl val="0"/>
      </c:catAx>
      <c:valAx>
        <c:axId val="304083224"/>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4082832"/>
        <c:crosses val="autoZero"/>
        <c:crossBetween val="between"/>
      </c:valAx>
    </c:plotArea>
    <c:legend>
      <c:legendPos val="r"/>
      <c:layout>
        <c:manualLayout>
          <c:xMode val="edge"/>
          <c:yMode val="edge"/>
          <c:x val="0.5588021406328666"/>
          <c:y val="0.57061882192502855"/>
          <c:w val="0.43516567528762423"/>
          <c:h val="0.29907687062593347"/>
        </c:manualLayout>
      </c:layout>
      <c:overlay val="0"/>
    </c:legend>
    <c:plotVisOnly val="1"/>
    <c:dispBlanksAs val="gap"/>
    <c:showDLblsOverMax val="0"/>
  </c:chart>
  <c:spPr>
    <a:ln>
      <a:noFill/>
    </a:ln>
  </c:spPr>
  <c:txPr>
    <a:bodyPr/>
    <a:lstStyle/>
    <a:p>
      <a:pPr>
        <a:defRPr sz="800">
          <a:latin typeface="Arial Narrow"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4.8823828544190706E-2"/>
          <c:w val="0.89093095636884034"/>
          <c:h val="0.85748137319626516"/>
        </c:manualLayout>
      </c:layout>
      <c:barChart>
        <c:barDir val="col"/>
        <c:grouping val="stacked"/>
        <c:varyColors val="0"/>
        <c:ser>
          <c:idx val="5"/>
          <c:order val="0"/>
          <c:tx>
            <c:strRef>
              <c:f>'Graf 3+4'!$I$29</c:f>
              <c:strCache>
                <c:ptCount val="1"/>
                <c:pt idx="0">
                  <c:v>Agriculture</c:v>
                </c:pt>
              </c:strCache>
            </c:strRef>
          </c:tx>
          <c:spPr>
            <a:solidFill>
              <a:srgbClr val="2C9ADC"/>
            </a:solidFill>
          </c:spPr>
          <c:invertIfNegative val="0"/>
          <c:cat>
            <c:strRef>
              <c:f>'Graf 3+4'!$K$11:$P$11</c:f>
              <c:strCache>
                <c:ptCount val="6"/>
                <c:pt idx="0">
                  <c:v>2020</c:v>
                </c:pt>
                <c:pt idx="1">
                  <c:v>2021</c:v>
                </c:pt>
                <c:pt idx="2">
                  <c:v>2022F</c:v>
                </c:pt>
                <c:pt idx="3">
                  <c:v>2023F</c:v>
                </c:pt>
                <c:pt idx="4">
                  <c:v>2024F</c:v>
                </c:pt>
                <c:pt idx="5">
                  <c:v>2025F</c:v>
                </c:pt>
              </c:strCache>
            </c:strRef>
          </c:cat>
          <c:val>
            <c:numRef>
              <c:f>'Graf 3+4'!$K$12:$P$12</c:f>
              <c:numCache>
                <c:formatCode>0.0</c:formatCode>
                <c:ptCount val="6"/>
                <c:pt idx="0">
                  <c:v>-7.5863225352630681E-2</c:v>
                </c:pt>
                <c:pt idx="1">
                  <c:v>-0.13526074687274608</c:v>
                </c:pt>
                <c:pt idx="2">
                  <c:v>-8.5289281285034962E-2</c:v>
                </c:pt>
                <c:pt idx="3">
                  <c:v>-1.1847940722532474E-15</c:v>
                </c:pt>
                <c:pt idx="4">
                  <c:v>0</c:v>
                </c:pt>
                <c:pt idx="5" formatCode="General">
                  <c:v>0</c:v>
                </c:pt>
              </c:numCache>
            </c:numRef>
          </c:val>
          <c:extLst>
            <c:ext xmlns:c16="http://schemas.microsoft.com/office/drawing/2014/chart" uri="{C3380CC4-5D6E-409C-BE32-E72D297353CC}">
              <c16:uniqueId val="{00000000-3589-424E-9543-11F901F971A2}"/>
            </c:ext>
          </c:extLst>
        </c:ser>
        <c:ser>
          <c:idx val="8"/>
          <c:order val="1"/>
          <c:tx>
            <c:strRef>
              <c:f>'Graf 3+4'!$I$30</c:f>
              <c:strCache>
                <c:ptCount val="1"/>
                <c:pt idx="0">
                  <c:v>Industry</c:v>
                </c:pt>
              </c:strCache>
            </c:strRef>
          </c:tx>
          <c:spPr>
            <a:solidFill>
              <a:srgbClr val="C6D9F1"/>
            </a:solidFill>
            <a:ln>
              <a:noFill/>
            </a:ln>
          </c:spPr>
          <c:invertIfNegative val="0"/>
          <c:cat>
            <c:strRef>
              <c:f>'Graf 3+4'!$K$11:$P$11</c:f>
              <c:strCache>
                <c:ptCount val="6"/>
                <c:pt idx="0">
                  <c:v>2020</c:v>
                </c:pt>
                <c:pt idx="1">
                  <c:v>2021</c:v>
                </c:pt>
                <c:pt idx="2">
                  <c:v>2022F</c:v>
                </c:pt>
                <c:pt idx="3">
                  <c:v>2023F</c:v>
                </c:pt>
                <c:pt idx="4">
                  <c:v>2024F</c:v>
                </c:pt>
                <c:pt idx="5">
                  <c:v>2025F</c:v>
                </c:pt>
              </c:strCache>
            </c:strRef>
          </c:cat>
          <c:val>
            <c:numRef>
              <c:f>'Graf 3+4'!$K$13:$P$13</c:f>
              <c:numCache>
                <c:formatCode>0.0</c:formatCode>
                <c:ptCount val="6"/>
                <c:pt idx="0">
                  <c:v>-0.97186721686248934</c:v>
                </c:pt>
                <c:pt idx="1">
                  <c:v>-0.36885126319781958</c:v>
                </c:pt>
                <c:pt idx="2">
                  <c:v>5.2652200431727102E-2</c:v>
                </c:pt>
                <c:pt idx="3">
                  <c:v>0.4503597011777532</c:v>
                </c:pt>
                <c:pt idx="4">
                  <c:v>0.50377740795047621</c:v>
                </c:pt>
                <c:pt idx="5">
                  <c:v>0.23091057013207195</c:v>
                </c:pt>
              </c:numCache>
            </c:numRef>
          </c:val>
          <c:extLst>
            <c:ext xmlns:c16="http://schemas.microsoft.com/office/drawing/2014/chart" uri="{C3380CC4-5D6E-409C-BE32-E72D297353CC}">
              <c16:uniqueId val="{00000001-3589-424E-9543-11F901F971A2}"/>
            </c:ext>
          </c:extLst>
        </c:ser>
        <c:ser>
          <c:idx val="0"/>
          <c:order val="2"/>
          <c:tx>
            <c:strRef>
              <c:f>'Graf 3+4'!$I$33</c:f>
              <c:strCache>
                <c:ptCount val="1"/>
                <c:pt idx="0">
                  <c:v>Construction</c:v>
                </c:pt>
              </c:strCache>
            </c:strRef>
          </c:tx>
          <c:spPr>
            <a:solidFill>
              <a:srgbClr val="1F497D"/>
            </a:solidFill>
          </c:spPr>
          <c:invertIfNegative val="0"/>
          <c:cat>
            <c:strRef>
              <c:f>'Graf 3+4'!$K$11:$P$11</c:f>
              <c:strCache>
                <c:ptCount val="6"/>
                <c:pt idx="0">
                  <c:v>2020</c:v>
                </c:pt>
                <c:pt idx="1">
                  <c:v>2021</c:v>
                </c:pt>
                <c:pt idx="2">
                  <c:v>2022F</c:v>
                </c:pt>
                <c:pt idx="3">
                  <c:v>2023F</c:v>
                </c:pt>
                <c:pt idx="4">
                  <c:v>2024F</c:v>
                </c:pt>
                <c:pt idx="5">
                  <c:v>2025F</c:v>
                </c:pt>
              </c:strCache>
            </c:strRef>
          </c:cat>
          <c:val>
            <c:numRef>
              <c:f>'Graf 3+4'!$K$16:$P$16</c:f>
              <c:numCache>
                <c:formatCode>0.0</c:formatCode>
                <c:ptCount val="6"/>
                <c:pt idx="0">
                  <c:v>-5.549670986712571E-2</c:v>
                </c:pt>
                <c:pt idx="1">
                  <c:v>3.1762307894309054E-2</c:v>
                </c:pt>
                <c:pt idx="2">
                  <c:v>2.8991479119672783E-2</c:v>
                </c:pt>
                <c:pt idx="3">
                  <c:v>0.10534104501231085</c:v>
                </c:pt>
                <c:pt idx="4">
                  <c:v>4.5665427988412638E-2</c:v>
                </c:pt>
                <c:pt idx="5">
                  <c:v>5.7015297187392837E-3</c:v>
                </c:pt>
              </c:numCache>
            </c:numRef>
          </c:val>
          <c:extLst>
            <c:ext xmlns:c16="http://schemas.microsoft.com/office/drawing/2014/chart" uri="{C3380CC4-5D6E-409C-BE32-E72D297353CC}">
              <c16:uniqueId val="{00000002-3589-424E-9543-11F901F971A2}"/>
            </c:ext>
          </c:extLst>
        </c:ser>
        <c:ser>
          <c:idx val="1"/>
          <c:order val="3"/>
          <c:tx>
            <c:strRef>
              <c:f>'Graf 3+4'!$I$32</c:f>
              <c:strCache>
                <c:ptCount val="1"/>
                <c:pt idx="0">
                  <c:v>Public sector</c:v>
                </c:pt>
              </c:strCache>
            </c:strRef>
          </c:tx>
          <c:spPr>
            <a:solidFill>
              <a:srgbClr val="9E9E9E"/>
            </a:solidFill>
          </c:spPr>
          <c:invertIfNegative val="0"/>
          <c:cat>
            <c:strRef>
              <c:f>'Graf 3+4'!$K$11:$P$11</c:f>
              <c:strCache>
                <c:ptCount val="6"/>
                <c:pt idx="0">
                  <c:v>2020</c:v>
                </c:pt>
                <c:pt idx="1">
                  <c:v>2021</c:v>
                </c:pt>
                <c:pt idx="2">
                  <c:v>2022F</c:v>
                </c:pt>
                <c:pt idx="3">
                  <c:v>2023F</c:v>
                </c:pt>
                <c:pt idx="4">
                  <c:v>2024F</c:v>
                </c:pt>
                <c:pt idx="5">
                  <c:v>2025F</c:v>
                </c:pt>
              </c:strCache>
            </c:strRef>
          </c:cat>
          <c:val>
            <c:numRef>
              <c:f>'Graf 3+4'!$K$15:$P$15</c:f>
              <c:numCache>
                <c:formatCode>0.0</c:formatCode>
                <c:ptCount val="6"/>
                <c:pt idx="0">
                  <c:v>0.150090586007632</c:v>
                </c:pt>
                <c:pt idx="1">
                  <c:v>-2.5259788167917203E-2</c:v>
                </c:pt>
                <c:pt idx="2">
                  <c:v>0.23430396348119897</c:v>
                </c:pt>
                <c:pt idx="3">
                  <c:v>-8.0689669364011049E-2</c:v>
                </c:pt>
                <c:pt idx="4">
                  <c:v>-0.22837827258910798</c:v>
                </c:pt>
                <c:pt idx="5">
                  <c:v>-0.21360614304595646</c:v>
                </c:pt>
              </c:numCache>
            </c:numRef>
          </c:val>
          <c:extLst>
            <c:ext xmlns:c16="http://schemas.microsoft.com/office/drawing/2014/chart" uri="{C3380CC4-5D6E-409C-BE32-E72D297353CC}">
              <c16:uniqueId val="{00000003-3589-424E-9543-11F901F971A2}"/>
            </c:ext>
          </c:extLst>
        </c:ser>
        <c:ser>
          <c:idx val="2"/>
          <c:order val="4"/>
          <c:tx>
            <c:strRef>
              <c:f>'Graf 3+4'!$I$31</c:f>
              <c:strCache>
                <c:ptCount val="1"/>
                <c:pt idx="0">
                  <c:v>Market services</c:v>
                </c:pt>
              </c:strCache>
            </c:strRef>
          </c:tx>
          <c:spPr>
            <a:solidFill>
              <a:srgbClr val="555555"/>
            </a:solidFill>
          </c:spPr>
          <c:invertIfNegative val="0"/>
          <c:cat>
            <c:strRef>
              <c:f>'Graf 3+4'!$K$11:$P$11</c:f>
              <c:strCache>
                <c:ptCount val="6"/>
                <c:pt idx="0">
                  <c:v>2020</c:v>
                </c:pt>
                <c:pt idx="1">
                  <c:v>2021</c:v>
                </c:pt>
                <c:pt idx="2">
                  <c:v>2022F</c:v>
                </c:pt>
                <c:pt idx="3">
                  <c:v>2023F</c:v>
                </c:pt>
                <c:pt idx="4">
                  <c:v>2024F</c:v>
                </c:pt>
                <c:pt idx="5">
                  <c:v>2025F</c:v>
                </c:pt>
              </c:strCache>
            </c:strRef>
          </c:cat>
          <c:val>
            <c:numRef>
              <c:f>'Graf 3+4'!$K$14:$P$14</c:f>
              <c:numCache>
                <c:formatCode>0.0</c:formatCode>
                <c:ptCount val="6"/>
                <c:pt idx="0">
                  <c:v>-0.93301543029375456</c:v>
                </c:pt>
                <c:pt idx="1">
                  <c:v>-8.3949196980501753E-2</c:v>
                </c:pt>
                <c:pt idx="2">
                  <c:v>0.34605797204639516</c:v>
                </c:pt>
                <c:pt idx="3">
                  <c:v>1.1263733784336225</c:v>
                </c:pt>
                <c:pt idx="4">
                  <c:v>0.26255551550313799</c:v>
                </c:pt>
                <c:pt idx="5">
                  <c:v>2.2424132755814528E-2</c:v>
                </c:pt>
              </c:numCache>
            </c:numRef>
          </c:val>
          <c:extLst>
            <c:ext xmlns:c16="http://schemas.microsoft.com/office/drawing/2014/chart" uri="{C3380CC4-5D6E-409C-BE32-E72D297353CC}">
              <c16:uniqueId val="{00000004-3589-424E-9543-11F901F971A2}"/>
            </c:ext>
          </c:extLst>
        </c:ser>
        <c:dLbls>
          <c:showLegendKey val="0"/>
          <c:showVal val="0"/>
          <c:showCatName val="0"/>
          <c:showSerName val="0"/>
          <c:showPercent val="0"/>
          <c:showBubbleSize val="0"/>
        </c:dLbls>
        <c:gapWidth val="150"/>
        <c:overlap val="100"/>
        <c:axId val="303960328"/>
        <c:axId val="303960720"/>
      </c:barChart>
      <c:lineChart>
        <c:grouping val="standard"/>
        <c:varyColors val="0"/>
        <c:ser>
          <c:idx val="3"/>
          <c:order val="5"/>
          <c:tx>
            <c:strRef>
              <c:f>'Graf 3+4'!$I$34</c:f>
              <c:strCache>
                <c:ptCount val="1"/>
                <c:pt idx="0">
                  <c:v>Total economy</c:v>
                </c:pt>
              </c:strCache>
            </c:strRef>
          </c:tx>
          <c:spPr>
            <a:ln w="19050">
              <a:solidFill>
                <a:sysClr val="windowText" lastClr="000000"/>
              </a:solidFill>
            </a:ln>
          </c:spPr>
          <c:marker>
            <c:symbol val="none"/>
          </c:marker>
          <c:cat>
            <c:strRef>
              <c:f>'Graf 3+4'!$L$11:$P$11</c:f>
              <c:strCache>
                <c:ptCount val="5"/>
                <c:pt idx="0">
                  <c:v>2021</c:v>
                </c:pt>
                <c:pt idx="1">
                  <c:v>2022F</c:v>
                </c:pt>
                <c:pt idx="2">
                  <c:v>2023F</c:v>
                </c:pt>
                <c:pt idx="3">
                  <c:v>2024F</c:v>
                </c:pt>
                <c:pt idx="4">
                  <c:v>2025F</c:v>
                </c:pt>
              </c:strCache>
            </c:strRef>
          </c:cat>
          <c:val>
            <c:numRef>
              <c:f>'Graf 3+4'!$K$17:$P$17</c:f>
              <c:numCache>
                <c:formatCode>0.0</c:formatCode>
                <c:ptCount val="6"/>
                <c:pt idx="0">
                  <c:v>-1.8861519963683349</c:v>
                </c:pt>
                <c:pt idx="1">
                  <c:v>-0.5815586873247014</c:v>
                </c:pt>
                <c:pt idx="2">
                  <c:v>0.57671633379394738</c:v>
                </c:pt>
                <c:pt idx="3">
                  <c:v>1.6013844552596801</c:v>
                </c:pt>
                <c:pt idx="4">
                  <c:v>0.5836200788529089</c:v>
                </c:pt>
                <c:pt idx="5">
                  <c:v>4.5430089560682951E-2</c:v>
                </c:pt>
              </c:numCache>
            </c:numRef>
          </c:val>
          <c:smooth val="0"/>
          <c:extLst>
            <c:ext xmlns:c16="http://schemas.microsoft.com/office/drawing/2014/chart" uri="{C3380CC4-5D6E-409C-BE32-E72D297353CC}">
              <c16:uniqueId val="{00000005-3589-424E-9543-11F901F971A2}"/>
            </c:ext>
          </c:extLst>
        </c:ser>
        <c:dLbls>
          <c:showLegendKey val="0"/>
          <c:showVal val="0"/>
          <c:showCatName val="0"/>
          <c:showSerName val="0"/>
          <c:showPercent val="0"/>
          <c:showBubbleSize val="0"/>
        </c:dLbls>
        <c:marker val="1"/>
        <c:smooth val="0"/>
        <c:axId val="303960328"/>
        <c:axId val="303960720"/>
      </c:lineChart>
      <c:catAx>
        <c:axId val="303960328"/>
        <c:scaling>
          <c:orientation val="minMax"/>
        </c:scaling>
        <c:delete val="0"/>
        <c:axPos val="b"/>
        <c:numFmt formatCode="General" sourceLinked="1"/>
        <c:majorTickMark val="out"/>
        <c:minorTickMark val="none"/>
        <c:tickLblPos val="low"/>
        <c:crossAx val="303960720"/>
        <c:crosses val="autoZero"/>
        <c:auto val="1"/>
        <c:lblAlgn val="ctr"/>
        <c:lblOffset val="100"/>
        <c:noMultiLvlLbl val="0"/>
      </c:catAx>
      <c:valAx>
        <c:axId val="303960720"/>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3960328"/>
        <c:crosses val="autoZero"/>
        <c:crossBetween val="between"/>
      </c:valAx>
    </c:plotArea>
    <c:legend>
      <c:legendPos val="r"/>
      <c:layout>
        <c:manualLayout>
          <c:xMode val="edge"/>
          <c:yMode val="edge"/>
          <c:x val="0.55757131037681229"/>
          <c:y val="0.47436038066706021"/>
          <c:w val="0.42999241952121359"/>
          <c:h val="0.40229169610919818"/>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5+6'!$I$5</c:f>
              <c:strCache>
                <c:ptCount val="1"/>
                <c:pt idx="0">
                  <c:v>Tovary</c:v>
                </c:pt>
              </c:strCache>
            </c:strRef>
          </c:tx>
          <c:spPr>
            <a:solidFill>
              <a:srgbClr val="2C9ADC"/>
            </a:solidFill>
          </c:spPr>
          <c:invertIfNegative val="0"/>
          <c:cat>
            <c:strRef>
              <c:f>'Graf 5+6'!$U$4:$Z$4</c:f>
              <c:strCache>
                <c:ptCount val="6"/>
                <c:pt idx="0">
                  <c:v>2020</c:v>
                </c:pt>
                <c:pt idx="1">
                  <c:v>2021F</c:v>
                </c:pt>
                <c:pt idx="2">
                  <c:v>2022F</c:v>
                </c:pt>
                <c:pt idx="3">
                  <c:v>2023F</c:v>
                </c:pt>
                <c:pt idx="4">
                  <c:v>2024F</c:v>
                </c:pt>
                <c:pt idx="5">
                  <c:v>2025F</c:v>
                </c:pt>
              </c:strCache>
            </c:strRef>
          </c:cat>
          <c:val>
            <c:numRef>
              <c:f>'Graf 5+6'!$U$5:$Z$5</c:f>
              <c:numCache>
                <c:formatCode>0.0</c:formatCode>
                <c:ptCount val="6"/>
                <c:pt idx="0">
                  <c:v>1.1025200682286451</c:v>
                </c:pt>
                <c:pt idx="1">
                  <c:v>-2.6475417090837998E-2</c:v>
                </c:pt>
                <c:pt idx="2">
                  <c:v>-1.1215285405438795</c:v>
                </c:pt>
                <c:pt idx="3">
                  <c:v>-0.7060775077585203</c:v>
                </c:pt>
                <c:pt idx="4">
                  <c:v>3.2182881054204797E-2</c:v>
                </c:pt>
                <c:pt idx="5">
                  <c:v>0.8055196658908883</c:v>
                </c:pt>
              </c:numCache>
            </c:numRef>
          </c:val>
          <c:extLst>
            <c:ext xmlns:c16="http://schemas.microsoft.com/office/drawing/2014/chart" uri="{C3380CC4-5D6E-409C-BE32-E72D297353CC}">
              <c16:uniqueId val="{00000000-49C5-4097-9BEB-240D97A3F50F}"/>
            </c:ext>
          </c:extLst>
        </c:ser>
        <c:ser>
          <c:idx val="8"/>
          <c:order val="1"/>
          <c:tx>
            <c:strRef>
              <c:f>'Graf 5+6'!$I$6</c:f>
              <c:strCache>
                <c:ptCount val="1"/>
                <c:pt idx="0">
                  <c:v>Služby</c:v>
                </c:pt>
              </c:strCache>
            </c:strRef>
          </c:tx>
          <c:spPr>
            <a:solidFill>
              <a:schemeClr val="tx2">
                <a:lumMod val="20000"/>
                <a:lumOff val="80000"/>
              </a:schemeClr>
            </a:solidFill>
            <a:ln>
              <a:noFill/>
            </a:ln>
          </c:spPr>
          <c:invertIfNegative val="0"/>
          <c:cat>
            <c:strRef>
              <c:f>'Graf 5+6'!$U$4:$Z$4</c:f>
              <c:strCache>
                <c:ptCount val="6"/>
                <c:pt idx="0">
                  <c:v>2020</c:v>
                </c:pt>
                <c:pt idx="1">
                  <c:v>2021F</c:v>
                </c:pt>
                <c:pt idx="2">
                  <c:v>2022F</c:v>
                </c:pt>
                <c:pt idx="3">
                  <c:v>2023F</c:v>
                </c:pt>
                <c:pt idx="4">
                  <c:v>2024F</c:v>
                </c:pt>
                <c:pt idx="5">
                  <c:v>2025F</c:v>
                </c:pt>
              </c:strCache>
            </c:strRef>
          </c:cat>
          <c:val>
            <c:numRef>
              <c:f>'Graf 5+6'!$U$6:$Z$6</c:f>
              <c:numCache>
                <c:formatCode>0.0</c:formatCode>
                <c:ptCount val="6"/>
                <c:pt idx="0">
                  <c:v>1.1814155508837756</c:v>
                </c:pt>
                <c:pt idx="1">
                  <c:v>0.81874243811556913</c:v>
                </c:pt>
                <c:pt idx="2">
                  <c:v>0.73428647907016609</c:v>
                </c:pt>
                <c:pt idx="3">
                  <c:v>0.79467708193996078</c:v>
                </c:pt>
                <c:pt idx="4">
                  <c:v>0.9067206168554991</c:v>
                </c:pt>
                <c:pt idx="5">
                  <c:v>1.0070437463967483</c:v>
                </c:pt>
              </c:numCache>
            </c:numRef>
          </c:val>
          <c:extLst>
            <c:ext xmlns:c16="http://schemas.microsoft.com/office/drawing/2014/chart" uri="{C3380CC4-5D6E-409C-BE32-E72D297353CC}">
              <c16:uniqueId val="{00000001-49C5-4097-9BEB-240D97A3F50F}"/>
            </c:ext>
          </c:extLst>
        </c:ser>
        <c:ser>
          <c:idx val="0"/>
          <c:order val="2"/>
          <c:tx>
            <c:strRef>
              <c:f>'Graf 5+6'!$I$7</c:f>
              <c:strCache>
                <c:ptCount val="1"/>
                <c:pt idx="0">
                  <c:v>Primárne výnosy</c:v>
                </c:pt>
              </c:strCache>
            </c:strRef>
          </c:tx>
          <c:invertIfNegative val="0"/>
          <c:cat>
            <c:strRef>
              <c:f>'Graf 5+6'!$U$4:$Z$4</c:f>
              <c:strCache>
                <c:ptCount val="6"/>
                <c:pt idx="0">
                  <c:v>2020</c:v>
                </c:pt>
                <c:pt idx="1">
                  <c:v>2021F</c:v>
                </c:pt>
                <c:pt idx="2">
                  <c:v>2022F</c:v>
                </c:pt>
                <c:pt idx="3">
                  <c:v>2023F</c:v>
                </c:pt>
                <c:pt idx="4">
                  <c:v>2024F</c:v>
                </c:pt>
                <c:pt idx="5">
                  <c:v>2025F</c:v>
                </c:pt>
              </c:strCache>
            </c:strRef>
          </c:cat>
          <c:val>
            <c:numRef>
              <c:f>'Graf 5+6'!$U$7:$Z$7</c:f>
              <c:numCache>
                <c:formatCode>0.0</c:formatCode>
                <c:ptCount val="6"/>
                <c:pt idx="0">
                  <c:v>-1.1690396025961722</c:v>
                </c:pt>
                <c:pt idx="1">
                  <c:v>-1.0001700793412607</c:v>
                </c:pt>
                <c:pt idx="2">
                  <c:v>-0.35727921980000105</c:v>
                </c:pt>
                <c:pt idx="3">
                  <c:v>-0.54197527992580552</c:v>
                </c:pt>
                <c:pt idx="4">
                  <c:v>-0.94702926991035596</c:v>
                </c:pt>
                <c:pt idx="5">
                  <c:v>-1.3657963404935578</c:v>
                </c:pt>
              </c:numCache>
            </c:numRef>
          </c:val>
          <c:extLst>
            <c:ext xmlns:c16="http://schemas.microsoft.com/office/drawing/2014/chart" uri="{C3380CC4-5D6E-409C-BE32-E72D297353CC}">
              <c16:uniqueId val="{00000002-49C5-4097-9BEB-240D97A3F50F}"/>
            </c:ext>
          </c:extLst>
        </c:ser>
        <c:ser>
          <c:idx val="1"/>
          <c:order val="3"/>
          <c:tx>
            <c:strRef>
              <c:f>'Graf 5+6'!$I$8</c:f>
              <c:strCache>
                <c:ptCount val="1"/>
                <c:pt idx="0">
                  <c:v>Sekundárne výnosy</c:v>
                </c:pt>
              </c:strCache>
            </c:strRef>
          </c:tx>
          <c:invertIfNegative val="0"/>
          <c:cat>
            <c:strRef>
              <c:f>'Graf 5+6'!$U$4:$Z$4</c:f>
              <c:strCache>
                <c:ptCount val="6"/>
                <c:pt idx="0">
                  <c:v>2020</c:v>
                </c:pt>
                <c:pt idx="1">
                  <c:v>2021F</c:v>
                </c:pt>
                <c:pt idx="2">
                  <c:v>2022F</c:v>
                </c:pt>
                <c:pt idx="3">
                  <c:v>2023F</c:v>
                </c:pt>
                <c:pt idx="4">
                  <c:v>2024F</c:v>
                </c:pt>
                <c:pt idx="5">
                  <c:v>2025F</c:v>
                </c:pt>
              </c:strCache>
            </c:strRef>
          </c:cat>
          <c:val>
            <c:numRef>
              <c:f>'Graf 5+6'!$U$8:$Z$8</c:f>
              <c:numCache>
                <c:formatCode>0.0</c:formatCode>
                <c:ptCount val="6"/>
                <c:pt idx="0">
                  <c:v>-1.0008918154451145</c:v>
                </c:pt>
                <c:pt idx="1">
                  <c:v>-0.80673988471261138</c:v>
                </c:pt>
                <c:pt idx="2">
                  <c:v>-0.45831842353458441</c:v>
                </c:pt>
                <c:pt idx="3">
                  <c:v>-0.52364552362783301</c:v>
                </c:pt>
                <c:pt idx="4">
                  <c:v>-0.71596926144920625</c:v>
                </c:pt>
                <c:pt idx="5">
                  <c:v>-0.9161827034402622</c:v>
                </c:pt>
              </c:numCache>
            </c:numRef>
          </c:val>
          <c:extLst>
            <c:ext xmlns:c16="http://schemas.microsoft.com/office/drawing/2014/chart" uri="{C3380CC4-5D6E-409C-BE32-E72D297353CC}">
              <c16:uniqueId val="{00000003-49C5-4097-9BEB-240D97A3F50F}"/>
            </c:ext>
          </c:extLst>
        </c:ser>
        <c:dLbls>
          <c:showLegendKey val="0"/>
          <c:showVal val="0"/>
          <c:showCatName val="0"/>
          <c:showSerName val="0"/>
          <c:showPercent val="0"/>
          <c:showBubbleSize val="0"/>
        </c:dLbls>
        <c:gapWidth val="150"/>
        <c:overlap val="100"/>
        <c:axId val="303961504"/>
        <c:axId val="303910784"/>
      </c:barChart>
      <c:lineChart>
        <c:grouping val="standard"/>
        <c:varyColors val="0"/>
        <c:ser>
          <c:idx val="3"/>
          <c:order val="4"/>
          <c:tx>
            <c:strRef>
              <c:f>'Graf 5+6'!$I$9</c:f>
              <c:strCache>
                <c:ptCount val="1"/>
                <c:pt idx="0">
                  <c:v>BÚ PB</c:v>
                </c:pt>
              </c:strCache>
            </c:strRef>
          </c:tx>
          <c:spPr>
            <a:ln w="19050">
              <a:solidFill>
                <a:sysClr val="windowText" lastClr="000000"/>
              </a:solidFill>
            </a:ln>
          </c:spPr>
          <c:marker>
            <c:symbol val="none"/>
          </c:marker>
          <c:cat>
            <c:strRef>
              <c:f>'Graf 5+6'!$U$4:$Z$4</c:f>
              <c:strCache>
                <c:ptCount val="6"/>
                <c:pt idx="0">
                  <c:v>2020</c:v>
                </c:pt>
                <c:pt idx="1">
                  <c:v>2021F</c:v>
                </c:pt>
                <c:pt idx="2">
                  <c:v>2022F</c:v>
                </c:pt>
                <c:pt idx="3">
                  <c:v>2023F</c:v>
                </c:pt>
                <c:pt idx="4">
                  <c:v>2024F</c:v>
                </c:pt>
                <c:pt idx="5">
                  <c:v>2025F</c:v>
                </c:pt>
              </c:strCache>
            </c:strRef>
          </c:cat>
          <c:val>
            <c:numRef>
              <c:f>'Graf 5+6'!$U$9:$Z$9</c:f>
              <c:numCache>
                <c:formatCode>0.0</c:formatCode>
                <c:ptCount val="6"/>
                <c:pt idx="0">
                  <c:v>0.11400420107112767</c:v>
                </c:pt>
                <c:pt idx="1">
                  <c:v>-1.0146429430291339</c:v>
                </c:pt>
                <c:pt idx="2">
                  <c:v>-1.2028397048083017</c:v>
                </c:pt>
                <c:pt idx="3">
                  <c:v>-0.97702122937219227</c:v>
                </c:pt>
                <c:pt idx="4">
                  <c:v>-0.72409503344985693</c:v>
                </c:pt>
                <c:pt idx="5">
                  <c:v>-0.46941563164617939</c:v>
                </c:pt>
              </c:numCache>
            </c:numRef>
          </c:val>
          <c:smooth val="0"/>
          <c:extLst>
            <c:ext xmlns:c16="http://schemas.microsoft.com/office/drawing/2014/chart" uri="{C3380CC4-5D6E-409C-BE32-E72D297353CC}">
              <c16:uniqueId val="{00000004-49C5-4097-9BEB-240D97A3F50F}"/>
            </c:ext>
          </c:extLst>
        </c:ser>
        <c:dLbls>
          <c:showLegendKey val="0"/>
          <c:showVal val="0"/>
          <c:showCatName val="0"/>
          <c:showSerName val="0"/>
          <c:showPercent val="0"/>
          <c:showBubbleSize val="0"/>
        </c:dLbls>
        <c:marker val="1"/>
        <c:smooth val="0"/>
        <c:axId val="303961504"/>
        <c:axId val="303910784"/>
      </c:lineChart>
      <c:catAx>
        <c:axId val="303961504"/>
        <c:scaling>
          <c:orientation val="minMax"/>
        </c:scaling>
        <c:delete val="0"/>
        <c:axPos val="b"/>
        <c:numFmt formatCode="General" sourceLinked="1"/>
        <c:majorTickMark val="out"/>
        <c:minorTickMark val="none"/>
        <c:tickLblPos val="low"/>
        <c:txPr>
          <a:bodyPr/>
          <a:lstStyle/>
          <a:p>
            <a:pPr>
              <a:defRPr sz="800"/>
            </a:pPr>
            <a:endParaRPr lang="en-US"/>
          </a:p>
        </c:txPr>
        <c:crossAx val="303910784"/>
        <c:crosses val="autoZero"/>
        <c:auto val="1"/>
        <c:lblAlgn val="ctr"/>
        <c:lblOffset val="100"/>
        <c:noMultiLvlLbl val="0"/>
      </c:catAx>
      <c:valAx>
        <c:axId val="303910784"/>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en-US"/>
          </a:p>
        </c:txPr>
        <c:crossAx val="303961504"/>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600"/>
          </a:pPr>
          <a:endParaRPr lang="en-US"/>
        </a:p>
      </c:txPr>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5+6'!$I$15</c:f>
              <c:strCache>
                <c:ptCount val="1"/>
                <c:pt idx="0">
                  <c:v>Čistá inflácia</c:v>
                </c:pt>
              </c:strCache>
            </c:strRef>
          </c:tx>
          <c:spPr>
            <a:solidFill>
              <a:srgbClr val="2C9ADC"/>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5+6'!$O$15:$T$15</c:f>
              <c:numCache>
                <c:formatCode>0.0</c:formatCode>
                <c:ptCount val="6"/>
                <c:pt idx="0">
                  <c:v>0.60191102151064746</c:v>
                </c:pt>
                <c:pt idx="1">
                  <c:v>2.7902094620460165</c:v>
                </c:pt>
                <c:pt idx="2">
                  <c:v>4.416884825014705</c:v>
                </c:pt>
                <c:pt idx="3">
                  <c:v>2.2469959026090338</c:v>
                </c:pt>
                <c:pt idx="4">
                  <c:v>1.5446278415540604</c:v>
                </c:pt>
                <c:pt idx="5">
                  <c:v>1.6008709012463476</c:v>
                </c:pt>
              </c:numCache>
            </c:numRef>
          </c:val>
          <c:extLst>
            <c:ext xmlns:c16="http://schemas.microsoft.com/office/drawing/2014/chart" uri="{C3380CC4-5D6E-409C-BE32-E72D297353CC}">
              <c16:uniqueId val="{00000000-F78A-4BC1-B3EA-139BB76CDBD5}"/>
            </c:ext>
          </c:extLst>
        </c:ser>
        <c:ser>
          <c:idx val="2"/>
          <c:order val="2"/>
          <c:tx>
            <c:strRef>
              <c:f>'Graf 5+6'!$I$16</c:f>
              <c:strCache>
                <c:ptCount val="1"/>
                <c:pt idx="0">
                  <c:v>Ceny potravín</c:v>
                </c:pt>
              </c:strCache>
            </c:strRef>
          </c:tx>
          <c:spPr>
            <a:solidFill>
              <a:srgbClr val="555555"/>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5+6'!$O$16:$T$16</c:f>
              <c:numCache>
                <c:formatCode>0.0</c:formatCode>
                <c:ptCount val="6"/>
                <c:pt idx="0">
                  <c:v>0.43965978244380477</c:v>
                </c:pt>
                <c:pt idx="1">
                  <c:v>0.35468285405816607</c:v>
                </c:pt>
                <c:pt idx="2">
                  <c:v>2.0512996928328682</c:v>
                </c:pt>
                <c:pt idx="3">
                  <c:v>1.1499418321315953</c:v>
                </c:pt>
                <c:pt idx="4">
                  <c:v>0.8521854645965169</c:v>
                </c:pt>
                <c:pt idx="5">
                  <c:v>0.81531328418086935</c:v>
                </c:pt>
              </c:numCache>
            </c:numRef>
          </c:val>
          <c:extLst>
            <c:ext xmlns:c16="http://schemas.microsoft.com/office/drawing/2014/chart" uri="{C3380CC4-5D6E-409C-BE32-E72D297353CC}">
              <c16:uniqueId val="{00000001-F78A-4BC1-B3EA-139BB76CDBD5}"/>
            </c:ext>
          </c:extLst>
        </c:ser>
        <c:ser>
          <c:idx val="3"/>
          <c:order val="3"/>
          <c:tx>
            <c:strRef>
              <c:f>'Graf 5+6'!$I$17</c:f>
              <c:strCache>
                <c:ptCount val="1"/>
                <c:pt idx="0">
                  <c:v>Regulované ceny</c:v>
                </c:pt>
              </c:strCache>
            </c:strRef>
          </c:tx>
          <c:spPr>
            <a:solidFill>
              <a:srgbClr val="BDD7EE"/>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5+6'!$O$17:$T$17</c:f>
              <c:numCache>
                <c:formatCode>0.0</c:formatCode>
                <c:ptCount val="6"/>
                <c:pt idx="0">
                  <c:v>0.89000710924353876</c:v>
                </c:pt>
                <c:pt idx="1">
                  <c:v>-0.10551605757211414</c:v>
                </c:pt>
                <c:pt idx="2">
                  <c:v>1.9741336342136142</c:v>
                </c:pt>
                <c:pt idx="3">
                  <c:v>3.0427419630337313</c:v>
                </c:pt>
                <c:pt idx="4">
                  <c:v>-0.34498246659177229</c:v>
                </c:pt>
                <c:pt idx="5">
                  <c:v>-0.35096820618122848</c:v>
                </c:pt>
              </c:numCache>
            </c:numRef>
          </c:val>
          <c:extLst>
            <c:ext xmlns:c16="http://schemas.microsoft.com/office/drawing/2014/chart" uri="{C3380CC4-5D6E-409C-BE32-E72D297353CC}">
              <c16:uniqueId val="{00000002-F78A-4BC1-B3EA-139BB76CDBD5}"/>
            </c:ext>
          </c:extLst>
        </c:ser>
        <c:ser>
          <c:idx val="4"/>
          <c:order val="4"/>
          <c:tx>
            <c:strRef>
              <c:f>'Graf 5+6'!$I$18</c:f>
              <c:strCache>
                <c:ptCount val="1"/>
                <c:pt idx="0">
                  <c:v>Zmena nepriamych daní</c:v>
                </c:pt>
              </c:strCache>
            </c:strRef>
          </c:tx>
          <c:spPr>
            <a:solidFill>
              <a:srgbClr val="9E9E9E"/>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5+6'!$O$18:$T$18</c:f>
              <c:numCache>
                <c:formatCode>0.0</c:formatCode>
                <c:ptCount val="6"/>
                <c:pt idx="1">
                  <c:v>0.23931106738705676</c:v>
                </c:pt>
                <c:pt idx="2">
                  <c:v>7.3317400844105929E-2</c:v>
                </c:pt>
                <c:pt idx="3">
                  <c:v>0.10708933239105894</c:v>
                </c:pt>
                <c:pt idx="4">
                  <c:v>3.4344401880163487E-2</c:v>
                </c:pt>
                <c:pt idx="5">
                  <c:v>0</c:v>
                </c:pt>
              </c:numCache>
            </c:numRef>
          </c:val>
          <c:extLst>
            <c:ext xmlns:c16="http://schemas.microsoft.com/office/drawing/2014/chart" uri="{C3380CC4-5D6E-409C-BE32-E72D297353CC}">
              <c16:uniqueId val="{00000000-B63D-461F-B7AE-EC2B06FD5989}"/>
            </c:ext>
          </c:extLst>
        </c:ser>
        <c:dLbls>
          <c:showLegendKey val="0"/>
          <c:showVal val="0"/>
          <c:showCatName val="0"/>
          <c:showSerName val="0"/>
          <c:showPercent val="0"/>
          <c:showBubbleSize val="0"/>
        </c:dLbls>
        <c:gapWidth val="150"/>
        <c:overlap val="100"/>
        <c:axId val="303911568"/>
        <c:axId val="303911960"/>
      </c:barChart>
      <c:lineChart>
        <c:grouping val="standard"/>
        <c:varyColors val="0"/>
        <c:ser>
          <c:idx val="0"/>
          <c:order val="0"/>
          <c:tx>
            <c:strRef>
              <c:f>'Graf 5+6'!$I$14</c:f>
              <c:strCache>
                <c:ptCount val="1"/>
                <c:pt idx="0">
                  <c:v>Celková inflácia</c:v>
                </c:pt>
              </c:strCache>
            </c:strRef>
          </c:tx>
          <c:spPr>
            <a:ln w="19050" cap="rnd">
              <a:solidFill>
                <a:schemeClr val="tx1"/>
              </a:solidFill>
              <a:round/>
            </a:ln>
            <a:effectLst/>
          </c:spPr>
          <c:marker>
            <c:symbol val="none"/>
          </c:marker>
          <c:cat>
            <c:strRef>
              <c:f>'Graf 5+6'!$O$13:$T$13</c:f>
              <c:strCache>
                <c:ptCount val="6"/>
                <c:pt idx="0">
                  <c:v>2020</c:v>
                </c:pt>
                <c:pt idx="1">
                  <c:v>2021F</c:v>
                </c:pt>
                <c:pt idx="2">
                  <c:v>2022F</c:v>
                </c:pt>
                <c:pt idx="3">
                  <c:v>2023F</c:v>
                </c:pt>
                <c:pt idx="4">
                  <c:v>2024F</c:v>
                </c:pt>
                <c:pt idx="5">
                  <c:v>2025F</c:v>
                </c:pt>
              </c:strCache>
            </c:strRef>
          </c:cat>
          <c:val>
            <c:numRef>
              <c:f>'Graf 5+6'!$O$14:$T$14</c:f>
              <c:numCache>
                <c:formatCode>0.0</c:formatCode>
                <c:ptCount val="6"/>
                <c:pt idx="0">
                  <c:v>1.9315779131979909</c:v>
                </c:pt>
                <c:pt idx="1">
                  <c:v>3.2786873259191247</c:v>
                </c:pt>
                <c:pt idx="2">
                  <c:v>8.5156355529052927</c:v>
                </c:pt>
                <c:pt idx="3">
                  <c:v>6.5467690301654198</c:v>
                </c:pt>
                <c:pt idx="4">
                  <c:v>2.0861752414389683</c:v>
                </c:pt>
                <c:pt idx="5">
                  <c:v>2.0652159792459885</c:v>
                </c:pt>
              </c:numCache>
            </c:numRef>
          </c:val>
          <c:smooth val="0"/>
          <c:extLst>
            <c:ext xmlns:c16="http://schemas.microsoft.com/office/drawing/2014/chart" uri="{C3380CC4-5D6E-409C-BE32-E72D297353CC}">
              <c16:uniqueId val="{00000003-F78A-4BC1-B3EA-139BB76CDBD5}"/>
            </c:ext>
          </c:extLst>
        </c:ser>
        <c:dLbls>
          <c:showLegendKey val="0"/>
          <c:showVal val="0"/>
          <c:showCatName val="0"/>
          <c:showSerName val="0"/>
          <c:showPercent val="0"/>
          <c:showBubbleSize val="0"/>
        </c:dLbls>
        <c:marker val="1"/>
        <c:smooth val="0"/>
        <c:axId val="303911568"/>
        <c:axId val="303911960"/>
      </c:lineChart>
      <c:catAx>
        <c:axId val="303911568"/>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911960"/>
        <c:crosses val="autoZero"/>
        <c:auto val="1"/>
        <c:lblAlgn val="ctr"/>
        <c:lblOffset val="100"/>
        <c:noMultiLvlLbl val="0"/>
      </c:catAx>
      <c:valAx>
        <c:axId val="303911960"/>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911568"/>
        <c:crosses val="autoZero"/>
        <c:crossBetween val="between"/>
      </c:valAx>
      <c:spPr>
        <a:noFill/>
        <a:ln>
          <a:noFill/>
        </a:ln>
        <a:effectLst/>
      </c:spPr>
    </c:plotArea>
    <c:legend>
      <c:legendPos val="b"/>
      <c:layout>
        <c:manualLayout>
          <c:xMode val="edge"/>
          <c:yMode val="edge"/>
          <c:x val="0.11739223449408971"/>
          <c:y val="6.3367179639073221E-2"/>
          <c:w val="0.81092470151389506"/>
          <c:h val="0.19856536662481003"/>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b="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75584386814033566"/>
        </c:manualLayout>
      </c:layout>
      <c:barChart>
        <c:barDir val="col"/>
        <c:grouping val="stacked"/>
        <c:varyColors val="0"/>
        <c:ser>
          <c:idx val="5"/>
          <c:order val="0"/>
          <c:tx>
            <c:strRef>
              <c:f>'Graf 5+6'!$I$21</c:f>
              <c:strCache>
                <c:ptCount val="1"/>
                <c:pt idx="0">
                  <c:v>Goods</c:v>
                </c:pt>
              </c:strCache>
            </c:strRef>
          </c:tx>
          <c:spPr>
            <a:solidFill>
              <a:srgbClr val="2C9ADC"/>
            </a:solidFill>
          </c:spPr>
          <c:invertIfNegative val="0"/>
          <c:cat>
            <c:strRef>
              <c:f>'Graf 5+6'!$U$4:$Z$4</c:f>
              <c:strCache>
                <c:ptCount val="6"/>
                <c:pt idx="0">
                  <c:v>2020</c:v>
                </c:pt>
                <c:pt idx="1">
                  <c:v>2021F</c:v>
                </c:pt>
                <c:pt idx="2">
                  <c:v>2022F</c:v>
                </c:pt>
                <c:pt idx="3">
                  <c:v>2023F</c:v>
                </c:pt>
                <c:pt idx="4">
                  <c:v>2024F</c:v>
                </c:pt>
                <c:pt idx="5">
                  <c:v>2025F</c:v>
                </c:pt>
              </c:strCache>
            </c:strRef>
          </c:cat>
          <c:val>
            <c:numRef>
              <c:f>'Graf 5+6'!$U$5:$Z$5</c:f>
              <c:numCache>
                <c:formatCode>0.0</c:formatCode>
                <c:ptCount val="6"/>
                <c:pt idx="0">
                  <c:v>1.1025200682286451</c:v>
                </c:pt>
                <c:pt idx="1">
                  <c:v>-2.6475417090837998E-2</c:v>
                </c:pt>
                <c:pt idx="2">
                  <c:v>-1.1215285405438795</c:v>
                </c:pt>
                <c:pt idx="3">
                  <c:v>-0.7060775077585203</c:v>
                </c:pt>
                <c:pt idx="4">
                  <c:v>3.2182881054204797E-2</c:v>
                </c:pt>
                <c:pt idx="5">
                  <c:v>0.8055196658908883</c:v>
                </c:pt>
              </c:numCache>
            </c:numRef>
          </c:val>
          <c:extLst>
            <c:ext xmlns:c16="http://schemas.microsoft.com/office/drawing/2014/chart" uri="{C3380CC4-5D6E-409C-BE32-E72D297353CC}">
              <c16:uniqueId val="{00000000-D6EA-4929-B95A-0E75AE48D80C}"/>
            </c:ext>
          </c:extLst>
        </c:ser>
        <c:ser>
          <c:idx val="8"/>
          <c:order val="1"/>
          <c:tx>
            <c:strRef>
              <c:f>'Graf 5+6'!$I$22</c:f>
              <c:strCache>
                <c:ptCount val="1"/>
                <c:pt idx="0">
                  <c:v>Services</c:v>
                </c:pt>
              </c:strCache>
            </c:strRef>
          </c:tx>
          <c:spPr>
            <a:solidFill>
              <a:schemeClr val="tx2">
                <a:lumMod val="20000"/>
                <a:lumOff val="80000"/>
              </a:schemeClr>
            </a:solidFill>
            <a:ln>
              <a:noFill/>
            </a:ln>
          </c:spPr>
          <c:invertIfNegative val="0"/>
          <c:cat>
            <c:strRef>
              <c:f>'Graf 5+6'!$U$4:$Z$4</c:f>
              <c:strCache>
                <c:ptCount val="6"/>
                <c:pt idx="0">
                  <c:v>2020</c:v>
                </c:pt>
                <c:pt idx="1">
                  <c:v>2021F</c:v>
                </c:pt>
                <c:pt idx="2">
                  <c:v>2022F</c:v>
                </c:pt>
                <c:pt idx="3">
                  <c:v>2023F</c:v>
                </c:pt>
                <c:pt idx="4">
                  <c:v>2024F</c:v>
                </c:pt>
                <c:pt idx="5">
                  <c:v>2025F</c:v>
                </c:pt>
              </c:strCache>
            </c:strRef>
          </c:cat>
          <c:val>
            <c:numRef>
              <c:f>'Graf 5+6'!$U$6:$Z$6</c:f>
              <c:numCache>
                <c:formatCode>0.0</c:formatCode>
                <c:ptCount val="6"/>
                <c:pt idx="0">
                  <c:v>1.1814155508837756</c:v>
                </c:pt>
                <c:pt idx="1">
                  <c:v>0.81874243811556913</c:v>
                </c:pt>
                <c:pt idx="2">
                  <c:v>0.73428647907016609</c:v>
                </c:pt>
                <c:pt idx="3">
                  <c:v>0.79467708193996078</c:v>
                </c:pt>
                <c:pt idx="4">
                  <c:v>0.9067206168554991</c:v>
                </c:pt>
                <c:pt idx="5">
                  <c:v>1.0070437463967483</c:v>
                </c:pt>
              </c:numCache>
            </c:numRef>
          </c:val>
          <c:extLst>
            <c:ext xmlns:c16="http://schemas.microsoft.com/office/drawing/2014/chart" uri="{C3380CC4-5D6E-409C-BE32-E72D297353CC}">
              <c16:uniqueId val="{00000001-D6EA-4929-B95A-0E75AE48D80C}"/>
            </c:ext>
          </c:extLst>
        </c:ser>
        <c:ser>
          <c:idx val="0"/>
          <c:order val="2"/>
          <c:tx>
            <c:strRef>
              <c:f>'Graf 5+6'!$I$23</c:f>
              <c:strCache>
                <c:ptCount val="1"/>
                <c:pt idx="0">
                  <c:v>Primary income</c:v>
                </c:pt>
              </c:strCache>
            </c:strRef>
          </c:tx>
          <c:invertIfNegative val="0"/>
          <c:cat>
            <c:strRef>
              <c:f>'Graf 5+6'!$U$4:$Z$4</c:f>
              <c:strCache>
                <c:ptCount val="6"/>
                <c:pt idx="0">
                  <c:v>2020</c:v>
                </c:pt>
                <c:pt idx="1">
                  <c:v>2021F</c:v>
                </c:pt>
                <c:pt idx="2">
                  <c:v>2022F</c:v>
                </c:pt>
                <c:pt idx="3">
                  <c:v>2023F</c:v>
                </c:pt>
                <c:pt idx="4">
                  <c:v>2024F</c:v>
                </c:pt>
                <c:pt idx="5">
                  <c:v>2025F</c:v>
                </c:pt>
              </c:strCache>
            </c:strRef>
          </c:cat>
          <c:val>
            <c:numRef>
              <c:f>'Graf 5+6'!$U$7:$Z$7</c:f>
              <c:numCache>
                <c:formatCode>0.0</c:formatCode>
                <c:ptCount val="6"/>
                <c:pt idx="0">
                  <c:v>-1.1690396025961722</c:v>
                </c:pt>
                <c:pt idx="1">
                  <c:v>-1.0001700793412607</c:v>
                </c:pt>
                <c:pt idx="2">
                  <c:v>-0.35727921980000105</c:v>
                </c:pt>
                <c:pt idx="3">
                  <c:v>-0.54197527992580552</c:v>
                </c:pt>
                <c:pt idx="4">
                  <c:v>-0.94702926991035596</c:v>
                </c:pt>
                <c:pt idx="5">
                  <c:v>-1.3657963404935578</c:v>
                </c:pt>
              </c:numCache>
            </c:numRef>
          </c:val>
          <c:extLst>
            <c:ext xmlns:c16="http://schemas.microsoft.com/office/drawing/2014/chart" uri="{C3380CC4-5D6E-409C-BE32-E72D297353CC}">
              <c16:uniqueId val="{00000002-D6EA-4929-B95A-0E75AE48D80C}"/>
            </c:ext>
          </c:extLst>
        </c:ser>
        <c:ser>
          <c:idx val="1"/>
          <c:order val="3"/>
          <c:tx>
            <c:strRef>
              <c:f>'Graf 5+6'!$I$24</c:f>
              <c:strCache>
                <c:ptCount val="1"/>
                <c:pt idx="0">
                  <c:v>Secondary income</c:v>
                </c:pt>
              </c:strCache>
            </c:strRef>
          </c:tx>
          <c:invertIfNegative val="0"/>
          <c:cat>
            <c:strRef>
              <c:f>'Graf 5+6'!$U$4:$Z$4</c:f>
              <c:strCache>
                <c:ptCount val="6"/>
                <c:pt idx="0">
                  <c:v>2020</c:v>
                </c:pt>
                <c:pt idx="1">
                  <c:v>2021F</c:v>
                </c:pt>
                <c:pt idx="2">
                  <c:v>2022F</c:v>
                </c:pt>
                <c:pt idx="3">
                  <c:v>2023F</c:v>
                </c:pt>
                <c:pt idx="4">
                  <c:v>2024F</c:v>
                </c:pt>
                <c:pt idx="5">
                  <c:v>2025F</c:v>
                </c:pt>
              </c:strCache>
            </c:strRef>
          </c:cat>
          <c:val>
            <c:numRef>
              <c:f>'Graf 5+6'!$U$8:$Z$8</c:f>
              <c:numCache>
                <c:formatCode>0.0</c:formatCode>
                <c:ptCount val="6"/>
                <c:pt idx="0">
                  <c:v>-1.0008918154451145</c:v>
                </c:pt>
                <c:pt idx="1">
                  <c:v>-0.80673988471261138</c:v>
                </c:pt>
                <c:pt idx="2">
                  <c:v>-0.45831842353458441</c:v>
                </c:pt>
                <c:pt idx="3">
                  <c:v>-0.52364552362783301</c:v>
                </c:pt>
                <c:pt idx="4">
                  <c:v>-0.71596926144920625</c:v>
                </c:pt>
                <c:pt idx="5">
                  <c:v>-0.9161827034402622</c:v>
                </c:pt>
              </c:numCache>
            </c:numRef>
          </c:val>
          <c:extLst>
            <c:ext xmlns:c16="http://schemas.microsoft.com/office/drawing/2014/chart" uri="{C3380CC4-5D6E-409C-BE32-E72D297353CC}">
              <c16:uniqueId val="{00000003-D6EA-4929-B95A-0E75AE48D80C}"/>
            </c:ext>
          </c:extLst>
        </c:ser>
        <c:dLbls>
          <c:showLegendKey val="0"/>
          <c:showVal val="0"/>
          <c:showCatName val="0"/>
          <c:showSerName val="0"/>
          <c:showPercent val="0"/>
          <c:showBubbleSize val="0"/>
        </c:dLbls>
        <c:gapWidth val="150"/>
        <c:overlap val="100"/>
        <c:axId val="305833096"/>
        <c:axId val="305833488"/>
      </c:barChart>
      <c:lineChart>
        <c:grouping val="standard"/>
        <c:varyColors val="0"/>
        <c:ser>
          <c:idx val="3"/>
          <c:order val="4"/>
          <c:tx>
            <c:strRef>
              <c:f>'Graf 5+6'!$I$25</c:f>
              <c:strCache>
                <c:ptCount val="1"/>
                <c:pt idx="0">
                  <c:v>CAB</c:v>
                </c:pt>
              </c:strCache>
            </c:strRef>
          </c:tx>
          <c:spPr>
            <a:ln w="19050">
              <a:solidFill>
                <a:sysClr val="windowText" lastClr="000000"/>
              </a:solidFill>
            </a:ln>
          </c:spPr>
          <c:marker>
            <c:symbol val="none"/>
          </c:marker>
          <c:cat>
            <c:strRef>
              <c:f>'Graf 5+6'!$U$4:$Z$4</c:f>
              <c:strCache>
                <c:ptCount val="6"/>
                <c:pt idx="0">
                  <c:v>2020</c:v>
                </c:pt>
                <c:pt idx="1">
                  <c:v>2021F</c:v>
                </c:pt>
                <c:pt idx="2">
                  <c:v>2022F</c:v>
                </c:pt>
                <c:pt idx="3">
                  <c:v>2023F</c:v>
                </c:pt>
                <c:pt idx="4">
                  <c:v>2024F</c:v>
                </c:pt>
                <c:pt idx="5">
                  <c:v>2025F</c:v>
                </c:pt>
              </c:strCache>
            </c:strRef>
          </c:cat>
          <c:val>
            <c:numRef>
              <c:f>'Graf 5+6'!$U$9:$Z$9</c:f>
              <c:numCache>
                <c:formatCode>0.0</c:formatCode>
                <c:ptCount val="6"/>
                <c:pt idx="0">
                  <c:v>0.11400420107112767</c:v>
                </c:pt>
                <c:pt idx="1">
                  <c:v>-1.0146429430291339</c:v>
                </c:pt>
                <c:pt idx="2">
                  <c:v>-1.2028397048083017</c:v>
                </c:pt>
                <c:pt idx="3">
                  <c:v>-0.97702122937219227</c:v>
                </c:pt>
                <c:pt idx="4">
                  <c:v>-0.72409503344985693</c:v>
                </c:pt>
                <c:pt idx="5">
                  <c:v>-0.46941563164617939</c:v>
                </c:pt>
              </c:numCache>
            </c:numRef>
          </c:val>
          <c:smooth val="0"/>
          <c:extLst>
            <c:ext xmlns:c16="http://schemas.microsoft.com/office/drawing/2014/chart" uri="{C3380CC4-5D6E-409C-BE32-E72D297353CC}">
              <c16:uniqueId val="{00000004-D6EA-4929-B95A-0E75AE48D80C}"/>
            </c:ext>
          </c:extLst>
        </c:ser>
        <c:dLbls>
          <c:showLegendKey val="0"/>
          <c:showVal val="0"/>
          <c:showCatName val="0"/>
          <c:showSerName val="0"/>
          <c:showPercent val="0"/>
          <c:showBubbleSize val="0"/>
        </c:dLbls>
        <c:marker val="1"/>
        <c:smooth val="0"/>
        <c:axId val="305833096"/>
        <c:axId val="305833488"/>
      </c:lineChart>
      <c:catAx>
        <c:axId val="305833096"/>
        <c:scaling>
          <c:orientation val="minMax"/>
        </c:scaling>
        <c:delete val="0"/>
        <c:axPos val="b"/>
        <c:numFmt formatCode="General" sourceLinked="1"/>
        <c:majorTickMark val="out"/>
        <c:minorTickMark val="none"/>
        <c:tickLblPos val="low"/>
        <c:txPr>
          <a:bodyPr/>
          <a:lstStyle/>
          <a:p>
            <a:pPr>
              <a:defRPr sz="800"/>
            </a:pPr>
            <a:endParaRPr lang="en-US"/>
          </a:p>
        </c:txPr>
        <c:crossAx val="305833488"/>
        <c:crosses val="autoZero"/>
        <c:auto val="1"/>
        <c:lblAlgn val="ctr"/>
        <c:lblOffset val="100"/>
        <c:noMultiLvlLbl val="0"/>
      </c:catAx>
      <c:valAx>
        <c:axId val="305833488"/>
        <c:scaling>
          <c:orientation val="minMax"/>
        </c:scaling>
        <c:delete val="0"/>
        <c:axPos val="l"/>
        <c:majorGridlines>
          <c:spPr>
            <a:ln>
              <a:solidFill>
                <a:schemeClr val="bg1">
                  <a:lumMod val="75000"/>
                </a:schemeClr>
              </a:solidFill>
              <a:prstDash val="dash"/>
            </a:ln>
          </c:spPr>
        </c:majorGridlines>
        <c:numFmt formatCode="0.0" sourceLinked="0"/>
        <c:majorTickMark val="out"/>
        <c:minorTickMark val="none"/>
        <c:tickLblPos val="nextTo"/>
        <c:txPr>
          <a:bodyPr/>
          <a:lstStyle/>
          <a:p>
            <a:pPr>
              <a:defRPr sz="800"/>
            </a:pPr>
            <a:endParaRPr lang="en-US"/>
          </a:p>
        </c:txPr>
        <c:crossAx val="305833096"/>
        <c:crosses val="autoZero"/>
        <c:crossBetween val="between"/>
      </c:valAx>
    </c:plotArea>
    <c:legend>
      <c:legendPos val="b"/>
      <c:layout>
        <c:manualLayout>
          <c:xMode val="edge"/>
          <c:yMode val="edge"/>
          <c:x val="7.2660898376296121E-2"/>
          <c:y val="1.1594789183462156E-2"/>
          <c:w val="0.9104445974671419"/>
          <c:h val="0.2116468010306051"/>
        </c:manualLayout>
      </c:layout>
      <c:overlay val="0"/>
      <c:txPr>
        <a:bodyPr/>
        <a:lstStyle/>
        <a:p>
          <a:pPr>
            <a:defRPr sz="800"/>
          </a:pPr>
          <a:endParaRPr lang="en-US"/>
        </a:p>
      </c:txPr>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98591299275993E-2"/>
          <c:y val="5.9986353855937424E-2"/>
          <c:w val="0.8809365133706113"/>
          <c:h val="0.83395502440461289"/>
        </c:manualLayout>
      </c:layout>
      <c:barChart>
        <c:barDir val="col"/>
        <c:grouping val="stacked"/>
        <c:varyColors val="0"/>
        <c:ser>
          <c:idx val="1"/>
          <c:order val="1"/>
          <c:tx>
            <c:strRef>
              <c:f>'Graf 5+6'!$I$31</c:f>
              <c:strCache>
                <c:ptCount val="1"/>
                <c:pt idx="0">
                  <c:v>Net inflation</c:v>
                </c:pt>
              </c:strCache>
            </c:strRef>
          </c:tx>
          <c:spPr>
            <a:solidFill>
              <a:srgbClr val="2C9ADC"/>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5+6'!$O$31:$T$31</c:f>
              <c:numCache>
                <c:formatCode>0.0</c:formatCode>
                <c:ptCount val="6"/>
                <c:pt idx="0">
                  <c:v>0.60191102151064746</c:v>
                </c:pt>
                <c:pt idx="1">
                  <c:v>2.7902094620460165</c:v>
                </c:pt>
                <c:pt idx="2">
                  <c:v>4.416884825014705</c:v>
                </c:pt>
                <c:pt idx="3">
                  <c:v>2.2469959026090338</c:v>
                </c:pt>
                <c:pt idx="4">
                  <c:v>1.5446278415540604</c:v>
                </c:pt>
                <c:pt idx="5">
                  <c:v>1.6008709012463476</c:v>
                </c:pt>
              </c:numCache>
            </c:numRef>
          </c:val>
          <c:extLst>
            <c:ext xmlns:c16="http://schemas.microsoft.com/office/drawing/2014/chart" uri="{C3380CC4-5D6E-409C-BE32-E72D297353CC}">
              <c16:uniqueId val="{00000000-1D2F-4A0F-B3BB-F168BA59D235}"/>
            </c:ext>
          </c:extLst>
        </c:ser>
        <c:ser>
          <c:idx val="2"/>
          <c:order val="2"/>
          <c:tx>
            <c:strRef>
              <c:f>'Graf 5+6'!$I$32</c:f>
              <c:strCache>
                <c:ptCount val="1"/>
                <c:pt idx="0">
                  <c:v>Food prices</c:v>
                </c:pt>
              </c:strCache>
            </c:strRef>
          </c:tx>
          <c:spPr>
            <a:solidFill>
              <a:srgbClr val="555555"/>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5+6'!$O$32:$T$32</c:f>
              <c:numCache>
                <c:formatCode>0.0</c:formatCode>
                <c:ptCount val="6"/>
                <c:pt idx="0">
                  <c:v>0.43965978244380477</c:v>
                </c:pt>
                <c:pt idx="1">
                  <c:v>0.35468285405816607</c:v>
                </c:pt>
                <c:pt idx="2">
                  <c:v>2.0512996928328682</c:v>
                </c:pt>
                <c:pt idx="3">
                  <c:v>1.1499418321315953</c:v>
                </c:pt>
                <c:pt idx="4">
                  <c:v>0.8521854645965169</c:v>
                </c:pt>
                <c:pt idx="5">
                  <c:v>0.81531328418086935</c:v>
                </c:pt>
              </c:numCache>
            </c:numRef>
          </c:val>
          <c:extLst>
            <c:ext xmlns:c16="http://schemas.microsoft.com/office/drawing/2014/chart" uri="{C3380CC4-5D6E-409C-BE32-E72D297353CC}">
              <c16:uniqueId val="{00000001-1D2F-4A0F-B3BB-F168BA59D235}"/>
            </c:ext>
          </c:extLst>
        </c:ser>
        <c:ser>
          <c:idx val="3"/>
          <c:order val="3"/>
          <c:tx>
            <c:strRef>
              <c:f>'Graf 5+6'!$I$33</c:f>
              <c:strCache>
                <c:ptCount val="1"/>
                <c:pt idx="0">
                  <c:v>Regulated prices</c:v>
                </c:pt>
              </c:strCache>
            </c:strRef>
          </c:tx>
          <c:spPr>
            <a:solidFill>
              <a:srgbClr val="BDD7EE"/>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5+6'!$O$33:$T$33</c:f>
              <c:numCache>
                <c:formatCode>0.0</c:formatCode>
                <c:ptCount val="6"/>
                <c:pt idx="0">
                  <c:v>0.89000710924353876</c:v>
                </c:pt>
                <c:pt idx="1">
                  <c:v>-0.10551605757211414</c:v>
                </c:pt>
                <c:pt idx="2">
                  <c:v>1.9741336342136142</c:v>
                </c:pt>
                <c:pt idx="3">
                  <c:v>3.0427419630337313</c:v>
                </c:pt>
                <c:pt idx="4">
                  <c:v>-0.34498246659177229</c:v>
                </c:pt>
                <c:pt idx="5">
                  <c:v>-0.35096820618122848</c:v>
                </c:pt>
              </c:numCache>
            </c:numRef>
          </c:val>
          <c:extLst>
            <c:ext xmlns:c16="http://schemas.microsoft.com/office/drawing/2014/chart" uri="{C3380CC4-5D6E-409C-BE32-E72D297353CC}">
              <c16:uniqueId val="{00000002-1D2F-4A0F-B3BB-F168BA59D235}"/>
            </c:ext>
          </c:extLst>
        </c:ser>
        <c:ser>
          <c:idx val="4"/>
          <c:order val="4"/>
          <c:tx>
            <c:strRef>
              <c:f>'Graf 5+6'!$I$34</c:f>
              <c:strCache>
                <c:ptCount val="1"/>
                <c:pt idx="0">
                  <c:v>Change in indirect taxes</c:v>
                </c:pt>
              </c:strCache>
            </c:strRef>
          </c:tx>
          <c:spPr>
            <a:solidFill>
              <a:srgbClr val="9E9E9E"/>
            </a:solidFill>
            <a:ln>
              <a:noFill/>
            </a:ln>
            <a:effectLst/>
          </c:spPr>
          <c:invertIfNegative val="0"/>
          <c:cat>
            <c:strRef>
              <c:f>'Graf 5+6'!$O$13:$T$13</c:f>
              <c:strCache>
                <c:ptCount val="6"/>
                <c:pt idx="0">
                  <c:v>2020</c:v>
                </c:pt>
                <c:pt idx="1">
                  <c:v>2021F</c:v>
                </c:pt>
                <c:pt idx="2">
                  <c:v>2022F</c:v>
                </c:pt>
                <c:pt idx="3">
                  <c:v>2023F</c:v>
                </c:pt>
                <c:pt idx="4">
                  <c:v>2024F</c:v>
                </c:pt>
                <c:pt idx="5">
                  <c:v>2025F</c:v>
                </c:pt>
              </c:strCache>
            </c:strRef>
          </c:cat>
          <c:val>
            <c:numRef>
              <c:f>'Graf 5+6'!$O$34:$T$34</c:f>
              <c:numCache>
                <c:formatCode>0.0</c:formatCode>
                <c:ptCount val="6"/>
                <c:pt idx="0">
                  <c:v>0</c:v>
                </c:pt>
                <c:pt idx="1">
                  <c:v>0.23931106738705676</c:v>
                </c:pt>
                <c:pt idx="2">
                  <c:v>7.3317400844105929E-2</c:v>
                </c:pt>
                <c:pt idx="3">
                  <c:v>0.10708933239105894</c:v>
                </c:pt>
                <c:pt idx="4">
                  <c:v>3.4344401880163487E-2</c:v>
                </c:pt>
                <c:pt idx="5">
                  <c:v>0</c:v>
                </c:pt>
              </c:numCache>
            </c:numRef>
          </c:val>
          <c:extLst>
            <c:ext xmlns:c16="http://schemas.microsoft.com/office/drawing/2014/chart" uri="{C3380CC4-5D6E-409C-BE32-E72D297353CC}">
              <c16:uniqueId val="{00000000-339B-4CEF-A7D7-04B14FAD1455}"/>
            </c:ext>
          </c:extLst>
        </c:ser>
        <c:dLbls>
          <c:showLegendKey val="0"/>
          <c:showVal val="0"/>
          <c:showCatName val="0"/>
          <c:showSerName val="0"/>
          <c:showPercent val="0"/>
          <c:showBubbleSize val="0"/>
        </c:dLbls>
        <c:gapWidth val="150"/>
        <c:overlap val="100"/>
        <c:axId val="305834272"/>
        <c:axId val="305834664"/>
      </c:barChart>
      <c:lineChart>
        <c:grouping val="standard"/>
        <c:varyColors val="0"/>
        <c:ser>
          <c:idx val="0"/>
          <c:order val="0"/>
          <c:tx>
            <c:strRef>
              <c:f>'Graf 5+6'!$I$30</c:f>
              <c:strCache>
                <c:ptCount val="1"/>
                <c:pt idx="0">
                  <c:v>Total inflation</c:v>
                </c:pt>
              </c:strCache>
            </c:strRef>
          </c:tx>
          <c:spPr>
            <a:ln w="19050" cap="rnd">
              <a:solidFill>
                <a:schemeClr val="tx1"/>
              </a:solidFill>
              <a:round/>
            </a:ln>
            <a:effectLst/>
          </c:spPr>
          <c:marker>
            <c:symbol val="none"/>
          </c:marker>
          <c:cat>
            <c:strRef>
              <c:f>'Graf 5+6'!$O$13:$T$13</c:f>
              <c:strCache>
                <c:ptCount val="6"/>
                <c:pt idx="0">
                  <c:v>2020</c:v>
                </c:pt>
                <c:pt idx="1">
                  <c:v>2021F</c:v>
                </c:pt>
                <c:pt idx="2">
                  <c:v>2022F</c:v>
                </c:pt>
                <c:pt idx="3">
                  <c:v>2023F</c:v>
                </c:pt>
                <c:pt idx="4">
                  <c:v>2024F</c:v>
                </c:pt>
                <c:pt idx="5">
                  <c:v>2025F</c:v>
                </c:pt>
              </c:strCache>
            </c:strRef>
          </c:cat>
          <c:val>
            <c:numRef>
              <c:f>'Graf 5+6'!$O$30:$T$30</c:f>
              <c:numCache>
                <c:formatCode>0.0</c:formatCode>
                <c:ptCount val="6"/>
                <c:pt idx="0">
                  <c:v>1.9315779131979909</c:v>
                </c:pt>
                <c:pt idx="1">
                  <c:v>3.2786873259191247</c:v>
                </c:pt>
                <c:pt idx="2">
                  <c:v>8.5156355529052927</c:v>
                </c:pt>
                <c:pt idx="3">
                  <c:v>6.5467690301654198</c:v>
                </c:pt>
                <c:pt idx="4">
                  <c:v>2.0861752414389683</c:v>
                </c:pt>
                <c:pt idx="5">
                  <c:v>2.0652159792459885</c:v>
                </c:pt>
              </c:numCache>
            </c:numRef>
          </c:val>
          <c:smooth val="0"/>
          <c:extLst>
            <c:ext xmlns:c16="http://schemas.microsoft.com/office/drawing/2014/chart" uri="{C3380CC4-5D6E-409C-BE32-E72D297353CC}">
              <c16:uniqueId val="{00000003-1D2F-4A0F-B3BB-F168BA59D235}"/>
            </c:ext>
          </c:extLst>
        </c:ser>
        <c:dLbls>
          <c:showLegendKey val="0"/>
          <c:showVal val="0"/>
          <c:showCatName val="0"/>
          <c:showSerName val="0"/>
          <c:showPercent val="0"/>
          <c:showBubbleSize val="0"/>
        </c:dLbls>
        <c:marker val="1"/>
        <c:smooth val="0"/>
        <c:axId val="305834272"/>
        <c:axId val="305834664"/>
      </c:lineChart>
      <c:catAx>
        <c:axId val="305834272"/>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5834664"/>
        <c:crosses val="autoZero"/>
        <c:auto val="1"/>
        <c:lblAlgn val="ctr"/>
        <c:lblOffset val="100"/>
        <c:noMultiLvlLbl val="0"/>
      </c:catAx>
      <c:valAx>
        <c:axId val="305834664"/>
        <c:scaling>
          <c:orientation val="minMax"/>
        </c:scaling>
        <c:delete val="0"/>
        <c:axPos val="l"/>
        <c:majorGridlines>
          <c:spPr>
            <a:ln w="6350" cap="flat" cmpd="sng" algn="ctr">
              <a:solidFill>
                <a:schemeClr val="bg1">
                  <a:lumMod val="95000"/>
                </a:schemeClr>
              </a:solidFill>
              <a:prstDash val="sysDot"/>
              <a:round/>
            </a:ln>
            <a:effectLst/>
          </c:spPr>
        </c:majorGridlines>
        <c:numFmt formatCode="0.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5834272"/>
        <c:crosses val="autoZero"/>
        <c:crossBetween val="between"/>
      </c:valAx>
      <c:spPr>
        <a:noFill/>
        <a:ln>
          <a:noFill/>
        </a:ln>
        <a:effectLst/>
      </c:spPr>
    </c:plotArea>
    <c:legend>
      <c:legendPos val="b"/>
      <c:layout>
        <c:manualLayout>
          <c:xMode val="edge"/>
          <c:yMode val="edge"/>
          <c:x val="0.10594507325087855"/>
          <c:y val="8.3591948336618718E-2"/>
          <c:w val="0.86785009282972903"/>
          <c:h val="0.178538631829891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2496937882764645"/>
        </c:manualLayout>
      </c:layout>
      <c:lineChart>
        <c:grouping val="standard"/>
        <c:varyColors val="0"/>
        <c:ser>
          <c:idx val="3"/>
          <c:order val="0"/>
          <c:tx>
            <c:strRef>
              <c:f>'Graf 7'!$I$3</c:f>
              <c:strCache>
                <c:ptCount val="1"/>
                <c:pt idx="0">
                  <c:v>S&amp;P</c:v>
                </c:pt>
              </c:strCache>
            </c:strRef>
          </c:tx>
          <c:spPr>
            <a:ln w="19050">
              <a:solidFill>
                <a:srgbClr val="2C9ADC"/>
              </a:solidFill>
              <a:prstDash val="solid"/>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7'!$I$4:$I$643</c:f>
              <c:numCache>
                <c:formatCode>General</c:formatCode>
                <c:ptCount val="640"/>
                <c:pt idx="0">
                  <c:v>1</c:v>
                </c:pt>
                <c:pt idx="1">
                  <c:v>1.0267958030669897</c:v>
                </c:pt>
                <c:pt idx="2">
                  <c:v>1.0187696170747018</c:v>
                </c:pt>
                <c:pt idx="3">
                  <c:v>0.97906914178100624</c:v>
                </c:pt>
                <c:pt idx="4">
                  <c:v>0.96302573760200882</c:v>
                </c:pt>
                <c:pt idx="5">
                  <c:v>0.9561384629181241</c:v>
                </c:pt>
                <c:pt idx="6">
                  <c:v>0.96449645771679682</c:v>
                </c:pt>
                <c:pt idx="7">
                  <c:v>0.99468209129226093</c:v>
                </c:pt>
                <c:pt idx="8">
                  <c:v>0.99048515828176853</c:v>
                </c:pt>
                <c:pt idx="9">
                  <c:v>1.0211640211640214</c:v>
                </c:pt>
                <c:pt idx="10">
                  <c:v>1.0312886736615552</c:v>
                </c:pt>
                <c:pt idx="11">
                  <c:v>1.0401757689893285</c:v>
                </c:pt>
                <c:pt idx="12">
                  <c:v>1.0461752309209937</c:v>
                </c:pt>
                <c:pt idx="13">
                  <c:v>1.0564971751412429</c:v>
                </c:pt>
                <c:pt idx="14">
                  <c:v>1.0710877948166084</c:v>
                </c:pt>
                <c:pt idx="15">
                  <c:v>1.069079006367142</c:v>
                </c:pt>
                <c:pt idx="16">
                  <c:v>1.0916330373957492</c:v>
                </c:pt>
                <c:pt idx="17">
                  <c:v>1.0642005201327236</c:v>
                </c:pt>
                <c:pt idx="18">
                  <c:v>0.99622455385167263</c:v>
                </c:pt>
                <c:pt idx="19">
                  <c:v>1.0184557438794728</c:v>
                </c:pt>
                <c:pt idx="20">
                  <c:v>0.97541924491077048</c:v>
                </c:pt>
                <c:pt idx="21">
                  <c:v>0.97696170747018218</c:v>
                </c:pt>
                <c:pt idx="22">
                  <c:v>0.95496368038740942</c:v>
                </c:pt>
                <c:pt idx="23">
                  <c:v>0.97892565689175859</c:v>
                </c:pt>
                <c:pt idx="24">
                  <c:v>1.0021612411442922</c:v>
                </c:pt>
                <c:pt idx="25">
                  <c:v>0.96562640121962162</c:v>
                </c:pt>
                <c:pt idx="26">
                  <c:v>0.91702986279257481</c:v>
                </c:pt>
                <c:pt idx="27">
                  <c:v>0.96669357008340073</c:v>
                </c:pt>
                <c:pt idx="28">
                  <c:v>0.95496368038740942</c:v>
                </c:pt>
                <c:pt idx="29">
                  <c:v>0.98884404986099916</c:v>
                </c:pt>
                <c:pt idx="30">
                  <c:v>0.98789346246973364</c:v>
                </c:pt>
                <c:pt idx="31">
                  <c:v>1.0058649448479959</c:v>
                </c:pt>
                <c:pt idx="32">
                  <c:v>0.96785041700295948</c:v>
                </c:pt>
                <c:pt idx="33">
                  <c:v>0.96107075598601033</c:v>
                </c:pt>
                <c:pt idx="34">
                  <c:v>0.95470361402564796</c:v>
                </c:pt>
                <c:pt idx="35">
                  <c:v>0.99050309389292446</c:v>
                </c:pt>
                <c:pt idx="36">
                  <c:v>0.9950228679042239</c:v>
                </c:pt>
                <c:pt idx="37">
                  <c:v>1.0094072280512958</c:v>
                </c:pt>
                <c:pt idx="38">
                  <c:v>1.0301049233252624</c:v>
                </c:pt>
                <c:pt idx="39">
                  <c:v>1.0279257465698144</c:v>
                </c:pt>
                <c:pt idx="40">
                  <c:v>1.0448838669177654</c:v>
                </c:pt>
                <c:pt idx="41">
                  <c:v>1.0547843242758499</c:v>
                </c:pt>
                <c:pt idx="42">
                  <c:v>1.0609631423190746</c:v>
                </c:pt>
                <c:pt idx="43">
                  <c:v>1.0611245628194781</c:v>
                </c:pt>
                <c:pt idx="44">
                  <c:v>1.0993184467760739</c:v>
                </c:pt>
                <c:pt idx="45">
                  <c:v>1.0754282127163484</c:v>
                </c:pt>
                <c:pt idx="46">
                  <c:v>1.0758945386064032</c:v>
                </c:pt>
                <c:pt idx="47">
                  <c:v>1.066630795444355</c:v>
                </c:pt>
                <c:pt idx="48">
                  <c:v>1.0982961169401848</c:v>
                </c:pt>
                <c:pt idx="49">
                  <c:v>1.1123666038920277</c:v>
                </c:pt>
                <c:pt idx="50">
                  <c:v>1.1155143036498971</c:v>
                </c:pt>
                <c:pt idx="51">
                  <c:v>1.1270469016231728</c:v>
                </c:pt>
                <c:pt idx="52">
                  <c:v>1.1278271007084568</c:v>
                </c:pt>
                <c:pt idx="53">
                  <c:v>1.1402564792395302</c:v>
                </c:pt>
                <c:pt idx="54">
                  <c:v>1.159752488566048</c:v>
                </c:pt>
                <c:pt idx="55">
                  <c:v>1.1508833288494305</c:v>
                </c:pt>
                <c:pt idx="56">
                  <c:v>1.1445968971392699</c:v>
                </c:pt>
                <c:pt idx="57">
                  <c:v>1.175562729800018</c:v>
                </c:pt>
                <c:pt idx="58">
                  <c:v>1.1919558783965565</c:v>
                </c:pt>
                <c:pt idx="59">
                  <c:v>1.2043852569276299</c:v>
                </c:pt>
                <c:pt idx="60">
                  <c:v>1.1836427226257737</c:v>
                </c:pt>
                <c:pt idx="61">
                  <c:v>1.1847816339341766</c:v>
                </c:pt>
                <c:pt idx="62">
                  <c:v>1.1696529459241325</c:v>
                </c:pt>
                <c:pt idx="63">
                  <c:v>1.147170657340149</c:v>
                </c:pt>
                <c:pt idx="64">
                  <c:v>1.1781902968343647</c:v>
                </c:pt>
                <c:pt idx="65">
                  <c:v>1.1948793830149764</c:v>
                </c:pt>
                <c:pt idx="66">
                  <c:v>1.191077033449915</c:v>
                </c:pt>
                <c:pt idx="67">
                  <c:v>1.183463366514214</c:v>
                </c:pt>
                <c:pt idx="68">
                  <c:v>1.199345350192808</c:v>
                </c:pt>
                <c:pt idx="69">
                  <c:v>1.2228589364182585</c:v>
                </c:pt>
                <c:pt idx="70">
                  <c:v>1.2018653035602189</c:v>
                </c:pt>
                <c:pt idx="71">
                  <c:v>1.1996861268047709</c:v>
                </c:pt>
                <c:pt idx="72">
                  <c:v>1.1956506142946821</c:v>
                </c:pt>
                <c:pt idx="73">
                  <c:v>1.1937046004842615</c:v>
                </c:pt>
                <c:pt idx="74">
                  <c:v>1.1659582100260069</c:v>
                </c:pt>
                <c:pt idx="75">
                  <c:v>1.1397901533494754</c:v>
                </c:pt>
                <c:pt idx="76">
                  <c:v>1.1402564792395302</c:v>
                </c:pt>
                <c:pt idx="77">
                  <c:v>1.1375212985382479</c:v>
                </c:pt>
                <c:pt idx="78">
                  <c:v>1.2013900098645862</c:v>
                </c:pt>
                <c:pt idx="79">
                  <c:v>1.20509371356829</c:v>
                </c:pt>
                <c:pt idx="80">
                  <c:v>1.1802887633396111</c:v>
                </c:pt>
                <c:pt idx="81">
                  <c:v>1.2061877858488028</c:v>
                </c:pt>
                <c:pt idx="82">
                  <c:v>1.1588915792305623</c:v>
                </c:pt>
                <c:pt idx="83">
                  <c:v>1.0755806654111741</c:v>
                </c:pt>
                <c:pt idx="84">
                  <c:v>1.0571338893372793</c:v>
                </c:pt>
                <c:pt idx="85">
                  <c:v>1.0075598601022331</c:v>
                </c:pt>
                <c:pt idx="86">
                  <c:v>1.0553313604161063</c:v>
                </c:pt>
                <c:pt idx="87">
                  <c:v>1.0527934714375393</c:v>
                </c:pt>
                <c:pt idx="88">
                  <c:v>1.0350910232266166</c:v>
                </c:pt>
                <c:pt idx="89">
                  <c:v>1.0904941260873464</c:v>
                </c:pt>
                <c:pt idx="90">
                  <c:v>1.019128329297821</c:v>
                </c:pt>
                <c:pt idx="91">
                  <c:v>1.0146354587032556</c:v>
                </c:pt>
                <c:pt idx="92">
                  <c:v>1.0361940633127076</c:v>
                </c:pt>
                <c:pt idx="93">
                  <c:v>1.0981795354676711</c:v>
                </c:pt>
                <c:pt idx="94">
                  <c:v>1.1104385256927631</c:v>
                </c:pt>
                <c:pt idx="95">
                  <c:v>1.1524437270199983</c:v>
                </c:pt>
                <c:pt idx="96">
                  <c:v>1.1238722984485698</c:v>
                </c:pt>
                <c:pt idx="97">
                  <c:v>1.1334050757779572</c:v>
                </c:pt>
                <c:pt idx="98">
                  <c:v>1.0901712850865395</c:v>
                </c:pt>
                <c:pt idx="99">
                  <c:v>1.0390727289032375</c:v>
                </c:pt>
                <c:pt idx="100">
                  <c:v>1.115846112456282</c:v>
                </c:pt>
                <c:pt idx="101">
                  <c:v>1.1256299883418528</c:v>
                </c:pt>
                <c:pt idx="102">
                  <c:v>1.0937673751233075</c:v>
                </c:pt>
                <c:pt idx="103">
                  <c:v>1.1347233431979196</c:v>
                </c:pt>
                <c:pt idx="104">
                  <c:v>1.1278001972917227</c:v>
                </c:pt>
                <c:pt idx="105">
                  <c:v>1.1459151645592325</c:v>
                </c:pt>
                <c:pt idx="106">
                  <c:v>1.1560308492511882</c:v>
                </c:pt>
                <c:pt idx="107">
                  <c:v>1.1796072101156849</c:v>
                </c:pt>
                <c:pt idx="108">
                  <c:v>1.1804591516455925</c:v>
                </c:pt>
                <c:pt idx="109">
                  <c:v>1.2060801721818672</c:v>
                </c:pt>
                <c:pt idx="110">
                  <c:v>1.2040534481212448</c:v>
                </c:pt>
                <c:pt idx="111">
                  <c:v>1.2207245986907005</c:v>
                </c:pt>
                <c:pt idx="112">
                  <c:v>1.2247690790063672</c:v>
                </c:pt>
                <c:pt idx="113">
                  <c:v>1.2282575553761996</c:v>
                </c:pt>
                <c:pt idx="114">
                  <c:v>1.2293695632678683</c:v>
                </c:pt>
                <c:pt idx="115">
                  <c:v>1.2592323558425256</c:v>
                </c:pt>
                <c:pt idx="116">
                  <c:v>1.2529010851044748</c:v>
                </c:pt>
                <c:pt idx="117">
                  <c:v>1.2630885122410547</c:v>
                </c:pt>
                <c:pt idx="118">
                  <c:v>1.2537709622455386</c:v>
                </c:pt>
                <c:pt idx="119">
                  <c:v>1.2288225271276119</c:v>
                </c:pt>
                <c:pt idx="120">
                  <c:v>1.2362389023405973</c:v>
                </c:pt>
                <c:pt idx="121">
                  <c:v>1.2585059635907094</c:v>
                </c:pt>
                <c:pt idx="122">
                  <c:v>1.2277822616805667</c:v>
                </c:pt>
                <c:pt idx="123">
                  <c:v>1.2136938391175682</c:v>
                </c:pt>
                <c:pt idx="124">
                  <c:v>1.1615281140704872</c:v>
                </c:pt>
                <c:pt idx="125">
                  <c:v>1.1817953546767106</c:v>
                </c:pt>
                <c:pt idx="126">
                  <c:v>1.1461303918931038</c:v>
                </c:pt>
                <c:pt idx="127">
                  <c:v>1.1888261142498433</c:v>
                </c:pt>
                <c:pt idx="128">
                  <c:v>1.2042328042328043</c:v>
                </c:pt>
                <c:pt idx="129">
                  <c:v>1.1972199802708279</c:v>
                </c:pt>
                <c:pt idx="130">
                  <c:v>1.2215586046094522</c:v>
                </c:pt>
                <c:pt idx="131">
                  <c:v>1.2148506860371269</c:v>
                </c:pt>
                <c:pt idx="132">
                  <c:v>1.2167339252085017</c:v>
                </c:pt>
                <c:pt idx="133">
                  <c:v>1.222006994888351</c:v>
                </c:pt>
                <c:pt idx="134">
                  <c:v>1.2429109496906108</c:v>
                </c:pt>
                <c:pt idx="135">
                  <c:v>1.2474127880907544</c:v>
                </c:pt>
                <c:pt idx="136">
                  <c:v>1.2607568827907811</c:v>
                </c:pt>
                <c:pt idx="137">
                  <c:v>1.2717783158461127</c:v>
                </c:pt>
                <c:pt idx="138">
                  <c:v>1.2654739485247961</c:v>
                </c:pt>
                <c:pt idx="139">
                  <c:v>1.2613935969868173</c:v>
                </c:pt>
                <c:pt idx="140">
                  <c:v>1.2894986996681914</c:v>
                </c:pt>
                <c:pt idx="141">
                  <c:v>1.3144740382028519</c:v>
                </c:pt>
                <c:pt idx="142">
                  <c:v>1.30943413146803</c:v>
                </c:pt>
                <c:pt idx="143">
                  <c:v>1.2919648462021345</c:v>
                </c:pt>
                <c:pt idx="144">
                  <c:v>1.310133620303112</c:v>
                </c:pt>
                <c:pt idx="145">
                  <c:v>1.2811317370639406</c:v>
                </c:pt>
                <c:pt idx="146">
                  <c:v>1.2852569276298091</c:v>
                </c:pt>
                <c:pt idx="147">
                  <c:v>1.266200340776612</c:v>
                </c:pt>
                <c:pt idx="148">
                  <c:v>1.2682270648372345</c:v>
                </c:pt>
                <c:pt idx="149">
                  <c:v>1.2374226526768899</c:v>
                </c:pt>
                <c:pt idx="150">
                  <c:v>1.219513944937674</c:v>
                </c:pt>
                <c:pt idx="151">
                  <c:v>1.2636983230203571</c:v>
                </c:pt>
                <c:pt idx="152">
                  <c:v>1.2700026903416735</c:v>
                </c:pt>
                <c:pt idx="153">
                  <c:v>1.2716976055959108</c:v>
                </c:pt>
                <c:pt idx="154">
                  <c:v>1.2676710608913999</c:v>
                </c:pt>
                <c:pt idx="155">
                  <c:v>1.2825307147341047</c:v>
                </c:pt>
                <c:pt idx="156">
                  <c:v>1.2576719576719579</c:v>
                </c:pt>
                <c:pt idx="157">
                  <c:v>1.3151017845933102</c:v>
                </c:pt>
                <c:pt idx="158">
                  <c:v>1.3201058201058202</c:v>
                </c:pt>
                <c:pt idx="159">
                  <c:v>1.3325979732759394</c:v>
                </c:pt>
                <c:pt idx="160">
                  <c:v>1.3478253071473412</c:v>
                </c:pt>
                <c:pt idx="161">
                  <c:v>1.3569814366424537</c:v>
                </c:pt>
                <c:pt idx="162">
                  <c:v>1.36125011209757</c:v>
                </c:pt>
                <c:pt idx="163">
                  <c:v>1.3629181239350732</c:v>
                </c:pt>
                <c:pt idx="164">
                  <c:v>1.3591606133979015</c:v>
                </c:pt>
                <c:pt idx="165">
                  <c:v>1.3614922428481753</c:v>
                </c:pt>
                <c:pt idx="166">
                  <c:v>1.391068065644337</c:v>
                </c:pt>
                <c:pt idx="167">
                  <c:v>1.3996054165545693</c:v>
                </c:pt>
                <c:pt idx="168">
                  <c:v>1.3961886826293608</c:v>
                </c:pt>
                <c:pt idx="169">
                  <c:v>1.40721908349027</c:v>
                </c:pt>
                <c:pt idx="170">
                  <c:v>1.3929513048157116</c:v>
                </c:pt>
                <c:pt idx="171">
                  <c:v>1.424849789256569</c:v>
                </c:pt>
                <c:pt idx="172">
                  <c:v>1.3947179625145727</c:v>
                </c:pt>
                <c:pt idx="173">
                  <c:v>1.4189220697695275</c:v>
                </c:pt>
                <c:pt idx="174">
                  <c:v>1.4477804681194513</c:v>
                </c:pt>
                <c:pt idx="175">
                  <c:v>1.4650703972737873</c:v>
                </c:pt>
                <c:pt idx="176">
                  <c:v>1.495354676710609</c:v>
                </c:pt>
                <c:pt idx="177">
                  <c:v>1.4793292081427676</c:v>
                </c:pt>
                <c:pt idx="178">
                  <c:v>1.4624159268227066</c:v>
                </c:pt>
                <c:pt idx="179">
                  <c:v>1.4737512330732672</c:v>
                </c:pt>
                <c:pt idx="180">
                  <c:v>1.4588198367859386</c:v>
                </c:pt>
                <c:pt idx="181">
                  <c:v>1.4280602636534843</c:v>
                </c:pt>
                <c:pt idx="182">
                  <c:v>1.4404806743789795</c:v>
                </c:pt>
                <c:pt idx="183">
                  <c:v>1.4634472244641739</c:v>
                </c:pt>
                <c:pt idx="184">
                  <c:v>1.5067617254057935</c:v>
                </c:pt>
                <c:pt idx="185">
                  <c:v>1.5174334140435837</c:v>
                </c:pt>
                <c:pt idx="186">
                  <c:v>1.5170388305981528</c:v>
                </c:pt>
                <c:pt idx="187">
                  <c:v>1.5331988162496639</c:v>
                </c:pt>
                <c:pt idx="188">
                  <c:v>1.5168325710698594</c:v>
                </c:pt>
                <c:pt idx="189">
                  <c:v>1.4849161510178459</c:v>
                </c:pt>
                <c:pt idx="190">
                  <c:v>1.4917944578961528</c:v>
                </c:pt>
                <c:pt idx="191">
                  <c:v>1.4644157474665951</c:v>
                </c:pt>
                <c:pt idx="192">
                  <c:v>1.4843242758496997</c:v>
                </c:pt>
                <c:pt idx="193">
                  <c:v>1.5137566137566139</c:v>
                </c:pt>
                <c:pt idx="194">
                  <c:v>1.5334140435835353</c:v>
                </c:pt>
                <c:pt idx="195">
                  <c:v>1.5171285086539326</c:v>
                </c:pt>
                <c:pt idx="196">
                  <c:v>1.5160075329566856</c:v>
                </c:pt>
                <c:pt idx="197">
                  <c:v>1.527396646040714</c:v>
                </c:pt>
                <c:pt idx="198">
                  <c:v>1.564433683077751</c:v>
                </c:pt>
                <c:pt idx="199">
                  <c:v>1.5781275221953188</c:v>
                </c:pt>
                <c:pt idx="200">
                  <c:v>1.5798045018384004</c:v>
                </c:pt>
                <c:pt idx="201">
                  <c:v>1.5878486234418439</c:v>
                </c:pt>
                <c:pt idx="202">
                  <c:v>1.6125728634203211</c:v>
                </c:pt>
                <c:pt idx="203">
                  <c:v>1.6184736794906287</c:v>
                </c:pt>
                <c:pt idx="204">
                  <c:v>1.6194152990763162</c:v>
                </c:pt>
                <c:pt idx="205">
                  <c:v>1.6187696170747019</c:v>
                </c:pt>
                <c:pt idx="206">
                  <c:v>1.5920724598690701</c:v>
                </c:pt>
                <c:pt idx="207">
                  <c:v>1.6306340238543628</c:v>
                </c:pt>
                <c:pt idx="208">
                  <c:v>1.6513317191283294</c:v>
                </c:pt>
                <c:pt idx="209">
                  <c:v>1.6423370101336203</c:v>
                </c:pt>
                <c:pt idx="210">
                  <c:v>1.652201596269393</c:v>
                </c:pt>
                <c:pt idx="211">
                  <c:v>1.6489104116222761</c:v>
                </c:pt>
                <c:pt idx="212">
                  <c:v>1.6054972648192989</c:v>
                </c:pt>
                <c:pt idx="213">
                  <c:v>1.598592054524258</c:v>
                </c:pt>
                <c:pt idx="214">
                  <c:v>1.611532597973276</c:v>
                </c:pt>
                <c:pt idx="215">
                  <c:v>1.6488476369832303</c:v>
                </c:pt>
                <c:pt idx="216">
                  <c:v>1.6467132992556723</c:v>
                </c:pt>
                <c:pt idx="217">
                  <c:v>1.6675186081965745</c:v>
                </c:pt>
                <c:pt idx="218">
                  <c:v>1.6841897587660302</c:v>
                </c:pt>
                <c:pt idx="219">
                  <c:v>1.6510895883777241</c:v>
                </c:pt>
                <c:pt idx="220">
                  <c:v>1.6738588467402027</c:v>
                </c:pt>
                <c:pt idx="221">
                  <c:v>1.6658774997758048</c:v>
                </c:pt>
                <c:pt idx="222">
                  <c:v>1.6725764505425522</c:v>
                </c:pt>
                <c:pt idx="223">
                  <c:v>1.6282754909873556</c:v>
                </c:pt>
                <c:pt idx="224">
                  <c:v>1.6723612232086809</c:v>
                </c:pt>
                <c:pt idx="225">
                  <c:v>1.6710608913998746</c:v>
                </c:pt>
                <c:pt idx="226">
                  <c:v>1.6869697784952025</c:v>
                </c:pt>
                <c:pt idx="227">
                  <c:v>1.684584342211461</c:v>
                </c:pt>
                <c:pt idx="228">
                  <c:v>1.6840283382656265</c:v>
                </c:pt>
                <c:pt idx="229">
                  <c:v>1.7043583535108959</c:v>
                </c:pt>
                <c:pt idx="230">
                  <c:v>1.7250201775625504</c:v>
                </c:pt>
                <c:pt idx="231">
                  <c:v>1.7482198905927722</c:v>
                </c:pt>
                <c:pt idx="232">
                  <c:v>1.7363106447852212</c:v>
                </c:pt>
                <c:pt idx="233">
                  <c:v>1.7602636534839926</c:v>
                </c:pt>
                <c:pt idx="234">
                  <c:v>1.7585508026185994</c:v>
                </c:pt>
                <c:pt idx="235">
                  <c:v>1.7805039906734823</c:v>
                </c:pt>
                <c:pt idx="236">
                  <c:v>1.7644785221056409</c:v>
                </c:pt>
                <c:pt idx="237">
                  <c:v>1.7740292350461844</c:v>
                </c:pt>
                <c:pt idx="238">
                  <c:v>1.7741368487131199</c:v>
                </c:pt>
                <c:pt idx="239">
                  <c:v>1.7264370908438706</c:v>
                </c:pt>
                <c:pt idx="240">
                  <c:v>1.7322123576360866</c:v>
                </c:pt>
                <c:pt idx="241">
                  <c:v>1.7532597973275941</c:v>
                </c:pt>
                <c:pt idx="242">
                  <c:v>1.783158461124563</c:v>
                </c:pt>
                <c:pt idx="243">
                  <c:v>1.7965832660747916</c:v>
                </c:pt>
                <c:pt idx="244">
                  <c:v>1.8004752936956328</c:v>
                </c:pt>
                <c:pt idx="245">
                  <c:v>1.7805936687292621</c:v>
                </c:pt>
                <c:pt idx="246">
                  <c:v>1.8028876333961081</c:v>
                </c:pt>
                <c:pt idx="247">
                  <c:v>1.7781813290287867</c:v>
                </c:pt>
                <c:pt idx="248">
                  <c:v>1.7647744596897141</c:v>
                </c:pt>
                <c:pt idx="249">
                  <c:v>1.7093803246345622</c:v>
                </c:pt>
                <c:pt idx="250">
                  <c:v>1.6920096852300244</c:v>
                </c:pt>
                <c:pt idx="251">
                  <c:v>1.7617971482378263</c:v>
                </c:pt>
                <c:pt idx="252">
                  <c:v>1.809748004663259</c:v>
                </c:pt>
                <c:pt idx="253">
                  <c:v>1.8221863509999106</c:v>
                </c:pt>
                <c:pt idx="254">
                  <c:v>1.8292709174065107</c:v>
                </c:pt>
                <c:pt idx="255">
                  <c:v>1.8505066810151558</c:v>
                </c:pt>
                <c:pt idx="256">
                  <c:v>1.8541476100798135</c:v>
                </c:pt>
                <c:pt idx="257">
                  <c:v>1.8611514662362121</c:v>
                </c:pt>
                <c:pt idx="258">
                  <c:v>1.7956506142946822</c:v>
                </c:pt>
                <c:pt idx="259">
                  <c:v>1.8569186620034079</c:v>
                </c:pt>
                <c:pt idx="260">
                  <c:v>1.8731683257106988</c:v>
                </c:pt>
                <c:pt idx="261">
                  <c:v>1.8457537440588287</c:v>
                </c:pt>
                <c:pt idx="262">
                  <c:v>1.8337458523899204</c:v>
                </c:pt>
                <c:pt idx="263">
                  <c:v>1.8109765940274416</c:v>
                </c:pt>
                <c:pt idx="264">
                  <c:v>1.8400322841000809</c:v>
                </c:pt>
                <c:pt idx="265">
                  <c:v>1.7890682450004485</c:v>
                </c:pt>
                <c:pt idx="266">
                  <c:v>1.8433055331360415</c:v>
                </c:pt>
                <c:pt idx="267">
                  <c:v>1.880539861895794</c:v>
                </c:pt>
                <c:pt idx="268">
                  <c:v>1.8924760111200791</c:v>
                </c:pt>
                <c:pt idx="269">
                  <c:v>1.8872746838848535</c:v>
                </c:pt>
                <c:pt idx="270">
                  <c:v>1.8574656981436646</c:v>
                </c:pt>
                <c:pt idx="271">
                  <c:v>1.8414491973814009</c:v>
                </c:pt>
                <c:pt idx="272">
                  <c:v>1.8905030938929244</c:v>
                </c:pt>
                <c:pt idx="273">
                  <c:v>1.8482826652318178</c:v>
                </c:pt>
                <c:pt idx="274">
                  <c:v>1.8536095417451353</c:v>
                </c:pt>
                <c:pt idx="275">
                  <c:v>1.8850865393238276</c:v>
                </c:pt>
                <c:pt idx="276">
                  <c:v>1.8663617612770156</c:v>
                </c:pt>
                <c:pt idx="277">
                  <c:v>1.8991032194422026</c:v>
                </c:pt>
                <c:pt idx="278">
                  <c:v>1.890673482198906</c:v>
                </c:pt>
                <c:pt idx="279">
                  <c:v>1.8976773383553045</c:v>
                </c:pt>
                <c:pt idx="280">
                  <c:v>1.9036229934535021</c:v>
                </c:pt>
                <c:pt idx="281">
                  <c:v>1.9066092727109678</c:v>
                </c:pt>
                <c:pt idx="282">
                  <c:v>1.8898663796968882</c:v>
                </c:pt>
                <c:pt idx="283">
                  <c:v>1.8768092547753565</c:v>
                </c:pt>
                <c:pt idx="284">
                  <c:v>1.8779571338893375</c:v>
                </c:pt>
                <c:pt idx="285">
                  <c:v>1.8921980091471617</c:v>
                </c:pt>
                <c:pt idx="286">
                  <c:v>1.8845753744058829</c:v>
                </c:pt>
                <c:pt idx="287">
                  <c:v>1.8624159268227067</c:v>
                </c:pt>
                <c:pt idx="288">
                  <c:v>1.8622724419334589</c:v>
                </c:pt>
                <c:pt idx="289">
                  <c:v>1.9071294054344903</c:v>
                </c:pt>
                <c:pt idx="290">
                  <c:v>1.8649896870235856</c:v>
                </c:pt>
                <c:pt idx="291">
                  <c:v>1.8866828087167073</c:v>
                </c:pt>
                <c:pt idx="292">
                  <c:v>1.8631243834633668</c:v>
                </c:pt>
                <c:pt idx="293">
                  <c:v>1.8756524078557979</c:v>
                </c:pt>
                <c:pt idx="294">
                  <c:v>1.7674558335575288</c:v>
                </c:pt>
                <c:pt idx="295">
                  <c:v>1.7835799479867276</c:v>
                </c:pt>
                <c:pt idx="296">
                  <c:v>1.7229127432517264</c:v>
                </c:pt>
                <c:pt idx="297">
                  <c:v>1.758631512868801</c:v>
                </c:pt>
                <c:pt idx="298">
                  <c:v>1.7559232355842527</c:v>
                </c:pt>
                <c:pt idx="299">
                  <c:v>1.7319881624966371</c:v>
                </c:pt>
                <c:pt idx="300">
                  <c:v>1.7499417092637433</c:v>
                </c:pt>
                <c:pt idx="301">
                  <c:v>1.8069141781006191</c:v>
                </c:pt>
                <c:pt idx="302">
                  <c:v>1.8232535198636894</c:v>
                </c:pt>
                <c:pt idx="303">
                  <c:v>1.8609541745134968</c:v>
                </c:pt>
                <c:pt idx="304">
                  <c:v>1.8647296206618242</c:v>
                </c:pt>
                <c:pt idx="305">
                  <c:v>1.8825217469285265</c:v>
                </c:pt>
                <c:pt idx="306">
                  <c:v>1.8142229396466685</c:v>
                </c:pt>
                <c:pt idx="307">
                  <c:v>1.8735270379338178</c:v>
                </c:pt>
                <c:pt idx="308">
                  <c:v>1.8743700116581474</c:v>
                </c:pt>
                <c:pt idx="309">
                  <c:v>1.8757869249394674</c:v>
                </c:pt>
                <c:pt idx="310">
                  <c:v>1.8046542910949692</c:v>
                </c:pt>
                <c:pt idx="311">
                  <c:v>1.7985382476907901</c:v>
                </c:pt>
                <c:pt idx="312">
                  <c:v>1.8482557618150839</c:v>
                </c:pt>
                <c:pt idx="313">
                  <c:v>1.8329656533046366</c:v>
                </c:pt>
                <c:pt idx="314">
                  <c:v>1.7236391355035423</c:v>
                </c:pt>
                <c:pt idx="315">
                  <c:v>1.6862433862433863</c:v>
                </c:pt>
                <c:pt idx="316">
                  <c:v>1.7100708456640663</c:v>
                </c:pt>
                <c:pt idx="317">
                  <c:v>1.739969509461035</c:v>
                </c:pt>
                <c:pt idx="318">
                  <c:v>1.6859922876872031</c:v>
                </c:pt>
                <c:pt idx="319">
                  <c:v>1.6722984485696351</c:v>
                </c:pt>
                <c:pt idx="320">
                  <c:v>1.719827818132903</c:v>
                </c:pt>
                <c:pt idx="321">
                  <c:v>1.7469733656174335</c:v>
                </c:pt>
                <c:pt idx="322">
                  <c:v>1.7935521477894361</c:v>
                </c:pt>
                <c:pt idx="323">
                  <c:v>1.8134606761725407</c:v>
                </c:pt>
                <c:pt idx="324">
                  <c:v>1.8380234956506143</c:v>
                </c:pt>
                <c:pt idx="325">
                  <c:v>1.8257914088422564</c:v>
                </c:pt>
                <c:pt idx="326">
                  <c:v>1.8588288045915169</c:v>
                </c:pt>
                <c:pt idx="327">
                  <c:v>1.8362478701461753</c:v>
                </c:pt>
                <c:pt idx="328">
                  <c:v>1.8659582100260068</c:v>
                </c:pt>
                <c:pt idx="329">
                  <c:v>1.8756882790781098</c:v>
                </c:pt>
                <c:pt idx="330">
                  <c:v>1.8521208860191913</c:v>
                </c:pt>
                <c:pt idx="331">
                  <c:v>1.8448031566675636</c:v>
                </c:pt>
                <c:pt idx="332">
                  <c:v>1.8353600573939557</c:v>
                </c:pt>
                <c:pt idx="333">
                  <c:v>1.8404806743789797</c:v>
                </c:pt>
                <c:pt idx="334">
                  <c:v>1.8823961976504351</c:v>
                </c:pt>
                <c:pt idx="335">
                  <c:v>1.8824589722894811</c:v>
                </c:pt>
                <c:pt idx="336">
                  <c:v>1.8797148237826207</c:v>
                </c:pt>
                <c:pt idx="337">
                  <c:v>1.8574298269213523</c:v>
                </c:pt>
                <c:pt idx="338">
                  <c:v>1.8271096762622188</c:v>
                </c:pt>
                <c:pt idx="339">
                  <c:v>1.8858846740202673</c:v>
                </c:pt>
                <c:pt idx="340">
                  <c:v>1.9100529100529102</c:v>
                </c:pt>
                <c:pt idx="341">
                  <c:v>1.9386064030131827</c:v>
                </c:pt>
                <c:pt idx="342">
                  <c:v>1.9505246166263119</c:v>
                </c:pt>
                <c:pt idx="343">
                  <c:v>1.9492422204286612</c:v>
                </c:pt>
                <c:pt idx="344">
                  <c:v>1.957555376199444</c:v>
                </c:pt>
                <c:pt idx="345">
                  <c:v>1.9586135772576454</c:v>
                </c:pt>
                <c:pt idx="346">
                  <c:v>1.9584521567572415</c:v>
                </c:pt>
                <c:pt idx="347">
                  <c:v>1.9451529010851045</c:v>
                </c:pt>
                <c:pt idx="348">
                  <c:v>1.9549636803874093</c:v>
                </c:pt>
                <c:pt idx="349">
                  <c:v>1.9081786386871133</c:v>
                </c:pt>
                <c:pt idx="350">
                  <c:v>1.918357098018115</c:v>
                </c:pt>
                <c:pt idx="351">
                  <c:v>1.9412519056586854</c:v>
                </c:pt>
                <c:pt idx="352">
                  <c:v>1.9444623800556005</c:v>
                </c:pt>
                <c:pt idx="353">
                  <c:v>1.9314321585508025</c:v>
                </c:pt>
                <c:pt idx="354">
                  <c:v>1.9128149941709265</c:v>
                </c:pt>
                <c:pt idx="355">
                  <c:v>1.9201506591337101</c:v>
                </c:pt>
                <c:pt idx="356">
                  <c:v>1.9069231459061968</c:v>
                </c:pt>
                <c:pt idx="357">
                  <c:v>1.8699488835082057</c:v>
                </c:pt>
                <c:pt idx="358">
                  <c:v>1.9410366783248139</c:v>
                </c:pt>
                <c:pt idx="359">
                  <c:v>1.9566854990583806</c:v>
                </c:pt>
                <c:pt idx="360">
                  <c:v>1.9848892476011122</c:v>
                </c:pt>
                <c:pt idx="361">
                  <c:v>1.9656981436642453</c:v>
                </c:pt>
                <c:pt idx="362">
                  <c:v>2.0263025737602014</c:v>
                </c:pt>
                <c:pt idx="363">
                  <c:v>2.024993274145817</c:v>
                </c:pt>
                <c:pt idx="364">
                  <c:v>2.0301228589364184</c:v>
                </c:pt>
                <c:pt idx="365">
                  <c:v>2.0077392162137926</c:v>
                </c:pt>
                <c:pt idx="366">
                  <c:v>2.0419513944937675</c:v>
                </c:pt>
                <c:pt idx="367">
                  <c:v>2.0398529279885214</c:v>
                </c:pt>
                <c:pt idx="368">
                  <c:v>2.0368666487310558</c:v>
                </c:pt>
                <c:pt idx="369">
                  <c:v>2.0578333781723614</c:v>
                </c:pt>
                <c:pt idx="370">
                  <c:v>2.0602815890951485</c:v>
                </c:pt>
                <c:pt idx="371">
                  <c:v>2.077033449914806</c:v>
                </c:pt>
                <c:pt idx="372">
                  <c:v>2.1084745762711865</c:v>
                </c:pt>
                <c:pt idx="373">
                  <c:v>2.1229844856963505</c:v>
                </c:pt>
                <c:pt idx="374">
                  <c:v>2.137135682898395</c:v>
                </c:pt>
                <c:pt idx="375">
                  <c:v>2.127701551430365</c:v>
                </c:pt>
                <c:pt idx="376">
                  <c:v>2.1327683615819213</c:v>
                </c:pt>
                <c:pt idx="377">
                  <c:v>2.1020356918662007</c:v>
                </c:pt>
                <c:pt idx="378">
                  <c:v>2.1188413595193256</c:v>
                </c:pt>
                <c:pt idx="379">
                  <c:v>2.1124024751143398</c:v>
                </c:pt>
                <c:pt idx="380">
                  <c:v>2.088557080082504</c:v>
                </c:pt>
                <c:pt idx="381">
                  <c:v>2.1062595282934269</c:v>
                </c:pt>
                <c:pt idx="382">
                  <c:v>2.1381042059008162</c:v>
                </c:pt>
                <c:pt idx="383">
                  <c:v>2.1516366245179808</c:v>
                </c:pt>
                <c:pt idx="384">
                  <c:v>2.1441126356380598</c:v>
                </c:pt>
                <c:pt idx="385">
                  <c:v>2.1358891579230566</c:v>
                </c:pt>
                <c:pt idx="386">
                  <c:v>2.1664604071383735</c:v>
                </c:pt>
                <c:pt idx="387">
                  <c:v>2.1873105551071657</c:v>
                </c:pt>
                <c:pt idx="388">
                  <c:v>2.1807640570352436</c:v>
                </c:pt>
                <c:pt idx="389">
                  <c:v>2.1820016142050043</c:v>
                </c:pt>
                <c:pt idx="390">
                  <c:v>2.1866200340776616</c:v>
                </c:pt>
                <c:pt idx="391">
                  <c:v>2.1732669715720565</c:v>
                </c:pt>
                <c:pt idx="392">
                  <c:v>2.1748542731593581</c:v>
                </c:pt>
                <c:pt idx="393">
                  <c:v>2.205425522374675</c:v>
                </c:pt>
                <c:pt idx="394">
                  <c:v>2.2173258003766478</c:v>
                </c:pt>
                <c:pt idx="395">
                  <c:v>2.2169312169312172</c:v>
                </c:pt>
                <c:pt idx="396">
                  <c:v>2.2211729889695992</c:v>
                </c:pt>
                <c:pt idx="397">
                  <c:v>2.18932831136221</c:v>
                </c:pt>
                <c:pt idx="398">
                  <c:v>2.1751860819657431</c:v>
                </c:pt>
                <c:pt idx="399">
                  <c:v>2.1908797417271999</c:v>
                </c:pt>
                <c:pt idx="400">
                  <c:v>2.220921890413416</c:v>
                </c:pt>
                <c:pt idx="401">
                  <c:v>2.2073625683795175</c:v>
                </c:pt>
                <c:pt idx="402">
                  <c:v>2.2421576540220611</c:v>
                </c:pt>
                <c:pt idx="403">
                  <c:v>2.243942247332078</c:v>
                </c:pt>
                <c:pt idx="404">
                  <c:v>2.2593130660927274</c:v>
                </c:pt>
                <c:pt idx="405">
                  <c:v>2.2861895794099185</c:v>
                </c:pt>
                <c:pt idx="406">
                  <c:v>2.2896332167518612</c:v>
                </c:pt>
                <c:pt idx="407">
                  <c:v>2.3093982602457181</c:v>
                </c:pt>
                <c:pt idx="408">
                  <c:v>2.3146533943144116</c:v>
                </c:pt>
                <c:pt idx="409">
                  <c:v>2.3207245986907008</c:v>
                </c:pt>
                <c:pt idx="410">
                  <c:v>2.3157564344005026</c:v>
                </c:pt>
                <c:pt idx="411">
                  <c:v>2.3126625414761008</c:v>
                </c:pt>
                <c:pt idx="412">
                  <c:v>2.3337996592233883</c:v>
                </c:pt>
                <c:pt idx="413">
                  <c:v>2.369491525423729</c:v>
                </c:pt>
                <c:pt idx="414">
                  <c:v>2.3778136490000898</c:v>
                </c:pt>
                <c:pt idx="415">
                  <c:v>2.3996143843601474</c:v>
                </c:pt>
                <c:pt idx="416">
                  <c:v>2.4063671419603625</c:v>
                </c:pt>
                <c:pt idx="417">
                  <c:v>2.3976414671329929</c:v>
                </c:pt>
                <c:pt idx="418">
                  <c:v>2.4600035871222317</c:v>
                </c:pt>
                <c:pt idx="419">
                  <c:v>2.4986458613577258</c:v>
                </c:pt>
                <c:pt idx="420">
                  <c:v>2.5202224015783341</c:v>
                </c:pt>
                <c:pt idx="421">
                  <c:v>2.5763339610797238</c:v>
                </c:pt>
                <c:pt idx="422">
                  <c:v>2.4770244821092282</c:v>
                </c:pt>
                <c:pt idx="423">
                  <c:v>2.3491615101784595</c:v>
                </c:pt>
                <c:pt idx="424">
                  <c:v>2.4502017756255046</c:v>
                </c:pt>
                <c:pt idx="425">
                  <c:v>2.463725226437091</c:v>
                </c:pt>
                <c:pt idx="426">
                  <c:v>2.4134606761725408</c:v>
                </c:pt>
                <c:pt idx="427">
                  <c:v>2.4989417989417992</c:v>
                </c:pt>
                <c:pt idx="428">
                  <c:v>2.4679490628643177</c:v>
                </c:pt>
                <c:pt idx="429">
                  <c:v>2.3211012465249756</c:v>
                </c:pt>
                <c:pt idx="430">
                  <c:v>2.3682808716707022</c:v>
                </c:pt>
                <c:pt idx="431">
                  <c:v>2.3356380593668731</c:v>
                </c:pt>
                <c:pt idx="432">
                  <c:v>2.3821181956775179</c:v>
                </c:pt>
                <c:pt idx="433">
                  <c:v>2.3945296385974353</c:v>
                </c:pt>
                <c:pt idx="434">
                  <c:v>2.3943233790691418</c:v>
                </c:pt>
                <c:pt idx="435">
                  <c:v>2.3885032732490363</c:v>
                </c:pt>
                <c:pt idx="436">
                  <c:v>2.4461662631154155</c:v>
                </c:pt>
                <c:pt idx="437">
                  <c:v>2.4329387498879025</c:v>
                </c:pt>
                <c:pt idx="438">
                  <c:v>2.4404358353510895</c:v>
                </c:pt>
                <c:pt idx="439">
                  <c:v>2.4523540489642186</c:v>
                </c:pt>
                <c:pt idx="440">
                  <c:v>2.492180073536006</c:v>
                </c:pt>
                <c:pt idx="441">
                  <c:v>2.492745045287418</c:v>
                </c:pt>
                <c:pt idx="442">
                  <c:v>2.4705228230651963</c:v>
                </c:pt>
                <c:pt idx="443">
                  <c:v>2.4377813649000091</c:v>
                </c:pt>
                <c:pt idx="444">
                  <c:v>2.474952919020716</c:v>
                </c:pt>
                <c:pt idx="445">
                  <c:v>2.5121603443637341</c:v>
                </c:pt>
                <c:pt idx="446">
                  <c:v>2.5126266702537889</c:v>
                </c:pt>
                <c:pt idx="447">
                  <c:v>2.527862971930769</c:v>
                </c:pt>
                <c:pt idx="448">
                  <c:v>2.5471706573401489</c:v>
                </c:pt>
                <c:pt idx="449">
                  <c:v>2.5408304187965207</c:v>
                </c:pt>
                <c:pt idx="450">
                  <c:v>2.5559411711954088</c:v>
                </c:pt>
                <c:pt idx="451">
                  <c:v>2.5779661016949156</c:v>
                </c:pt>
                <c:pt idx="452">
                  <c:v>2.6020267240606225</c:v>
                </c:pt>
                <c:pt idx="453">
                  <c:v>2.5752667922159449</c:v>
                </c:pt>
                <c:pt idx="454">
                  <c:v>2.605129584790602</c:v>
                </c:pt>
                <c:pt idx="455">
                  <c:v>2.6272710967626223</c:v>
                </c:pt>
                <c:pt idx="456">
                  <c:v>2.6132006098107796</c:v>
                </c:pt>
                <c:pt idx="457">
                  <c:v>2.5877230741637525</c:v>
                </c:pt>
                <c:pt idx="458">
                  <c:v>2.4815083848982158</c:v>
                </c:pt>
                <c:pt idx="459">
                  <c:v>2.4820912922607841</c:v>
                </c:pt>
                <c:pt idx="460">
                  <c:v>2.3842615012106538</c:v>
                </c:pt>
                <c:pt idx="461">
                  <c:v>2.4419872657160795</c:v>
                </c:pt>
                <c:pt idx="462">
                  <c:v>2.4939556990404452</c:v>
                </c:pt>
                <c:pt idx="463">
                  <c:v>2.4538337368845844</c:v>
                </c:pt>
                <c:pt idx="464">
                  <c:v>2.3608286252354049</c:v>
                </c:pt>
                <c:pt idx="465">
                  <c:v>2.4752667922159448</c:v>
                </c:pt>
                <c:pt idx="466">
                  <c:v>2.3612949511254597</c:v>
                </c:pt>
                <c:pt idx="467">
                  <c:v>2.3315846112456282</c:v>
                </c:pt>
                <c:pt idx="468">
                  <c:v>2.1671778315846115</c:v>
                </c:pt>
                <c:pt idx="469">
                  <c:v>2.2291633037395751</c:v>
                </c:pt>
                <c:pt idx="470">
                  <c:v>2.2705945655098199</c:v>
                </c:pt>
                <c:pt idx="471">
                  <c:v>2.3282754909873558</c:v>
                </c:pt>
                <c:pt idx="472">
                  <c:v>2.3950408035153798</c:v>
                </c:pt>
                <c:pt idx="473">
                  <c:v>2.389704959196485</c:v>
                </c:pt>
                <c:pt idx="474">
                  <c:v>2.4271634830956867</c:v>
                </c:pt>
                <c:pt idx="475">
                  <c:v>2.4283741368487135</c:v>
                </c:pt>
                <c:pt idx="476">
                  <c:v>2.4891041162227605</c:v>
                </c:pt>
                <c:pt idx="477">
                  <c:v>2.5044121603443639</c:v>
                </c:pt>
                <c:pt idx="478">
                  <c:v>2.5142946820912924</c:v>
                </c:pt>
                <c:pt idx="479">
                  <c:v>2.4599318446776079</c:v>
                </c:pt>
                <c:pt idx="480">
                  <c:v>2.5311451887723075</c:v>
                </c:pt>
                <c:pt idx="481">
                  <c:v>2.5116222760290561</c:v>
                </c:pt>
                <c:pt idx="482">
                  <c:v>2.541834813021254</c:v>
                </c:pt>
                <c:pt idx="483">
                  <c:v>2.5941529907631602</c:v>
                </c:pt>
                <c:pt idx="484">
                  <c:v>2.60730876154605</c:v>
                </c:pt>
                <c:pt idx="485">
                  <c:v>2.6051744238184922</c:v>
                </c:pt>
                <c:pt idx="486">
                  <c:v>2.6364272262577351</c:v>
                </c:pt>
                <c:pt idx="487">
                  <c:v>2.6415926822706486</c:v>
                </c:pt>
                <c:pt idx="488">
                  <c:v>2.5839834992377368</c:v>
                </c:pt>
                <c:pt idx="489">
                  <c:v>2.5643709084387054</c:v>
                </c:pt>
                <c:pt idx="490">
                  <c:v>2.5343556631692228</c:v>
                </c:pt>
                <c:pt idx="491">
                  <c:v>2.467993901892207</c:v>
                </c:pt>
                <c:pt idx="492">
                  <c:v>2.5767554479418888</c:v>
                </c:pt>
                <c:pt idx="493">
                  <c:v>2.5889875347502467</c:v>
                </c:pt>
                <c:pt idx="494">
                  <c:v>2.6459151645592325</c:v>
                </c:pt>
                <c:pt idx="495">
                  <c:v>2.6381131737063943</c:v>
                </c:pt>
                <c:pt idx="496">
                  <c:v>2.6817415478432429</c:v>
                </c:pt>
                <c:pt idx="497">
                  <c:v>2.7026903416733927</c:v>
                </c:pt>
                <c:pt idx="498">
                  <c:v>2.6693659761456376</c:v>
                </c:pt>
                <c:pt idx="499">
                  <c:v>2.7135324186171648</c:v>
                </c:pt>
                <c:pt idx="500">
                  <c:v>2.6294054344901805</c:v>
                </c:pt>
                <c:pt idx="501">
                  <c:v>2.6173885750156938</c:v>
                </c:pt>
                <c:pt idx="502">
                  <c:v>2.5905120616985022</c:v>
                </c:pt>
                <c:pt idx="503">
                  <c:v>2.5532328939108604</c:v>
                </c:pt>
                <c:pt idx="504">
                  <c:v>2.6243924311720925</c:v>
                </c:pt>
                <c:pt idx="505">
                  <c:v>2.6712492153170122</c:v>
                </c:pt>
                <c:pt idx="506">
                  <c:v>2.6969688817146444</c:v>
                </c:pt>
                <c:pt idx="507">
                  <c:v>2.6832302035691868</c:v>
                </c:pt>
                <c:pt idx="508">
                  <c:v>2.6560756882790781</c:v>
                </c:pt>
                <c:pt idx="509">
                  <c:v>2.6473051744238187</c:v>
                </c:pt>
                <c:pt idx="510">
                  <c:v>2.663680387409201</c:v>
                </c:pt>
                <c:pt idx="511">
                  <c:v>2.6779661016949152</c:v>
                </c:pt>
                <c:pt idx="512">
                  <c:v>2.7105640749708551</c:v>
                </c:pt>
                <c:pt idx="513">
                  <c:v>2.7503452605147523</c:v>
                </c:pt>
                <c:pt idx="514">
                  <c:v>2.7738140077123128</c:v>
                </c:pt>
                <c:pt idx="515">
                  <c:v>2.7983678593848089</c:v>
                </c:pt>
                <c:pt idx="516">
                  <c:v>2.7892476011120082</c:v>
                </c:pt>
                <c:pt idx="517">
                  <c:v>2.8167697964308136</c:v>
                </c:pt>
                <c:pt idx="518">
                  <c:v>2.8211909245807552</c:v>
                </c:pt>
                <c:pt idx="519">
                  <c:v>2.8417182315487404</c:v>
                </c:pt>
                <c:pt idx="520">
                  <c:v>2.8887274683884856</c:v>
                </c:pt>
                <c:pt idx="521">
                  <c:v>2.9055869428750789</c:v>
                </c:pt>
                <c:pt idx="522">
                  <c:v>2.9009505873912653</c:v>
                </c:pt>
                <c:pt idx="523">
                  <c:v>2.9283023944040893</c:v>
                </c:pt>
                <c:pt idx="524">
                  <c:v>2.985938480853735</c:v>
                </c:pt>
                <c:pt idx="525">
                  <c:v>2.9553134248049502</c:v>
                </c:pt>
                <c:pt idx="526">
                  <c:v>2.8925836247870147</c:v>
                </c:pt>
                <c:pt idx="527">
                  <c:v>2.9842256299883423</c:v>
                </c:pt>
                <c:pt idx="528">
                  <c:v>3.031261770244821</c:v>
                </c:pt>
                <c:pt idx="529">
                  <c:v>2.9932293067886291</c:v>
                </c:pt>
                <c:pt idx="530">
                  <c:v>2.649287059456551</c:v>
                </c:pt>
                <c:pt idx="531">
                  <c:v>2.665563626580576</c:v>
                </c:pt>
                <c:pt idx="532">
                  <c:v>2.4311900278001977</c:v>
                </c:pt>
                <c:pt idx="533">
                  <c:v>2.0670074432786301</c:v>
                </c:pt>
                <c:pt idx="534">
                  <c:v>2.27914088422563</c:v>
                </c:pt>
                <c:pt idx="535">
                  <c:v>2.2317729351627658</c:v>
                </c:pt>
                <c:pt idx="536">
                  <c:v>2.5018563357546411</c:v>
                </c:pt>
                <c:pt idx="537">
                  <c:v>2.5778495202224017</c:v>
                </c:pt>
                <c:pt idx="538">
                  <c:v>2.5439332795264997</c:v>
                </c:pt>
                <c:pt idx="539">
                  <c:v>2.5385256927629811</c:v>
                </c:pt>
                <c:pt idx="540">
                  <c:v>2.6273876782351362</c:v>
                </c:pt>
                <c:pt idx="541">
                  <c:v>2.5681104833647206</c:v>
                </c:pt>
                <c:pt idx="542">
                  <c:v>2.6503900995426419</c:v>
                </c:pt>
                <c:pt idx="543">
                  <c:v>2.7300780199085284</c:v>
                </c:pt>
                <c:pt idx="544">
                  <c:v>2.8642543269661913</c:v>
                </c:pt>
                <c:pt idx="545">
                  <c:v>2.7273876782351358</c:v>
                </c:pt>
                <c:pt idx="546">
                  <c:v>2.7779930051116493</c:v>
                </c:pt>
                <c:pt idx="547">
                  <c:v>2.6984575374405888</c:v>
                </c:pt>
                <c:pt idx="548">
                  <c:v>2.8069321137117753</c:v>
                </c:pt>
                <c:pt idx="549">
                  <c:v>2.8562819478073718</c:v>
                </c:pt>
                <c:pt idx="550">
                  <c:v>2.8918751681463548</c:v>
                </c:pt>
                <c:pt idx="551">
                  <c:v>2.8837144650703976</c:v>
                </c:pt>
                <c:pt idx="552">
                  <c:v>2.933476818222581</c:v>
                </c:pt>
                <c:pt idx="553">
                  <c:v>3.0053627477356297</c:v>
                </c:pt>
                <c:pt idx="554">
                  <c:v>3.0247063043673217</c:v>
                </c:pt>
                <c:pt idx="555">
                  <c:v>3.0465070397273788</c:v>
                </c:pt>
                <c:pt idx="556">
                  <c:v>3.1459151645592329</c:v>
                </c:pt>
                <c:pt idx="557">
                  <c:v>3.0732311003497448</c:v>
                </c:pt>
                <c:pt idx="558">
                  <c:v>2.996116940184737</c:v>
                </c:pt>
                <c:pt idx="559">
                  <c:v>2.9768361581920906</c:v>
                </c:pt>
                <c:pt idx="560">
                  <c:v>2.957994798672765</c:v>
                </c:pt>
                <c:pt idx="561">
                  <c:v>3.0028158909514846</c:v>
                </c:pt>
                <c:pt idx="562">
                  <c:v>3.1182225809344457</c:v>
                </c:pt>
                <c:pt idx="563">
                  <c:v>3.124213075060533</c:v>
                </c:pt>
                <c:pt idx="564">
                  <c:v>3.1076943771859029</c:v>
                </c:pt>
                <c:pt idx="565">
                  <c:v>2.9324365527755361</c:v>
                </c:pt>
                <c:pt idx="566">
                  <c:v>3.147197560756883</c:v>
                </c:pt>
                <c:pt idx="567">
                  <c:v>3.2150928167877324</c:v>
                </c:pt>
                <c:pt idx="568">
                  <c:v>3.1903327055869433</c:v>
                </c:pt>
                <c:pt idx="569">
                  <c:v>3.2628015424625594</c:v>
                </c:pt>
                <c:pt idx="570">
                  <c:v>3.317298896959914</c:v>
                </c:pt>
                <c:pt idx="571">
                  <c:v>3.2853197022688549</c:v>
                </c:pt>
                <c:pt idx="572">
                  <c:v>3.3265267688996505</c:v>
                </c:pt>
                <c:pt idx="573">
                  <c:v>3.3208322123576361</c:v>
                </c:pt>
                <c:pt idx="574">
                  <c:v>3.3683705497264822</c:v>
                </c:pt>
                <c:pt idx="575">
                  <c:v>3.4298986637969691</c:v>
                </c:pt>
                <c:pt idx="576">
                  <c:v>3.3792933369204556</c:v>
                </c:pt>
                <c:pt idx="577">
                  <c:v>3.4449556093623892</c:v>
                </c:pt>
                <c:pt idx="578">
                  <c:v>3.3308582189938121</c:v>
                </c:pt>
                <c:pt idx="579">
                  <c:v>3.4856335754640844</c:v>
                </c:pt>
                <c:pt idx="580">
                  <c:v>3.5286790422383647</c:v>
                </c:pt>
                <c:pt idx="581">
                  <c:v>3.5034615729530989</c:v>
                </c:pt>
                <c:pt idx="582">
                  <c:v>3.4177652228499689</c:v>
                </c:pt>
                <c:pt idx="583">
                  <c:v>3.4453770962245542</c:v>
                </c:pt>
                <c:pt idx="584">
                  <c:v>3.5363106447852215</c:v>
                </c:pt>
                <c:pt idx="585">
                  <c:v>3.5091920007174244</c:v>
                </c:pt>
                <c:pt idx="586">
                  <c:v>3.5642901981885036</c:v>
                </c:pt>
                <c:pt idx="587">
                  <c:v>3.6049412608734643</c:v>
                </c:pt>
                <c:pt idx="588">
                  <c:v>3.7026275670343471</c:v>
                </c:pt>
                <c:pt idx="589">
                  <c:v>3.7534481212447321</c:v>
                </c:pt>
                <c:pt idx="590">
                  <c:v>3.7486951842884051</c:v>
                </c:pt>
                <c:pt idx="591">
                  <c:v>3.7495919648462026</c:v>
                </c:pt>
                <c:pt idx="592">
                  <c:v>3.7957133889337284</c:v>
                </c:pt>
                <c:pt idx="593">
                  <c:v>3.7430275311631251</c:v>
                </c:pt>
                <c:pt idx="594">
                  <c:v>3.7268944489283471</c:v>
                </c:pt>
                <c:pt idx="595">
                  <c:v>3.7701641108420771</c:v>
                </c:pt>
                <c:pt idx="596">
                  <c:v>3.7932831136220972</c:v>
                </c:pt>
                <c:pt idx="597">
                  <c:v>3.8090216124114429</c:v>
                </c:pt>
                <c:pt idx="598">
                  <c:v>3.7363913550354231</c:v>
                </c:pt>
                <c:pt idx="599">
                  <c:v>3.8388485337637883</c:v>
                </c:pt>
                <c:pt idx="600">
                  <c:v>3.9030938929244017</c:v>
                </c:pt>
                <c:pt idx="601">
                  <c:v>3.9185274863240971</c:v>
                </c:pt>
                <c:pt idx="602">
                  <c:v>3.8805129584790605</c:v>
                </c:pt>
                <c:pt idx="603">
                  <c:v>3.9564074970854635</c:v>
                </c:pt>
                <c:pt idx="604">
                  <c:v>3.9415837144650707</c:v>
                </c:pt>
                <c:pt idx="605">
                  <c:v>3.9785848802797963</c:v>
                </c:pt>
                <c:pt idx="606">
                  <c:v>4.0068155322392611</c:v>
                </c:pt>
                <c:pt idx="607">
                  <c:v>3.9832033001524532</c:v>
                </c:pt>
                <c:pt idx="608">
                  <c:v>4.0439153439153444</c:v>
                </c:pt>
                <c:pt idx="609">
                  <c:v>4.0672854452515477</c:v>
                </c:pt>
                <c:pt idx="610">
                  <c:v>3.9983678593848087</c:v>
                </c:pt>
                <c:pt idx="611">
                  <c:v>3.9754192449107704</c:v>
                </c:pt>
                <c:pt idx="612">
                  <c:v>3.9955878396556361</c:v>
                </c:pt>
                <c:pt idx="613">
                  <c:v>3.9073087615460498</c:v>
                </c:pt>
                <c:pt idx="614">
                  <c:v>3.9380683346785048</c:v>
                </c:pt>
                <c:pt idx="615">
                  <c:v>4.0098376827190387</c:v>
                </c:pt>
                <c:pt idx="616">
                  <c:v>4.075777957133889</c:v>
                </c:pt>
                <c:pt idx="617">
                  <c:v>4.1300152452694832</c:v>
                </c:pt>
                <c:pt idx="618">
                  <c:v>4.2126535736705231</c:v>
                </c:pt>
                <c:pt idx="619">
                  <c:v>4.1994888350820565</c:v>
                </c:pt>
                <c:pt idx="620">
                  <c:v>4.2130391893103765</c:v>
                </c:pt>
                <c:pt idx="621">
                  <c:v>4.1203658864675816</c:v>
                </c:pt>
                <c:pt idx="622">
                  <c:v>4.0699757869249398</c:v>
                </c:pt>
                <c:pt idx="623">
                  <c:v>4.2256479239530096</c:v>
                </c:pt>
                <c:pt idx="624">
                  <c:v>4.1437001165814733</c:v>
                </c:pt>
                <c:pt idx="625">
                  <c:v>4.2379965922338805</c:v>
                </c:pt>
                <c:pt idx="626">
                  <c:v>4.274217558963322</c:v>
                </c:pt>
                <c:pt idx="627">
                  <c:v>4.1942695722356742</c:v>
                </c:pt>
                <c:pt idx="628">
                  <c:v>4.1815532239261062</c:v>
                </c:pt>
                <c:pt idx="629">
                  <c:v>3.9439870863599675</c:v>
                </c:pt>
                <c:pt idx="630">
                  <c:v>3.9743969150748817</c:v>
                </c:pt>
                <c:pt idx="631">
                  <c:v>4.0359878037844137</c:v>
                </c:pt>
                <c:pt idx="632">
                  <c:v>3.9625504439063768</c:v>
                </c:pt>
                <c:pt idx="633">
                  <c:v>3.8999820643888441</c:v>
                </c:pt>
                <c:pt idx="634">
                  <c:v>3.9320688727468389</c:v>
                </c:pt>
                <c:pt idx="635">
                  <c:v>3.8820464532328942</c:v>
                </c:pt>
                <c:pt idx="636">
                  <c:v>3.7703434669536371</c:v>
                </c:pt>
                <c:pt idx="637">
                  <c:v>4.0024392431172098</c:v>
                </c:pt>
                <c:pt idx="638">
                  <c:v>4.0741278809075423</c:v>
                </c:pt>
                <c:pt idx="639">
                  <c:v>4.0766388664693753</c:v>
                </c:pt>
              </c:numCache>
            </c:numRef>
          </c:val>
          <c:smooth val="0"/>
          <c:extLst>
            <c:ext xmlns:c16="http://schemas.microsoft.com/office/drawing/2014/chart" uri="{C3380CC4-5D6E-409C-BE32-E72D297353CC}">
              <c16:uniqueId val="{00000000-7ACC-413E-853D-B618F6063003}"/>
            </c:ext>
          </c:extLst>
        </c:ser>
        <c:ser>
          <c:idx val="5"/>
          <c:order val="1"/>
          <c:tx>
            <c:strRef>
              <c:f>'Graf 7'!$J$3</c:f>
              <c:strCache>
                <c:ptCount val="1"/>
                <c:pt idx="0">
                  <c:v>Eurostoxx 50</c:v>
                </c:pt>
              </c:strCache>
            </c:strRef>
          </c:tx>
          <c:spPr>
            <a:ln w="19050">
              <a:solidFill>
                <a:sysClr val="windowText" lastClr="000000"/>
              </a:solidFill>
              <a:prstDash val="solid"/>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7'!$J$4:$J$643</c:f>
              <c:numCache>
                <c:formatCode>General</c:formatCode>
                <c:ptCount val="640"/>
                <c:pt idx="0">
                  <c:v>1</c:v>
                </c:pt>
                <c:pt idx="1">
                  <c:v>1.0178383519507852</c:v>
                </c:pt>
                <c:pt idx="2">
                  <c:v>0.99166599212131024</c:v>
                </c:pt>
                <c:pt idx="3">
                  <c:v>0.95677513355998067</c:v>
                </c:pt>
                <c:pt idx="4">
                  <c:v>0.936548891047434</c:v>
                </c:pt>
                <c:pt idx="5">
                  <c:v>0.88758027089741509</c:v>
                </c:pt>
                <c:pt idx="6">
                  <c:v>0.90202228697857645</c:v>
                </c:pt>
                <c:pt idx="7">
                  <c:v>0.94212738114510819</c:v>
                </c:pt>
                <c:pt idx="8">
                  <c:v>0.92023838432896221</c:v>
                </c:pt>
                <c:pt idx="9">
                  <c:v>0.97048189520263339</c:v>
                </c:pt>
                <c:pt idx="10">
                  <c:v>0.9775376396308888</c:v>
                </c:pt>
                <c:pt idx="11">
                  <c:v>0.97739935783282061</c:v>
                </c:pt>
                <c:pt idx="12">
                  <c:v>0.99189871026927856</c:v>
                </c:pt>
                <c:pt idx="13">
                  <c:v>1.0045666720630295</c:v>
                </c:pt>
                <c:pt idx="14">
                  <c:v>1.0096392531433813</c:v>
                </c:pt>
                <c:pt idx="15">
                  <c:v>0.99483635529653014</c:v>
                </c:pt>
                <c:pt idx="16">
                  <c:v>0.9841987750256328</c:v>
                </c:pt>
                <c:pt idx="17">
                  <c:v>0.95004991635637581</c:v>
                </c:pt>
                <c:pt idx="18">
                  <c:v>0.84324240461928657</c:v>
                </c:pt>
                <c:pt idx="19">
                  <c:v>0.88834925260374509</c:v>
                </c:pt>
                <c:pt idx="20">
                  <c:v>0.86820058280718793</c:v>
                </c:pt>
                <c:pt idx="21">
                  <c:v>0.88165101721439743</c:v>
                </c:pt>
                <c:pt idx="22">
                  <c:v>0.86125613836274351</c:v>
                </c:pt>
                <c:pt idx="23">
                  <c:v>0.88982987966110838</c:v>
                </c:pt>
                <c:pt idx="24">
                  <c:v>0.9231220657276995</c:v>
                </c:pt>
                <c:pt idx="25">
                  <c:v>0.88677418919648154</c:v>
                </c:pt>
                <c:pt idx="26">
                  <c:v>0.85072311262209277</c:v>
                </c:pt>
                <c:pt idx="27">
                  <c:v>0.90429550482974463</c:v>
                </c:pt>
                <c:pt idx="28">
                  <c:v>0.89229197021207707</c:v>
                </c:pt>
                <c:pt idx="29">
                  <c:v>0.91708825751443535</c:v>
                </c:pt>
                <c:pt idx="30">
                  <c:v>0.92484890184015967</c:v>
                </c:pt>
                <c:pt idx="31">
                  <c:v>0.9373954454697534</c:v>
                </c:pt>
                <c:pt idx="32">
                  <c:v>0.91358062166100051</c:v>
                </c:pt>
                <c:pt idx="33">
                  <c:v>0.89174221574658674</c:v>
                </c:pt>
                <c:pt idx="34">
                  <c:v>0.88714518914251794</c:v>
                </c:pt>
                <c:pt idx="35">
                  <c:v>0.92622834709405855</c:v>
                </c:pt>
                <c:pt idx="36">
                  <c:v>0.93775295450866114</c:v>
                </c:pt>
                <c:pt idx="37">
                  <c:v>0.92998556472937233</c:v>
                </c:pt>
                <c:pt idx="38">
                  <c:v>0.94191827208461498</c:v>
                </c:pt>
                <c:pt idx="39">
                  <c:v>0.92173587502023635</c:v>
                </c:pt>
                <c:pt idx="40">
                  <c:v>0.93944943608008191</c:v>
                </c:pt>
                <c:pt idx="41">
                  <c:v>0.95841090604932277</c:v>
                </c:pt>
                <c:pt idx="42">
                  <c:v>0.96923398629323831</c:v>
                </c:pt>
                <c:pt idx="43">
                  <c:v>0.9595373967945604</c:v>
                </c:pt>
                <c:pt idx="44">
                  <c:v>0.96997598618531111</c:v>
                </c:pt>
                <c:pt idx="45">
                  <c:v>0.95192852517403259</c:v>
                </c:pt>
                <c:pt idx="46">
                  <c:v>0.95979372403000374</c:v>
                </c:pt>
                <c:pt idx="47">
                  <c:v>0.92310182936700669</c:v>
                </c:pt>
                <c:pt idx="48">
                  <c:v>0.93842412713830869</c:v>
                </c:pt>
                <c:pt idx="49">
                  <c:v>0.95769588797150729</c:v>
                </c:pt>
                <c:pt idx="50">
                  <c:v>0.95170592520641084</c:v>
                </c:pt>
                <c:pt idx="51">
                  <c:v>0.96525416869030278</c:v>
                </c:pt>
                <c:pt idx="52">
                  <c:v>0.9419418811720901</c:v>
                </c:pt>
                <c:pt idx="53">
                  <c:v>0.94714599859694559</c:v>
                </c:pt>
                <c:pt idx="54">
                  <c:v>0.98497112945874488</c:v>
                </c:pt>
                <c:pt idx="55">
                  <c:v>1.0018887269980032</c:v>
                </c:pt>
                <c:pt idx="56">
                  <c:v>0.99634733689493282</c:v>
                </c:pt>
                <c:pt idx="57">
                  <c:v>1.0128939344881549</c:v>
                </c:pt>
                <c:pt idx="58">
                  <c:v>1.0200373698127461</c:v>
                </c:pt>
                <c:pt idx="59">
                  <c:v>1.0347525767632615</c:v>
                </c:pt>
                <c:pt idx="60">
                  <c:v>1.0067656899249906</c:v>
                </c:pt>
                <c:pt idx="61">
                  <c:v>0.99467783713776903</c:v>
                </c:pt>
                <c:pt idx="62">
                  <c:v>0.97264044034320873</c:v>
                </c:pt>
                <c:pt idx="63">
                  <c:v>0.94187105390966497</c:v>
                </c:pt>
                <c:pt idx="64">
                  <c:v>0.98191206626733574</c:v>
                </c:pt>
                <c:pt idx="65">
                  <c:v>0.9993119637364416</c:v>
                </c:pt>
                <c:pt idx="66">
                  <c:v>1.006644271760833</c:v>
                </c:pt>
                <c:pt idx="67">
                  <c:v>0.9845158113431548</c:v>
                </c:pt>
                <c:pt idx="68">
                  <c:v>0.99033376504236148</c:v>
                </c:pt>
                <c:pt idx="69">
                  <c:v>1.015612352274567</c:v>
                </c:pt>
                <c:pt idx="70">
                  <c:v>0.99593249150072849</c:v>
                </c:pt>
                <c:pt idx="71">
                  <c:v>0.97626949436080079</c:v>
                </c:pt>
                <c:pt idx="72">
                  <c:v>0.96256947817171223</c:v>
                </c:pt>
                <c:pt idx="73">
                  <c:v>0.95090658895904168</c:v>
                </c:pt>
                <c:pt idx="74">
                  <c:v>0.94069059953591283</c:v>
                </c:pt>
                <c:pt idx="75">
                  <c:v>0.92161108412929682</c:v>
                </c:pt>
                <c:pt idx="76">
                  <c:v>0.93428579137661216</c:v>
                </c:pt>
                <c:pt idx="77">
                  <c:v>0.91599212131023688</c:v>
                </c:pt>
                <c:pt idx="78">
                  <c:v>0.96988492256219305</c:v>
                </c:pt>
                <c:pt idx="79">
                  <c:v>0.94102112676056338</c:v>
                </c:pt>
                <c:pt idx="80">
                  <c:v>0.90233257784253418</c:v>
                </c:pt>
                <c:pt idx="81">
                  <c:v>0.93512222761858499</c:v>
                </c:pt>
                <c:pt idx="82">
                  <c:v>0.90064284172467757</c:v>
                </c:pt>
                <c:pt idx="83">
                  <c:v>0.80107320166207974</c:v>
                </c:pt>
                <c:pt idx="84">
                  <c:v>0.77819936862554639</c:v>
                </c:pt>
                <c:pt idx="85">
                  <c:v>0.72819532135340781</c:v>
                </c:pt>
                <c:pt idx="86">
                  <c:v>0.73877556526900867</c:v>
                </c:pt>
                <c:pt idx="87">
                  <c:v>0.74898818196535533</c:v>
                </c:pt>
                <c:pt idx="88">
                  <c:v>0.6993922346338568</c:v>
                </c:pt>
                <c:pt idx="89">
                  <c:v>0.72826614861583294</c:v>
                </c:pt>
                <c:pt idx="90">
                  <c:v>0.68332456424369969</c:v>
                </c:pt>
                <c:pt idx="91">
                  <c:v>0.73513976579785223</c:v>
                </c:pt>
                <c:pt idx="92">
                  <c:v>0.76533578867843077</c:v>
                </c:pt>
                <c:pt idx="93">
                  <c:v>0.79443904808159305</c:v>
                </c:pt>
                <c:pt idx="94">
                  <c:v>0.78837825805407158</c:v>
                </c:pt>
                <c:pt idx="95">
                  <c:v>0.83048675192919974</c:v>
                </c:pt>
                <c:pt idx="96">
                  <c:v>0.77285022394905822</c:v>
                </c:pt>
                <c:pt idx="97">
                  <c:v>0.78409489504074248</c:v>
                </c:pt>
                <c:pt idx="98">
                  <c:v>0.75437105390966486</c:v>
                </c:pt>
                <c:pt idx="99">
                  <c:v>0.71207031460795434</c:v>
                </c:pt>
                <c:pt idx="100">
                  <c:v>0.79006124871836381</c:v>
                </c:pt>
                <c:pt idx="101">
                  <c:v>0.7900916032594032</c:v>
                </c:pt>
                <c:pt idx="102">
                  <c:v>0.7429172737574874</c:v>
                </c:pt>
                <c:pt idx="103">
                  <c:v>0.77247922400302194</c:v>
                </c:pt>
                <c:pt idx="104">
                  <c:v>0.78130902271868763</c:v>
                </c:pt>
                <c:pt idx="105">
                  <c:v>0.77527184177864117</c:v>
                </c:pt>
                <c:pt idx="106">
                  <c:v>0.78854689439317904</c:v>
                </c:pt>
                <c:pt idx="107">
                  <c:v>0.81854729912039281</c:v>
                </c:pt>
                <c:pt idx="108">
                  <c:v>0.82180535319194858</c:v>
                </c:pt>
                <c:pt idx="109">
                  <c:v>0.84829137661216347</c:v>
                </c:pt>
                <c:pt idx="110">
                  <c:v>0.83669256920835366</c:v>
                </c:pt>
                <c:pt idx="111">
                  <c:v>0.85003170363175218</c:v>
                </c:pt>
                <c:pt idx="112">
                  <c:v>0.85117168528411846</c:v>
                </c:pt>
                <c:pt idx="113">
                  <c:v>0.85875020236360688</c:v>
                </c:pt>
                <c:pt idx="114">
                  <c:v>0.84856119475473524</c:v>
                </c:pt>
                <c:pt idx="115">
                  <c:v>0.87970832658787979</c:v>
                </c:pt>
                <c:pt idx="116">
                  <c:v>0.85175853974421234</c:v>
                </c:pt>
                <c:pt idx="117">
                  <c:v>0.8355188602881658</c:v>
                </c:pt>
                <c:pt idx="118">
                  <c:v>0.80693837353623654</c:v>
                </c:pt>
                <c:pt idx="119">
                  <c:v>0.77286371485618699</c:v>
                </c:pt>
                <c:pt idx="120">
                  <c:v>0.77952822297771296</c:v>
                </c:pt>
                <c:pt idx="121">
                  <c:v>0.79057390318925047</c:v>
                </c:pt>
                <c:pt idx="122">
                  <c:v>0.75830365333765049</c:v>
                </c:pt>
                <c:pt idx="123">
                  <c:v>0.76039474394258266</c:v>
                </c:pt>
                <c:pt idx="124">
                  <c:v>0.72334534024067776</c:v>
                </c:pt>
                <c:pt idx="125">
                  <c:v>0.72913968485240943</c:v>
                </c:pt>
                <c:pt idx="126">
                  <c:v>0.69770249851600019</c:v>
                </c:pt>
                <c:pt idx="127">
                  <c:v>0.72307889482488807</c:v>
                </c:pt>
                <c:pt idx="128">
                  <c:v>0.73566928390264963</c:v>
                </c:pt>
                <c:pt idx="129">
                  <c:v>0.7375512654470886</c:v>
                </c:pt>
                <c:pt idx="130">
                  <c:v>0.76382817980681017</c:v>
                </c:pt>
                <c:pt idx="131">
                  <c:v>0.75397644487615356</c:v>
                </c:pt>
                <c:pt idx="132">
                  <c:v>0.76192933462846046</c:v>
                </c:pt>
                <c:pt idx="133">
                  <c:v>0.75459028115050453</c:v>
                </c:pt>
                <c:pt idx="134">
                  <c:v>0.77614200528843558</c:v>
                </c:pt>
                <c:pt idx="135">
                  <c:v>0.80020641087906752</c:v>
                </c:pt>
                <c:pt idx="136">
                  <c:v>0.81728589930386908</c:v>
                </c:pt>
                <c:pt idx="137">
                  <c:v>0.83357954238843024</c:v>
                </c:pt>
                <c:pt idx="138">
                  <c:v>0.82099927149101504</c:v>
                </c:pt>
                <c:pt idx="139">
                  <c:v>0.82318479844584747</c:v>
                </c:pt>
                <c:pt idx="140">
                  <c:v>0.85620042091630233</c:v>
                </c:pt>
                <c:pt idx="141">
                  <c:v>0.87507419998920721</c:v>
                </c:pt>
                <c:pt idx="142">
                  <c:v>0.86917867357401113</c:v>
                </c:pt>
                <c:pt idx="143">
                  <c:v>0.82775484323565918</c:v>
                </c:pt>
                <c:pt idx="144">
                  <c:v>0.85370797582429447</c:v>
                </c:pt>
                <c:pt idx="145">
                  <c:v>0.83275659705358596</c:v>
                </c:pt>
                <c:pt idx="146">
                  <c:v>0.85742809346500448</c:v>
                </c:pt>
                <c:pt idx="147">
                  <c:v>0.84186633209216988</c:v>
                </c:pt>
                <c:pt idx="148">
                  <c:v>0.85908410231503973</c:v>
                </c:pt>
                <c:pt idx="149">
                  <c:v>0.83637553289083166</c:v>
                </c:pt>
                <c:pt idx="150">
                  <c:v>0.81866871728455026</c:v>
                </c:pt>
                <c:pt idx="151">
                  <c:v>0.86241635637580272</c:v>
                </c:pt>
                <c:pt idx="152">
                  <c:v>0.86856146457287786</c:v>
                </c:pt>
                <c:pt idx="153">
                  <c:v>0.87737102692785063</c:v>
                </c:pt>
                <c:pt idx="154">
                  <c:v>0.88720927095137869</c:v>
                </c:pt>
                <c:pt idx="155">
                  <c:v>0.89414022448869468</c:v>
                </c:pt>
                <c:pt idx="156">
                  <c:v>0.8859647347687658</c:v>
                </c:pt>
                <c:pt idx="157">
                  <c:v>0.91378973072149372</c:v>
                </c:pt>
                <c:pt idx="158">
                  <c:v>0.91663631212562735</c:v>
                </c:pt>
                <c:pt idx="159">
                  <c:v>0.91387067616426532</c:v>
                </c:pt>
                <c:pt idx="160">
                  <c:v>0.92553693810371807</c:v>
                </c:pt>
                <c:pt idx="161">
                  <c:v>0.91403593977659059</c:v>
                </c:pt>
                <c:pt idx="162">
                  <c:v>0.88712832550860721</c:v>
                </c:pt>
                <c:pt idx="163">
                  <c:v>0.88205574442825541</c:v>
                </c:pt>
                <c:pt idx="164">
                  <c:v>0.88704400733905353</c:v>
                </c:pt>
                <c:pt idx="165">
                  <c:v>0.8825582807187955</c:v>
                </c:pt>
                <c:pt idx="166">
                  <c:v>0.92034293885920893</c:v>
                </c:pt>
                <c:pt idx="167">
                  <c:v>0.91931088446387133</c:v>
                </c:pt>
                <c:pt idx="168">
                  <c:v>0.90445402298850575</c:v>
                </c:pt>
                <c:pt idx="169">
                  <c:v>0.88501025308941772</c:v>
                </c:pt>
                <c:pt idx="170">
                  <c:v>0.87194430953537316</c:v>
                </c:pt>
                <c:pt idx="171">
                  <c:v>0.88819747989854825</c:v>
                </c:pt>
                <c:pt idx="172">
                  <c:v>0.86853111003183847</c:v>
                </c:pt>
                <c:pt idx="173">
                  <c:v>0.9050476229021639</c:v>
                </c:pt>
                <c:pt idx="174">
                  <c:v>0.93211375532890828</c:v>
                </c:pt>
                <c:pt idx="175">
                  <c:v>0.93938535427122116</c:v>
                </c:pt>
                <c:pt idx="176">
                  <c:v>0.95043103448275856</c:v>
                </c:pt>
                <c:pt idx="177">
                  <c:v>0.9323194916626194</c:v>
                </c:pt>
                <c:pt idx="178">
                  <c:v>0.93412390049106897</c:v>
                </c:pt>
                <c:pt idx="179">
                  <c:v>0.91875775727159892</c:v>
                </c:pt>
                <c:pt idx="180">
                  <c:v>0.89961416005612227</c:v>
                </c:pt>
                <c:pt idx="181">
                  <c:v>0.85986994765528035</c:v>
                </c:pt>
                <c:pt idx="182">
                  <c:v>0.87778249959527277</c:v>
                </c:pt>
                <c:pt idx="183">
                  <c:v>0.87556324537261887</c:v>
                </c:pt>
                <c:pt idx="184">
                  <c:v>0.90216056877664452</c:v>
                </c:pt>
                <c:pt idx="185">
                  <c:v>0.91608993038691922</c:v>
                </c:pt>
                <c:pt idx="186">
                  <c:v>0.92478819275808111</c:v>
                </c:pt>
                <c:pt idx="187">
                  <c:v>0.94807349846203659</c:v>
                </c:pt>
                <c:pt idx="188">
                  <c:v>0.95300442501753813</c:v>
                </c:pt>
                <c:pt idx="189">
                  <c:v>0.96266728724839457</c:v>
                </c:pt>
                <c:pt idx="190">
                  <c:v>0.95314945226917058</c:v>
                </c:pt>
                <c:pt idx="191">
                  <c:v>0.91784374831363658</c:v>
                </c:pt>
                <c:pt idx="192">
                  <c:v>0.94551697156116776</c:v>
                </c:pt>
                <c:pt idx="193">
                  <c:v>0.96699786843667368</c:v>
                </c:pt>
                <c:pt idx="194">
                  <c:v>0.98726121094382391</c:v>
                </c:pt>
                <c:pt idx="195">
                  <c:v>0.98461362041983702</c:v>
                </c:pt>
                <c:pt idx="196">
                  <c:v>0.98763895634342447</c:v>
                </c:pt>
                <c:pt idx="197">
                  <c:v>1.0031433813609627</c:v>
                </c:pt>
                <c:pt idx="198">
                  <c:v>1.0230525875559873</c:v>
                </c:pt>
                <c:pt idx="199">
                  <c:v>1.0234539420430631</c:v>
                </c:pt>
                <c:pt idx="200">
                  <c:v>1.0294034320867735</c:v>
                </c:pt>
                <c:pt idx="201">
                  <c:v>1.023592223841131</c:v>
                </c:pt>
                <c:pt idx="202">
                  <c:v>1.0302095137877072</c:v>
                </c:pt>
                <c:pt idx="203">
                  <c:v>1.0306985591711186</c:v>
                </c:pt>
                <c:pt idx="204">
                  <c:v>1.0410393394851869</c:v>
                </c:pt>
                <c:pt idx="205">
                  <c:v>1.0050523447196589</c:v>
                </c:pt>
                <c:pt idx="206">
                  <c:v>0.98548378392963143</c:v>
                </c:pt>
                <c:pt idx="207">
                  <c:v>1.028462441314554</c:v>
                </c:pt>
                <c:pt idx="208">
                  <c:v>1.049380092817441</c:v>
                </c:pt>
                <c:pt idx="209">
                  <c:v>1.0369212400841832</c:v>
                </c:pt>
                <c:pt idx="210">
                  <c:v>1.0469449840807297</c:v>
                </c:pt>
                <c:pt idx="211">
                  <c:v>1.063791754357563</c:v>
                </c:pt>
                <c:pt idx="212">
                  <c:v>1.0213291241703091</c:v>
                </c:pt>
                <c:pt idx="213">
                  <c:v>1.0165263612325293</c:v>
                </c:pt>
                <c:pt idx="214">
                  <c:v>1.0247996600291402</c:v>
                </c:pt>
                <c:pt idx="215">
                  <c:v>1.0519737197129135</c:v>
                </c:pt>
                <c:pt idx="216">
                  <c:v>1.0562267281852031</c:v>
                </c:pt>
                <c:pt idx="217">
                  <c:v>1.0621492364146565</c:v>
                </c:pt>
                <c:pt idx="218">
                  <c:v>1.0439634936053099</c:v>
                </c:pt>
                <c:pt idx="219">
                  <c:v>1.0133829798715666</c:v>
                </c:pt>
                <c:pt idx="220">
                  <c:v>1.0443614753656034</c:v>
                </c:pt>
                <c:pt idx="221">
                  <c:v>1.0699739625492417</c:v>
                </c:pt>
                <c:pt idx="222">
                  <c:v>1.0895020506178834</c:v>
                </c:pt>
                <c:pt idx="223">
                  <c:v>1.0511237925638119</c:v>
                </c:pt>
                <c:pt idx="224">
                  <c:v>1.0643684906373103</c:v>
                </c:pt>
                <c:pt idx="225">
                  <c:v>1.0615320274135234</c:v>
                </c:pt>
                <c:pt idx="226">
                  <c:v>1.0718154713722949</c:v>
                </c:pt>
                <c:pt idx="227">
                  <c:v>1.0739065619772274</c:v>
                </c:pt>
                <c:pt idx="228">
                  <c:v>1.070071771625924</c:v>
                </c:pt>
                <c:pt idx="229">
                  <c:v>1.0803788246721711</c:v>
                </c:pt>
                <c:pt idx="230">
                  <c:v>1.0943149317360099</c:v>
                </c:pt>
                <c:pt idx="231">
                  <c:v>1.1110706383897253</c:v>
                </c:pt>
                <c:pt idx="232">
                  <c:v>1.1072122389509471</c:v>
                </c:pt>
                <c:pt idx="233">
                  <c:v>1.1137958016297016</c:v>
                </c:pt>
                <c:pt idx="234">
                  <c:v>1.0886656143759106</c:v>
                </c:pt>
                <c:pt idx="235">
                  <c:v>1.1030401759214288</c:v>
                </c:pt>
                <c:pt idx="236">
                  <c:v>1.064786708758297</c:v>
                </c:pt>
                <c:pt idx="237">
                  <c:v>1.0672015811343154</c:v>
                </c:pt>
                <c:pt idx="238">
                  <c:v>1.0708373806054718</c:v>
                </c:pt>
                <c:pt idx="239">
                  <c:v>1.0362939129027036</c:v>
                </c:pt>
                <c:pt idx="240">
                  <c:v>1.0141216070368571</c:v>
                </c:pt>
                <c:pt idx="241">
                  <c:v>1.0231234148184123</c:v>
                </c:pt>
                <c:pt idx="242">
                  <c:v>1.0450393934488156</c:v>
                </c:pt>
                <c:pt idx="243">
                  <c:v>1.0700414170848849</c:v>
                </c:pt>
                <c:pt idx="244">
                  <c:v>1.1046523393232961</c:v>
                </c:pt>
                <c:pt idx="245">
                  <c:v>1.0911007231126222</c:v>
                </c:pt>
                <c:pt idx="246">
                  <c:v>1.1039777939668662</c:v>
                </c:pt>
                <c:pt idx="247">
                  <c:v>1.0858763693270734</c:v>
                </c:pt>
                <c:pt idx="248">
                  <c:v>1.0568000917381684</c:v>
                </c:pt>
                <c:pt idx="249">
                  <c:v>1.0089512168798229</c:v>
                </c:pt>
                <c:pt idx="250">
                  <c:v>0.99908261831525547</c:v>
                </c:pt>
                <c:pt idx="251">
                  <c:v>1.0220610058820354</c:v>
                </c:pt>
                <c:pt idx="252">
                  <c:v>1.0500377745399601</c:v>
                </c:pt>
                <c:pt idx="253">
                  <c:v>1.0337137769143598</c:v>
                </c:pt>
                <c:pt idx="254">
                  <c:v>1.0320510226107602</c:v>
                </c:pt>
                <c:pt idx="255">
                  <c:v>1.077323134207544</c:v>
                </c:pt>
                <c:pt idx="256">
                  <c:v>1.0964498677891101</c:v>
                </c:pt>
                <c:pt idx="257">
                  <c:v>1.1053707301278939</c:v>
                </c:pt>
                <c:pt idx="258">
                  <c:v>1.0345232313420756</c:v>
                </c:pt>
                <c:pt idx="259">
                  <c:v>1.0594679186228482</c:v>
                </c:pt>
                <c:pt idx="260">
                  <c:v>1.0740988074038098</c:v>
                </c:pt>
                <c:pt idx="261">
                  <c:v>1.0588473368949327</c:v>
                </c:pt>
                <c:pt idx="262">
                  <c:v>1.0262870325400679</c:v>
                </c:pt>
                <c:pt idx="263">
                  <c:v>1.0800280610868274</c:v>
                </c:pt>
                <c:pt idx="264">
                  <c:v>1.1408416976957532</c:v>
                </c:pt>
                <c:pt idx="265">
                  <c:v>1.1303491446764879</c:v>
                </c:pt>
                <c:pt idx="266">
                  <c:v>1.1461065242026873</c:v>
                </c:pt>
                <c:pt idx="267">
                  <c:v>1.1627779126868492</c:v>
                </c:pt>
                <c:pt idx="268">
                  <c:v>1.1772604014893961</c:v>
                </c:pt>
                <c:pt idx="269">
                  <c:v>1.2138443688953644</c:v>
                </c:pt>
                <c:pt idx="270">
                  <c:v>1.2201243861637256</c:v>
                </c:pt>
                <c:pt idx="271">
                  <c:v>1.2331397388160379</c:v>
                </c:pt>
                <c:pt idx="272">
                  <c:v>1.2567016081161297</c:v>
                </c:pt>
                <c:pt idx="273">
                  <c:v>1.2408363013329016</c:v>
                </c:pt>
                <c:pt idx="274">
                  <c:v>1.2530590631914089</c:v>
                </c:pt>
                <c:pt idx="275">
                  <c:v>1.2872888673034375</c:v>
                </c:pt>
                <c:pt idx="276">
                  <c:v>1.2391566833953915</c:v>
                </c:pt>
                <c:pt idx="277">
                  <c:v>1.2526172359829475</c:v>
                </c:pt>
                <c:pt idx="278">
                  <c:v>1.2194397226269496</c:v>
                </c:pt>
                <c:pt idx="279">
                  <c:v>1.2308698936916518</c:v>
                </c:pt>
                <c:pt idx="280">
                  <c:v>1.2050988883492526</c:v>
                </c:pt>
                <c:pt idx="281">
                  <c:v>1.2408734013275051</c:v>
                </c:pt>
                <c:pt idx="282">
                  <c:v>1.2043265339161406</c:v>
                </c:pt>
                <c:pt idx="283">
                  <c:v>1.1838304732610221</c:v>
                </c:pt>
                <c:pt idx="284">
                  <c:v>1.1813886190707463</c:v>
                </c:pt>
                <c:pt idx="285">
                  <c:v>1.1655469213749934</c:v>
                </c:pt>
                <c:pt idx="286">
                  <c:v>1.2213891587070314</c:v>
                </c:pt>
                <c:pt idx="287">
                  <c:v>1.1608116129728563</c:v>
                </c:pt>
                <c:pt idx="288">
                  <c:v>1.1901711996114619</c:v>
                </c:pt>
                <c:pt idx="289">
                  <c:v>1.2379054017592144</c:v>
                </c:pt>
                <c:pt idx="290">
                  <c:v>1.2141816415735793</c:v>
                </c:pt>
                <c:pt idx="291">
                  <c:v>1.2144143597215478</c:v>
                </c:pt>
                <c:pt idx="292">
                  <c:v>1.2269305488101021</c:v>
                </c:pt>
                <c:pt idx="293">
                  <c:v>1.1774290378285037</c:v>
                </c:pt>
                <c:pt idx="294">
                  <c:v>1.0952120770600615</c:v>
                </c:pt>
                <c:pt idx="295">
                  <c:v>1.1084770114942528</c:v>
                </c:pt>
                <c:pt idx="296">
                  <c:v>1.0726114348928821</c:v>
                </c:pt>
                <c:pt idx="297">
                  <c:v>1.0752050617883546</c:v>
                </c:pt>
                <c:pt idx="298">
                  <c:v>1.0648710269278507</c:v>
                </c:pt>
                <c:pt idx="299">
                  <c:v>1.0499838109114457</c:v>
                </c:pt>
                <c:pt idx="300">
                  <c:v>1.0415587394096379</c:v>
                </c:pt>
                <c:pt idx="301">
                  <c:v>1.0962407587286169</c:v>
                </c:pt>
                <c:pt idx="302">
                  <c:v>1.1011716852841185</c:v>
                </c:pt>
                <c:pt idx="303">
                  <c:v>1.1554321137553289</c:v>
                </c:pt>
                <c:pt idx="304">
                  <c:v>1.15287558685446</c:v>
                </c:pt>
                <c:pt idx="305">
                  <c:v>1.16973247531164</c:v>
                </c:pt>
                <c:pt idx="306">
                  <c:v>1.1334554260428471</c:v>
                </c:pt>
                <c:pt idx="307">
                  <c:v>1.1644170579029733</c:v>
                </c:pt>
                <c:pt idx="308">
                  <c:v>1.1767410015649451</c:v>
                </c:pt>
                <c:pt idx="309">
                  <c:v>1.1233709729642221</c:v>
                </c:pt>
                <c:pt idx="310">
                  <c:v>1.0803552155846958</c:v>
                </c:pt>
                <c:pt idx="311">
                  <c:v>1.0997517673088337</c:v>
                </c:pt>
                <c:pt idx="312">
                  <c:v>1.1077619934164373</c:v>
                </c:pt>
                <c:pt idx="313">
                  <c:v>1.1020452215206951</c:v>
                </c:pt>
                <c:pt idx="314">
                  <c:v>1.0231065511845017</c:v>
                </c:pt>
                <c:pt idx="315">
                  <c:v>0.99579083697587822</c:v>
                </c:pt>
                <c:pt idx="316">
                  <c:v>1.019646133506017</c:v>
                </c:pt>
                <c:pt idx="317">
                  <c:v>1.0270256597053586</c:v>
                </c:pt>
                <c:pt idx="318">
                  <c:v>0.9711395769251524</c:v>
                </c:pt>
                <c:pt idx="319">
                  <c:v>0.92957746478873238</c:v>
                </c:pt>
                <c:pt idx="320">
                  <c:v>0.96832672278884035</c:v>
                </c:pt>
                <c:pt idx="321">
                  <c:v>0.98792563811990708</c:v>
                </c:pt>
                <c:pt idx="322">
                  <c:v>1.0244151691759753</c:v>
                </c:pt>
                <c:pt idx="323">
                  <c:v>1.0367087582969079</c:v>
                </c:pt>
                <c:pt idx="324">
                  <c:v>1.0319768226215531</c:v>
                </c:pt>
                <c:pt idx="325">
                  <c:v>1.0073424262047379</c:v>
                </c:pt>
                <c:pt idx="326">
                  <c:v>0.99606065511845021</c:v>
                </c:pt>
                <c:pt idx="327">
                  <c:v>0.98213129350817552</c:v>
                </c:pt>
                <c:pt idx="328">
                  <c:v>1.0301454319788463</c:v>
                </c:pt>
                <c:pt idx="329">
                  <c:v>1.0594139549943338</c:v>
                </c:pt>
                <c:pt idx="330">
                  <c:v>1.0213324968970914</c:v>
                </c:pt>
                <c:pt idx="331">
                  <c:v>0.99051589228859749</c:v>
                </c:pt>
                <c:pt idx="332">
                  <c:v>0.99719051859047003</c:v>
                </c:pt>
                <c:pt idx="333">
                  <c:v>0.99905563650099827</c:v>
                </c:pt>
                <c:pt idx="334">
                  <c:v>1.0382871944309535</c:v>
                </c:pt>
                <c:pt idx="335">
                  <c:v>1.0109917165830231</c:v>
                </c:pt>
                <c:pt idx="336">
                  <c:v>0.98183786627812852</c:v>
                </c:pt>
                <c:pt idx="337">
                  <c:v>0.96094719658949868</c:v>
                </c:pt>
                <c:pt idx="338">
                  <c:v>0.93629930926555505</c:v>
                </c:pt>
                <c:pt idx="339">
                  <c:v>0.97237736765420102</c:v>
                </c:pt>
                <c:pt idx="340">
                  <c:v>0.95718323350062062</c:v>
                </c:pt>
                <c:pt idx="341">
                  <c:v>0.99787180940046416</c:v>
                </c:pt>
                <c:pt idx="342">
                  <c:v>1.0024519723706222</c:v>
                </c:pt>
                <c:pt idx="343">
                  <c:v>1.0087016350979441</c:v>
                </c:pt>
                <c:pt idx="344">
                  <c:v>1.0029511359343801</c:v>
                </c:pt>
                <c:pt idx="345">
                  <c:v>1.0269750688036263</c:v>
                </c:pt>
                <c:pt idx="346">
                  <c:v>1.001092763477416</c:v>
                </c:pt>
                <c:pt idx="347">
                  <c:v>1.0153121795909557</c:v>
                </c:pt>
                <c:pt idx="348">
                  <c:v>1.0387121580055041</c:v>
                </c:pt>
                <c:pt idx="349">
                  <c:v>1.0297609411256812</c:v>
                </c:pt>
                <c:pt idx="350">
                  <c:v>0.98997962873023582</c:v>
                </c:pt>
                <c:pt idx="351">
                  <c:v>1.0227153148777723</c:v>
                </c:pt>
                <c:pt idx="352">
                  <c:v>1.0125735254438508</c:v>
                </c:pt>
                <c:pt idx="353">
                  <c:v>1.0120102800712321</c:v>
                </c:pt>
                <c:pt idx="354">
                  <c:v>1.0203139334088824</c:v>
                </c:pt>
                <c:pt idx="355">
                  <c:v>1.0380072581080353</c:v>
                </c:pt>
                <c:pt idx="356">
                  <c:v>1.0385435216663967</c:v>
                </c:pt>
                <c:pt idx="357">
                  <c:v>0.99648224596621882</c:v>
                </c:pt>
                <c:pt idx="358">
                  <c:v>1.0219429604446604</c:v>
                </c:pt>
                <c:pt idx="359">
                  <c:v>1.0188434245318654</c:v>
                </c:pt>
                <c:pt idx="360">
                  <c:v>1.0281352868166855</c:v>
                </c:pt>
                <c:pt idx="361">
                  <c:v>1.0169209702660407</c:v>
                </c:pt>
                <c:pt idx="362">
                  <c:v>1.0784428794992176</c:v>
                </c:pt>
                <c:pt idx="363">
                  <c:v>1.0992526037450758</c:v>
                </c:pt>
                <c:pt idx="364">
                  <c:v>1.1042206302951809</c:v>
                </c:pt>
                <c:pt idx="365">
                  <c:v>1.1098024931196373</c:v>
                </c:pt>
                <c:pt idx="366">
                  <c:v>1.1201399007069235</c:v>
                </c:pt>
                <c:pt idx="367">
                  <c:v>1.1212090550968647</c:v>
                </c:pt>
                <c:pt idx="368">
                  <c:v>1.1128109654093141</c:v>
                </c:pt>
                <c:pt idx="369">
                  <c:v>1.1141229561275701</c:v>
                </c:pt>
                <c:pt idx="370">
                  <c:v>1.1039305757919162</c:v>
                </c:pt>
                <c:pt idx="371">
                  <c:v>1.1031615940855863</c:v>
                </c:pt>
                <c:pt idx="372">
                  <c:v>1.1159712104041875</c:v>
                </c:pt>
                <c:pt idx="373">
                  <c:v>1.1143792833630133</c:v>
                </c:pt>
                <c:pt idx="374">
                  <c:v>1.1478704603097512</c:v>
                </c:pt>
                <c:pt idx="375">
                  <c:v>1.1522145324051589</c:v>
                </c:pt>
                <c:pt idx="376">
                  <c:v>1.1630544762829853</c:v>
                </c:pt>
                <c:pt idx="377">
                  <c:v>1.1616176946737899</c:v>
                </c:pt>
                <c:pt idx="378">
                  <c:v>1.1807680373428309</c:v>
                </c:pt>
                <c:pt idx="379">
                  <c:v>1.1790378285035887</c:v>
                </c:pt>
                <c:pt idx="380">
                  <c:v>1.163003885381253</c:v>
                </c:pt>
                <c:pt idx="381">
                  <c:v>1.1603090766823161</c:v>
                </c:pt>
                <c:pt idx="382">
                  <c:v>1.200552452646916</c:v>
                </c:pt>
                <c:pt idx="383">
                  <c:v>1.2340099023258324</c:v>
                </c:pt>
                <c:pt idx="384">
                  <c:v>1.2268361124602019</c:v>
                </c:pt>
                <c:pt idx="385">
                  <c:v>1.2098004694835682</c:v>
                </c:pt>
                <c:pt idx="386">
                  <c:v>1.2071056607846311</c:v>
                </c:pt>
                <c:pt idx="387">
                  <c:v>1.2114227510657818</c:v>
                </c:pt>
                <c:pt idx="388">
                  <c:v>1.2094834331660462</c:v>
                </c:pt>
                <c:pt idx="389">
                  <c:v>1.1952538988721602</c:v>
                </c:pt>
                <c:pt idx="390">
                  <c:v>1.1951864443365172</c:v>
                </c:pt>
                <c:pt idx="391">
                  <c:v>1.1608520856942421</c:v>
                </c:pt>
                <c:pt idx="392">
                  <c:v>1.1682585937078409</c:v>
                </c:pt>
                <c:pt idx="393">
                  <c:v>1.1892032270249853</c:v>
                </c:pt>
                <c:pt idx="394">
                  <c:v>1.1641674761210943</c:v>
                </c:pt>
                <c:pt idx="395">
                  <c:v>1.1695705844260968</c:v>
                </c:pt>
                <c:pt idx="396">
                  <c:v>1.1829535642976634</c:v>
                </c:pt>
                <c:pt idx="397">
                  <c:v>1.1488654147104851</c:v>
                </c:pt>
                <c:pt idx="398">
                  <c:v>1.1622517673088339</c:v>
                </c:pt>
                <c:pt idx="399">
                  <c:v>1.1597289676757865</c:v>
                </c:pt>
                <c:pt idx="400">
                  <c:v>1.1615266310506718</c:v>
                </c:pt>
                <c:pt idx="401">
                  <c:v>1.1628116399546706</c:v>
                </c:pt>
                <c:pt idx="402">
                  <c:v>1.1856989638983326</c:v>
                </c:pt>
                <c:pt idx="403">
                  <c:v>1.1944242080837515</c:v>
                </c:pt>
                <c:pt idx="404">
                  <c:v>1.2124446872807728</c:v>
                </c:pt>
                <c:pt idx="405">
                  <c:v>1.2153013868652529</c:v>
                </c:pt>
                <c:pt idx="406">
                  <c:v>1.2157162322594572</c:v>
                </c:pt>
                <c:pt idx="407">
                  <c:v>1.2158983595056931</c:v>
                </c:pt>
                <c:pt idx="408">
                  <c:v>1.2317973935567428</c:v>
                </c:pt>
                <c:pt idx="409">
                  <c:v>1.2445226917057903</c:v>
                </c:pt>
                <c:pt idx="410">
                  <c:v>1.2120770600615185</c:v>
                </c:pt>
                <c:pt idx="411">
                  <c:v>1.1964613350601694</c:v>
                </c:pt>
                <c:pt idx="412">
                  <c:v>1.207851033403486</c:v>
                </c:pt>
                <c:pt idx="413">
                  <c:v>1.1897462360369111</c:v>
                </c:pt>
                <c:pt idx="414">
                  <c:v>1.2112979601748421</c:v>
                </c:pt>
                <c:pt idx="415">
                  <c:v>1.200869488964438</c:v>
                </c:pt>
                <c:pt idx="416">
                  <c:v>1.1984613620419837</c:v>
                </c:pt>
                <c:pt idx="417">
                  <c:v>1.1817899735578221</c:v>
                </c:pt>
                <c:pt idx="418">
                  <c:v>1.2167550321083589</c:v>
                </c:pt>
                <c:pt idx="419">
                  <c:v>1.2184346500458691</c:v>
                </c:pt>
                <c:pt idx="420">
                  <c:v>1.2307316118935838</c:v>
                </c:pt>
                <c:pt idx="421">
                  <c:v>1.2301717392477469</c:v>
                </c:pt>
                <c:pt idx="422">
                  <c:v>1.1883060817009337</c:v>
                </c:pt>
                <c:pt idx="423">
                  <c:v>1.1217655550159191</c:v>
                </c:pt>
                <c:pt idx="424">
                  <c:v>1.1557660137067618</c:v>
                </c:pt>
                <c:pt idx="425">
                  <c:v>1.1607104311693919</c:v>
                </c:pt>
                <c:pt idx="426">
                  <c:v>1.1213473368949327</c:v>
                </c:pt>
                <c:pt idx="427">
                  <c:v>1.1536546867411364</c:v>
                </c:pt>
                <c:pt idx="428">
                  <c:v>1.1593411040958395</c:v>
                </c:pt>
                <c:pt idx="429">
                  <c:v>1.1123489018401598</c:v>
                </c:pt>
                <c:pt idx="430">
                  <c:v>1.1337421078193297</c:v>
                </c:pt>
                <c:pt idx="431">
                  <c:v>1.1494590146241432</c:v>
                </c:pt>
                <c:pt idx="432">
                  <c:v>1.1629161944849171</c:v>
                </c:pt>
                <c:pt idx="433">
                  <c:v>1.1784981922184448</c:v>
                </c:pt>
                <c:pt idx="434">
                  <c:v>1.1867883546489666</c:v>
                </c:pt>
                <c:pt idx="435">
                  <c:v>1.1975169985429821</c:v>
                </c:pt>
                <c:pt idx="436">
                  <c:v>1.2025524796287301</c:v>
                </c:pt>
                <c:pt idx="437">
                  <c:v>1.205331606497221</c:v>
                </c:pt>
                <c:pt idx="438">
                  <c:v>1.1856348820894718</c:v>
                </c:pt>
                <c:pt idx="439">
                  <c:v>1.1647846851222277</c:v>
                </c:pt>
                <c:pt idx="440">
                  <c:v>1.1626801036101668</c:v>
                </c:pt>
                <c:pt idx="441">
                  <c:v>1.1821474825967297</c:v>
                </c:pt>
                <c:pt idx="442">
                  <c:v>1.1607576493443419</c:v>
                </c:pt>
                <c:pt idx="443">
                  <c:v>1.1452431061464572</c:v>
                </c:pt>
                <c:pt idx="444">
                  <c:v>1.1630814580972424</c:v>
                </c:pt>
                <c:pt idx="445">
                  <c:v>1.1651219578004424</c:v>
                </c:pt>
                <c:pt idx="446">
                  <c:v>1.1669735848038423</c:v>
                </c:pt>
                <c:pt idx="447">
                  <c:v>1.1896214451459715</c:v>
                </c:pt>
                <c:pt idx="448">
                  <c:v>1.1745183746155092</c:v>
                </c:pt>
                <c:pt idx="449">
                  <c:v>1.1555906319140901</c:v>
                </c:pt>
                <c:pt idx="450">
                  <c:v>1.1376005072581081</c:v>
                </c:pt>
                <c:pt idx="451">
                  <c:v>1.1559818682208192</c:v>
                </c:pt>
                <c:pt idx="452">
                  <c:v>1.144332469915277</c:v>
                </c:pt>
                <c:pt idx="453">
                  <c:v>1.1107603475257677</c:v>
                </c:pt>
                <c:pt idx="454">
                  <c:v>1.1280523177378448</c:v>
                </c:pt>
                <c:pt idx="455">
                  <c:v>1.1571184771464034</c:v>
                </c:pt>
                <c:pt idx="456">
                  <c:v>1.1464572877880308</c:v>
                </c:pt>
                <c:pt idx="457">
                  <c:v>1.1283491176946738</c:v>
                </c:pt>
                <c:pt idx="458">
                  <c:v>1.0773872160164049</c:v>
                </c:pt>
                <c:pt idx="459">
                  <c:v>1.0829218606659112</c:v>
                </c:pt>
                <c:pt idx="460">
                  <c:v>1.057312746209055</c:v>
                </c:pt>
                <c:pt idx="461">
                  <c:v>1.0841326695807025</c:v>
                </c:pt>
                <c:pt idx="462">
                  <c:v>1.0892187415681829</c:v>
                </c:pt>
                <c:pt idx="463">
                  <c:v>1.0727766985052074</c:v>
                </c:pt>
                <c:pt idx="464">
                  <c:v>1.0580952188225137</c:v>
                </c:pt>
                <c:pt idx="465">
                  <c:v>1.0702100534239922</c:v>
                </c:pt>
                <c:pt idx="466">
                  <c:v>1.0315586045005667</c:v>
                </c:pt>
                <c:pt idx="467">
                  <c:v>1.0430494846473477</c:v>
                </c:pt>
                <c:pt idx="468">
                  <c:v>1.0120237709783606</c:v>
                </c:pt>
                <c:pt idx="469">
                  <c:v>1.0072749716690952</c:v>
                </c:pt>
                <c:pt idx="470">
                  <c:v>1.0259328962279424</c:v>
                </c:pt>
                <c:pt idx="471">
                  <c:v>1.0354406130268199</c:v>
                </c:pt>
                <c:pt idx="472">
                  <c:v>1.0573228643894015</c:v>
                </c:pt>
                <c:pt idx="473">
                  <c:v>1.0668744266364469</c:v>
                </c:pt>
                <c:pt idx="474">
                  <c:v>1.0695321353407803</c:v>
                </c:pt>
                <c:pt idx="475">
                  <c:v>1.057558955264152</c:v>
                </c:pt>
                <c:pt idx="476">
                  <c:v>1.0931850682639901</c:v>
                </c:pt>
                <c:pt idx="477">
                  <c:v>1.1030671577356861</c:v>
                </c:pt>
                <c:pt idx="478">
                  <c:v>1.1170808375155146</c:v>
                </c:pt>
                <c:pt idx="479">
                  <c:v>1.1074685661863903</c:v>
                </c:pt>
                <c:pt idx="480">
                  <c:v>1.1420322702498515</c:v>
                </c:pt>
                <c:pt idx="481">
                  <c:v>1.1149324105552858</c:v>
                </c:pt>
                <c:pt idx="482">
                  <c:v>1.1304402082996061</c:v>
                </c:pt>
                <c:pt idx="483">
                  <c:v>1.1627374399654633</c:v>
                </c:pt>
                <c:pt idx="484">
                  <c:v>1.1628588581296206</c:v>
                </c:pt>
                <c:pt idx="485">
                  <c:v>1.1801946737898656</c:v>
                </c:pt>
                <c:pt idx="486">
                  <c:v>1.1805926555501591</c:v>
                </c:pt>
                <c:pt idx="487">
                  <c:v>1.181290809994064</c:v>
                </c:pt>
                <c:pt idx="488">
                  <c:v>1.1335903351141332</c:v>
                </c:pt>
                <c:pt idx="489">
                  <c:v>1.1553747774000322</c:v>
                </c:pt>
                <c:pt idx="490">
                  <c:v>1.1300995628946089</c:v>
                </c:pt>
                <c:pt idx="491">
                  <c:v>1.1063994117964491</c:v>
                </c:pt>
                <c:pt idx="492">
                  <c:v>1.139435270627597</c:v>
                </c:pt>
                <c:pt idx="493">
                  <c:v>1.139708461496951</c:v>
                </c:pt>
                <c:pt idx="494">
                  <c:v>1.1692973935567428</c:v>
                </c:pt>
                <c:pt idx="495">
                  <c:v>1.1715807295882574</c:v>
                </c:pt>
                <c:pt idx="496">
                  <c:v>1.1898912632885434</c:v>
                </c:pt>
                <c:pt idx="497">
                  <c:v>1.1796550375047219</c:v>
                </c:pt>
                <c:pt idx="498">
                  <c:v>1.1737696292698721</c:v>
                </c:pt>
                <c:pt idx="499">
                  <c:v>1.1887074361880092</c:v>
                </c:pt>
                <c:pt idx="500">
                  <c:v>1.1386730343748312</c:v>
                </c:pt>
                <c:pt idx="501">
                  <c:v>1.1243794182720845</c:v>
                </c:pt>
                <c:pt idx="502">
                  <c:v>1.1228077275916033</c:v>
                </c:pt>
                <c:pt idx="503">
                  <c:v>1.1245514273379742</c:v>
                </c:pt>
                <c:pt idx="504">
                  <c:v>1.155752522799633</c:v>
                </c:pt>
                <c:pt idx="505">
                  <c:v>1.1788320921698776</c:v>
                </c:pt>
                <c:pt idx="506">
                  <c:v>1.1973551076574389</c:v>
                </c:pt>
                <c:pt idx="507">
                  <c:v>1.2045322702498515</c:v>
                </c:pt>
                <c:pt idx="508">
                  <c:v>1.19592844422859</c:v>
                </c:pt>
                <c:pt idx="509">
                  <c:v>1.1624811127300199</c:v>
                </c:pt>
                <c:pt idx="510">
                  <c:v>1.2040364794128757</c:v>
                </c:pt>
                <c:pt idx="511">
                  <c:v>1.2072371971291349</c:v>
                </c:pt>
                <c:pt idx="512">
                  <c:v>1.2225055312719226</c:v>
                </c:pt>
                <c:pt idx="513">
                  <c:v>1.2221884949544006</c:v>
                </c:pt>
                <c:pt idx="514">
                  <c:v>1.2477908639576925</c:v>
                </c:pt>
                <c:pt idx="515">
                  <c:v>1.2518246451891426</c:v>
                </c:pt>
                <c:pt idx="516">
                  <c:v>1.2436322918353031</c:v>
                </c:pt>
                <c:pt idx="517">
                  <c:v>1.2491163455830769</c:v>
                </c:pt>
                <c:pt idx="518">
                  <c:v>1.2453254006799417</c:v>
                </c:pt>
                <c:pt idx="519">
                  <c:v>1.2583879715072042</c:v>
                </c:pt>
                <c:pt idx="520">
                  <c:v>1.2737305056391992</c:v>
                </c:pt>
                <c:pt idx="521">
                  <c:v>1.2756563326318062</c:v>
                </c:pt>
                <c:pt idx="522">
                  <c:v>1.2726546057956936</c:v>
                </c:pt>
                <c:pt idx="523">
                  <c:v>1.2781015595488641</c:v>
                </c:pt>
                <c:pt idx="524">
                  <c:v>1.2844220495386109</c:v>
                </c:pt>
                <c:pt idx="525">
                  <c:v>1.2746074146025579</c:v>
                </c:pt>
                <c:pt idx="526">
                  <c:v>1.2279794668393502</c:v>
                </c:pt>
                <c:pt idx="527">
                  <c:v>1.2811268954724515</c:v>
                </c:pt>
                <c:pt idx="528">
                  <c:v>1.2954542388430197</c:v>
                </c:pt>
                <c:pt idx="529">
                  <c:v>1.2817643408342778</c:v>
                </c:pt>
                <c:pt idx="530">
                  <c:v>1.1229460093896713</c:v>
                </c:pt>
                <c:pt idx="531">
                  <c:v>1.0900889050779774</c:v>
                </c:pt>
                <c:pt idx="532">
                  <c:v>0.87219389131725211</c:v>
                </c:pt>
                <c:pt idx="533">
                  <c:v>0.8595394204306297</c:v>
                </c:pt>
                <c:pt idx="534">
                  <c:v>0.92029909341104099</c:v>
                </c:pt>
                <c:pt idx="535">
                  <c:v>0.89815376935945168</c:v>
                </c:pt>
                <c:pt idx="536">
                  <c:v>0.97565903081323191</c:v>
                </c:pt>
                <c:pt idx="537">
                  <c:v>0.97414467648804715</c:v>
                </c:pt>
                <c:pt idx="538">
                  <c:v>0.94742256219308185</c:v>
                </c:pt>
                <c:pt idx="539">
                  <c:v>0.98751079272570286</c:v>
                </c:pt>
                <c:pt idx="540">
                  <c:v>0.98082604824348396</c:v>
                </c:pt>
                <c:pt idx="541">
                  <c:v>0.93448140952997671</c:v>
                </c:pt>
                <c:pt idx="542">
                  <c:v>0.97993564837299652</c:v>
                </c:pt>
                <c:pt idx="543">
                  <c:v>1.0287491230910366</c:v>
                </c:pt>
                <c:pt idx="544">
                  <c:v>1.1414285521558469</c:v>
                </c:pt>
                <c:pt idx="545">
                  <c:v>1.0636703361934055</c:v>
                </c:pt>
                <c:pt idx="546">
                  <c:v>1.1025781123522744</c:v>
                </c:pt>
                <c:pt idx="547">
                  <c:v>1.0806789973557822</c:v>
                </c:pt>
                <c:pt idx="548">
                  <c:v>1.1111043656575468</c:v>
                </c:pt>
                <c:pt idx="549">
                  <c:v>1.111724947385462</c:v>
                </c:pt>
                <c:pt idx="550">
                  <c:v>1.1351249258000107</c:v>
                </c:pt>
                <c:pt idx="551">
                  <c:v>1.1166727375748744</c:v>
                </c:pt>
                <c:pt idx="552">
                  <c:v>1.070611407911068</c:v>
                </c:pt>
                <c:pt idx="553">
                  <c:v>1.0970299767956397</c:v>
                </c:pt>
                <c:pt idx="554">
                  <c:v>1.1147030651340997</c:v>
                </c:pt>
                <c:pt idx="555">
                  <c:v>1.0994246128109655</c:v>
                </c:pt>
                <c:pt idx="556">
                  <c:v>1.1182410555285738</c:v>
                </c:pt>
                <c:pt idx="557">
                  <c:v>1.099707921860666</c:v>
                </c:pt>
                <c:pt idx="558">
                  <c:v>1.1183321191516917</c:v>
                </c:pt>
                <c:pt idx="559">
                  <c:v>1.1074989207274297</c:v>
                </c:pt>
                <c:pt idx="560">
                  <c:v>1.0580446279207814</c:v>
                </c:pt>
                <c:pt idx="561">
                  <c:v>1.0762135070962171</c:v>
                </c:pt>
                <c:pt idx="562">
                  <c:v>1.1039339485186983</c:v>
                </c:pt>
                <c:pt idx="563">
                  <c:v>1.0946083589660569</c:v>
                </c:pt>
                <c:pt idx="564">
                  <c:v>1.0788880794344613</c:v>
                </c:pt>
                <c:pt idx="565">
                  <c:v>0.99772340942204951</c:v>
                </c:pt>
                <c:pt idx="566">
                  <c:v>1.0806385246343964</c:v>
                </c:pt>
                <c:pt idx="567">
                  <c:v>1.1575434407209542</c:v>
                </c:pt>
                <c:pt idx="568">
                  <c:v>1.1695267389779289</c:v>
                </c:pt>
                <c:pt idx="569">
                  <c:v>1.1898271814796826</c:v>
                </c:pt>
                <c:pt idx="570">
                  <c:v>1.1936990718255895</c:v>
                </c:pt>
                <c:pt idx="571">
                  <c:v>1.1756785926285684</c:v>
                </c:pt>
                <c:pt idx="572">
                  <c:v>1.1958812260536398</c:v>
                </c:pt>
                <c:pt idx="573">
                  <c:v>1.1950515352652313</c:v>
                </c:pt>
                <c:pt idx="574">
                  <c:v>1.1982084075333226</c:v>
                </c:pt>
                <c:pt idx="575">
                  <c:v>1.2293757757271599</c:v>
                </c:pt>
                <c:pt idx="576">
                  <c:v>1.2140298688683828</c:v>
                </c:pt>
                <c:pt idx="577">
                  <c:v>1.2149944687280771</c:v>
                </c:pt>
                <c:pt idx="578">
                  <c:v>1.1741945928444228</c:v>
                </c:pt>
                <c:pt idx="579">
                  <c:v>1.2329913388376235</c:v>
                </c:pt>
                <c:pt idx="580">
                  <c:v>1.2464282823377044</c:v>
                </c:pt>
                <c:pt idx="581">
                  <c:v>1.2524485996438401</c:v>
                </c:pt>
                <c:pt idx="582">
                  <c:v>1.2264718579677298</c:v>
                </c:pt>
                <c:pt idx="583">
                  <c:v>1.2376355836166424</c:v>
                </c:pt>
                <c:pt idx="584">
                  <c:v>1.2928875937618045</c:v>
                </c:pt>
                <c:pt idx="585">
                  <c:v>1.294122011764071</c:v>
                </c:pt>
                <c:pt idx="586">
                  <c:v>1.3041255193999244</c:v>
                </c:pt>
                <c:pt idx="587">
                  <c:v>1.3308644973288004</c:v>
                </c:pt>
                <c:pt idx="588">
                  <c:v>1.3419540229885059</c:v>
                </c:pt>
                <c:pt idx="589">
                  <c:v>1.3602173385138416</c:v>
                </c:pt>
                <c:pt idx="590">
                  <c:v>1.3535899303869192</c:v>
                </c:pt>
                <c:pt idx="591">
                  <c:v>1.3405712050078247</c:v>
                </c:pt>
                <c:pt idx="592">
                  <c:v>1.3606423020883924</c:v>
                </c:pt>
                <c:pt idx="593">
                  <c:v>1.3549727483676002</c:v>
                </c:pt>
                <c:pt idx="594">
                  <c:v>1.3577856025039123</c:v>
                </c:pt>
                <c:pt idx="595">
                  <c:v>1.3728886730343748</c:v>
                </c:pt>
                <c:pt idx="596">
                  <c:v>1.379236144838379</c:v>
                </c:pt>
                <c:pt idx="597">
                  <c:v>1.3918231611893583</c:v>
                </c:pt>
                <c:pt idx="598">
                  <c:v>1.3772091360423073</c:v>
                </c:pt>
                <c:pt idx="599">
                  <c:v>1.3897860342129404</c:v>
                </c:pt>
                <c:pt idx="600">
                  <c:v>1.3775261723598295</c:v>
                </c:pt>
                <c:pt idx="601">
                  <c:v>1.372055609519184</c:v>
                </c:pt>
                <c:pt idx="602">
                  <c:v>1.3611549565592791</c:v>
                </c:pt>
                <c:pt idx="603">
                  <c:v>1.3858871620527766</c:v>
                </c:pt>
                <c:pt idx="604">
                  <c:v>1.3792091630241219</c:v>
                </c:pt>
                <c:pt idx="605">
                  <c:v>1.4079582861151583</c:v>
                </c:pt>
                <c:pt idx="606">
                  <c:v>1.4265622470454913</c:v>
                </c:pt>
                <c:pt idx="607">
                  <c:v>1.398838432896228</c:v>
                </c:pt>
                <c:pt idx="608">
                  <c:v>1.4135030489450109</c:v>
                </c:pt>
                <c:pt idx="609">
                  <c:v>1.4172130484053747</c:v>
                </c:pt>
                <c:pt idx="610">
                  <c:v>1.4065451135934381</c:v>
                </c:pt>
                <c:pt idx="611">
                  <c:v>1.3932194700771681</c:v>
                </c:pt>
                <c:pt idx="612">
                  <c:v>1.4025518050833738</c:v>
                </c:pt>
                <c:pt idx="613">
                  <c:v>1.3609964384005182</c:v>
                </c:pt>
                <c:pt idx="614">
                  <c:v>1.3738094274459014</c:v>
                </c:pt>
                <c:pt idx="615">
                  <c:v>1.4107812584318169</c:v>
                </c:pt>
                <c:pt idx="616">
                  <c:v>1.4127711672332848</c:v>
                </c:pt>
                <c:pt idx="617">
                  <c:v>1.4335977551130539</c:v>
                </c:pt>
                <c:pt idx="618">
                  <c:v>1.4715341859586639</c:v>
                </c:pt>
                <c:pt idx="619">
                  <c:v>1.4739929037828503</c:v>
                </c:pt>
                <c:pt idx="620">
                  <c:v>1.4693183044627922</c:v>
                </c:pt>
                <c:pt idx="621">
                  <c:v>1.3793035993740219</c:v>
                </c:pt>
                <c:pt idx="622">
                  <c:v>1.3761231180184557</c:v>
                </c:pt>
                <c:pt idx="623">
                  <c:v>1.4162619394528086</c:v>
                </c:pt>
                <c:pt idx="624">
                  <c:v>1.4035096594895042</c:v>
                </c:pt>
                <c:pt idx="625">
                  <c:v>1.4350986185311101</c:v>
                </c:pt>
                <c:pt idx="626">
                  <c:v>1.4497362527656359</c:v>
                </c:pt>
                <c:pt idx="627">
                  <c:v>1.4522388160379904</c:v>
                </c:pt>
                <c:pt idx="628">
                  <c:v>1.4408929631428415</c:v>
                </c:pt>
                <c:pt idx="629">
                  <c:v>1.4265150288705413</c:v>
                </c:pt>
                <c:pt idx="630">
                  <c:v>1.3952667152339322</c:v>
                </c:pt>
                <c:pt idx="631">
                  <c:v>1.3782917813393771</c:v>
                </c:pt>
                <c:pt idx="632">
                  <c:v>1.4014455506988288</c:v>
                </c:pt>
                <c:pt idx="633">
                  <c:v>1.3741433273973342</c:v>
                </c:pt>
                <c:pt idx="634">
                  <c:v>1.3392052506610546</c:v>
                </c:pt>
                <c:pt idx="635">
                  <c:v>1.1993450164589068</c:v>
                </c:pt>
                <c:pt idx="636">
                  <c:v>1.243450164589067</c:v>
                </c:pt>
                <c:pt idx="637">
                  <c:v>1.3161863903728888</c:v>
                </c:pt>
                <c:pt idx="638">
                  <c:v>1.3044796557120502</c:v>
                </c:pt>
                <c:pt idx="639">
                  <c:v>1.3216636986670982</c:v>
                </c:pt>
              </c:numCache>
            </c:numRef>
          </c:val>
          <c:smooth val="0"/>
          <c:extLst>
            <c:ext xmlns:c16="http://schemas.microsoft.com/office/drawing/2014/chart" uri="{C3380CC4-5D6E-409C-BE32-E72D297353CC}">
              <c16:uniqueId val="{00000001-7ACC-413E-853D-B618F6063003}"/>
            </c:ext>
          </c:extLst>
        </c:ser>
        <c:ser>
          <c:idx val="0"/>
          <c:order val="2"/>
          <c:tx>
            <c:strRef>
              <c:f>'Graf 7'!$K$3</c:f>
              <c:strCache>
                <c:ptCount val="1"/>
                <c:pt idx="0">
                  <c:v>DAX</c:v>
                </c:pt>
              </c:strCache>
            </c:strRef>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7ACC-413E-853D-B618F6063003}"/>
              </c:ext>
            </c:extLst>
          </c:dPt>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7'!$K$4:$K$643</c:f>
              <c:numCache>
                <c:formatCode>General</c:formatCode>
                <c:ptCount val="640"/>
                <c:pt idx="0">
                  <c:v>1</c:v>
                </c:pt>
                <c:pt idx="1">
                  <c:v>1.0134588236873954</c:v>
                </c:pt>
                <c:pt idx="2">
                  <c:v>0.98632631856354169</c:v>
                </c:pt>
                <c:pt idx="3">
                  <c:v>0.95600284015087034</c:v>
                </c:pt>
                <c:pt idx="4">
                  <c:v>0.94147812059898306</c:v>
                </c:pt>
                <c:pt idx="5">
                  <c:v>0.9121953594083354</c:v>
                </c:pt>
                <c:pt idx="6">
                  <c:v>0.92328235497521582</c:v>
                </c:pt>
                <c:pt idx="7">
                  <c:v>0.96048967423872378</c:v>
                </c:pt>
                <c:pt idx="8">
                  <c:v>0.93974415142099865</c:v>
                </c:pt>
                <c:pt idx="9">
                  <c:v>0.98655964065041457</c:v>
                </c:pt>
                <c:pt idx="10">
                  <c:v>0.99793199416526912</c:v>
                </c:pt>
                <c:pt idx="11">
                  <c:v>1.0041964404113854</c:v>
                </c:pt>
                <c:pt idx="12">
                  <c:v>1.02729700558798</c:v>
                </c:pt>
                <c:pt idx="13">
                  <c:v>1.0466862388647453</c:v>
                </c:pt>
                <c:pt idx="14">
                  <c:v>1.049059745561425</c:v>
                </c:pt>
                <c:pt idx="15">
                  <c:v>1.0375111415492921</c:v>
                </c:pt>
                <c:pt idx="16">
                  <c:v>1.0507097859311816</c:v>
                </c:pt>
                <c:pt idx="17">
                  <c:v>1.0299239772855073</c:v>
                </c:pt>
                <c:pt idx="18">
                  <c:v>0.95932138522819399</c:v>
                </c:pt>
                <c:pt idx="19">
                  <c:v>1.0166649041616937</c:v>
                </c:pt>
                <c:pt idx="20">
                  <c:v>0.97848401072274449</c:v>
                </c:pt>
                <c:pt idx="21">
                  <c:v>0.99811160181487657</c:v>
                </c:pt>
                <c:pt idx="22">
                  <c:v>0.996886241214752</c:v>
                </c:pt>
                <c:pt idx="23">
                  <c:v>1.0151743285275696</c:v>
                </c:pt>
                <c:pt idx="24">
                  <c:v>1.0435674443510037</c:v>
                </c:pt>
                <c:pt idx="25">
                  <c:v>1.0189964464542596</c:v>
                </c:pt>
                <c:pt idx="26">
                  <c:v>0.97930651304337601</c:v>
                </c:pt>
                <c:pt idx="27">
                  <c:v>1.0180967296300585</c:v>
                </c:pt>
                <c:pt idx="28">
                  <c:v>1.0139053249471668</c:v>
                </c:pt>
                <c:pt idx="29">
                  <c:v>1.0350671346537013</c:v>
                </c:pt>
                <c:pt idx="30">
                  <c:v>1.0319835902394152</c:v>
                </c:pt>
                <c:pt idx="31">
                  <c:v>1.0507265716928273</c:v>
                </c:pt>
                <c:pt idx="32">
                  <c:v>1.0256788581653498</c:v>
                </c:pt>
                <c:pt idx="33">
                  <c:v>1.0080118440334169</c:v>
                </c:pt>
                <c:pt idx="34">
                  <c:v>0.99894921132098902</c:v>
                </c:pt>
                <c:pt idx="35">
                  <c:v>1.0297426910597354</c:v>
                </c:pt>
                <c:pt idx="36">
                  <c:v>1.0431964790186372</c:v>
                </c:pt>
                <c:pt idx="37">
                  <c:v>1.0423555123601955</c:v>
                </c:pt>
                <c:pt idx="38">
                  <c:v>1.0572176257211583</c:v>
                </c:pt>
                <c:pt idx="39">
                  <c:v>1.0426207273941952</c:v>
                </c:pt>
                <c:pt idx="40">
                  <c:v>1.0561047297240589</c:v>
                </c:pt>
                <c:pt idx="41">
                  <c:v>1.0897820033135093</c:v>
                </c:pt>
                <c:pt idx="42">
                  <c:v>1.1088405570858575</c:v>
                </c:pt>
                <c:pt idx="43">
                  <c:v>1.1080902335403018</c:v>
                </c:pt>
                <c:pt idx="44">
                  <c:v>1.1337439130631832</c:v>
                </c:pt>
                <c:pt idx="45">
                  <c:v>1.1304555823568216</c:v>
                </c:pt>
                <c:pt idx="46">
                  <c:v>1.1487419910934749</c:v>
                </c:pt>
                <c:pt idx="47">
                  <c:v>1.1496534579508277</c:v>
                </c:pt>
                <c:pt idx="48">
                  <c:v>1.1662277189996357</c:v>
                </c:pt>
                <c:pt idx="49">
                  <c:v>1.1760389966814548</c:v>
                </c:pt>
                <c:pt idx="50">
                  <c:v>1.1720574140191322</c:v>
                </c:pt>
                <c:pt idx="51">
                  <c:v>1.1846870210812379</c:v>
                </c:pt>
                <c:pt idx="52">
                  <c:v>1.1605994531198855</c:v>
                </c:pt>
                <c:pt idx="53">
                  <c:v>1.1662478619136103</c:v>
                </c:pt>
                <c:pt idx="54">
                  <c:v>1.1877101367536</c:v>
                </c:pt>
                <c:pt idx="55">
                  <c:v>1.1854809876070722</c:v>
                </c:pt>
                <c:pt idx="56">
                  <c:v>1.1922590781595419</c:v>
                </c:pt>
                <c:pt idx="57">
                  <c:v>1.2112958104417508</c:v>
                </c:pt>
                <c:pt idx="58">
                  <c:v>1.237312062416176</c:v>
                </c:pt>
                <c:pt idx="59">
                  <c:v>1.2466466244672618</c:v>
                </c:pt>
                <c:pt idx="60">
                  <c:v>1.2060855100269747</c:v>
                </c:pt>
                <c:pt idx="61">
                  <c:v>1.2050330427717992</c:v>
                </c:pt>
                <c:pt idx="62">
                  <c:v>1.171896270707335</c:v>
                </c:pt>
                <c:pt idx="63">
                  <c:v>1.1186702991054867</c:v>
                </c:pt>
                <c:pt idx="64">
                  <c:v>1.1659994326412562</c:v>
                </c:pt>
                <c:pt idx="65">
                  <c:v>1.2051857932027736</c:v>
                </c:pt>
                <c:pt idx="66">
                  <c:v>1.2114317751110797</c:v>
                </c:pt>
                <c:pt idx="67">
                  <c:v>1.2049306496257615</c:v>
                </c:pt>
                <c:pt idx="68">
                  <c:v>1.2246035622743363</c:v>
                </c:pt>
                <c:pt idx="69">
                  <c:v>1.2613593445495792</c:v>
                </c:pt>
                <c:pt idx="70">
                  <c:v>1.2576312268881045</c:v>
                </c:pt>
                <c:pt idx="71">
                  <c:v>1.2427019704805595</c:v>
                </c:pt>
                <c:pt idx="72">
                  <c:v>1.2197910844105595</c:v>
                </c:pt>
                <c:pt idx="73">
                  <c:v>1.2024429997498922</c:v>
                </c:pt>
                <c:pt idx="74">
                  <c:v>1.1933048311100591</c:v>
                </c:pt>
                <c:pt idx="75">
                  <c:v>1.1867365625781585</c:v>
                </c:pt>
                <c:pt idx="76">
                  <c:v>1.2025403571674362</c:v>
                </c:pt>
                <c:pt idx="77">
                  <c:v>1.1953778726732835</c:v>
                </c:pt>
                <c:pt idx="78">
                  <c:v>1.2454095138339853</c:v>
                </c:pt>
                <c:pt idx="79">
                  <c:v>1.2426046130630153</c:v>
                </c:pt>
                <c:pt idx="80">
                  <c:v>1.2119521337220915</c:v>
                </c:pt>
                <c:pt idx="81">
                  <c:v>1.2297903626228088</c:v>
                </c:pt>
                <c:pt idx="82">
                  <c:v>1.2016540689525517</c:v>
                </c:pt>
                <c:pt idx="83">
                  <c:v>1.0467869534346186</c:v>
                </c:pt>
                <c:pt idx="84">
                  <c:v>1.0067663405193179</c:v>
                </c:pt>
                <c:pt idx="85">
                  <c:v>0.91985973817568978</c:v>
                </c:pt>
                <c:pt idx="86">
                  <c:v>0.9295081939695472</c:v>
                </c:pt>
                <c:pt idx="87">
                  <c:v>0.92965087294353432</c:v>
                </c:pt>
                <c:pt idx="88">
                  <c:v>0.87116927937046684</c:v>
                </c:pt>
                <c:pt idx="89">
                  <c:v>0.93555610389043597</c:v>
                </c:pt>
                <c:pt idx="90">
                  <c:v>0.87228217536756625</c:v>
                </c:pt>
                <c:pt idx="91">
                  <c:v>0.92355596289003816</c:v>
                </c:pt>
                <c:pt idx="92">
                  <c:v>0.952709473716015</c:v>
                </c:pt>
                <c:pt idx="93">
                  <c:v>1.0016399689127693</c:v>
                </c:pt>
                <c:pt idx="94">
                  <c:v>1.0022711135506417</c:v>
                </c:pt>
                <c:pt idx="95">
                  <c:v>1.065256326973208</c:v>
                </c:pt>
                <c:pt idx="96">
                  <c:v>1.0014653969916558</c:v>
                </c:pt>
                <c:pt idx="97">
                  <c:v>1.0167186185989596</c:v>
                </c:pt>
                <c:pt idx="98">
                  <c:v>0.97361446126937279</c:v>
                </c:pt>
                <c:pt idx="99">
                  <c:v>0.92202006569947104</c:v>
                </c:pt>
                <c:pt idx="100">
                  <c:v>1.0206884512281302</c:v>
                </c:pt>
                <c:pt idx="101">
                  <c:v>1.0049148710098146</c:v>
                </c:pt>
                <c:pt idx="102">
                  <c:v>0.9570872003531723</c:v>
                </c:pt>
                <c:pt idx="103">
                  <c:v>0.98682317710824974</c:v>
                </c:pt>
                <c:pt idx="104">
                  <c:v>0.99008297201981388</c:v>
                </c:pt>
                <c:pt idx="105">
                  <c:v>1.016868011877605</c:v>
                </c:pt>
                <c:pt idx="106">
                  <c:v>1.0311627664949483</c:v>
                </c:pt>
                <c:pt idx="107">
                  <c:v>1.0750256402509135</c:v>
                </c:pt>
                <c:pt idx="108">
                  <c:v>1.0930854412053519</c:v>
                </c:pt>
                <c:pt idx="109">
                  <c:v>1.1358370975403822</c:v>
                </c:pt>
                <c:pt idx="110">
                  <c:v>1.1234643126314534</c:v>
                </c:pt>
                <c:pt idx="111">
                  <c:v>1.1494939932151951</c:v>
                </c:pt>
                <c:pt idx="112">
                  <c:v>1.152246858125064</c:v>
                </c:pt>
                <c:pt idx="113">
                  <c:v>1.1618046708060354</c:v>
                </c:pt>
                <c:pt idx="114">
                  <c:v>1.1548956513127304</c:v>
                </c:pt>
                <c:pt idx="115">
                  <c:v>1.201494604216919</c:v>
                </c:pt>
                <c:pt idx="116">
                  <c:v>1.1742680988278502</c:v>
                </c:pt>
                <c:pt idx="117">
                  <c:v>1.1660783257209903</c:v>
                </c:pt>
                <c:pt idx="118">
                  <c:v>1.1372789944657344</c:v>
                </c:pt>
                <c:pt idx="119">
                  <c:v>1.1051577609808254</c:v>
                </c:pt>
                <c:pt idx="120">
                  <c:v>1.1330590539880452</c:v>
                </c:pt>
                <c:pt idx="121">
                  <c:v>1.1416533639505624</c:v>
                </c:pt>
                <c:pt idx="122">
                  <c:v>1.1013927146437306</c:v>
                </c:pt>
                <c:pt idx="123">
                  <c:v>1.1044913662434976</c:v>
                </c:pt>
                <c:pt idx="124">
                  <c:v>1.0526720414675454</c:v>
                </c:pt>
                <c:pt idx="125">
                  <c:v>1.0642072168703618</c:v>
                </c:pt>
                <c:pt idx="126">
                  <c:v>1.0155872582640499</c:v>
                </c:pt>
                <c:pt idx="127">
                  <c:v>1.0291048321172047</c:v>
                </c:pt>
                <c:pt idx="128">
                  <c:v>1.0456539145235444</c:v>
                </c:pt>
                <c:pt idx="129">
                  <c:v>1.0513342162643959</c:v>
                </c:pt>
                <c:pt idx="130">
                  <c:v>1.0770214673105685</c:v>
                </c:pt>
                <c:pt idx="131">
                  <c:v>1.0759857858170385</c:v>
                </c:pt>
                <c:pt idx="132">
                  <c:v>1.1006591768598204</c:v>
                </c:pt>
                <c:pt idx="133">
                  <c:v>1.1128993542517496</c:v>
                </c:pt>
                <c:pt idx="134">
                  <c:v>1.1228667395168721</c:v>
                </c:pt>
                <c:pt idx="135">
                  <c:v>1.1524533229933041</c:v>
                </c:pt>
                <c:pt idx="136">
                  <c:v>1.1656972889316366</c:v>
                </c:pt>
                <c:pt idx="137">
                  <c:v>1.1818653345486225</c:v>
                </c:pt>
                <c:pt idx="138">
                  <c:v>1.1701471943438697</c:v>
                </c:pt>
                <c:pt idx="139">
                  <c:v>1.1701001942112621</c:v>
                </c:pt>
                <c:pt idx="140">
                  <c:v>1.2110087739176121</c:v>
                </c:pt>
                <c:pt idx="141">
                  <c:v>1.2441824746576964</c:v>
                </c:pt>
                <c:pt idx="142">
                  <c:v>1.2508111719315207</c:v>
                </c:pt>
                <c:pt idx="143">
                  <c:v>1.2112857389847635</c:v>
                </c:pt>
                <c:pt idx="144">
                  <c:v>1.2417888250470419</c:v>
                </c:pt>
                <c:pt idx="145">
                  <c:v>1.214028532437645</c:v>
                </c:pt>
                <c:pt idx="146">
                  <c:v>1.2388966383155153</c:v>
                </c:pt>
                <c:pt idx="147">
                  <c:v>1.2139211035631137</c:v>
                </c:pt>
                <c:pt idx="148">
                  <c:v>1.2360783089352287</c:v>
                </c:pt>
                <c:pt idx="149">
                  <c:v>1.2024480354783857</c:v>
                </c:pt>
                <c:pt idx="150">
                  <c:v>1.1666993989018755</c:v>
                </c:pt>
                <c:pt idx="151">
                  <c:v>1.2268931401627883</c:v>
                </c:pt>
                <c:pt idx="152">
                  <c:v>1.243069578660597</c:v>
                </c:pt>
                <c:pt idx="153">
                  <c:v>1.2619199889885404</c:v>
                </c:pt>
                <c:pt idx="154">
                  <c:v>1.2751253476750881</c:v>
                </c:pt>
                <c:pt idx="155">
                  <c:v>1.2817993665053553</c:v>
                </c:pt>
                <c:pt idx="156">
                  <c:v>1.2777976409290583</c:v>
                </c:pt>
                <c:pt idx="157">
                  <c:v>1.3053229328754177</c:v>
                </c:pt>
                <c:pt idx="158">
                  <c:v>1.29511047549027</c:v>
                </c:pt>
                <c:pt idx="159">
                  <c:v>1.292877969191413</c:v>
                </c:pt>
                <c:pt idx="160">
                  <c:v>1.3190201143781799</c:v>
                </c:pt>
                <c:pt idx="161">
                  <c:v>1.3148941741657056</c:v>
                </c:pt>
                <c:pt idx="162">
                  <c:v>1.2844699811831612</c:v>
                </c:pt>
                <c:pt idx="163">
                  <c:v>1.2746284891303801</c:v>
                </c:pt>
                <c:pt idx="164">
                  <c:v>1.2861099500959305</c:v>
                </c:pt>
                <c:pt idx="165">
                  <c:v>1.2938733648569936</c:v>
                </c:pt>
                <c:pt idx="166">
                  <c:v>1.3405898180927009</c:v>
                </c:pt>
                <c:pt idx="167">
                  <c:v>1.3500536305084574</c:v>
                </c:pt>
                <c:pt idx="168">
                  <c:v>1.32798035394457</c:v>
                </c:pt>
                <c:pt idx="169">
                  <c:v>1.3085021561310834</c:v>
                </c:pt>
                <c:pt idx="170">
                  <c:v>1.2855795200279314</c:v>
                </c:pt>
                <c:pt idx="171">
                  <c:v>1.3000186321954266</c:v>
                </c:pt>
                <c:pt idx="172">
                  <c:v>1.2522111044527588</c:v>
                </c:pt>
                <c:pt idx="173">
                  <c:v>1.3117669867711412</c:v>
                </c:pt>
                <c:pt idx="174">
                  <c:v>1.3633882395596759</c:v>
                </c:pt>
                <c:pt idx="175">
                  <c:v>1.3896243850116576</c:v>
                </c:pt>
                <c:pt idx="176">
                  <c:v>1.4096682629925992</c:v>
                </c:pt>
                <c:pt idx="177">
                  <c:v>1.3941112190995109</c:v>
                </c:pt>
                <c:pt idx="178">
                  <c:v>1.4014163825676507</c:v>
                </c:pt>
                <c:pt idx="179">
                  <c:v>1.3856109094022087</c:v>
                </c:pt>
                <c:pt idx="180">
                  <c:v>1.3643399922449782</c:v>
                </c:pt>
                <c:pt idx="181">
                  <c:v>1.3074832603991988</c:v>
                </c:pt>
                <c:pt idx="182">
                  <c:v>1.336015698044291</c:v>
                </c:pt>
                <c:pt idx="183">
                  <c:v>1.3102965540509917</c:v>
                </c:pt>
                <c:pt idx="184">
                  <c:v>1.3785759966965621</c:v>
                </c:pt>
                <c:pt idx="185">
                  <c:v>1.3985174815314656</c:v>
                </c:pt>
                <c:pt idx="186">
                  <c:v>1.3839709404894391</c:v>
                </c:pt>
                <c:pt idx="187">
                  <c:v>1.4111689100837106</c:v>
                </c:pt>
                <c:pt idx="188">
                  <c:v>1.3996488418663751</c:v>
                </c:pt>
                <c:pt idx="189">
                  <c:v>1.4086510458368793</c:v>
                </c:pt>
                <c:pt idx="190">
                  <c:v>1.4128558791290875</c:v>
                </c:pt>
                <c:pt idx="191">
                  <c:v>1.3601754447807191</c:v>
                </c:pt>
                <c:pt idx="192">
                  <c:v>1.3891342407716079</c:v>
                </c:pt>
                <c:pt idx="193">
                  <c:v>1.4283709586180617</c:v>
                </c:pt>
                <c:pt idx="194">
                  <c:v>1.4562873588107623</c:v>
                </c:pt>
                <c:pt idx="195">
                  <c:v>1.4539004235047663</c:v>
                </c:pt>
                <c:pt idx="196">
                  <c:v>1.4474311909665742</c:v>
                </c:pt>
                <c:pt idx="197">
                  <c:v>1.4645291677787233</c:v>
                </c:pt>
                <c:pt idx="198">
                  <c:v>1.4880745556389248</c:v>
                </c:pt>
                <c:pt idx="199">
                  <c:v>1.5083248984881064</c:v>
                </c:pt>
                <c:pt idx="200">
                  <c:v>1.5120328732356065</c:v>
                </c:pt>
                <c:pt idx="201">
                  <c:v>1.5238584423148909</c:v>
                </c:pt>
                <c:pt idx="202">
                  <c:v>1.5390344494186252</c:v>
                </c:pt>
                <c:pt idx="203">
                  <c:v>1.5474860804071555</c:v>
                </c:pt>
                <c:pt idx="204">
                  <c:v>1.5787512400481414</c:v>
                </c:pt>
                <c:pt idx="205">
                  <c:v>1.5396588797518391</c:v>
                </c:pt>
                <c:pt idx="206">
                  <c:v>1.5118029083010625</c:v>
                </c:pt>
                <c:pt idx="207">
                  <c:v>1.5778918090518899</c:v>
                </c:pt>
                <c:pt idx="208">
                  <c:v>1.6096521486614193</c:v>
                </c:pt>
                <c:pt idx="209">
                  <c:v>1.5837617898993357</c:v>
                </c:pt>
                <c:pt idx="210">
                  <c:v>1.5901554865101226</c:v>
                </c:pt>
                <c:pt idx="211">
                  <c:v>1.6354300428204778</c:v>
                </c:pt>
                <c:pt idx="212">
                  <c:v>1.5765220909016135</c:v>
                </c:pt>
                <c:pt idx="213">
                  <c:v>1.5621635503900171</c:v>
                </c:pt>
                <c:pt idx="214">
                  <c:v>1.5613981196589803</c:v>
                </c:pt>
                <c:pt idx="215">
                  <c:v>1.6219074332388295</c:v>
                </c:pt>
                <c:pt idx="216">
                  <c:v>1.6209926092291476</c:v>
                </c:pt>
                <c:pt idx="217">
                  <c:v>1.6268894472952262</c:v>
                </c:pt>
                <c:pt idx="218">
                  <c:v>1.5695946070704985</c:v>
                </c:pt>
                <c:pt idx="219">
                  <c:v>1.5201873962430108</c:v>
                </c:pt>
                <c:pt idx="220">
                  <c:v>1.5682836390859818</c:v>
                </c:pt>
                <c:pt idx="221">
                  <c:v>1.6092828619052175</c:v>
                </c:pt>
                <c:pt idx="222">
                  <c:v>1.6275088418999468</c:v>
                </c:pt>
                <c:pt idx="223">
                  <c:v>1.5636423759909894</c:v>
                </c:pt>
                <c:pt idx="224">
                  <c:v>1.5794914921367098</c:v>
                </c:pt>
                <c:pt idx="225">
                  <c:v>1.5781217739864335</c:v>
                </c:pt>
                <c:pt idx="226">
                  <c:v>1.6040507400003021</c:v>
                </c:pt>
                <c:pt idx="227">
                  <c:v>1.6083193591867635</c:v>
                </c:pt>
                <c:pt idx="228">
                  <c:v>1.6163177746108641</c:v>
                </c:pt>
                <c:pt idx="229">
                  <c:v>1.6396348761126862</c:v>
                </c:pt>
                <c:pt idx="230">
                  <c:v>1.6690536019726627</c:v>
                </c:pt>
                <c:pt idx="231">
                  <c:v>1.6764259084873847</c:v>
                </c:pt>
                <c:pt idx="232">
                  <c:v>1.6639507304324181</c:v>
                </c:pt>
                <c:pt idx="233">
                  <c:v>1.6764343013682073</c:v>
                </c:pt>
                <c:pt idx="234">
                  <c:v>1.6475510413047236</c:v>
                </c:pt>
                <c:pt idx="235">
                  <c:v>1.6801003117115936</c:v>
                </c:pt>
                <c:pt idx="236">
                  <c:v>1.6225687922476637</c:v>
                </c:pt>
                <c:pt idx="237">
                  <c:v>1.6315793890989907</c:v>
                </c:pt>
                <c:pt idx="238">
                  <c:v>1.6188205316722144</c:v>
                </c:pt>
                <c:pt idx="239">
                  <c:v>1.5459820761637149</c:v>
                </c:pt>
                <c:pt idx="240">
                  <c:v>1.5122829810841252</c:v>
                </c:pt>
                <c:pt idx="241">
                  <c:v>1.5262621633825324</c:v>
                </c:pt>
                <c:pt idx="242">
                  <c:v>1.5676508158719447</c:v>
                </c:pt>
                <c:pt idx="243">
                  <c:v>1.5896401636276045</c:v>
                </c:pt>
                <c:pt idx="244">
                  <c:v>1.636111544743287</c:v>
                </c:pt>
                <c:pt idx="245">
                  <c:v>1.6200156779013768</c:v>
                </c:pt>
                <c:pt idx="246">
                  <c:v>1.6448804266269179</c:v>
                </c:pt>
                <c:pt idx="247">
                  <c:v>1.5930611018509657</c:v>
                </c:pt>
                <c:pt idx="248">
                  <c:v>1.5435649264867568</c:v>
                </c:pt>
                <c:pt idx="249">
                  <c:v>1.4752686980795409</c:v>
                </c:pt>
                <c:pt idx="250">
                  <c:v>1.485585227186891</c:v>
                </c:pt>
                <c:pt idx="251">
                  <c:v>1.5086706851780045</c:v>
                </c:pt>
                <c:pt idx="252">
                  <c:v>1.5655861671895432</c:v>
                </c:pt>
                <c:pt idx="253">
                  <c:v>1.5597044363089452</c:v>
                </c:pt>
                <c:pt idx="254">
                  <c:v>1.5531764536049941</c:v>
                </c:pt>
                <c:pt idx="255">
                  <c:v>1.633682645033177</c:v>
                </c:pt>
                <c:pt idx="256">
                  <c:v>1.6753616911990572</c:v>
                </c:pt>
                <c:pt idx="257">
                  <c:v>1.6931999200997747</c:v>
                </c:pt>
                <c:pt idx="258">
                  <c:v>1.6105485083332911</c:v>
                </c:pt>
                <c:pt idx="259">
                  <c:v>1.6428157779445161</c:v>
                </c:pt>
                <c:pt idx="260">
                  <c:v>1.665501734808466</c:v>
                </c:pt>
                <c:pt idx="261">
                  <c:v>1.6390843031307123</c:v>
                </c:pt>
                <c:pt idx="262">
                  <c:v>1.6195742123700991</c:v>
                </c:pt>
                <c:pt idx="263">
                  <c:v>1.7067376368669041</c:v>
                </c:pt>
                <c:pt idx="264">
                  <c:v>1.7876131150512888</c:v>
                </c:pt>
                <c:pt idx="265">
                  <c:v>1.7951230648115042</c:v>
                </c:pt>
                <c:pt idx="266">
                  <c:v>1.8206491725458795</c:v>
                </c:pt>
                <c:pt idx="267">
                  <c:v>1.840290192247328</c:v>
                </c:pt>
                <c:pt idx="268">
                  <c:v>1.8549340907068985</c:v>
                </c:pt>
                <c:pt idx="269">
                  <c:v>1.9138554712350795</c:v>
                </c:pt>
                <c:pt idx="270">
                  <c:v>1.9389182919480379</c:v>
                </c:pt>
                <c:pt idx="271">
                  <c:v>1.9977758865819657</c:v>
                </c:pt>
                <c:pt idx="272">
                  <c:v>2.0208999518248643</c:v>
                </c:pt>
                <c:pt idx="273">
                  <c:v>1.9921895851063294</c:v>
                </c:pt>
                <c:pt idx="274">
                  <c:v>2.0088175605924028</c:v>
                </c:pt>
                <c:pt idx="275">
                  <c:v>2.0771926820793527</c:v>
                </c:pt>
                <c:pt idx="276">
                  <c:v>1.9620373214624427</c:v>
                </c:pt>
                <c:pt idx="277">
                  <c:v>1.982541129312472</c:v>
                </c:pt>
                <c:pt idx="278">
                  <c:v>1.9227049247746089</c:v>
                </c:pt>
                <c:pt idx="279">
                  <c:v>1.9655673671364999</c:v>
                </c:pt>
                <c:pt idx="280">
                  <c:v>1.9214711712936619</c:v>
                </c:pt>
                <c:pt idx="281">
                  <c:v>1.9832394169969265</c:v>
                </c:pt>
                <c:pt idx="282">
                  <c:v>1.9158966198511773</c:v>
                </c:pt>
                <c:pt idx="283">
                  <c:v>1.8795269100937819</c:v>
                </c:pt>
                <c:pt idx="284">
                  <c:v>1.8794161240669214</c:v>
                </c:pt>
                <c:pt idx="285">
                  <c:v>1.8531648714294586</c:v>
                </c:pt>
                <c:pt idx="286">
                  <c:v>1.9290919070807377</c:v>
                </c:pt>
                <c:pt idx="287">
                  <c:v>1.8562349872344281</c:v>
                </c:pt>
                <c:pt idx="288">
                  <c:v>1.8994146804914198</c:v>
                </c:pt>
                <c:pt idx="289">
                  <c:v>1.9594724570830038</c:v>
                </c:pt>
                <c:pt idx="290">
                  <c:v>1.9047559098470315</c:v>
                </c:pt>
                <c:pt idx="291">
                  <c:v>1.8983001059181559</c:v>
                </c:pt>
                <c:pt idx="292">
                  <c:v>1.928823334894409</c:v>
                </c:pt>
                <c:pt idx="293">
                  <c:v>1.8439394168290688</c:v>
                </c:pt>
                <c:pt idx="294">
                  <c:v>1.6994777949552071</c:v>
                </c:pt>
                <c:pt idx="295">
                  <c:v>1.7286866987946146</c:v>
                </c:pt>
                <c:pt idx="296">
                  <c:v>1.6849614682841427</c:v>
                </c:pt>
                <c:pt idx="297">
                  <c:v>1.6993166516434097</c:v>
                </c:pt>
                <c:pt idx="298">
                  <c:v>1.6645029819905561</c:v>
                </c:pt>
                <c:pt idx="299">
                  <c:v>1.6262935527568096</c:v>
                </c:pt>
                <c:pt idx="300">
                  <c:v>1.6035555600317586</c:v>
                </c:pt>
                <c:pt idx="301">
                  <c:v>1.6947912103037719</c:v>
                </c:pt>
                <c:pt idx="302">
                  <c:v>1.6961055354406178</c:v>
                </c:pt>
                <c:pt idx="303">
                  <c:v>1.8119457551326663</c:v>
                </c:pt>
                <c:pt idx="304">
                  <c:v>1.8212786386075872</c:v>
                </c:pt>
                <c:pt idx="305">
                  <c:v>1.8444245253406251</c:v>
                </c:pt>
                <c:pt idx="306">
                  <c:v>1.7974865000511964</c:v>
                </c:pt>
                <c:pt idx="307">
                  <c:v>1.8665481591894491</c:v>
                </c:pt>
                <c:pt idx="308">
                  <c:v>1.89574363441954</c:v>
                </c:pt>
                <c:pt idx="309">
                  <c:v>1.8048218778902982</c:v>
                </c:pt>
                <c:pt idx="310">
                  <c:v>1.7356578256060078</c:v>
                </c:pt>
                <c:pt idx="311">
                  <c:v>1.7806654883061992</c:v>
                </c:pt>
                <c:pt idx="312">
                  <c:v>1.8007160805917986</c:v>
                </c:pt>
                <c:pt idx="313">
                  <c:v>1.8032960521567185</c:v>
                </c:pt>
                <c:pt idx="314">
                  <c:v>1.6532867360590053</c:v>
                </c:pt>
                <c:pt idx="315">
                  <c:v>1.6022462706234064</c:v>
                </c:pt>
                <c:pt idx="316">
                  <c:v>1.6391094817731806</c:v>
                </c:pt>
                <c:pt idx="317">
                  <c:v>1.6446873903679942</c:v>
                </c:pt>
                <c:pt idx="318">
                  <c:v>1.5587644336567947</c:v>
                </c:pt>
                <c:pt idx="319">
                  <c:v>1.5052648541401241</c:v>
                </c:pt>
                <c:pt idx="320">
                  <c:v>1.5758556961642853</c:v>
                </c:pt>
                <c:pt idx="321">
                  <c:v>1.5968798626253264</c:v>
                </c:pt>
                <c:pt idx="322">
                  <c:v>1.6490617598528223</c:v>
                </c:pt>
                <c:pt idx="323">
                  <c:v>1.6502300488633519</c:v>
                </c:pt>
                <c:pt idx="324">
                  <c:v>1.6703175698245718</c:v>
                </c:pt>
                <c:pt idx="325">
                  <c:v>1.6536241298680807</c:v>
                </c:pt>
                <c:pt idx="326">
                  <c:v>1.6441049244388937</c:v>
                </c:pt>
                <c:pt idx="327">
                  <c:v>1.6151696285143089</c:v>
                </c:pt>
                <c:pt idx="328">
                  <c:v>1.6872325818347844</c:v>
                </c:pt>
                <c:pt idx="329">
                  <c:v>1.7412693057241124</c:v>
                </c:pt>
                <c:pt idx="330">
                  <c:v>1.6851175758674459</c:v>
                </c:pt>
                <c:pt idx="331">
                  <c:v>1.6567462815341516</c:v>
                </c:pt>
                <c:pt idx="332">
                  <c:v>1.6706700708191282</c:v>
                </c:pt>
                <c:pt idx="333">
                  <c:v>1.6644794819242525</c:v>
                </c:pt>
                <c:pt idx="334">
                  <c:v>1.726635478721529</c:v>
                </c:pt>
                <c:pt idx="335">
                  <c:v>1.695909142029365</c:v>
                </c:pt>
                <c:pt idx="336">
                  <c:v>1.6508158719447816</c:v>
                </c:pt>
                <c:pt idx="337">
                  <c:v>1.6166971328240534</c:v>
                </c:pt>
                <c:pt idx="338">
                  <c:v>1.6042420976830611</c:v>
                </c:pt>
                <c:pt idx="339">
                  <c:v>1.6409962013821398</c:v>
                </c:pt>
                <c:pt idx="340">
                  <c:v>1.6164117748760791</c:v>
                </c:pt>
                <c:pt idx="341">
                  <c:v>1.6898058390950459</c:v>
                </c:pt>
                <c:pt idx="342">
                  <c:v>1.7033284486766942</c:v>
                </c:pt>
                <c:pt idx="343">
                  <c:v>1.7352281101078819</c:v>
                </c:pt>
                <c:pt idx="344">
                  <c:v>1.7402151598927724</c:v>
                </c:pt>
                <c:pt idx="345">
                  <c:v>1.7983308238619673</c:v>
                </c:pt>
                <c:pt idx="346">
                  <c:v>1.7699511366478498</c:v>
                </c:pt>
                <c:pt idx="347">
                  <c:v>1.7772378357781795</c:v>
                </c:pt>
                <c:pt idx="348">
                  <c:v>1.7933605598387223</c:v>
                </c:pt>
                <c:pt idx="349">
                  <c:v>1.7748324361343735</c:v>
                </c:pt>
                <c:pt idx="350">
                  <c:v>1.7249334024906713</c:v>
                </c:pt>
                <c:pt idx="351">
                  <c:v>1.7838178543432317</c:v>
                </c:pt>
                <c:pt idx="352">
                  <c:v>1.7643547637152261</c:v>
                </c:pt>
                <c:pt idx="353">
                  <c:v>1.7609707541674851</c:v>
                </c:pt>
                <c:pt idx="354">
                  <c:v>1.7759973679925738</c:v>
                </c:pt>
                <c:pt idx="355">
                  <c:v>1.7978776082975376</c:v>
                </c:pt>
                <c:pt idx="356">
                  <c:v>1.795436958554276</c:v>
                </c:pt>
                <c:pt idx="357">
                  <c:v>1.7220731087062708</c:v>
                </c:pt>
                <c:pt idx="358">
                  <c:v>1.7906966594655749</c:v>
                </c:pt>
                <c:pt idx="359">
                  <c:v>1.7901276221457909</c:v>
                </c:pt>
                <c:pt idx="360">
                  <c:v>1.7959539600129586</c:v>
                </c:pt>
                <c:pt idx="361">
                  <c:v>1.7647458719615674</c:v>
                </c:pt>
                <c:pt idx="362">
                  <c:v>1.880614627448413</c:v>
                </c:pt>
                <c:pt idx="363">
                  <c:v>1.9142499366337498</c:v>
                </c:pt>
                <c:pt idx="364">
                  <c:v>1.9219579583813826</c:v>
                </c:pt>
                <c:pt idx="365">
                  <c:v>1.9271833659816395</c:v>
                </c:pt>
                <c:pt idx="366">
                  <c:v>1.9469821718425562</c:v>
                </c:pt>
                <c:pt idx="367">
                  <c:v>1.9520464361310161</c:v>
                </c:pt>
                <c:pt idx="368">
                  <c:v>1.9522059008666486</c:v>
                </c:pt>
                <c:pt idx="369">
                  <c:v>1.9831152023607495</c:v>
                </c:pt>
                <c:pt idx="370">
                  <c:v>1.9557913395541364</c:v>
                </c:pt>
                <c:pt idx="371">
                  <c:v>1.9583897754568662</c:v>
                </c:pt>
                <c:pt idx="372">
                  <c:v>1.9735053538186769</c:v>
                </c:pt>
                <c:pt idx="373">
                  <c:v>1.981396340368246</c:v>
                </c:pt>
                <c:pt idx="374">
                  <c:v>2.0188839818512343</c:v>
                </c:pt>
                <c:pt idx="375">
                  <c:v>2.0081108800271257</c:v>
                </c:pt>
                <c:pt idx="376">
                  <c:v>2.030278156856228</c:v>
                </c:pt>
                <c:pt idx="377">
                  <c:v>2.0250796064746042</c:v>
                </c:pt>
                <c:pt idx="378">
                  <c:v>2.066809009925421</c:v>
                </c:pt>
                <c:pt idx="379">
                  <c:v>2.0520694326244704</c:v>
                </c:pt>
                <c:pt idx="380">
                  <c:v>2.0325878776586546</c:v>
                </c:pt>
                <c:pt idx="381">
                  <c:v>2.0224442418962538</c:v>
                </c:pt>
                <c:pt idx="382">
                  <c:v>2.0878147120486519</c:v>
                </c:pt>
                <c:pt idx="383">
                  <c:v>2.1346268441257386</c:v>
                </c:pt>
                <c:pt idx="384">
                  <c:v>2.1436105837584325</c:v>
                </c:pt>
                <c:pt idx="385">
                  <c:v>2.1215003785189253</c:v>
                </c:pt>
                <c:pt idx="386">
                  <c:v>2.1153718969421376</c:v>
                </c:pt>
                <c:pt idx="387">
                  <c:v>2.1524281443508357</c:v>
                </c:pt>
                <c:pt idx="388">
                  <c:v>2.1512162123600276</c:v>
                </c:pt>
                <c:pt idx="389">
                  <c:v>2.1406428610995007</c:v>
                </c:pt>
                <c:pt idx="390">
                  <c:v>2.1373998519495823</c:v>
                </c:pt>
                <c:pt idx="391">
                  <c:v>2.0688652657269997</c:v>
                </c:pt>
                <c:pt idx="392">
                  <c:v>2.079534295828906</c:v>
                </c:pt>
                <c:pt idx="393">
                  <c:v>2.1203304109322305</c:v>
                </c:pt>
                <c:pt idx="394">
                  <c:v>2.0545872968713015</c:v>
                </c:pt>
                <c:pt idx="395">
                  <c:v>2.0416018316623106</c:v>
                </c:pt>
                <c:pt idx="396">
                  <c:v>2.0642659670361212</c:v>
                </c:pt>
                <c:pt idx="397">
                  <c:v>2.0166514755523774</c:v>
                </c:pt>
                <c:pt idx="398">
                  <c:v>2.0420197971272849</c:v>
                </c:pt>
                <c:pt idx="399">
                  <c:v>2.0424814055725373</c:v>
                </c:pt>
                <c:pt idx="400">
                  <c:v>2.0382346078762148</c:v>
                </c:pt>
                <c:pt idx="401">
                  <c:v>2.065316755715132</c:v>
                </c:pt>
                <c:pt idx="402">
                  <c:v>2.1013776074582493</c:v>
                </c:pt>
                <c:pt idx="403">
                  <c:v>2.113721856572381</c:v>
                </c:pt>
                <c:pt idx="404">
                  <c:v>2.1534218614402518</c:v>
                </c:pt>
                <c:pt idx="405">
                  <c:v>2.1747532073394065</c:v>
                </c:pt>
                <c:pt idx="406">
                  <c:v>2.1807843314986495</c:v>
                </c:pt>
                <c:pt idx="407">
                  <c:v>2.1806852955049409</c:v>
                </c:pt>
                <c:pt idx="408">
                  <c:v>2.2186647598041436</c:v>
                </c:pt>
                <c:pt idx="409">
                  <c:v>2.2625293121362735</c:v>
                </c:pt>
                <c:pt idx="410">
                  <c:v>2.2035458242900039</c:v>
                </c:pt>
                <c:pt idx="411">
                  <c:v>2.1810965466652563</c:v>
                </c:pt>
                <c:pt idx="412">
                  <c:v>2.1921936136891245</c:v>
                </c:pt>
                <c:pt idx="413">
                  <c:v>2.1588990554651919</c:v>
                </c:pt>
                <c:pt idx="414">
                  <c:v>2.2079487295696301</c:v>
                </c:pt>
                <c:pt idx="415">
                  <c:v>2.1995323486805551</c:v>
                </c:pt>
                <c:pt idx="416">
                  <c:v>2.1943673698222219</c:v>
                </c:pt>
                <c:pt idx="417">
                  <c:v>2.1683242606291637</c:v>
                </c:pt>
                <c:pt idx="418">
                  <c:v>2.2358030224442418</c:v>
                </c:pt>
                <c:pt idx="419">
                  <c:v>2.2232791656805033</c:v>
                </c:pt>
                <c:pt idx="420">
                  <c:v>2.2550747553894883</c:v>
                </c:pt>
                <c:pt idx="421">
                  <c:v>2.2392491393100715</c:v>
                </c:pt>
                <c:pt idx="422">
                  <c:v>2.1460864836011502</c:v>
                </c:pt>
                <c:pt idx="423">
                  <c:v>2.0323327340816424</c:v>
                </c:pt>
                <c:pt idx="424">
                  <c:v>2.0901563257982048</c:v>
                </c:pt>
                <c:pt idx="425">
                  <c:v>2.0954992337299809</c:v>
                </c:pt>
                <c:pt idx="426">
                  <c:v>1.999806963741076</c:v>
                </c:pt>
                <c:pt idx="427">
                  <c:v>2.0724842759377786</c:v>
                </c:pt>
                <c:pt idx="428">
                  <c:v>2.0796853676837159</c:v>
                </c:pt>
                <c:pt idx="429">
                  <c:v>1.9952076650501975</c:v>
                </c:pt>
                <c:pt idx="430">
                  <c:v>2.0305282647047465</c:v>
                </c:pt>
                <c:pt idx="431">
                  <c:v>2.0547904045872127</c:v>
                </c:pt>
                <c:pt idx="432">
                  <c:v>2.0885516069848911</c:v>
                </c:pt>
                <c:pt idx="433">
                  <c:v>2.1050184391591675</c:v>
                </c:pt>
                <c:pt idx="434">
                  <c:v>2.1117948511354729</c:v>
                </c:pt>
                <c:pt idx="435">
                  <c:v>2.1518674999118748</c:v>
                </c:pt>
                <c:pt idx="436">
                  <c:v>2.1823571573648368</c:v>
                </c:pt>
                <c:pt idx="437">
                  <c:v>2.1951949078713469</c:v>
                </c:pt>
                <c:pt idx="438">
                  <c:v>2.1717435202763609</c:v>
                </c:pt>
                <c:pt idx="439">
                  <c:v>2.1358656333351798</c:v>
                </c:pt>
                <c:pt idx="440">
                  <c:v>2.1429626533589148</c:v>
                </c:pt>
                <c:pt idx="441">
                  <c:v>2.1839199117740367</c:v>
                </c:pt>
                <c:pt idx="442">
                  <c:v>2.1116018148765487</c:v>
                </c:pt>
                <c:pt idx="443">
                  <c:v>2.0656558281003718</c:v>
                </c:pt>
                <c:pt idx="444">
                  <c:v>2.0975773110216989</c:v>
                </c:pt>
                <c:pt idx="445">
                  <c:v>2.1050570464109524</c:v>
                </c:pt>
                <c:pt idx="446">
                  <c:v>2.1085300204954147</c:v>
                </c:pt>
                <c:pt idx="447">
                  <c:v>2.1587160906632556</c:v>
                </c:pt>
                <c:pt idx="448">
                  <c:v>2.1176514033736025</c:v>
                </c:pt>
                <c:pt idx="449">
                  <c:v>2.0855217770078709</c:v>
                </c:pt>
                <c:pt idx="450">
                  <c:v>2.0496338186097023</c:v>
                </c:pt>
                <c:pt idx="451">
                  <c:v>2.0805145843090056</c:v>
                </c:pt>
                <c:pt idx="452">
                  <c:v>2.0754016413117733</c:v>
                </c:pt>
                <c:pt idx="453">
                  <c:v>2.0075149854887089</c:v>
                </c:pt>
                <c:pt idx="454">
                  <c:v>2.0351611349189165</c:v>
                </c:pt>
                <c:pt idx="455">
                  <c:v>2.0866178872433245</c:v>
                </c:pt>
                <c:pt idx="456">
                  <c:v>2.0557069071730592</c:v>
                </c:pt>
                <c:pt idx="457">
                  <c:v>2.0330746647463753</c:v>
                </c:pt>
                <c:pt idx="458">
                  <c:v>1.9343592790851087</c:v>
                </c:pt>
                <c:pt idx="459">
                  <c:v>1.9393983647311004</c:v>
                </c:pt>
                <c:pt idx="460">
                  <c:v>1.8801093760228824</c:v>
                </c:pt>
                <c:pt idx="461">
                  <c:v>1.9335502053737936</c:v>
                </c:pt>
                <c:pt idx="462">
                  <c:v>1.9352573173331453</c:v>
                </c:pt>
                <c:pt idx="463">
                  <c:v>1.9036732282208939</c:v>
                </c:pt>
                <c:pt idx="464">
                  <c:v>1.8787782651243909</c:v>
                </c:pt>
                <c:pt idx="465">
                  <c:v>1.889613474266588</c:v>
                </c:pt>
                <c:pt idx="466">
                  <c:v>1.8108630735065288</c:v>
                </c:pt>
                <c:pt idx="467">
                  <c:v>1.8239022531527858</c:v>
                </c:pt>
                <c:pt idx="468">
                  <c:v>1.7849676790159514</c:v>
                </c:pt>
                <c:pt idx="469">
                  <c:v>1.7724018578480987</c:v>
                </c:pt>
                <c:pt idx="470">
                  <c:v>1.8074387781308383</c:v>
                </c:pt>
                <c:pt idx="471">
                  <c:v>1.8275430848537035</c:v>
                </c:pt>
                <c:pt idx="472">
                  <c:v>1.8809352354958431</c:v>
                </c:pt>
                <c:pt idx="473">
                  <c:v>1.8937343787505687</c:v>
                </c:pt>
                <c:pt idx="474">
                  <c:v>1.8767589379984322</c:v>
                </c:pt>
                <c:pt idx="475">
                  <c:v>1.8307860940036225</c:v>
                </c:pt>
                <c:pt idx="476">
                  <c:v>1.8967574944229304</c:v>
                </c:pt>
                <c:pt idx="477">
                  <c:v>1.9232622120612413</c:v>
                </c:pt>
                <c:pt idx="478">
                  <c:v>1.9474303516784921</c:v>
                </c:pt>
                <c:pt idx="479">
                  <c:v>1.9232857121275448</c:v>
                </c:pt>
                <c:pt idx="480">
                  <c:v>1.9615320700369119</c:v>
                </c:pt>
                <c:pt idx="481">
                  <c:v>1.9075624891941658</c:v>
                </c:pt>
                <c:pt idx="482">
                  <c:v>1.9347336015698045</c:v>
                </c:pt>
                <c:pt idx="483">
                  <c:v>2.0159280092254543</c:v>
                </c:pt>
                <c:pt idx="484">
                  <c:v>2.0142796474318625</c:v>
                </c:pt>
                <c:pt idx="485">
                  <c:v>2.0516212527885345</c:v>
                </c:pt>
                <c:pt idx="486">
                  <c:v>2.0671967610194328</c:v>
                </c:pt>
                <c:pt idx="487">
                  <c:v>2.0835746286569878</c:v>
                </c:pt>
                <c:pt idx="488">
                  <c:v>2.0243343186575418</c:v>
                </c:pt>
                <c:pt idx="489">
                  <c:v>2.0543992963408719</c:v>
                </c:pt>
                <c:pt idx="490">
                  <c:v>2.0161445455506821</c:v>
                </c:pt>
                <c:pt idx="491">
                  <c:v>1.9684394109540522</c:v>
                </c:pt>
                <c:pt idx="492">
                  <c:v>2.0219087760997607</c:v>
                </c:pt>
                <c:pt idx="493">
                  <c:v>2.0304728716913165</c:v>
                </c:pt>
                <c:pt idx="494">
                  <c:v>2.0713495584505397</c:v>
                </c:pt>
                <c:pt idx="495">
                  <c:v>2.0812330149074345</c:v>
                </c:pt>
                <c:pt idx="496">
                  <c:v>2.109723488148413</c:v>
                </c:pt>
                <c:pt idx="497">
                  <c:v>2.0685631220173799</c:v>
                </c:pt>
                <c:pt idx="498">
                  <c:v>2.0579461277765745</c:v>
                </c:pt>
                <c:pt idx="499">
                  <c:v>2.0847748106146442</c:v>
                </c:pt>
                <c:pt idx="500">
                  <c:v>1.9928794799099612</c:v>
                </c:pt>
                <c:pt idx="501">
                  <c:v>1.9628933953063652</c:v>
                </c:pt>
                <c:pt idx="502">
                  <c:v>1.9408939760937181</c:v>
                </c:pt>
                <c:pt idx="503">
                  <c:v>1.9490803920482489</c:v>
                </c:pt>
                <c:pt idx="504">
                  <c:v>2.0040990829938412</c:v>
                </c:pt>
                <c:pt idx="505">
                  <c:v>2.0464747382680115</c:v>
                </c:pt>
                <c:pt idx="506">
                  <c:v>2.0929377265028712</c:v>
                </c:pt>
                <c:pt idx="507">
                  <c:v>2.0928504405423145</c:v>
                </c:pt>
                <c:pt idx="508">
                  <c:v>2.0782350778775411</c:v>
                </c:pt>
                <c:pt idx="509">
                  <c:v>2.0164416535318082</c:v>
                </c:pt>
                <c:pt idx="510">
                  <c:v>2.1001757469244287</c:v>
                </c:pt>
                <c:pt idx="511">
                  <c:v>2.1206459832511668</c:v>
                </c:pt>
                <c:pt idx="512">
                  <c:v>2.1644417139605499</c:v>
                </c:pt>
                <c:pt idx="513">
                  <c:v>2.1756109597594935</c:v>
                </c:pt>
                <c:pt idx="514">
                  <c:v>2.2205145507374824</c:v>
                </c:pt>
                <c:pt idx="515">
                  <c:v>2.2227285926985294</c:v>
                </c:pt>
                <c:pt idx="516">
                  <c:v>2.2096575201051456</c:v>
                </c:pt>
                <c:pt idx="517">
                  <c:v>2.2218271972981634</c:v>
                </c:pt>
                <c:pt idx="518">
                  <c:v>2.2101107356695757</c:v>
                </c:pt>
                <c:pt idx="519">
                  <c:v>2.2296057192447076</c:v>
                </c:pt>
                <c:pt idx="520">
                  <c:v>2.2356788078080649</c:v>
                </c:pt>
                <c:pt idx="521">
                  <c:v>2.2387354950037182</c:v>
                </c:pt>
                <c:pt idx="522">
                  <c:v>2.2189333319904723</c:v>
                </c:pt>
                <c:pt idx="523">
                  <c:v>2.2632762785294998</c:v>
                </c:pt>
                <c:pt idx="524">
                  <c:v>2.270463941666121</c:v>
                </c:pt>
                <c:pt idx="525">
                  <c:v>2.2789491441779424</c:v>
                </c:pt>
                <c:pt idx="526">
                  <c:v>2.1791225410957407</c:v>
                </c:pt>
                <c:pt idx="527">
                  <c:v>2.2683959358313901</c:v>
                </c:pt>
                <c:pt idx="528">
                  <c:v>2.3070703306627185</c:v>
                </c:pt>
                <c:pt idx="529">
                  <c:v>2.2793939668615493</c:v>
                </c:pt>
                <c:pt idx="530">
                  <c:v>1.9958858098206778</c:v>
                </c:pt>
                <c:pt idx="531">
                  <c:v>1.9373907876382936</c:v>
                </c:pt>
                <c:pt idx="532">
                  <c:v>1.549674943725734</c:v>
                </c:pt>
                <c:pt idx="533">
                  <c:v>1.4987922644496032</c:v>
                </c:pt>
                <c:pt idx="534">
                  <c:v>1.6168918476591416</c:v>
                </c:pt>
                <c:pt idx="535">
                  <c:v>1.5989730471025259</c:v>
                </c:pt>
                <c:pt idx="536">
                  <c:v>1.7733720748712112</c:v>
                </c:pt>
                <c:pt idx="537">
                  <c:v>1.7836181037796499</c:v>
                </c:pt>
                <c:pt idx="538">
                  <c:v>1.7349914308686798</c:v>
                </c:pt>
                <c:pt idx="539">
                  <c:v>1.8232090011968247</c:v>
                </c:pt>
                <c:pt idx="540">
                  <c:v>1.8304000214857747</c:v>
                </c:pt>
                <c:pt idx="541">
                  <c:v>1.7566584920007453</c:v>
                </c:pt>
                <c:pt idx="542">
                  <c:v>1.8588334231371582</c:v>
                </c:pt>
                <c:pt idx="543">
                  <c:v>1.9449410232264583</c:v>
                </c:pt>
                <c:pt idx="544">
                  <c:v>2.156580941781943</c:v>
                </c:pt>
                <c:pt idx="545">
                  <c:v>2.0057776591583956</c:v>
                </c:pt>
                <c:pt idx="546">
                  <c:v>2.0698119826838082</c:v>
                </c:pt>
                <c:pt idx="547">
                  <c:v>2.0292961897999637</c:v>
                </c:pt>
                <c:pt idx="548">
                  <c:v>2.1029504333244367</c:v>
                </c:pt>
                <c:pt idx="549">
                  <c:v>2.1206644475889771</c:v>
                </c:pt>
                <c:pt idx="550">
                  <c:v>2.1686549401335813</c:v>
                </c:pt>
                <c:pt idx="551">
                  <c:v>2.1549661515116414</c:v>
                </c:pt>
                <c:pt idx="552">
                  <c:v>2.066891260157484</c:v>
                </c:pt>
                <c:pt idx="553">
                  <c:v>2.1275751456584464</c:v>
                </c:pt>
                <c:pt idx="554">
                  <c:v>2.1655881814809406</c:v>
                </c:pt>
                <c:pt idx="555">
                  <c:v>2.1426689025301178</c:v>
                </c:pt>
                <c:pt idx="556">
                  <c:v>2.1877218867867518</c:v>
                </c:pt>
                <c:pt idx="557">
                  <c:v>2.1557382965473364</c:v>
                </c:pt>
                <c:pt idx="558">
                  <c:v>2.2161972528422491</c:v>
                </c:pt>
                <c:pt idx="559">
                  <c:v>2.2016624618333744</c:v>
                </c:pt>
                <c:pt idx="560">
                  <c:v>2.0930501911058963</c:v>
                </c:pt>
                <c:pt idx="561">
                  <c:v>2.1299520095074556</c:v>
                </c:pt>
                <c:pt idx="562">
                  <c:v>2.190748359611443</c:v>
                </c:pt>
                <c:pt idx="563">
                  <c:v>2.1668722922468242</c:v>
                </c:pt>
                <c:pt idx="564">
                  <c:v>2.1226854532911004</c:v>
                </c:pt>
                <c:pt idx="565">
                  <c:v>1.9398431874147071</c:v>
                </c:pt>
                <c:pt idx="566">
                  <c:v>2.094866410515944</c:v>
                </c:pt>
                <c:pt idx="567">
                  <c:v>2.1950270502548914</c:v>
                </c:pt>
                <c:pt idx="568">
                  <c:v>2.2051874717789381</c:v>
                </c:pt>
                <c:pt idx="569">
                  <c:v>2.2384954586121868</c:v>
                </c:pt>
                <c:pt idx="570">
                  <c:v>2.2323317269359437</c:v>
                </c:pt>
                <c:pt idx="571">
                  <c:v>2.2013351394812863</c:v>
                </c:pt>
                <c:pt idx="572">
                  <c:v>2.2879849196717377</c:v>
                </c:pt>
                <c:pt idx="573">
                  <c:v>2.2807200420315468</c:v>
                </c:pt>
                <c:pt idx="574">
                  <c:v>2.3028017114762576</c:v>
                </c:pt>
                <c:pt idx="575">
                  <c:v>2.3583206181188867</c:v>
                </c:pt>
                <c:pt idx="576">
                  <c:v>2.3143754941308581</c:v>
                </c:pt>
                <c:pt idx="577">
                  <c:v>2.3288515349739733</c:v>
                </c:pt>
                <c:pt idx="578">
                  <c:v>2.2548095403554891</c:v>
                </c:pt>
                <c:pt idx="579">
                  <c:v>2.3595275143812011</c:v>
                </c:pt>
                <c:pt idx="580">
                  <c:v>2.3583810468608104</c:v>
                </c:pt>
                <c:pt idx="581">
                  <c:v>2.3488702343124466</c:v>
                </c:pt>
                <c:pt idx="582">
                  <c:v>2.3141337791631629</c:v>
                </c:pt>
                <c:pt idx="583">
                  <c:v>2.3366938428147708</c:v>
                </c:pt>
                <c:pt idx="584">
                  <c:v>2.4343366183068871</c:v>
                </c:pt>
                <c:pt idx="585">
                  <c:v>2.4542462101946643</c:v>
                </c:pt>
                <c:pt idx="586">
                  <c:v>2.4757219136439708</c:v>
                </c:pt>
                <c:pt idx="587">
                  <c:v>2.5358535475867949</c:v>
                </c:pt>
                <c:pt idx="588">
                  <c:v>2.5571697863004683</c:v>
                </c:pt>
                <c:pt idx="589">
                  <c:v>2.5950367859966459</c:v>
                </c:pt>
                <c:pt idx="590">
                  <c:v>2.5648005935445317</c:v>
                </c:pt>
                <c:pt idx="591">
                  <c:v>2.5406777754837235</c:v>
                </c:pt>
                <c:pt idx="592">
                  <c:v>2.5849485432476755</c:v>
                </c:pt>
                <c:pt idx="593">
                  <c:v>2.5878004441512528</c:v>
                </c:pt>
                <c:pt idx="594">
                  <c:v>2.5913036326066776</c:v>
                </c:pt>
                <c:pt idx="595">
                  <c:v>2.605146850235756</c:v>
                </c:pt>
                <c:pt idx="596">
                  <c:v>2.6341727892732267</c:v>
                </c:pt>
                <c:pt idx="597">
                  <c:v>2.6342348965913152</c:v>
                </c:pt>
                <c:pt idx="598">
                  <c:v>2.5930711733079534</c:v>
                </c:pt>
                <c:pt idx="599">
                  <c:v>2.6199166419076678</c:v>
                </c:pt>
                <c:pt idx="600">
                  <c:v>2.6269868047127702</c:v>
                </c:pt>
                <c:pt idx="601">
                  <c:v>2.6333385369194433</c:v>
                </c:pt>
                <c:pt idx="602">
                  <c:v>2.6085593955782946</c:v>
                </c:pt>
                <c:pt idx="603">
                  <c:v>2.6302096709487146</c:v>
                </c:pt>
                <c:pt idx="604">
                  <c:v>2.6092442546534325</c:v>
                </c:pt>
                <c:pt idx="605">
                  <c:v>2.645679428881246</c:v>
                </c:pt>
                <c:pt idx="606">
                  <c:v>2.6819349954594514</c:v>
                </c:pt>
                <c:pt idx="607">
                  <c:v>2.6534999152319036</c:v>
                </c:pt>
                <c:pt idx="608">
                  <c:v>2.66083697164717</c:v>
                </c:pt>
                <c:pt idx="609">
                  <c:v>2.6489946168062404</c:v>
                </c:pt>
                <c:pt idx="610">
                  <c:v>2.6202254999219461</c:v>
                </c:pt>
                <c:pt idx="611">
                  <c:v>2.6001430146892197</c:v>
                </c:pt>
                <c:pt idx="612">
                  <c:v>2.6071225343814364</c:v>
                </c:pt>
                <c:pt idx="613">
                  <c:v>2.5441238923495533</c:v>
                </c:pt>
                <c:pt idx="614">
                  <c:v>2.5524647373112228</c:v>
                </c:pt>
                <c:pt idx="615">
                  <c:v>2.616457096432522</c:v>
                </c:pt>
                <c:pt idx="616">
                  <c:v>2.6090075754142306</c:v>
                </c:pt>
                <c:pt idx="617">
                  <c:v>2.6334795373172661</c:v>
                </c:pt>
                <c:pt idx="618">
                  <c:v>2.694846603317202</c:v>
                </c:pt>
                <c:pt idx="619">
                  <c:v>2.7015122292666467</c:v>
                </c:pt>
                <c:pt idx="620">
                  <c:v>2.7125740461910586</c:v>
                </c:pt>
                <c:pt idx="621">
                  <c:v>2.5610103685649683</c:v>
                </c:pt>
                <c:pt idx="622">
                  <c:v>2.5463966844763597</c:v>
                </c:pt>
                <c:pt idx="623">
                  <c:v>2.622491577744094</c:v>
                </c:pt>
                <c:pt idx="624">
                  <c:v>2.6071124629244489</c:v>
                </c:pt>
                <c:pt idx="625">
                  <c:v>2.6448166407326648</c:v>
                </c:pt>
                <c:pt idx="626">
                  <c:v>2.6663947373280088</c:v>
                </c:pt>
                <c:pt idx="627">
                  <c:v>2.6769496242507254</c:v>
                </c:pt>
                <c:pt idx="628">
                  <c:v>2.6661228079893511</c:v>
                </c:pt>
                <c:pt idx="629">
                  <c:v>2.6192301042563653</c:v>
                </c:pt>
                <c:pt idx="630">
                  <c:v>2.5714024335997232</c:v>
                </c:pt>
                <c:pt idx="631">
                  <c:v>2.5345761511255689</c:v>
                </c:pt>
                <c:pt idx="632">
                  <c:v>2.5892238767387949</c:v>
                </c:pt>
                <c:pt idx="633">
                  <c:v>2.5249998741067876</c:v>
                </c:pt>
                <c:pt idx="634">
                  <c:v>2.4452205061578565</c:v>
                </c:pt>
                <c:pt idx="635">
                  <c:v>2.1980182729801272</c:v>
                </c:pt>
                <c:pt idx="636">
                  <c:v>2.2875820613922446</c:v>
                </c:pt>
                <c:pt idx="637">
                  <c:v>2.4193469331574184</c:v>
                </c:pt>
                <c:pt idx="638">
                  <c:v>2.4013307751832587</c:v>
                </c:pt>
                <c:pt idx="639">
                  <c:v>2.4249516989708648</c:v>
                </c:pt>
              </c:numCache>
            </c:numRef>
          </c:val>
          <c:smooth val="0"/>
          <c:extLst>
            <c:ext xmlns:c16="http://schemas.microsoft.com/office/drawing/2014/chart" uri="{C3380CC4-5D6E-409C-BE32-E72D297353CC}">
              <c16:uniqueId val="{00000003-7ACC-413E-853D-B618F6063003}"/>
            </c:ext>
          </c:extLst>
        </c:ser>
        <c:ser>
          <c:idx val="1"/>
          <c:order val="3"/>
          <c:tx>
            <c:strRef>
              <c:f>'Graf 7'!$L$3</c:f>
              <c:strCache>
                <c:ptCount val="1"/>
                <c:pt idx="0">
                  <c:v>Shanghai Composite</c:v>
                </c:pt>
              </c:strCache>
            </c:strRef>
          </c:tx>
          <c:spPr>
            <a:ln w="19050">
              <a:solidFill>
                <a:srgbClr val="D3BEDE"/>
              </a:solidFill>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7'!$L$4:$L$643</c:f>
              <c:numCache>
                <c:formatCode>General</c:formatCode>
                <c:ptCount val="640"/>
                <c:pt idx="0">
                  <c:v>1</c:v>
                </c:pt>
                <c:pt idx="1">
                  <c:v>0.97524029343888063</c:v>
                </c:pt>
                <c:pt idx="2">
                  <c:v>0.98383132360269121</c:v>
                </c:pt>
                <c:pt idx="3">
                  <c:v>0.95467052206207914</c:v>
                </c:pt>
                <c:pt idx="4">
                  <c:v>0.9121651538125175</c:v>
                </c:pt>
                <c:pt idx="5">
                  <c:v>0.89694150904188075</c:v>
                </c:pt>
                <c:pt idx="6">
                  <c:v>0.92096581805043964</c:v>
                </c:pt>
                <c:pt idx="7">
                  <c:v>0.92096581805043964</c:v>
                </c:pt>
                <c:pt idx="8">
                  <c:v>0.93128274388117194</c:v>
                </c:pt>
                <c:pt idx="9">
                  <c:v>0.92491194300882562</c:v>
                </c:pt>
                <c:pt idx="10">
                  <c:v>0.91952523222237437</c:v>
                </c:pt>
                <c:pt idx="11">
                  <c:v>0.93610615845101475</c:v>
                </c:pt>
                <c:pt idx="12">
                  <c:v>0.93365462984633851</c:v>
                </c:pt>
                <c:pt idx="13">
                  <c:v>0.96363230244429665</c:v>
                </c:pt>
                <c:pt idx="14">
                  <c:v>0.95978443392239388</c:v>
                </c:pt>
                <c:pt idx="15">
                  <c:v>0.95519353924261374</c:v>
                </c:pt>
                <c:pt idx="16">
                  <c:v>0.91040904886854046</c:v>
                </c:pt>
                <c:pt idx="17">
                  <c:v>0.87595033350736717</c:v>
                </c:pt>
                <c:pt idx="18">
                  <c:v>0.82034420877478798</c:v>
                </c:pt>
                <c:pt idx="19">
                  <c:v>0.82286073309676511</c:v>
                </c:pt>
                <c:pt idx="20">
                  <c:v>0.78834678663309665</c:v>
                </c:pt>
                <c:pt idx="21">
                  <c:v>0.81039193027820899</c:v>
                </c:pt>
                <c:pt idx="22">
                  <c:v>0.77921412549177793</c:v>
                </c:pt>
                <c:pt idx="23">
                  <c:v>0.784202623080681</c:v>
                </c:pt>
                <c:pt idx="24">
                  <c:v>0.76689514848164819</c:v>
                </c:pt>
                <c:pt idx="25">
                  <c:v>0.7789773335827378</c:v>
                </c:pt>
                <c:pt idx="26">
                  <c:v>0.72712844954089517</c:v>
                </c:pt>
                <c:pt idx="27">
                  <c:v>0.75398785342946995</c:v>
                </c:pt>
                <c:pt idx="28">
                  <c:v>0.73975226561949314</c:v>
                </c:pt>
                <c:pt idx="29">
                  <c:v>0.78483945905254549</c:v>
                </c:pt>
                <c:pt idx="30">
                  <c:v>0.80481847123359729</c:v>
                </c:pt>
                <c:pt idx="31">
                  <c:v>0.81119293383649571</c:v>
                </c:pt>
                <c:pt idx="32">
                  <c:v>0.79541941919460835</c:v>
                </c:pt>
                <c:pt idx="33">
                  <c:v>0.80628468917552776</c:v>
                </c:pt>
                <c:pt idx="34">
                  <c:v>0.79665281210226357</c:v>
                </c:pt>
                <c:pt idx="35">
                  <c:v>0.81027811148687912</c:v>
                </c:pt>
                <c:pt idx="36">
                  <c:v>0.81266281350897829</c:v>
                </c:pt>
                <c:pt idx="37">
                  <c:v>0.79297490890682387</c:v>
                </c:pt>
                <c:pt idx="38">
                  <c:v>0.79079648437249694</c:v>
                </c:pt>
                <c:pt idx="39">
                  <c:v>0.81035866955902691</c:v>
                </c:pt>
                <c:pt idx="40">
                  <c:v>0.83571188161381016</c:v>
                </c:pt>
                <c:pt idx="41">
                  <c:v>0.90663227894819221</c:v>
                </c:pt>
                <c:pt idx="42">
                  <c:v>0.90781715392603124</c:v>
                </c:pt>
                <c:pt idx="43">
                  <c:v>0.90897426078051613</c:v>
                </c:pt>
                <c:pt idx="44">
                  <c:v>0.95494789815140579</c:v>
                </c:pt>
                <c:pt idx="45">
                  <c:v>0.91098821258420826</c:v>
                </c:pt>
                <c:pt idx="46">
                  <c:v>0.8814291978460479</c:v>
                </c:pt>
                <c:pt idx="47">
                  <c:v>0.87628202526655108</c:v>
                </c:pt>
                <c:pt idx="48">
                  <c:v>0.86735106444981425</c:v>
                </c:pt>
                <c:pt idx="49">
                  <c:v>0.8669269139941882</c:v>
                </c:pt>
                <c:pt idx="50">
                  <c:v>0.88300831914667033</c:v>
                </c:pt>
                <c:pt idx="51">
                  <c:v>0.86513175059098801</c:v>
                </c:pt>
                <c:pt idx="52">
                  <c:v>0.85686844531159656</c:v>
                </c:pt>
                <c:pt idx="53">
                  <c:v>0.86624369610199625</c:v>
                </c:pt>
                <c:pt idx="54">
                  <c:v>0.85176246720081139</c:v>
                </c:pt>
                <c:pt idx="55">
                  <c:v>0.82855624982644915</c:v>
                </c:pt>
                <c:pt idx="56">
                  <c:v>0.83998573145661504</c:v>
                </c:pt>
                <c:pt idx="57">
                  <c:v>0.85408644552458712</c:v>
                </c:pt>
                <c:pt idx="58">
                  <c:v>0.86274277654991138</c:v>
                </c:pt>
                <c:pt idx="59">
                  <c:v>0.88485474677760079</c:v>
                </c:pt>
                <c:pt idx="60">
                  <c:v>0.87837745057502903</c:v>
                </c:pt>
                <c:pt idx="61">
                  <c:v>0.89782764783550528</c:v>
                </c:pt>
                <c:pt idx="62">
                  <c:v>0.89523087058559303</c:v>
                </c:pt>
                <c:pt idx="63">
                  <c:v>0.8870194398223572</c:v>
                </c:pt>
                <c:pt idx="64">
                  <c:v>0.90866270853936915</c:v>
                </c:pt>
                <c:pt idx="65">
                  <c:v>0.9054879881506398</c:v>
                </c:pt>
                <c:pt idx="66">
                  <c:v>0.9245933724507871</c:v>
                </c:pt>
                <c:pt idx="67">
                  <c:v>0.93085035453180343</c:v>
                </c:pt>
                <c:pt idx="68">
                  <c:v>0.91864183972666391</c:v>
                </c:pt>
                <c:pt idx="69">
                  <c:v>0.88843073180600518</c:v>
                </c:pt>
                <c:pt idx="70">
                  <c:v>0.87389854382130272</c:v>
                </c:pt>
                <c:pt idx="71">
                  <c:v>0.87607849407669303</c:v>
                </c:pt>
                <c:pt idx="72">
                  <c:v>0.87224222103487214</c:v>
                </c:pt>
                <c:pt idx="73">
                  <c:v>0.82692464372124586</c:v>
                </c:pt>
                <c:pt idx="74">
                  <c:v>0.83243951507702296</c:v>
                </c:pt>
                <c:pt idx="75">
                  <c:v>0.82545873092352806</c:v>
                </c:pt>
                <c:pt idx="76">
                  <c:v>0.80644061786820764</c:v>
                </c:pt>
                <c:pt idx="77">
                  <c:v>0.83799039344989634</c:v>
                </c:pt>
                <c:pt idx="78">
                  <c:v>0.84200334499085938</c:v>
                </c:pt>
                <c:pt idx="79">
                  <c:v>0.85372423934413522</c:v>
                </c:pt>
                <c:pt idx="80">
                  <c:v>0.86055824913133061</c:v>
                </c:pt>
                <c:pt idx="81">
                  <c:v>0.84549053305337363</c:v>
                </c:pt>
                <c:pt idx="82">
                  <c:v>0.82441696858143632</c:v>
                </c:pt>
                <c:pt idx="83">
                  <c:v>0.80143777850130848</c:v>
                </c:pt>
                <c:pt idx="84">
                  <c:v>0.7912917334296774</c:v>
                </c:pt>
                <c:pt idx="85">
                  <c:v>0.77334467656086603</c:v>
                </c:pt>
                <c:pt idx="86">
                  <c:v>0.79709405063379979</c:v>
                </c:pt>
                <c:pt idx="87">
                  <c:v>0.77149001003619322</c:v>
                </c:pt>
                <c:pt idx="88">
                  <c:v>0.7621748726556915</c:v>
                </c:pt>
                <c:pt idx="89">
                  <c:v>0.75747260033828279</c:v>
                </c:pt>
                <c:pt idx="90">
                  <c:v>0.74246438738179854</c:v>
                </c:pt>
                <c:pt idx="91">
                  <c:v>0.71990232944040511</c:v>
                </c:pt>
                <c:pt idx="92">
                  <c:v>0.71990232944040511</c:v>
                </c:pt>
                <c:pt idx="93">
                  <c:v>0.74192001010637632</c:v>
                </c:pt>
                <c:pt idx="94">
                  <c:v>0.70710305543951602</c:v>
                </c:pt>
                <c:pt idx="95">
                  <c:v>0.75474674708640666</c:v>
                </c:pt>
                <c:pt idx="96">
                  <c:v>0.77149428205517057</c:v>
                </c:pt>
                <c:pt idx="97">
                  <c:v>0.7570884237745179</c:v>
                </c:pt>
                <c:pt idx="98">
                  <c:v>0.73739990888393803</c:v>
                </c:pt>
                <c:pt idx="99">
                  <c:v>0.72631157848354921</c:v>
                </c:pt>
                <c:pt idx="100">
                  <c:v>0.72034295768351608</c:v>
                </c:pt>
                <c:pt idx="101">
                  <c:v>0.70649124129309127</c:v>
                </c:pt>
                <c:pt idx="102">
                  <c:v>0.6788970501403816</c:v>
                </c:pt>
                <c:pt idx="103">
                  <c:v>0.67277707781085883</c:v>
                </c:pt>
                <c:pt idx="104">
                  <c:v>0.67113936882140179</c:v>
                </c:pt>
                <c:pt idx="105">
                  <c:v>0.66014746399222002</c:v>
                </c:pt>
                <c:pt idx="106">
                  <c:v>0.68492059689869722</c:v>
                </c:pt>
                <c:pt idx="107">
                  <c:v>0.70766543622348632</c:v>
                </c:pt>
                <c:pt idx="108">
                  <c:v>0.70766543622348632</c:v>
                </c:pt>
                <c:pt idx="109">
                  <c:v>0.71110959895201276</c:v>
                </c:pt>
                <c:pt idx="110">
                  <c:v>0.71769339048481007</c:v>
                </c:pt>
                <c:pt idx="111">
                  <c:v>0.71928014039074939</c:v>
                </c:pt>
                <c:pt idx="112">
                  <c:v>0.74443806014941682</c:v>
                </c:pt>
                <c:pt idx="113">
                  <c:v>0.75086622813374715</c:v>
                </c:pt>
                <c:pt idx="114">
                  <c:v>0.74438771135432458</c:v>
                </c:pt>
                <c:pt idx="115">
                  <c:v>0.7337912734247769</c:v>
                </c:pt>
                <c:pt idx="116">
                  <c:v>0.71694822831744398</c:v>
                </c:pt>
                <c:pt idx="117">
                  <c:v>0.69047696786739898</c:v>
                </c:pt>
                <c:pt idx="118">
                  <c:v>0.70383129919115417</c:v>
                </c:pt>
                <c:pt idx="119">
                  <c:v>0.71988432593185703</c:v>
                </c:pt>
                <c:pt idx="120">
                  <c:v>0.73444031516514852</c:v>
                </c:pt>
                <c:pt idx="121">
                  <c:v>0.7312219591540059</c:v>
                </c:pt>
                <c:pt idx="122">
                  <c:v>0.74821788151189195</c:v>
                </c:pt>
                <c:pt idx="123">
                  <c:v>0.73081520191850269</c:v>
                </c:pt>
                <c:pt idx="124">
                  <c:v>0.71541670951399983</c:v>
                </c:pt>
                <c:pt idx="125">
                  <c:v>0.71207019293353124</c:v>
                </c:pt>
                <c:pt idx="126">
                  <c:v>0.72424025956787308</c:v>
                </c:pt>
                <c:pt idx="127">
                  <c:v>0.6961703485875943</c:v>
                </c:pt>
                <c:pt idx="128">
                  <c:v>0.70392192702232037</c:v>
                </c:pt>
                <c:pt idx="129">
                  <c:v>0.68989353213275351</c:v>
                </c:pt>
                <c:pt idx="130">
                  <c:v>0.67907739037007586</c:v>
                </c:pt>
                <c:pt idx="131">
                  <c:v>0.67851226328819136</c:v>
                </c:pt>
                <c:pt idx="132">
                  <c:v>0.66701320877753423</c:v>
                </c:pt>
                <c:pt idx="133">
                  <c:v>0.66174733509930461</c:v>
                </c:pt>
                <c:pt idx="134">
                  <c:v>0.64958031990708964</c:v>
                </c:pt>
                <c:pt idx="135">
                  <c:v>0.65081035622840522</c:v>
                </c:pt>
                <c:pt idx="136">
                  <c:v>0.66180104048073629</c:v>
                </c:pt>
                <c:pt idx="137">
                  <c:v>0.64534674910035861</c:v>
                </c:pt>
                <c:pt idx="138">
                  <c:v>0.63839342792600484</c:v>
                </c:pt>
                <c:pt idx="139">
                  <c:v>0.62478948863627692</c:v>
                </c:pt>
                <c:pt idx="140">
                  <c:v>0.64927426026177104</c:v>
                </c:pt>
                <c:pt idx="141">
                  <c:v>0.64807962066912639</c:v>
                </c:pt>
                <c:pt idx="142">
                  <c:v>0.61843272439771402</c:v>
                </c:pt>
                <c:pt idx="143">
                  <c:v>0.63658239702374531</c:v>
                </c:pt>
                <c:pt idx="144">
                  <c:v>0.63658239702374531</c:v>
                </c:pt>
                <c:pt idx="145">
                  <c:v>0.642307817886272</c:v>
                </c:pt>
                <c:pt idx="146">
                  <c:v>0.64943903813661852</c:v>
                </c:pt>
                <c:pt idx="147">
                  <c:v>0.63049171853863983</c:v>
                </c:pt>
                <c:pt idx="148">
                  <c:v>0.64600433487868525</c:v>
                </c:pt>
                <c:pt idx="149">
                  <c:v>0.63136382069848118</c:v>
                </c:pt>
                <c:pt idx="150">
                  <c:v>0.6147816738929901</c:v>
                </c:pt>
                <c:pt idx="151">
                  <c:v>0.61864449448131431</c:v>
                </c:pt>
                <c:pt idx="152">
                  <c:v>0.60422124298053881</c:v>
                </c:pt>
                <c:pt idx="153">
                  <c:v>0.62914206568595354</c:v>
                </c:pt>
                <c:pt idx="154">
                  <c:v>0.65625077239628837</c:v>
                </c:pt>
                <c:pt idx="155">
                  <c:v>0.65707008460733585</c:v>
                </c:pt>
                <c:pt idx="156">
                  <c:v>0.68146392325745109</c:v>
                </c:pt>
                <c:pt idx="157">
                  <c:v>0.69481093112010206</c:v>
                </c:pt>
                <c:pt idx="158">
                  <c:v>0.68443755361002379</c:v>
                </c:pt>
                <c:pt idx="159">
                  <c:v>0.70704050087591652</c:v>
                </c:pt>
                <c:pt idx="160">
                  <c:v>0.69917815509198722</c:v>
                </c:pt>
                <c:pt idx="161">
                  <c:v>0.73814995335870703</c:v>
                </c:pt>
                <c:pt idx="162">
                  <c:v>0.74223339321279935</c:v>
                </c:pt>
                <c:pt idx="163">
                  <c:v>0.74223339321279935</c:v>
                </c:pt>
                <c:pt idx="164">
                  <c:v>0.70615375179386652</c:v>
                </c:pt>
                <c:pt idx="165">
                  <c:v>0.71998960068523177</c:v>
                </c:pt>
                <c:pt idx="166">
                  <c:v>0.70751072810765725</c:v>
                </c:pt>
                <c:pt idx="167">
                  <c:v>0.69524087931576894</c:v>
                </c:pt>
                <c:pt idx="168">
                  <c:v>0.71046055721164092</c:v>
                </c:pt>
                <c:pt idx="169">
                  <c:v>0.6824919541099721</c:v>
                </c:pt>
                <c:pt idx="170">
                  <c:v>0.67903589075715132</c:v>
                </c:pt>
                <c:pt idx="171">
                  <c:v>0.67338614565936938</c:v>
                </c:pt>
                <c:pt idx="172">
                  <c:v>0.68493982098409623</c:v>
                </c:pt>
                <c:pt idx="173">
                  <c:v>0.66457724252770467</c:v>
                </c:pt>
                <c:pt idx="174">
                  <c:v>0.67299464563450007</c:v>
                </c:pt>
                <c:pt idx="175">
                  <c:v>0.68560747652144138</c:v>
                </c:pt>
                <c:pt idx="176">
                  <c:v>0.69660456880223875</c:v>
                </c:pt>
                <c:pt idx="177">
                  <c:v>0.6983326004786492</c:v>
                </c:pt>
                <c:pt idx="178">
                  <c:v>0.70201324997200298</c:v>
                </c:pt>
                <c:pt idx="179">
                  <c:v>0.67464272952718818</c:v>
                </c:pt>
                <c:pt idx="180">
                  <c:v>0.65973429872825051</c:v>
                </c:pt>
                <c:pt idx="181">
                  <c:v>0.63259294158715873</c:v>
                </c:pt>
                <c:pt idx="182">
                  <c:v>0.60394325660278669</c:v>
                </c:pt>
                <c:pt idx="183">
                  <c:v>0.61248515854835572</c:v>
                </c:pt>
                <c:pt idx="184">
                  <c:v>0.62233734974317534</c:v>
                </c:pt>
                <c:pt idx="185">
                  <c:v>0.60804500510963977</c:v>
                </c:pt>
                <c:pt idx="186">
                  <c:v>0.61359924006885269</c:v>
                </c:pt>
                <c:pt idx="187">
                  <c:v>0.61926515780990665</c:v>
                </c:pt>
                <c:pt idx="188">
                  <c:v>0.6262276333106408</c:v>
                </c:pt>
                <c:pt idx="189">
                  <c:v>0.6311761570076827</c:v>
                </c:pt>
                <c:pt idx="190">
                  <c:v>0.62782140153347177</c:v>
                </c:pt>
                <c:pt idx="191">
                  <c:v>0.64030912329321399</c:v>
                </c:pt>
                <c:pt idx="192">
                  <c:v>0.65300647912706777</c:v>
                </c:pt>
                <c:pt idx="193">
                  <c:v>0.68236898099226173</c:v>
                </c:pt>
                <c:pt idx="194">
                  <c:v>0.66883064770826017</c:v>
                </c:pt>
                <c:pt idx="195">
                  <c:v>0.65911973828391168</c:v>
                </c:pt>
                <c:pt idx="196">
                  <c:v>0.66358643926913075</c:v>
                </c:pt>
                <c:pt idx="197">
                  <c:v>0.67990585690750382</c:v>
                </c:pt>
                <c:pt idx="198">
                  <c:v>0.6694195760387337</c:v>
                </c:pt>
                <c:pt idx="199">
                  <c:v>0.65085887415822152</c:v>
                </c:pt>
                <c:pt idx="200">
                  <c:v>0.65592640409820879</c:v>
                </c:pt>
                <c:pt idx="201">
                  <c:v>0.64267246522042543</c:v>
                </c:pt>
                <c:pt idx="202">
                  <c:v>0.65173524833704033</c:v>
                </c:pt>
                <c:pt idx="203">
                  <c:v>0.67021203555906539</c:v>
                </c:pt>
                <c:pt idx="204">
                  <c:v>0.67757394483419831</c:v>
                </c:pt>
                <c:pt idx="205">
                  <c:v>0.68264055934154766</c:v>
                </c:pt>
                <c:pt idx="206">
                  <c:v>0.67011957686262313</c:v>
                </c:pt>
                <c:pt idx="207">
                  <c:v>0.6361628237313095</c:v>
                </c:pt>
                <c:pt idx="208">
                  <c:v>0.64118458203939477</c:v>
                </c:pt>
                <c:pt idx="209">
                  <c:v>0.63565658948247239</c:v>
                </c:pt>
                <c:pt idx="210">
                  <c:v>0.61434623310149494</c:v>
                </c:pt>
                <c:pt idx="211">
                  <c:v>0.61179858406982435</c:v>
                </c:pt>
                <c:pt idx="212">
                  <c:v>0.62688582937739279</c:v>
                </c:pt>
                <c:pt idx="213">
                  <c:v>0.6203835113493813</c:v>
                </c:pt>
                <c:pt idx="214">
                  <c:v>0.62386642739291798</c:v>
                </c:pt>
                <c:pt idx="215">
                  <c:v>0.64563877211189391</c:v>
                </c:pt>
                <c:pt idx="216">
                  <c:v>0.64498118633356727</c:v>
                </c:pt>
                <c:pt idx="217">
                  <c:v>0.62746865482361291</c:v>
                </c:pt>
                <c:pt idx="218">
                  <c:v>0.627958716429178</c:v>
                </c:pt>
                <c:pt idx="219">
                  <c:v>0.61161244610008914</c:v>
                </c:pt>
                <c:pt idx="220">
                  <c:v>0.6248190876249069</c:v>
                </c:pt>
                <c:pt idx="221">
                  <c:v>0.62301660076060239</c:v>
                </c:pt>
                <c:pt idx="222">
                  <c:v>0.62824036453748222</c:v>
                </c:pt>
                <c:pt idx="223">
                  <c:v>0.65012256117302314</c:v>
                </c:pt>
                <c:pt idx="224">
                  <c:v>0.64011566186237445</c:v>
                </c:pt>
                <c:pt idx="225">
                  <c:v>0.62143198686415191</c:v>
                </c:pt>
                <c:pt idx="226">
                  <c:v>0.61833141651910395</c:v>
                </c:pt>
                <c:pt idx="227">
                  <c:v>0.61368620616946667</c:v>
                </c:pt>
                <c:pt idx="228">
                  <c:v>0.61837596757415536</c:v>
                </c:pt>
                <c:pt idx="229">
                  <c:v>0.62083695564942465</c:v>
                </c:pt>
                <c:pt idx="230">
                  <c:v>0.62225404537311357</c:v>
                </c:pt>
                <c:pt idx="231">
                  <c:v>0.61942932539632889</c:v>
                </c:pt>
                <c:pt idx="232">
                  <c:v>0.63186669836097886</c:v>
                </c:pt>
                <c:pt idx="233">
                  <c:v>0.6184278420903111</c:v>
                </c:pt>
                <c:pt idx="234">
                  <c:v>0.62142924056623783</c:v>
                </c:pt>
                <c:pt idx="235">
                  <c:v>0.62840636298918051</c:v>
                </c:pt>
                <c:pt idx="236">
                  <c:v>0.62461830273296304</c:v>
                </c:pt>
                <c:pt idx="237">
                  <c:v>0.62831237857167488</c:v>
                </c:pt>
                <c:pt idx="238">
                  <c:v>0.64892395470561359</c:v>
                </c:pt>
                <c:pt idx="239">
                  <c:v>0.66683256340362729</c:v>
                </c:pt>
                <c:pt idx="240">
                  <c:v>0.6696160889117001</c:v>
                </c:pt>
                <c:pt idx="241">
                  <c:v>0.67947468813498602</c:v>
                </c:pt>
                <c:pt idx="242">
                  <c:v>0.68377081350531665</c:v>
                </c:pt>
                <c:pt idx="243">
                  <c:v>0.67656574835550143</c:v>
                </c:pt>
                <c:pt idx="244">
                  <c:v>0.70989726099503248</c:v>
                </c:pt>
                <c:pt idx="245">
                  <c:v>0.71158104676060419</c:v>
                </c:pt>
                <c:pt idx="246">
                  <c:v>0.71081849137311537</c:v>
                </c:pt>
                <c:pt idx="247">
                  <c:v>0.71639256070615243</c:v>
                </c:pt>
                <c:pt idx="248">
                  <c:v>0.72132125002937009</c:v>
                </c:pt>
                <c:pt idx="249">
                  <c:v>0.72457713877867247</c:v>
                </c:pt>
                <c:pt idx="250">
                  <c:v>0.71439874842049733</c:v>
                </c:pt>
                <c:pt idx="251">
                  <c:v>0.70252741797036988</c:v>
                </c:pt>
                <c:pt idx="252">
                  <c:v>0.73850331035699124</c:v>
                </c:pt>
                <c:pt idx="253">
                  <c:v>0.73789088592214114</c:v>
                </c:pt>
                <c:pt idx="254">
                  <c:v>0.75639879785385966</c:v>
                </c:pt>
                <c:pt idx="255">
                  <c:v>0.75882988179628641</c:v>
                </c:pt>
                <c:pt idx="256">
                  <c:v>0.81865157382704856</c:v>
                </c:pt>
                <c:pt idx="257">
                  <c:v>0.89640598094862622</c:v>
                </c:pt>
                <c:pt idx="258">
                  <c:v>0.89656648680449613</c:v>
                </c:pt>
                <c:pt idx="259">
                  <c:v>0.94857007896216783</c:v>
                </c:pt>
                <c:pt idx="260">
                  <c:v>0.96352428139300772</c:v>
                </c:pt>
                <c:pt idx="261">
                  <c:v>0.98704327158536753</c:v>
                </c:pt>
                <c:pt idx="262">
                  <c:v>1.0025244580715067</c:v>
                </c:pt>
                <c:pt idx="263">
                  <c:v>1.0303179083950971</c:v>
                </c:pt>
                <c:pt idx="264">
                  <c:v>1.0227713868712922</c:v>
                </c:pt>
                <c:pt idx="265">
                  <c:v>0.97962369005403793</c:v>
                </c:pt>
                <c:pt idx="266">
                  <c:v>0.93859521979385063</c:v>
                </c:pt>
                <c:pt idx="267">
                  <c:v>0.97762926747995738</c:v>
                </c:pt>
                <c:pt idx="268">
                  <c:v>0.99077457501802635</c:v>
                </c:pt>
                <c:pt idx="269">
                  <c:v>1.0101198026693405</c:v>
                </c:pt>
                <c:pt idx="270">
                  <c:v>0.98902976040991852</c:v>
                </c:pt>
                <c:pt idx="271">
                  <c:v>1.0292242715368496</c:v>
                </c:pt>
                <c:pt idx="272">
                  <c:v>1.1038036531254853</c:v>
                </c:pt>
                <c:pt idx="273">
                  <c:v>1.1263165828486372</c:v>
                </c:pt>
                <c:pt idx="274">
                  <c:v>1.1790555725588692</c:v>
                </c:pt>
                <c:pt idx="275">
                  <c:v>1.2310460435153956</c:v>
                </c:pt>
                <c:pt idx="276">
                  <c:v>1.3082432573046183</c:v>
                </c:pt>
                <c:pt idx="277">
                  <c:v>1.3407078552359237</c:v>
                </c:pt>
                <c:pt idx="278">
                  <c:v>1.3553453179740009</c:v>
                </c:pt>
                <c:pt idx="279">
                  <c:v>1.2834112315650938</c:v>
                </c:pt>
                <c:pt idx="280">
                  <c:v>1.3147721228791331</c:v>
                </c:pt>
                <c:pt idx="281">
                  <c:v>1.4212384644044698</c:v>
                </c:pt>
                <c:pt idx="282">
                  <c:v>1.4072469919646373</c:v>
                </c:pt>
                <c:pt idx="283">
                  <c:v>1.5327683689950289</c:v>
                </c:pt>
                <c:pt idx="284">
                  <c:v>1.5764818031825931</c:v>
                </c:pt>
                <c:pt idx="285">
                  <c:v>1.3665468568772943</c:v>
                </c:pt>
                <c:pt idx="286">
                  <c:v>1.2794309304548874</c:v>
                </c:pt>
                <c:pt idx="287">
                  <c:v>1.1250407748954194</c:v>
                </c:pt>
                <c:pt idx="288">
                  <c:v>1.1832891433656003</c:v>
                </c:pt>
                <c:pt idx="289">
                  <c:v>1.2075630603401319</c:v>
                </c:pt>
                <c:pt idx="290">
                  <c:v>1.242214016555294</c:v>
                </c:pt>
                <c:pt idx="291">
                  <c:v>1.1179644806033555</c:v>
                </c:pt>
                <c:pt idx="292">
                  <c:v>1.1425224868398929</c:v>
                </c:pt>
                <c:pt idx="293">
                  <c:v>1.2099990265899616</c:v>
                </c:pt>
                <c:pt idx="294">
                  <c:v>1.0703677811652177</c:v>
                </c:pt>
                <c:pt idx="295">
                  <c:v>0.98633259071403445</c:v>
                </c:pt>
                <c:pt idx="296">
                  <c:v>0.96430667115432078</c:v>
                </c:pt>
                <c:pt idx="297">
                  <c:v>0.97653288432379581</c:v>
                </c:pt>
                <c:pt idx="298">
                  <c:v>0.94531144391495137</c:v>
                </c:pt>
                <c:pt idx="299">
                  <c:v>0.9436117906503203</c:v>
                </c:pt>
                <c:pt idx="300">
                  <c:v>0.93153875987561108</c:v>
                </c:pt>
                <c:pt idx="301">
                  <c:v>0.9713204108827852</c:v>
                </c:pt>
                <c:pt idx="302">
                  <c:v>1.0348514359628931</c:v>
                </c:pt>
                <c:pt idx="303">
                  <c:v>1.0412844862546264</c:v>
                </c:pt>
                <c:pt idx="304">
                  <c:v>1.0321689131892178</c:v>
                </c:pt>
                <c:pt idx="305">
                  <c:v>1.0954774881382816</c:v>
                </c:pt>
                <c:pt idx="306">
                  <c:v>1.0926722973911085</c:v>
                </c:pt>
                <c:pt idx="307">
                  <c:v>1.1078260641370414</c:v>
                </c:pt>
                <c:pt idx="308">
                  <c:v>1.0485679734671003</c:v>
                </c:pt>
                <c:pt idx="309">
                  <c:v>1.0756309085455331</c:v>
                </c:pt>
                <c:pt idx="310">
                  <c:v>1.0480428202770771</c:v>
                </c:pt>
                <c:pt idx="311">
                  <c:v>1.0921001519923323</c:v>
                </c:pt>
                <c:pt idx="312">
                  <c:v>1.1070369612030493</c:v>
                </c:pt>
                <c:pt idx="313">
                  <c:v>1.0799609049234713</c:v>
                </c:pt>
                <c:pt idx="314">
                  <c:v>0.97231518101612402</c:v>
                </c:pt>
                <c:pt idx="315">
                  <c:v>0.8852142066601385</c:v>
                </c:pt>
                <c:pt idx="316">
                  <c:v>0.88997232036846774</c:v>
                </c:pt>
                <c:pt idx="317">
                  <c:v>0.83536279663450341</c:v>
                </c:pt>
                <c:pt idx="318">
                  <c:v>0.84326359058923039</c:v>
                </c:pt>
                <c:pt idx="319">
                  <c:v>0.84326359058923039</c:v>
                </c:pt>
                <c:pt idx="320">
                  <c:v>0.87271885629507939</c:v>
                </c:pt>
                <c:pt idx="321">
                  <c:v>0.84439811677197696</c:v>
                </c:pt>
                <c:pt idx="322">
                  <c:v>0.87702932344340589</c:v>
                </c:pt>
                <c:pt idx="323">
                  <c:v>0.85754922205008699</c:v>
                </c:pt>
                <c:pt idx="324">
                  <c:v>0.90174692010317536</c:v>
                </c:pt>
                <c:pt idx="325">
                  <c:v>0.90915704216391191</c:v>
                </c:pt>
                <c:pt idx="326">
                  <c:v>0.91834066238874823</c:v>
                </c:pt>
                <c:pt idx="327">
                  <c:v>0.91084265879475967</c:v>
                </c:pt>
                <c:pt idx="328">
                  <c:v>0.9392692833596622</c:v>
                </c:pt>
                <c:pt idx="329">
                  <c:v>0.90299495993303902</c:v>
                </c:pt>
                <c:pt idx="330">
                  <c:v>0.89661256358061103</c:v>
                </c:pt>
                <c:pt idx="331">
                  <c:v>0.88896076730343143</c:v>
                </c:pt>
                <c:pt idx="332">
                  <c:v>0.86267594996733421</c:v>
                </c:pt>
                <c:pt idx="333">
                  <c:v>0.86217978547751561</c:v>
                </c:pt>
                <c:pt idx="334">
                  <c:v>0.86082586060585153</c:v>
                </c:pt>
                <c:pt idx="335">
                  <c:v>0.89672180520875056</c:v>
                </c:pt>
                <c:pt idx="336">
                  <c:v>0.89320562844603169</c:v>
                </c:pt>
                <c:pt idx="337">
                  <c:v>0.88037309372596029</c:v>
                </c:pt>
                <c:pt idx="338">
                  <c:v>0.87096885423535586</c:v>
                </c:pt>
                <c:pt idx="339">
                  <c:v>0.89482808022485472</c:v>
                </c:pt>
                <c:pt idx="340">
                  <c:v>0.91179959104572617</c:v>
                </c:pt>
                <c:pt idx="341">
                  <c:v>0.93200074821360945</c:v>
                </c:pt>
                <c:pt idx="342">
                  <c:v>0.91934336627161672</c:v>
                </c:pt>
                <c:pt idx="343">
                  <c:v>0.90912805346370718</c:v>
                </c:pt>
                <c:pt idx="344">
                  <c:v>0.90832155730959219</c:v>
                </c:pt>
                <c:pt idx="345">
                  <c:v>0.93089368501000413</c:v>
                </c:pt>
                <c:pt idx="346">
                  <c:v>0.94841933772110365</c:v>
                </c:pt>
                <c:pt idx="347">
                  <c:v>0.93688702249126454</c:v>
                </c:pt>
                <c:pt idx="348">
                  <c:v>0.93598471105436776</c:v>
                </c:pt>
                <c:pt idx="349">
                  <c:v>0.93949478493283312</c:v>
                </c:pt>
                <c:pt idx="350">
                  <c:v>0.91630199390382894</c:v>
                </c:pt>
                <c:pt idx="351">
                  <c:v>0.92577580627492462</c:v>
                </c:pt>
                <c:pt idx="352">
                  <c:v>0.91686773127413879</c:v>
                </c:pt>
                <c:pt idx="353">
                  <c:v>0.91686773127413879</c:v>
                </c:pt>
                <c:pt idx="354">
                  <c:v>0.93490358510884042</c:v>
                </c:pt>
                <c:pt idx="355">
                  <c:v>0.94318275788729122</c:v>
                </c:pt>
                <c:pt idx="356">
                  <c:v>0.94725033024232419</c:v>
                </c:pt>
                <c:pt idx="357">
                  <c:v>0.95367239534240078</c:v>
                </c:pt>
                <c:pt idx="358">
                  <c:v>0.97525402492845126</c:v>
                </c:pt>
                <c:pt idx="359">
                  <c:v>0.9742815303226382</c:v>
                </c:pt>
                <c:pt idx="360">
                  <c:v>0.9953615028230417</c:v>
                </c:pt>
                <c:pt idx="361">
                  <c:v>0.98983991829458551</c:v>
                </c:pt>
                <c:pt idx="362">
                  <c:v>0.98649584286781855</c:v>
                </c:pt>
                <c:pt idx="363">
                  <c:v>0.95295957846157886</c:v>
                </c:pt>
                <c:pt idx="364">
                  <c:v>0.94904549364552426</c:v>
                </c:pt>
                <c:pt idx="365">
                  <c:v>0.94705686881148465</c:v>
                </c:pt>
                <c:pt idx="366">
                  <c:v>0.96252279808698982</c:v>
                </c:pt>
                <c:pt idx="367">
                  <c:v>0.94984192004062085</c:v>
                </c:pt>
                <c:pt idx="368">
                  <c:v>0.95300779124718238</c:v>
                </c:pt>
                <c:pt idx="369">
                  <c:v>0.96400122179742764</c:v>
                </c:pt>
                <c:pt idx="370">
                  <c:v>0.9582047023333462</c:v>
                </c:pt>
                <c:pt idx="371">
                  <c:v>0.97545419953196977</c:v>
                </c:pt>
                <c:pt idx="372">
                  <c:v>0.97709465481934077</c:v>
                </c:pt>
                <c:pt idx="373">
                  <c:v>0.99276625129419283</c:v>
                </c:pt>
                <c:pt idx="374">
                  <c:v>0.9820492814006363</c:v>
                </c:pt>
                <c:pt idx="375">
                  <c:v>0.98035512073183351</c:v>
                </c:pt>
                <c:pt idx="376">
                  <c:v>0.98788821591028031</c:v>
                </c:pt>
                <c:pt idx="377">
                  <c:v>0.99765222042763524</c:v>
                </c:pt>
                <c:pt idx="378">
                  <c:v>0.9833314973823204</c:v>
                </c:pt>
                <c:pt idx="379">
                  <c:v>1.0028918517035743</c:v>
                </c:pt>
                <c:pt idx="380">
                  <c:v>0.99051855902358732</c:v>
                </c:pt>
                <c:pt idx="381">
                  <c:v>0.96826866361176611</c:v>
                </c:pt>
                <c:pt idx="382">
                  <c:v>0.96262563168666326</c:v>
                </c:pt>
                <c:pt idx="383">
                  <c:v>0.94687408742808887</c:v>
                </c:pt>
                <c:pt idx="384">
                  <c:v>0.9409161466754995</c:v>
                </c:pt>
                <c:pt idx="385">
                  <c:v>0.94308816318136024</c:v>
                </c:pt>
                <c:pt idx="386">
                  <c:v>0.94901650494531975</c:v>
                </c:pt>
                <c:pt idx="387">
                  <c:v>0.94763755824821583</c:v>
                </c:pt>
                <c:pt idx="388">
                  <c:v>0.96376748133051415</c:v>
                </c:pt>
                <c:pt idx="389">
                  <c:v>0.95301603014092473</c:v>
                </c:pt>
                <c:pt idx="390">
                  <c:v>0.96360667033043146</c:v>
                </c:pt>
                <c:pt idx="391">
                  <c:v>0.97415062345539816</c:v>
                </c:pt>
                <c:pt idx="392">
                  <c:v>0.98194095520513469</c:v>
                </c:pt>
                <c:pt idx="393">
                  <c:v>0.98330189839369031</c:v>
                </c:pt>
                <c:pt idx="394">
                  <c:v>0.98805146806406441</c:v>
                </c:pt>
                <c:pt idx="395">
                  <c:v>0.99270735846114544</c:v>
                </c:pt>
                <c:pt idx="396">
                  <c:v>0.99540513844545497</c:v>
                </c:pt>
                <c:pt idx="397">
                  <c:v>0.97906802244274649</c:v>
                </c:pt>
                <c:pt idx="398">
                  <c:v>0.99743221145029248</c:v>
                </c:pt>
                <c:pt idx="399">
                  <c:v>1.0165946577182108</c:v>
                </c:pt>
                <c:pt idx="400">
                  <c:v>1.0274568762570035</c:v>
                </c:pt>
                <c:pt idx="401">
                  <c:v>1.0268844257140146</c:v>
                </c:pt>
                <c:pt idx="402">
                  <c:v>1.0233374293858148</c:v>
                </c:pt>
                <c:pt idx="403">
                  <c:v>1.0230048221939929</c:v>
                </c:pt>
                <c:pt idx="404">
                  <c:v>1.0219105750473203</c:v>
                </c:pt>
                <c:pt idx="405">
                  <c:v>1.0219105750473203</c:v>
                </c:pt>
                <c:pt idx="406">
                  <c:v>1.0345984714105809</c:v>
                </c:pt>
                <c:pt idx="407">
                  <c:v>1.0309748838849986</c:v>
                </c:pt>
                <c:pt idx="408">
                  <c:v>1.0426207127619549</c:v>
                </c:pt>
                <c:pt idx="409">
                  <c:v>1.0288681682406513</c:v>
                </c:pt>
                <c:pt idx="410">
                  <c:v>1.0474602999750695</c:v>
                </c:pt>
                <c:pt idx="411">
                  <c:v>1.0322744930868053</c:v>
                </c:pt>
                <c:pt idx="412">
                  <c:v>1.0233990685167762</c:v>
                </c:pt>
                <c:pt idx="413">
                  <c:v>1.0123516274408868</c:v>
                </c:pt>
                <c:pt idx="414">
                  <c:v>1.0039220185655842</c:v>
                </c:pt>
                <c:pt idx="415">
                  <c:v>0.99664280337208766</c:v>
                </c:pt>
                <c:pt idx="416">
                  <c:v>1.006079693293449</c:v>
                </c:pt>
                <c:pt idx="417">
                  <c:v>1.0091643961394374</c:v>
                </c:pt>
                <c:pt idx="418">
                  <c:v>1.0349728833595402</c:v>
                </c:pt>
                <c:pt idx="419">
                  <c:v>1.0463215017733456</c:v>
                </c:pt>
                <c:pt idx="420">
                  <c:v>1.0643015142171266</c:v>
                </c:pt>
                <c:pt idx="421">
                  <c:v>1.0857424723211313</c:v>
                </c:pt>
                <c:pt idx="422">
                  <c:v>1.0564339809815817</c:v>
                </c:pt>
                <c:pt idx="423">
                  <c:v>0.95505591920269484</c:v>
                </c:pt>
                <c:pt idx="424">
                  <c:v>0.97620485429516413</c:v>
                </c:pt>
                <c:pt idx="425">
                  <c:v>1.0036266389677093</c:v>
                </c:pt>
                <c:pt idx="426">
                  <c:v>0.99310038420707814</c:v>
                </c:pt>
                <c:pt idx="427">
                  <c:v>1.0091625652741614</c:v>
                </c:pt>
                <c:pt idx="428">
                  <c:v>0.99778556844857658</c:v>
                </c:pt>
                <c:pt idx="429">
                  <c:v>0.96204677311520803</c:v>
                </c:pt>
                <c:pt idx="430">
                  <c:v>0.96697027498681021</c:v>
                </c:pt>
                <c:pt idx="431">
                  <c:v>0.95544040091067228</c:v>
                </c:pt>
                <c:pt idx="432">
                  <c:v>0.96396643535718196</c:v>
                </c:pt>
                <c:pt idx="433">
                  <c:v>0.93726326530549964</c:v>
                </c:pt>
                <c:pt idx="434">
                  <c:v>0.94052525693905564</c:v>
                </c:pt>
                <c:pt idx="435">
                  <c:v>0.94321083115485782</c:v>
                </c:pt>
                <c:pt idx="436">
                  <c:v>0.96525139763678003</c:v>
                </c:pt>
                <c:pt idx="437">
                  <c:v>0.97441792978570629</c:v>
                </c:pt>
                <c:pt idx="438">
                  <c:v>0.9585504307263133</c:v>
                </c:pt>
                <c:pt idx="439">
                  <c:v>0.93836025875008655</c:v>
                </c:pt>
                <c:pt idx="440">
                  <c:v>0.93592246163498105</c:v>
                </c:pt>
                <c:pt idx="441">
                  <c:v>0.92211560144382032</c:v>
                </c:pt>
                <c:pt idx="442">
                  <c:v>0.88179354003598875</c:v>
                </c:pt>
                <c:pt idx="443">
                  <c:v>0.86887312378266535</c:v>
                </c:pt>
                <c:pt idx="444">
                  <c:v>0.83830103025840519</c:v>
                </c:pt>
                <c:pt idx="445">
                  <c:v>0.86391941263400795</c:v>
                </c:pt>
                <c:pt idx="446">
                  <c:v>0.86333567175514991</c:v>
                </c:pt>
                <c:pt idx="447">
                  <c:v>0.87686057869379352</c:v>
                </c:pt>
                <c:pt idx="448">
                  <c:v>0.83623032163115452</c:v>
                </c:pt>
                <c:pt idx="449">
                  <c:v>0.85297266914830283</c:v>
                </c:pt>
                <c:pt idx="450">
                  <c:v>0.81441952874138079</c:v>
                </c:pt>
                <c:pt idx="451">
                  <c:v>0.83287007356111531</c:v>
                </c:pt>
                <c:pt idx="452">
                  <c:v>0.83159426560789762</c:v>
                </c:pt>
                <c:pt idx="453">
                  <c:v>0.82459151107108974</c:v>
                </c:pt>
                <c:pt idx="454">
                  <c:v>0.81828784192553317</c:v>
                </c:pt>
                <c:pt idx="455">
                  <c:v>0.85363635781088321</c:v>
                </c:pt>
                <c:pt idx="456">
                  <c:v>0.86091862444650646</c:v>
                </c:pt>
                <c:pt idx="457">
                  <c:v>0.86091862444650646</c:v>
                </c:pt>
                <c:pt idx="458">
                  <c:v>0.79548441491190947</c:v>
                </c:pt>
                <c:pt idx="459">
                  <c:v>0.77825963439451307</c:v>
                </c:pt>
                <c:pt idx="460">
                  <c:v>0.7930231216924275</c:v>
                </c:pt>
                <c:pt idx="461">
                  <c:v>0.81671116177861236</c:v>
                </c:pt>
                <c:pt idx="462">
                  <c:v>0.79303075029774439</c:v>
                </c:pt>
                <c:pt idx="463">
                  <c:v>0.81751491163481316</c:v>
                </c:pt>
                <c:pt idx="464">
                  <c:v>0.78711430915807967</c:v>
                </c:pt>
                <c:pt idx="465">
                  <c:v>0.78977058952946455</c:v>
                </c:pt>
                <c:pt idx="466">
                  <c:v>0.79517164209391178</c:v>
                </c:pt>
                <c:pt idx="467">
                  <c:v>0.79146505534248013</c:v>
                </c:pt>
                <c:pt idx="468">
                  <c:v>0.76781912515764505</c:v>
                </c:pt>
                <c:pt idx="469">
                  <c:v>0.76099793142738226</c:v>
                </c:pt>
                <c:pt idx="470">
                  <c:v>0.76739741585572041</c:v>
                </c:pt>
                <c:pt idx="471">
                  <c:v>0.77928674981439605</c:v>
                </c:pt>
                <c:pt idx="472">
                  <c:v>0.79215620698420175</c:v>
                </c:pt>
                <c:pt idx="473">
                  <c:v>0.7939007164480969</c:v>
                </c:pt>
                <c:pt idx="474">
                  <c:v>0.79893834225524152</c:v>
                </c:pt>
                <c:pt idx="475">
                  <c:v>0.79893834225524152</c:v>
                </c:pt>
                <c:pt idx="476">
                  <c:v>0.81851425893134233</c:v>
                </c:pt>
                <c:pt idx="477">
                  <c:v>0.85569333494856337</c:v>
                </c:pt>
                <c:pt idx="478">
                  <c:v>0.91360329848688138</c:v>
                </c:pt>
                <c:pt idx="479">
                  <c:v>0.90623589661592008</c:v>
                </c:pt>
                <c:pt idx="480">
                  <c:v>0.92206982981191832</c:v>
                </c:pt>
                <c:pt idx="481">
                  <c:v>0.9472131026483771</c:v>
                </c:pt>
                <c:pt idx="482">
                  <c:v>0.9431269164963707</c:v>
                </c:pt>
                <c:pt idx="483">
                  <c:v>0.99067235170677836</c:v>
                </c:pt>
                <c:pt idx="484">
                  <c:v>0.97299046515878629</c:v>
                </c:pt>
                <c:pt idx="485">
                  <c:v>0.99806477540317939</c:v>
                </c:pt>
                <c:pt idx="486">
                  <c:v>0.94179679287329576</c:v>
                </c:pt>
                <c:pt idx="487">
                  <c:v>0.93933733051908996</c:v>
                </c:pt>
                <c:pt idx="488">
                  <c:v>0.8968832264972586</c:v>
                </c:pt>
                <c:pt idx="489">
                  <c:v>0.87951594363254038</c:v>
                </c:pt>
                <c:pt idx="490">
                  <c:v>0.87057491305678514</c:v>
                </c:pt>
                <c:pt idx="491">
                  <c:v>0.8845203087205028</c:v>
                </c:pt>
                <c:pt idx="492">
                  <c:v>0.86288619432987113</c:v>
                </c:pt>
                <c:pt idx="493">
                  <c:v>0.87941768719605728</c:v>
                </c:pt>
                <c:pt idx="494">
                  <c:v>0.91603682358300942</c:v>
                </c:pt>
                <c:pt idx="495">
                  <c:v>0.9089873819816614</c:v>
                </c:pt>
                <c:pt idx="496">
                  <c:v>0.91880722788993696</c:v>
                </c:pt>
                <c:pt idx="497">
                  <c:v>0.89423915189438097</c:v>
                </c:pt>
                <c:pt idx="498">
                  <c:v>0.89230301186492245</c:v>
                </c:pt>
                <c:pt idx="499">
                  <c:v>0.89850964515084653</c:v>
                </c:pt>
                <c:pt idx="500">
                  <c:v>0.87510416860560392</c:v>
                </c:pt>
                <c:pt idx="501">
                  <c:v>0.84669981956822704</c:v>
                </c:pt>
                <c:pt idx="502">
                  <c:v>0.86167355122867839</c:v>
                </c:pt>
                <c:pt idx="503">
                  <c:v>0.88413247042618581</c:v>
                </c:pt>
                <c:pt idx="504">
                  <c:v>0.88071851697471482</c:v>
                </c:pt>
                <c:pt idx="505">
                  <c:v>0.91531088550104223</c:v>
                </c:pt>
                <c:pt idx="506">
                  <c:v>0.92496381752498136</c:v>
                </c:pt>
                <c:pt idx="507">
                  <c:v>0.91739990278105388</c:v>
                </c:pt>
                <c:pt idx="508">
                  <c:v>0.8947337906631363</c:v>
                </c:pt>
                <c:pt idx="509">
                  <c:v>0.88650161009343809</c:v>
                </c:pt>
                <c:pt idx="510">
                  <c:v>0.90739391890304311</c:v>
                </c:pt>
                <c:pt idx="511">
                  <c:v>0.8965567221896904</c:v>
                </c:pt>
                <c:pt idx="512">
                  <c:v>0.90168070380902365</c:v>
                </c:pt>
                <c:pt idx="513">
                  <c:v>0.90267730480763864</c:v>
                </c:pt>
                <c:pt idx="514">
                  <c:v>0.90450389806474485</c:v>
                </c:pt>
                <c:pt idx="515">
                  <c:v>0.88227658332466208</c:v>
                </c:pt>
                <c:pt idx="516">
                  <c:v>0.88042893511688092</c:v>
                </c:pt>
                <c:pt idx="517">
                  <c:v>0.87636838107873971</c:v>
                </c:pt>
                <c:pt idx="518">
                  <c:v>0.88858421934498355</c:v>
                </c:pt>
                <c:pt idx="519">
                  <c:v>0.90556946165542562</c:v>
                </c:pt>
                <c:pt idx="520">
                  <c:v>0.91693944016411877</c:v>
                </c:pt>
                <c:pt idx="521">
                  <c:v>0.91696903915274874</c:v>
                </c:pt>
                <c:pt idx="522">
                  <c:v>0.94099945104556137</c:v>
                </c:pt>
                <c:pt idx="523">
                  <c:v>0.94359470257441025</c:v>
                </c:pt>
                <c:pt idx="524">
                  <c:v>0.93846980552243897</c:v>
                </c:pt>
                <c:pt idx="525">
                  <c:v>0.9082702930818618</c:v>
                </c:pt>
                <c:pt idx="526">
                  <c:v>0.9082702930818618</c:v>
                </c:pt>
                <c:pt idx="527">
                  <c:v>0.87758377047784664</c:v>
                </c:pt>
                <c:pt idx="528">
                  <c:v>0.89010810954311048</c:v>
                </c:pt>
                <c:pt idx="529">
                  <c:v>0.92753740381472982</c:v>
                </c:pt>
                <c:pt idx="530">
                  <c:v>0.87890809636088063</c:v>
                </c:pt>
                <c:pt idx="531">
                  <c:v>0.9259634699657231</c:v>
                </c:pt>
                <c:pt idx="532">
                  <c:v>0.88108163858780475</c:v>
                </c:pt>
                <c:pt idx="533">
                  <c:v>0.83780944293177673</c:v>
                </c:pt>
                <c:pt idx="534">
                  <c:v>0.84592170182589144</c:v>
                </c:pt>
                <c:pt idx="535">
                  <c:v>0.84341463697450736</c:v>
                </c:pt>
                <c:pt idx="536">
                  <c:v>0.85337576465325382</c:v>
                </c:pt>
                <c:pt idx="537">
                  <c:v>0.8661500168287033</c:v>
                </c:pt>
                <c:pt idx="538">
                  <c:v>0.85700637049572814</c:v>
                </c:pt>
                <c:pt idx="539">
                  <c:v>0.87273747009205282</c:v>
                </c:pt>
                <c:pt idx="540">
                  <c:v>0.88349746531959739</c:v>
                </c:pt>
                <c:pt idx="541">
                  <c:v>0.87529366316167845</c:v>
                </c:pt>
                <c:pt idx="542">
                  <c:v>0.8586041055933239</c:v>
                </c:pt>
                <c:pt idx="543">
                  <c:v>0.87037840018381885</c:v>
                </c:pt>
                <c:pt idx="544">
                  <c:v>0.89431635338018922</c:v>
                </c:pt>
                <c:pt idx="545">
                  <c:v>0.89094206867636672</c:v>
                </c:pt>
                <c:pt idx="546">
                  <c:v>0.90555634045428035</c:v>
                </c:pt>
                <c:pt idx="547">
                  <c:v>0.90919274403679551</c:v>
                </c:pt>
                <c:pt idx="548">
                  <c:v>0.96206264061426749</c:v>
                </c:pt>
                <c:pt idx="549">
                  <c:v>1.0324011279350678</c:v>
                </c:pt>
                <c:pt idx="550">
                  <c:v>0.98077286315899315</c:v>
                </c:pt>
                <c:pt idx="551">
                  <c:v>0.97547525448264472</c:v>
                </c:pt>
                <c:pt idx="552">
                  <c:v>1.010029479982387</c:v>
                </c:pt>
                <c:pt idx="553">
                  <c:v>1.0234643693782899</c:v>
                </c:pt>
                <c:pt idx="554">
                  <c:v>1.0253147638839855</c:v>
                </c:pt>
                <c:pt idx="555">
                  <c:v>1.0315958523578035</c:v>
                </c:pt>
                <c:pt idx="556">
                  <c:v>1.0386520071318304</c:v>
                </c:pt>
                <c:pt idx="557">
                  <c:v>1.0238708214695806</c:v>
                </c:pt>
                <c:pt idx="558">
                  <c:v>0.99487571323645407</c:v>
                </c:pt>
                <c:pt idx="559">
                  <c:v>1.0185988449070973</c:v>
                </c:pt>
                <c:pt idx="560">
                  <c:v>0.98238677089986115</c:v>
                </c:pt>
                <c:pt idx="561">
                  <c:v>0.98196994390533943</c:v>
                </c:pt>
                <c:pt idx="562">
                  <c:v>0.9984550548511979</c:v>
                </c:pt>
                <c:pt idx="563">
                  <c:v>1.0180703351307345</c:v>
                </c:pt>
                <c:pt idx="564">
                  <c:v>1.0002618137344799</c:v>
                </c:pt>
                <c:pt idx="565">
                  <c:v>0.98394727840350993</c:v>
                </c:pt>
                <c:pt idx="566">
                  <c:v>1.0106861503280757</c:v>
                </c:pt>
                <c:pt idx="567">
                  <c:v>1.0100590789710171</c:v>
                </c:pt>
                <c:pt idx="568">
                  <c:v>1.0306938460651196</c:v>
                </c:pt>
                <c:pt idx="569">
                  <c:v>1.0400251560888933</c:v>
                </c:pt>
                <c:pt idx="570">
                  <c:v>1.0510939572596707</c:v>
                </c:pt>
                <c:pt idx="571">
                  <c:v>1.0213759623867036</c:v>
                </c:pt>
                <c:pt idx="572">
                  <c:v>1.0359328670526333</c:v>
                </c:pt>
                <c:pt idx="573">
                  <c:v>1.0364415424551721</c:v>
                </c:pt>
                <c:pt idx="574">
                  <c:v>1.0597869055905165</c:v>
                </c:pt>
                <c:pt idx="575">
                  <c:v>1.0893977948448326</c:v>
                </c:pt>
                <c:pt idx="576">
                  <c:v>1.0882596069315338</c:v>
                </c:pt>
                <c:pt idx="577">
                  <c:v>1.1005788890858763</c:v>
                </c:pt>
                <c:pt idx="578">
                  <c:v>1.0628383477173229</c:v>
                </c:pt>
                <c:pt idx="579">
                  <c:v>1.0668857805543188</c:v>
                </c:pt>
                <c:pt idx="580">
                  <c:v>1.1153289500384329</c:v>
                </c:pt>
                <c:pt idx="581">
                  <c:v>1.1278642742953533</c:v>
                </c:pt>
                <c:pt idx="582">
                  <c:v>1.0707754538333589</c:v>
                </c:pt>
                <c:pt idx="583">
                  <c:v>1.0686110659328152</c:v>
                </c:pt>
                <c:pt idx="584">
                  <c:v>1.0536867676348181</c:v>
                </c:pt>
                <c:pt idx="585">
                  <c:v>1.0389132105778851</c:v>
                </c:pt>
                <c:pt idx="586">
                  <c:v>1.0430827010999533</c:v>
                </c:pt>
                <c:pt idx="587">
                  <c:v>1.0632420535106992</c:v>
                </c:pt>
                <c:pt idx="588">
                  <c:v>1.0529541163801719</c:v>
                </c:pt>
                <c:pt idx="589">
                  <c:v>1.0456126517672883</c:v>
                </c:pt>
                <c:pt idx="590">
                  <c:v>1.0601216487918272</c:v>
                </c:pt>
                <c:pt idx="591">
                  <c:v>1.0517881603435191</c:v>
                </c:pt>
                <c:pt idx="592">
                  <c:v>1.0432496149842896</c:v>
                </c:pt>
                <c:pt idx="593">
                  <c:v>1.0650680364793803</c:v>
                </c:pt>
                <c:pt idx="594">
                  <c:v>1.0639026907311528</c:v>
                </c:pt>
                <c:pt idx="595">
                  <c:v>1.0987583987130238</c:v>
                </c:pt>
                <c:pt idx="596">
                  <c:v>1.0960307145958714</c:v>
                </c:pt>
                <c:pt idx="597">
                  <c:v>1.0953908271818802</c:v>
                </c:pt>
                <c:pt idx="598">
                  <c:v>1.0756629486878646</c:v>
                </c:pt>
                <c:pt idx="599">
                  <c:v>1.1008266661865731</c:v>
                </c:pt>
                <c:pt idx="600">
                  <c:v>1.0737292498121074</c:v>
                </c:pt>
                <c:pt idx="601">
                  <c:v>1.07535505817727</c:v>
                </c:pt>
                <c:pt idx="602">
                  <c:v>1.0799981325174184</c:v>
                </c:pt>
                <c:pt idx="603">
                  <c:v>1.0833827921244721</c:v>
                </c:pt>
                <c:pt idx="604">
                  <c:v>1.0366838269600405</c:v>
                </c:pt>
                <c:pt idx="605">
                  <c:v>1.0552582603301233</c:v>
                </c:pt>
                <c:pt idx="606">
                  <c:v>1.0729782899047005</c:v>
                </c:pt>
                <c:pt idx="607">
                  <c:v>1.0458311350235676</c:v>
                </c:pt>
                <c:pt idx="608">
                  <c:v>1.0747658247025835</c:v>
                </c:pt>
                <c:pt idx="609">
                  <c:v>1.0929454014614577</c:v>
                </c:pt>
                <c:pt idx="610">
                  <c:v>1.1299825854197822</c:v>
                </c:pt>
                <c:pt idx="611">
                  <c:v>1.1027808097245797</c:v>
                </c:pt>
                <c:pt idx="612">
                  <c:v>1.10250648507738</c:v>
                </c:pt>
                <c:pt idx="613">
                  <c:v>1.0888055099280194</c:v>
                </c:pt>
                <c:pt idx="614">
                  <c:v>1.0961289710323547</c:v>
                </c:pt>
                <c:pt idx="615">
                  <c:v>1.0900868104770656</c:v>
                </c:pt>
                <c:pt idx="616">
                  <c:v>1.0932108769264897</c:v>
                </c:pt>
                <c:pt idx="617">
                  <c:v>1.082449050833669</c:v>
                </c:pt>
                <c:pt idx="618">
                  <c:v>1.0654317683808956</c:v>
                </c:pt>
                <c:pt idx="619">
                  <c:v>1.0799358830980315</c:v>
                </c:pt>
                <c:pt idx="620">
                  <c:v>1.0864272159343866</c:v>
                </c:pt>
                <c:pt idx="621">
                  <c:v>1.0875611318287079</c:v>
                </c:pt>
                <c:pt idx="622">
                  <c:v>1.1007869974389246</c:v>
                </c:pt>
                <c:pt idx="623">
                  <c:v>1.1187648738732168</c:v>
                </c:pt>
                <c:pt idx="624">
                  <c:v>1.1083948529494783</c:v>
                </c:pt>
                <c:pt idx="625">
                  <c:v>1.1040279341218056</c:v>
                </c:pt>
                <c:pt idx="626">
                  <c:v>1.1106562767096544</c:v>
                </c:pt>
                <c:pt idx="627">
                  <c:v>1.0922768304914745</c:v>
                </c:pt>
                <c:pt idx="628">
                  <c:v>1.0744908897669583</c:v>
                </c:pt>
                <c:pt idx="629">
                  <c:v>1.0748912389739953</c:v>
                </c:pt>
                <c:pt idx="630">
                  <c:v>1.0257239622731902</c:v>
                </c:pt>
                <c:pt idx="631">
                  <c:v>1.0257239622731902</c:v>
                </c:pt>
                <c:pt idx="632">
                  <c:v>1.0566985410139758</c:v>
                </c:pt>
                <c:pt idx="633">
                  <c:v>1.0651842964244116</c:v>
                </c:pt>
                <c:pt idx="634">
                  <c:v>1.0531765665112161</c:v>
                </c:pt>
                <c:pt idx="635">
                  <c:v>1.0520301397041749</c:v>
                </c:pt>
                <c:pt idx="636">
                  <c:v>1.00995014248709</c:v>
                </c:pt>
                <c:pt idx="637">
                  <c:v>0.99204611095226647</c:v>
                </c:pt>
                <c:pt idx="638">
                  <c:v>0.98019644574123943</c:v>
                </c:pt>
                <c:pt idx="639">
                  <c:v>1.0017020944183326</c:v>
                </c:pt>
              </c:numCache>
            </c:numRef>
          </c:val>
          <c:smooth val="0"/>
          <c:extLst>
            <c:ext xmlns:c16="http://schemas.microsoft.com/office/drawing/2014/chart" uri="{C3380CC4-5D6E-409C-BE32-E72D297353CC}">
              <c16:uniqueId val="{00000004-7ACC-413E-853D-B618F6063003}"/>
            </c:ext>
          </c:extLst>
        </c:ser>
        <c:dLbls>
          <c:showLegendKey val="0"/>
          <c:showVal val="0"/>
          <c:showCatName val="0"/>
          <c:showSerName val="0"/>
          <c:showPercent val="0"/>
          <c:showBubbleSize val="0"/>
        </c:dLbls>
        <c:smooth val="0"/>
        <c:axId val="303368528"/>
        <c:axId val="303368920"/>
      </c:lineChart>
      <c:dateAx>
        <c:axId val="303368528"/>
        <c:scaling>
          <c:orientation val="minMax"/>
          <c:max val="44652"/>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en-US"/>
          </a:p>
        </c:txPr>
        <c:crossAx val="303368920"/>
        <c:crosses val="autoZero"/>
        <c:auto val="1"/>
        <c:lblOffset val="100"/>
        <c:baseTimeUnit val="days"/>
        <c:majorUnit val="6"/>
        <c:majorTimeUnit val="months"/>
      </c:dateAx>
      <c:valAx>
        <c:axId val="303368920"/>
        <c:scaling>
          <c:orientation val="minMax"/>
          <c:min val="0.5"/>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latin typeface="NeueHaasGroteskDisp W02" panose="020B0504020202020204" pitchFamily="34" charset="-18"/>
              </a:defRPr>
            </a:pPr>
            <a:endParaRPr lang="en-US"/>
          </a:p>
        </c:txPr>
        <c:crossAx val="303368528"/>
        <c:crosses val="autoZero"/>
        <c:crossBetween val="between"/>
      </c:valAx>
      <c:spPr>
        <a:noFill/>
      </c:spPr>
    </c:plotArea>
    <c:legend>
      <c:legendPos val="l"/>
      <c:layout>
        <c:manualLayout>
          <c:xMode val="edge"/>
          <c:yMode val="edge"/>
          <c:x val="0.1025604455311057"/>
          <c:y val="8.0293501048218016E-3"/>
          <c:w val="0.42280460472697645"/>
          <c:h val="0.26570277777777779"/>
        </c:manualLayout>
      </c:layout>
      <c:overlay val="1"/>
      <c:txPr>
        <a:bodyPr/>
        <a:lstStyle/>
        <a:p>
          <a:pPr>
            <a:defRPr>
              <a:latin typeface="NeueHaasGroteskDisp W02" panose="020B0504020202020204" pitchFamily="34" charset="-18"/>
            </a:defRPr>
          </a:pPr>
          <a:endParaRPr lang="en-US"/>
        </a:p>
      </c:txPr>
    </c:legend>
    <c:plotVisOnly val="1"/>
    <c:dispBlanksAs val="span"/>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2496937882764645"/>
        </c:manualLayout>
      </c:layout>
      <c:lineChart>
        <c:grouping val="standard"/>
        <c:varyColors val="0"/>
        <c:ser>
          <c:idx val="3"/>
          <c:order val="0"/>
          <c:tx>
            <c:strRef>
              <c:f>'Graf 7'!$I$2</c:f>
              <c:strCache>
                <c:ptCount val="1"/>
                <c:pt idx="0">
                  <c:v>S&amp;P</c:v>
                </c:pt>
              </c:strCache>
            </c:strRef>
          </c:tx>
          <c:spPr>
            <a:ln w="19050">
              <a:solidFill>
                <a:srgbClr val="2C9ADC"/>
              </a:solidFill>
              <a:prstDash val="solid"/>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7'!$I$4:$I$643</c:f>
              <c:numCache>
                <c:formatCode>General</c:formatCode>
                <c:ptCount val="640"/>
                <c:pt idx="0">
                  <c:v>1</c:v>
                </c:pt>
                <c:pt idx="1">
                  <c:v>1.0267958030669897</c:v>
                </c:pt>
                <c:pt idx="2">
                  <c:v>1.0187696170747018</c:v>
                </c:pt>
                <c:pt idx="3">
                  <c:v>0.97906914178100624</c:v>
                </c:pt>
                <c:pt idx="4">
                  <c:v>0.96302573760200882</c:v>
                </c:pt>
                <c:pt idx="5">
                  <c:v>0.9561384629181241</c:v>
                </c:pt>
                <c:pt idx="6">
                  <c:v>0.96449645771679682</c:v>
                </c:pt>
                <c:pt idx="7">
                  <c:v>0.99468209129226093</c:v>
                </c:pt>
                <c:pt idx="8">
                  <c:v>0.99048515828176853</c:v>
                </c:pt>
                <c:pt idx="9">
                  <c:v>1.0211640211640214</c:v>
                </c:pt>
                <c:pt idx="10">
                  <c:v>1.0312886736615552</c:v>
                </c:pt>
                <c:pt idx="11">
                  <c:v>1.0401757689893285</c:v>
                </c:pt>
                <c:pt idx="12">
                  <c:v>1.0461752309209937</c:v>
                </c:pt>
                <c:pt idx="13">
                  <c:v>1.0564971751412429</c:v>
                </c:pt>
                <c:pt idx="14">
                  <c:v>1.0710877948166084</c:v>
                </c:pt>
                <c:pt idx="15">
                  <c:v>1.069079006367142</c:v>
                </c:pt>
                <c:pt idx="16">
                  <c:v>1.0916330373957492</c:v>
                </c:pt>
                <c:pt idx="17">
                  <c:v>1.0642005201327236</c:v>
                </c:pt>
                <c:pt idx="18">
                  <c:v>0.99622455385167263</c:v>
                </c:pt>
                <c:pt idx="19">
                  <c:v>1.0184557438794728</c:v>
                </c:pt>
                <c:pt idx="20">
                  <c:v>0.97541924491077048</c:v>
                </c:pt>
                <c:pt idx="21">
                  <c:v>0.97696170747018218</c:v>
                </c:pt>
                <c:pt idx="22">
                  <c:v>0.95496368038740942</c:v>
                </c:pt>
                <c:pt idx="23">
                  <c:v>0.97892565689175859</c:v>
                </c:pt>
                <c:pt idx="24">
                  <c:v>1.0021612411442922</c:v>
                </c:pt>
                <c:pt idx="25">
                  <c:v>0.96562640121962162</c:v>
                </c:pt>
                <c:pt idx="26">
                  <c:v>0.91702986279257481</c:v>
                </c:pt>
                <c:pt idx="27">
                  <c:v>0.96669357008340073</c:v>
                </c:pt>
                <c:pt idx="28">
                  <c:v>0.95496368038740942</c:v>
                </c:pt>
                <c:pt idx="29">
                  <c:v>0.98884404986099916</c:v>
                </c:pt>
                <c:pt idx="30">
                  <c:v>0.98789346246973364</c:v>
                </c:pt>
                <c:pt idx="31">
                  <c:v>1.0058649448479959</c:v>
                </c:pt>
                <c:pt idx="32">
                  <c:v>0.96785041700295948</c:v>
                </c:pt>
                <c:pt idx="33">
                  <c:v>0.96107075598601033</c:v>
                </c:pt>
                <c:pt idx="34">
                  <c:v>0.95470361402564796</c:v>
                </c:pt>
                <c:pt idx="35">
                  <c:v>0.99050309389292446</c:v>
                </c:pt>
                <c:pt idx="36">
                  <c:v>0.9950228679042239</c:v>
                </c:pt>
                <c:pt idx="37">
                  <c:v>1.0094072280512958</c:v>
                </c:pt>
                <c:pt idx="38">
                  <c:v>1.0301049233252624</c:v>
                </c:pt>
                <c:pt idx="39">
                  <c:v>1.0279257465698144</c:v>
                </c:pt>
                <c:pt idx="40">
                  <c:v>1.0448838669177654</c:v>
                </c:pt>
                <c:pt idx="41">
                  <c:v>1.0547843242758499</c:v>
                </c:pt>
                <c:pt idx="42">
                  <c:v>1.0609631423190746</c:v>
                </c:pt>
                <c:pt idx="43">
                  <c:v>1.0611245628194781</c:v>
                </c:pt>
                <c:pt idx="44">
                  <c:v>1.0993184467760739</c:v>
                </c:pt>
                <c:pt idx="45">
                  <c:v>1.0754282127163484</c:v>
                </c:pt>
                <c:pt idx="46">
                  <c:v>1.0758945386064032</c:v>
                </c:pt>
                <c:pt idx="47">
                  <c:v>1.066630795444355</c:v>
                </c:pt>
                <c:pt idx="48">
                  <c:v>1.0982961169401848</c:v>
                </c:pt>
                <c:pt idx="49">
                  <c:v>1.1123666038920277</c:v>
                </c:pt>
                <c:pt idx="50">
                  <c:v>1.1155143036498971</c:v>
                </c:pt>
                <c:pt idx="51">
                  <c:v>1.1270469016231728</c:v>
                </c:pt>
                <c:pt idx="52">
                  <c:v>1.1278271007084568</c:v>
                </c:pt>
                <c:pt idx="53">
                  <c:v>1.1402564792395302</c:v>
                </c:pt>
                <c:pt idx="54">
                  <c:v>1.159752488566048</c:v>
                </c:pt>
                <c:pt idx="55">
                  <c:v>1.1508833288494305</c:v>
                </c:pt>
                <c:pt idx="56">
                  <c:v>1.1445968971392699</c:v>
                </c:pt>
                <c:pt idx="57">
                  <c:v>1.175562729800018</c:v>
                </c:pt>
                <c:pt idx="58">
                  <c:v>1.1919558783965565</c:v>
                </c:pt>
                <c:pt idx="59">
                  <c:v>1.2043852569276299</c:v>
                </c:pt>
                <c:pt idx="60">
                  <c:v>1.1836427226257737</c:v>
                </c:pt>
                <c:pt idx="61">
                  <c:v>1.1847816339341766</c:v>
                </c:pt>
                <c:pt idx="62">
                  <c:v>1.1696529459241325</c:v>
                </c:pt>
                <c:pt idx="63">
                  <c:v>1.147170657340149</c:v>
                </c:pt>
                <c:pt idx="64">
                  <c:v>1.1781902968343647</c:v>
                </c:pt>
                <c:pt idx="65">
                  <c:v>1.1948793830149764</c:v>
                </c:pt>
                <c:pt idx="66">
                  <c:v>1.191077033449915</c:v>
                </c:pt>
                <c:pt idx="67">
                  <c:v>1.183463366514214</c:v>
                </c:pt>
                <c:pt idx="68">
                  <c:v>1.199345350192808</c:v>
                </c:pt>
                <c:pt idx="69">
                  <c:v>1.2228589364182585</c:v>
                </c:pt>
                <c:pt idx="70">
                  <c:v>1.2018653035602189</c:v>
                </c:pt>
                <c:pt idx="71">
                  <c:v>1.1996861268047709</c:v>
                </c:pt>
                <c:pt idx="72">
                  <c:v>1.1956506142946821</c:v>
                </c:pt>
                <c:pt idx="73">
                  <c:v>1.1937046004842615</c:v>
                </c:pt>
                <c:pt idx="74">
                  <c:v>1.1659582100260069</c:v>
                </c:pt>
                <c:pt idx="75">
                  <c:v>1.1397901533494754</c:v>
                </c:pt>
                <c:pt idx="76">
                  <c:v>1.1402564792395302</c:v>
                </c:pt>
                <c:pt idx="77">
                  <c:v>1.1375212985382479</c:v>
                </c:pt>
                <c:pt idx="78">
                  <c:v>1.2013900098645862</c:v>
                </c:pt>
                <c:pt idx="79">
                  <c:v>1.20509371356829</c:v>
                </c:pt>
                <c:pt idx="80">
                  <c:v>1.1802887633396111</c:v>
                </c:pt>
                <c:pt idx="81">
                  <c:v>1.2061877858488028</c:v>
                </c:pt>
                <c:pt idx="82">
                  <c:v>1.1588915792305623</c:v>
                </c:pt>
                <c:pt idx="83">
                  <c:v>1.0755806654111741</c:v>
                </c:pt>
                <c:pt idx="84">
                  <c:v>1.0571338893372793</c:v>
                </c:pt>
                <c:pt idx="85">
                  <c:v>1.0075598601022331</c:v>
                </c:pt>
                <c:pt idx="86">
                  <c:v>1.0553313604161063</c:v>
                </c:pt>
                <c:pt idx="87">
                  <c:v>1.0527934714375393</c:v>
                </c:pt>
                <c:pt idx="88">
                  <c:v>1.0350910232266166</c:v>
                </c:pt>
                <c:pt idx="89">
                  <c:v>1.0904941260873464</c:v>
                </c:pt>
                <c:pt idx="90">
                  <c:v>1.019128329297821</c:v>
                </c:pt>
                <c:pt idx="91">
                  <c:v>1.0146354587032556</c:v>
                </c:pt>
                <c:pt idx="92">
                  <c:v>1.0361940633127076</c:v>
                </c:pt>
                <c:pt idx="93">
                  <c:v>1.0981795354676711</c:v>
                </c:pt>
                <c:pt idx="94">
                  <c:v>1.1104385256927631</c:v>
                </c:pt>
                <c:pt idx="95">
                  <c:v>1.1524437270199983</c:v>
                </c:pt>
                <c:pt idx="96">
                  <c:v>1.1238722984485698</c:v>
                </c:pt>
                <c:pt idx="97">
                  <c:v>1.1334050757779572</c:v>
                </c:pt>
                <c:pt idx="98">
                  <c:v>1.0901712850865395</c:v>
                </c:pt>
                <c:pt idx="99">
                  <c:v>1.0390727289032375</c:v>
                </c:pt>
                <c:pt idx="100">
                  <c:v>1.115846112456282</c:v>
                </c:pt>
                <c:pt idx="101">
                  <c:v>1.1256299883418528</c:v>
                </c:pt>
                <c:pt idx="102">
                  <c:v>1.0937673751233075</c:v>
                </c:pt>
                <c:pt idx="103">
                  <c:v>1.1347233431979196</c:v>
                </c:pt>
                <c:pt idx="104">
                  <c:v>1.1278001972917227</c:v>
                </c:pt>
                <c:pt idx="105">
                  <c:v>1.1459151645592325</c:v>
                </c:pt>
                <c:pt idx="106">
                  <c:v>1.1560308492511882</c:v>
                </c:pt>
                <c:pt idx="107">
                  <c:v>1.1796072101156849</c:v>
                </c:pt>
                <c:pt idx="108">
                  <c:v>1.1804591516455925</c:v>
                </c:pt>
                <c:pt idx="109">
                  <c:v>1.2060801721818672</c:v>
                </c:pt>
                <c:pt idx="110">
                  <c:v>1.2040534481212448</c:v>
                </c:pt>
                <c:pt idx="111">
                  <c:v>1.2207245986907005</c:v>
                </c:pt>
                <c:pt idx="112">
                  <c:v>1.2247690790063672</c:v>
                </c:pt>
                <c:pt idx="113">
                  <c:v>1.2282575553761996</c:v>
                </c:pt>
                <c:pt idx="114">
                  <c:v>1.2293695632678683</c:v>
                </c:pt>
                <c:pt idx="115">
                  <c:v>1.2592323558425256</c:v>
                </c:pt>
                <c:pt idx="116">
                  <c:v>1.2529010851044748</c:v>
                </c:pt>
                <c:pt idx="117">
                  <c:v>1.2630885122410547</c:v>
                </c:pt>
                <c:pt idx="118">
                  <c:v>1.2537709622455386</c:v>
                </c:pt>
                <c:pt idx="119">
                  <c:v>1.2288225271276119</c:v>
                </c:pt>
                <c:pt idx="120">
                  <c:v>1.2362389023405973</c:v>
                </c:pt>
                <c:pt idx="121">
                  <c:v>1.2585059635907094</c:v>
                </c:pt>
                <c:pt idx="122">
                  <c:v>1.2277822616805667</c:v>
                </c:pt>
                <c:pt idx="123">
                  <c:v>1.2136938391175682</c:v>
                </c:pt>
                <c:pt idx="124">
                  <c:v>1.1615281140704872</c:v>
                </c:pt>
                <c:pt idx="125">
                  <c:v>1.1817953546767106</c:v>
                </c:pt>
                <c:pt idx="126">
                  <c:v>1.1461303918931038</c:v>
                </c:pt>
                <c:pt idx="127">
                  <c:v>1.1888261142498433</c:v>
                </c:pt>
                <c:pt idx="128">
                  <c:v>1.2042328042328043</c:v>
                </c:pt>
                <c:pt idx="129">
                  <c:v>1.1972199802708279</c:v>
                </c:pt>
                <c:pt idx="130">
                  <c:v>1.2215586046094522</c:v>
                </c:pt>
                <c:pt idx="131">
                  <c:v>1.2148506860371269</c:v>
                </c:pt>
                <c:pt idx="132">
                  <c:v>1.2167339252085017</c:v>
                </c:pt>
                <c:pt idx="133">
                  <c:v>1.222006994888351</c:v>
                </c:pt>
                <c:pt idx="134">
                  <c:v>1.2429109496906108</c:v>
                </c:pt>
                <c:pt idx="135">
                  <c:v>1.2474127880907544</c:v>
                </c:pt>
                <c:pt idx="136">
                  <c:v>1.2607568827907811</c:v>
                </c:pt>
                <c:pt idx="137">
                  <c:v>1.2717783158461127</c:v>
                </c:pt>
                <c:pt idx="138">
                  <c:v>1.2654739485247961</c:v>
                </c:pt>
                <c:pt idx="139">
                  <c:v>1.2613935969868173</c:v>
                </c:pt>
                <c:pt idx="140">
                  <c:v>1.2894986996681914</c:v>
                </c:pt>
                <c:pt idx="141">
                  <c:v>1.3144740382028519</c:v>
                </c:pt>
                <c:pt idx="142">
                  <c:v>1.30943413146803</c:v>
                </c:pt>
                <c:pt idx="143">
                  <c:v>1.2919648462021345</c:v>
                </c:pt>
                <c:pt idx="144">
                  <c:v>1.310133620303112</c:v>
                </c:pt>
                <c:pt idx="145">
                  <c:v>1.2811317370639406</c:v>
                </c:pt>
                <c:pt idx="146">
                  <c:v>1.2852569276298091</c:v>
                </c:pt>
                <c:pt idx="147">
                  <c:v>1.266200340776612</c:v>
                </c:pt>
                <c:pt idx="148">
                  <c:v>1.2682270648372345</c:v>
                </c:pt>
                <c:pt idx="149">
                  <c:v>1.2374226526768899</c:v>
                </c:pt>
                <c:pt idx="150">
                  <c:v>1.219513944937674</c:v>
                </c:pt>
                <c:pt idx="151">
                  <c:v>1.2636983230203571</c:v>
                </c:pt>
                <c:pt idx="152">
                  <c:v>1.2700026903416735</c:v>
                </c:pt>
                <c:pt idx="153">
                  <c:v>1.2716976055959108</c:v>
                </c:pt>
                <c:pt idx="154">
                  <c:v>1.2676710608913999</c:v>
                </c:pt>
                <c:pt idx="155">
                  <c:v>1.2825307147341047</c:v>
                </c:pt>
                <c:pt idx="156">
                  <c:v>1.2576719576719579</c:v>
                </c:pt>
                <c:pt idx="157">
                  <c:v>1.3151017845933102</c:v>
                </c:pt>
                <c:pt idx="158">
                  <c:v>1.3201058201058202</c:v>
                </c:pt>
                <c:pt idx="159">
                  <c:v>1.3325979732759394</c:v>
                </c:pt>
                <c:pt idx="160">
                  <c:v>1.3478253071473412</c:v>
                </c:pt>
                <c:pt idx="161">
                  <c:v>1.3569814366424537</c:v>
                </c:pt>
                <c:pt idx="162">
                  <c:v>1.36125011209757</c:v>
                </c:pt>
                <c:pt idx="163">
                  <c:v>1.3629181239350732</c:v>
                </c:pt>
                <c:pt idx="164">
                  <c:v>1.3591606133979015</c:v>
                </c:pt>
                <c:pt idx="165">
                  <c:v>1.3614922428481753</c:v>
                </c:pt>
                <c:pt idx="166">
                  <c:v>1.391068065644337</c:v>
                </c:pt>
                <c:pt idx="167">
                  <c:v>1.3996054165545693</c:v>
                </c:pt>
                <c:pt idx="168">
                  <c:v>1.3961886826293608</c:v>
                </c:pt>
                <c:pt idx="169">
                  <c:v>1.40721908349027</c:v>
                </c:pt>
                <c:pt idx="170">
                  <c:v>1.3929513048157116</c:v>
                </c:pt>
                <c:pt idx="171">
                  <c:v>1.424849789256569</c:v>
                </c:pt>
                <c:pt idx="172">
                  <c:v>1.3947179625145727</c:v>
                </c:pt>
                <c:pt idx="173">
                  <c:v>1.4189220697695275</c:v>
                </c:pt>
                <c:pt idx="174">
                  <c:v>1.4477804681194513</c:v>
                </c:pt>
                <c:pt idx="175">
                  <c:v>1.4650703972737873</c:v>
                </c:pt>
                <c:pt idx="176">
                  <c:v>1.495354676710609</c:v>
                </c:pt>
                <c:pt idx="177">
                  <c:v>1.4793292081427676</c:v>
                </c:pt>
                <c:pt idx="178">
                  <c:v>1.4624159268227066</c:v>
                </c:pt>
                <c:pt idx="179">
                  <c:v>1.4737512330732672</c:v>
                </c:pt>
                <c:pt idx="180">
                  <c:v>1.4588198367859386</c:v>
                </c:pt>
                <c:pt idx="181">
                  <c:v>1.4280602636534843</c:v>
                </c:pt>
                <c:pt idx="182">
                  <c:v>1.4404806743789795</c:v>
                </c:pt>
                <c:pt idx="183">
                  <c:v>1.4634472244641739</c:v>
                </c:pt>
                <c:pt idx="184">
                  <c:v>1.5067617254057935</c:v>
                </c:pt>
                <c:pt idx="185">
                  <c:v>1.5174334140435837</c:v>
                </c:pt>
                <c:pt idx="186">
                  <c:v>1.5170388305981528</c:v>
                </c:pt>
                <c:pt idx="187">
                  <c:v>1.5331988162496639</c:v>
                </c:pt>
                <c:pt idx="188">
                  <c:v>1.5168325710698594</c:v>
                </c:pt>
                <c:pt idx="189">
                  <c:v>1.4849161510178459</c:v>
                </c:pt>
                <c:pt idx="190">
                  <c:v>1.4917944578961528</c:v>
                </c:pt>
                <c:pt idx="191">
                  <c:v>1.4644157474665951</c:v>
                </c:pt>
                <c:pt idx="192">
                  <c:v>1.4843242758496997</c:v>
                </c:pt>
                <c:pt idx="193">
                  <c:v>1.5137566137566139</c:v>
                </c:pt>
                <c:pt idx="194">
                  <c:v>1.5334140435835353</c:v>
                </c:pt>
                <c:pt idx="195">
                  <c:v>1.5171285086539326</c:v>
                </c:pt>
                <c:pt idx="196">
                  <c:v>1.5160075329566856</c:v>
                </c:pt>
                <c:pt idx="197">
                  <c:v>1.527396646040714</c:v>
                </c:pt>
                <c:pt idx="198">
                  <c:v>1.564433683077751</c:v>
                </c:pt>
                <c:pt idx="199">
                  <c:v>1.5781275221953188</c:v>
                </c:pt>
                <c:pt idx="200">
                  <c:v>1.5798045018384004</c:v>
                </c:pt>
                <c:pt idx="201">
                  <c:v>1.5878486234418439</c:v>
                </c:pt>
                <c:pt idx="202">
                  <c:v>1.6125728634203211</c:v>
                </c:pt>
                <c:pt idx="203">
                  <c:v>1.6184736794906287</c:v>
                </c:pt>
                <c:pt idx="204">
                  <c:v>1.6194152990763162</c:v>
                </c:pt>
                <c:pt idx="205">
                  <c:v>1.6187696170747019</c:v>
                </c:pt>
                <c:pt idx="206">
                  <c:v>1.5920724598690701</c:v>
                </c:pt>
                <c:pt idx="207">
                  <c:v>1.6306340238543628</c:v>
                </c:pt>
                <c:pt idx="208">
                  <c:v>1.6513317191283294</c:v>
                </c:pt>
                <c:pt idx="209">
                  <c:v>1.6423370101336203</c:v>
                </c:pt>
                <c:pt idx="210">
                  <c:v>1.652201596269393</c:v>
                </c:pt>
                <c:pt idx="211">
                  <c:v>1.6489104116222761</c:v>
                </c:pt>
                <c:pt idx="212">
                  <c:v>1.6054972648192989</c:v>
                </c:pt>
                <c:pt idx="213">
                  <c:v>1.598592054524258</c:v>
                </c:pt>
                <c:pt idx="214">
                  <c:v>1.611532597973276</c:v>
                </c:pt>
                <c:pt idx="215">
                  <c:v>1.6488476369832303</c:v>
                </c:pt>
                <c:pt idx="216">
                  <c:v>1.6467132992556723</c:v>
                </c:pt>
                <c:pt idx="217">
                  <c:v>1.6675186081965745</c:v>
                </c:pt>
                <c:pt idx="218">
                  <c:v>1.6841897587660302</c:v>
                </c:pt>
                <c:pt idx="219">
                  <c:v>1.6510895883777241</c:v>
                </c:pt>
                <c:pt idx="220">
                  <c:v>1.6738588467402027</c:v>
                </c:pt>
                <c:pt idx="221">
                  <c:v>1.6658774997758048</c:v>
                </c:pt>
                <c:pt idx="222">
                  <c:v>1.6725764505425522</c:v>
                </c:pt>
                <c:pt idx="223">
                  <c:v>1.6282754909873556</c:v>
                </c:pt>
                <c:pt idx="224">
                  <c:v>1.6723612232086809</c:v>
                </c:pt>
                <c:pt idx="225">
                  <c:v>1.6710608913998746</c:v>
                </c:pt>
                <c:pt idx="226">
                  <c:v>1.6869697784952025</c:v>
                </c:pt>
                <c:pt idx="227">
                  <c:v>1.684584342211461</c:v>
                </c:pt>
                <c:pt idx="228">
                  <c:v>1.6840283382656265</c:v>
                </c:pt>
                <c:pt idx="229">
                  <c:v>1.7043583535108959</c:v>
                </c:pt>
                <c:pt idx="230">
                  <c:v>1.7250201775625504</c:v>
                </c:pt>
                <c:pt idx="231">
                  <c:v>1.7482198905927722</c:v>
                </c:pt>
                <c:pt idx="232">
                  <c:v>1.7363106447852212</c:v>
                </c:pt>
                <c:pt idx="233">
                  <c:v>1.7602636534839926</c:v>
                </c:pt>
                <c:pt idx="234">
                  <c:v>1.7585508026185994</c:v>
                </c:pt>
                <c:pt idx="235">
                  <c:v>1.7805039906734823</c:v>
                </c:pt>
                <c:pt idx="236">
                  <c:v>1.7644785221056409</c:v>
                </c:pt>
                <c:pt idx="237">
                  <c:v>1.7740292350461844</c:v>
                </c:pt>
                <c:pt idx="238">
                  <c:v>1.7741368487131199</c:v>
                </c:pt>
                <c:pt idx="239">
                  <c:v>1.7264370908438706</c:v>
                </c:pt>
                <c:pt idx="240">
                  <c:v>1.7322123576360866</c:v>
                </c:pt>
                <c:pt idx="241">
                  <c:v>1.7532597973275941</c:v>
                </c:pt>
                <c:pt idx="242">
                  <c:v>1.783158461124563</c:v>
                </c:pt>
                <c:pt idx="243">
                  <c:v>1.7965832660747916</c:v>
                </c:pt>
                <c:pt idx="244">
                  <c:v>1.8004752936956328</c:v>
                </c:pt>
                <c:pt idx="245">
                  <c:v>1.7805936687292621</c:v>
                </c:pt>
                <c:pt idx="246">
                  <c:v>1.8028876333961081</c:v>
                </c:pt>
                <c:pt idx="247">
                  <c:v>1.7781813290287867</c:v>
                </c:pt>
                <c:pt idx="248">
                  <c:v>1.7647744596897141</c:v>
                </c:pt>
                <c:pt idx="249">
                  <c:v>1.7093803246345622</c:v>
                </c:pt>
                <c:pt idx="250">
                  <c:v>1.6920096852300244</c:v>
                </c:pt>
                <c:pt idx="251">
                  <c:v>1.7617971482378263</c:v>
                </c:pt>
                <c:pt idx="252">
                  <c:v>1.809748004663259</c:v>
                </c:pt>
                <c:pt idx="253">
                  <c:v>1.8221863509999106</c:v>
                </c:pt>
                <c:pt idx="254">
                  <c:v>1.8292709174065107</c:v>
                </c:pt>
                <c:pt idx="255">
                  <c:v>1.8505066810151558</c:v>
                </c:pt>
                <c:pt idx="256">
                  <c:v>1.8541476100798135</c:v>
                </c:pt>
                <c:pt idx="257">
                  <c:v>1.8611514662362121</c:v>
                </c:pt>
                <c:pt idx="258">
                  <c:v>1.7956506142946822</c:v>
                </c:pt>
                <c:pt idx="259">
                  <c:v>1.8569186620034079</c:v>
                </c:pt>
                <c:pt idx="260">
                  <c:v>1.8731683257106988</c:v>
                </c:pt>
                <c:pt idx="261">
                  <c:v>1.8457537440588287</c:v>
                </c:pt>
                <c:pt idx="262">
                  <c:v>1.8337458523899204</c:v>
                </c:pt>
                <c:pt idx="263">
                  <c:v>1.8109765940274416</c:v>
                </c:pt>
                <c:pt idx="264">
                  <c:v>1.8400322841000809</c:v>
                </c:pt>
                <c:pt idx="265">
                  <c:v>1.7890682450004485</c:v>
                </c:pt>
                <c:pt idx="266">
                  <c:v>1.8433055331360415</c:v>
                </c:pt>
                <c:pt idx="267">
                  <c:v>1.880539861895794</c:v>
                </c:pt>
                <c:pt idx="268">
                  <c:v>1.8924760111200791</c:v>
                </c:pt>
                <c:pt idx="269">
                  <c:v>1.8872746838848535</c:v>
                </c:pt>
                <c:pt idx="270">
                  <c:v>1.8574656981436646</c:v>
                </c:pt>
                <c:pt idx="271">
                  <c:v>1.8414491973814009</c:v>
                </c:pt>
                <c:pt idx="272">
                  <c:v>1.8905030938929244</c:v>
                </c:pt>
                <c:pt idx="273">
                  <c:v>1.8482826652318178</c:v>
                </c:pt>
                <c:pt idx="274">
                  <c:v>1.8536095417451353</c:v>
                </c:pt>
                <c:pt idx="275">
                  <c:v>1.8850865393238276</c:v>
                </c:pt>
                <c:pt idx="276">
                  <c:v>1.8663617612770156</c:v>
                </c:pt>
                <c:pt idx="277">
                  <c:v>1.8991032194422026</c:v>
                </c:pt>
                <c:pt idx="278">
                  <c:v>1.890673482198906</c:v>
                </c:pt>
                <c:pt idx="279">
                  <c:v>1.8976773383553045</c:v>
                </c:pt>
                <c:pt idx="280">
                  <c:v>1.9036229934535021</c:v>
                </c:pt>
                <c:pt idx="281">
                  <c:v>1.9066092727109678</c:v>
                </c:pt>
                <c:pt idx="282">
                  <c:v>1.8898663796968882</c:v>
                </c:pt>
                <c:pt idx="283">
                  <c:v>1.8768092547753565</c:v>
                </c:pt>
                <c:pt idx="284">
                  <c:v>1.8779571338893375</c:v>
                </c:pt>
                <c:pt idx="285">
                  <c:v>1.8921980091471617</c:v>
                </c:pt>
                <c:pt idx="286">
                  <c:v>1.8845753744058829</c:v>
                </c:pt>
                <c:pt idx="287">
                  <c:v>1.8624159268227067</c:v>
                </c:pt>
                <c:pt idx="288">
                  <c:v>1.8622724419334589</c:v>
                </c:pt>
                <c:pt idx="289">
                  <c:v>1.9071294054344903</c:v>
                </c:pt>
                <c:pt idx="290">
                  <c:v>1.8649896870235856</c:v>
                </c:pt>
                <c:pt idx="291">
                  <c:v>1.8866828087167073</c:v>
                </c:pt>
                <c:pt idx="292">
                  <c:v>1.8631243834633668</c:v>
                </c:pt>
                <c:pt idx="293">
                  <c:v>1.8756524078557979</c:v>
                </c:pt>
                <c:pt idx="294">
                  <c:v>1.7674558335575288</c:v>
                </c:pt>
                <c:pt idx="295">
                  <c:v>1.7835799479867276</c:v>
                </c:pt>
                <c:pt idx="296">
                  <c:v>1.7229127432517264</c:v>
                </c:pt>
                <c:pt idx="297">
                  <c:v>1.758631512868801</c:v>
                </c:pt>
                <c:pt idx="298">
                  <c:v>1.7559232355842527</c:v>
                </c:pt>
                <c:pt idx="299">
                  <c:v>1.7319881624966371</c:v>
                </c:pt>
                <c:pt idx="300">
                  <c:v>1.7499417092637433</c:v>
                </c:pt>
                <c:pt idx="301">
                  <c:v>1.8069141781006191</c:v>
                </c:pt>
                <c:pt idx="302">
                  <c:v>1.8232535198636894</c:v>
                </c:pt>
                <c:pt idx="303">
                  <c:v>1.8609541745134968</c:v>
                </c:pt>
                <c:pt idx="304">
                  <c:v>1.8647296206618242</c:v>
                </c:pt>
                <c:pt idx="305">
                  <c:v>1.8825217469285265</c:v>
                </c:pt>
                <c:pt idx="306">
                  <c:v>1.8142229396466685</c:v>
                </c:pt>
                <c:pt idx="307">
                  <c:v>1.8735270379338178</c:v>
                </c:pt>
                <c:pt idx="308">
                  <c:v>1.8743700116581474</c:v>
                </c:pt>
                <c:pt idx="309">
                  <c:v>1.8757869249394674</c:v>
                </c:pt>
                <c:pt idx="310">
                  <c:v>1.8046542910949692</c:v>
                </c:pt>
                <c:pt idx="311">
                  <c:v>1.7985382476907901</c:v>
                </c:pt>
                <c:pt idx="312">
                  <c:v>1.8482557618150839</c:v>
                </c:pt>
                <c:pt idx="313">
                  <c:v>1.8329656533046366</c:v>
                </c:pt>
                <c:pt idx="314">
                  <c:v>1.7236391355035423</c:v>
                </c:pt>
                <c:pt idx="315">
                  <c:v>1.6862433862433863</c:v>
                </c:pt>
                <c:pt idx="316">
                  <c:v>1.7100708456640663</c:v>
                </c:pt>
                <c:pt idx="317">
                  <c:v>1.739969509461035</c:v>
                </c:pt>
                <c:pt idx="318">
                  <c:v>1.6859922876872031</c:v>
                </c:pt>
                <c:pt idx="319">
                  <c:v>1.6722984485696351</c:v>
                </c:pt>
                <c:pt idx="320">
                  <c:v>1.719827818132903</c:v>
                </c:pt>
                <c:pt idx="321">
                  <c:v>1.7469733656174335</c:v>
                </c:pt>
                <c:pt idx="322">
                  <c:v>1.7935521477894361</c:v>
                </c:pt>
                <c:pt idx="323">
                  <c:v>1.8134606761725407</c:v>
                </c:pt>
                <c:pt idx="324">
                  <c:v>1.8380234956506143</c:v>
                </c:pt>
                <c:pt idx="325">
                  <c:v>1.8257914088422564</c:v>
                </c:pt>
                <c:pt idx="326">
                  <c:v>1.8588288045915169</c:v>
                </c:pt>
                <c:pt idx="327">
                  <c:v>1.8362478701461753</c:v>
                </c:pt>
                <c:pt idx="328">
                  <c:v>1.8659582100260068</c:v>
                </c:pt>
                <c:pt idx="329">
                  <c:v>1.8756882790781098</c:v>
                </c:pt>
                <c:pt idx="330">
                  <c:v>1.8521208860191913</c:v>
                </c:pt>
                <c:pt idx="331">
                  <c:v>1.8448031566675636</c:v>
                </c:pt>
                <c:pt idx="332">
                  <c:v>1.8353600573939557</c:v>
                </c:pt>
                <c:pt idx="333">
                  <c:v>1.8404806743789797</c:v>
                </c:pt>
                <c:pt idx="334">
                  <c:v>1.8823961976504351</c:v>
                </c:pt>
                <c:pt idx="335">
                  <c:v>1.8824589722894811</c:v>
                </c:pt>
                <c:pt idx="336">
                  <c:v>1.8797148237826207</c:v>
                </c:pt>
                <c:pt idx="337">
                  <c:v>1.8574298269213523</c:v>
                </c:pt>
                <c:pt idx="338">
                  <c:v>1.8271096762622188</c:v>
                </c:pt>
                <c:pt idx="339">
                  <c:v>1.8858846740202673</c:v>
                </c:pt>
                <c:pt idx="340">
                  <c:v>1.9100529100529102</c:v>
                </c:pt>
                <c:pt idx="341">
                  <c:v>1.9386064030131827</c:v>
                </c:pt>
                <c:pt idx="342">
                  <c:v>1.9505246166263119</c:v>
                </c:pt>
                <c:pt idx="343">
                  <c:v>1.9492422204286612</c:v>
                </c:pt>
                <c:pt idx="344">
                  <c:v>1.957555376199444</c:v>
                </c:pt>
                <c:pt idx="345">
                  <c:v>1.9586135772576454</c:v>
                </c:pt>
                <c:pt idx="346">
                  <c:v>1.9584521567572415</c:v>
                </c:pt>
                <c:pt idx="347">
                  <c:v>1.9451529010851045</c:v>
                </c:pt>
                <c:pt idx="348">
                  <c:v>1.9549636803874093</c:v>
                </c:pt>
                <c:pt idx="349">
                  <c:v>1.9081786386871133</c:v>
                </c:pt>
                <c:pt idx="350">
                  <c:v>1.918357098018115</c:v>
                </c:pt>
                <c:pt idx="351">
                  <c:v>1.9412519056586854</c:v>
                </c:pt>
                <c:pt idx="352">
                  <c:v>1.9444623800556005</c:v>
                </c:pt>
                <c:pt idx="353">
                  <c:v>1.9314321585508025</c:v>
                </c:pt>
                <c:pt idx="354">
                  <c:v>1.9128149941709265</c:v>
                </c:pt>
                <c:pt idx="355">
                  <c:v>1.9201506591337101</c:v>
                </c:pt>
                <c:pt idx="356">
                  <c:v>1.9069231459061968</c:v>
                </c:pt>
                <c:pt idx="357">
                  <c:v>1.8699488835082057</c:v>
                </c:pt>
                <c:pt idx="358">
                  <c:v>1.9410366783248139</c:v>
                </c:pt>
                <c:pt idx="359">
                  <c:v>1.9566854990583806</c:v>
                </c:pt>
                <c:pt idx="360">
                  <c:v>1.9848892476011122</c:v>
                </c:pt>
                <c:pt idx="361">
                  <c:v>1.9656981436642453</c:v>
                </c:pt>
                <c:pt idx="362">
                  <c:v>2.0263025737602014</c:v>
                </c:pt>
                <c:pt idx="363">
                  <c:v>2.024993274145817</c:v>
                </c:pt>
                <c:pt idx="364">
                  <c:v>2.0301228589364184</c:v>
                </c:pt>
                <c:pt idx="365">
                  <c:v>2.0077392162137926</c:v>
                </c:pt>
                <c:pt idx="366">
                  <c:v>2.0419513944937675</c:v>
                </c:pt>
                <c:pt idx="367">
                  <c:v>2.0398529279885214</c:v>
                </c:pt>
                <c:pt idx="368">
                  <c:v>2.0368666487310558</c:v>
                </c:pt>
                <c:pt idx="369">
                  <c:v>2.0578333781723614</c:v>
                </c:pt>
                <c:pt idx="370">
                  <c:v>2.0602815890951485</c:v>
                </c:pt>
                <c:pt idx="371">
                  <c:v>2.077033449914806</c:v>
                </c:pt>
                <c:pt idx="372">
                  <c:v>2.1084745762711865</c:v>
                </c:pt>
                <c:pt idx="373">
                  <c:v>2.1229844856963505</c:v>
                </c:pt>
                <c:pt idx="374">
                  <c:v>2.137135682898395</c:v>
                </c:pt>
                <c:pt idx="375">
                  <c:v>2.127701551430365</c:v>
                </c:pt>
                <c:pt idx="376">
                  <c:v>2.1327683615819213</c:v>
                </c:pt>
                <c:pt idx="377">
                  <c:v>2.1020356918662007</c:v>
                </c:pt>
                <c:pt idx="378">
                  <c:v>2.1188413595193256</c:v>
                </c:pt>
                <c:pt idx="379">
                  <c:v>2.1124024751143398</c:v>
                </c:pt>
                <c:pt idx="380">
                  <c:v>2.088557080082504</c:v>
                </c:pt>
                <c:pt idx="381">
                  <c:v>2.1062595282934269</c:v>
                </c:pt>
                <c:pt idx="382">
                  <c:v>2.1381042059008162</c:v>
                </c:pt>
                <c:pt idx="383">
                  <c:v>2.1516366245179808</c:v>
                </c:pt>
                <c:pt idx="384">
                  <c:v>2.1441126356380598</c:v>
                </c:pt>
                <c:pt idx="385">
                  <c:v>2.1358891579230566</c:v>
                </c:pt>
                <c:pt idx="386">
                  <c:v>2.1664604071383735</c:v>
                </c:pt>
                <c:pt idx="387">
                  <c:v>2.1873105551071657</c:v>
                </c:pt>
                <c:pt idx="388">
                  <c:v>2.1807640570352436</c:v>
                </c:pt>
                <c:pt idx="389">
                  <c:v>2.1820016142050043</c:v>
                </c:pt>
                <c:pt idx="390">
                  <c:v>2.1866200340776616</c:v>
                </c:pt>
                <c:pt idx="391">
                  <c:v>2.1732669715720565</c:v>
                </c:pt>
                <c:pt idx="392">
                  <c:v>2.1748542731593581</c:v>
                </c:pt>
                <c:pt idx="393">
                  <c:v>2.205425522374675</c:v>
                </c:pt>
                <c:pt idx="394">
                  <c:v>2.2173258003766478</c:v>
                </c:pt>
                <c:pt idx="395">
                  <c:v>2.2169312169312172</c:v>
                </c:pt>
                <c:pt idx="396">
                  <c:v>2.2211729889695992</c:v>
                </c:pt>
                <c:pt idx="397">
                  <c:v>2.18932831136221</c:v>
                </c:pt>
                <c:pt idx="398">
                  <c:v>2.1751860819657431</c:v>
                </c:pt>
                <c:pt idx="399">
                  <c:v>2.1908797417271999</c:v>
                </c:pt>
                <c:pt idx="400">
                  <c:v>2.220921890413416</c:v>
                </c:pt>
                <c:pt idx="401">
                  <c:v>2.2073625683795175</c:v>
                </c:pt>
                <c:pt idx="402">
                  <c:v>2.2421576540220611</c:v>
                </c:pt>
                <c:pt idx="403">
                  <c:v>2.243942247332078</c:v>
                </c:pt>
                <c:pt idx="404">
                  <c:v>2.2593130660927274</c:v>
                </c:pt>
                <c:pt idx="405">
                  <c:v>2.2861895794099185</c:v>
                </c:pt>
                <c:pt idx="406">
                  <c:v>2.2896332167518612</c:v>
                </c:pt>
                <c:pt idx="407">
                  <c:v>2.3093982602457181</c:v>
                </c:pt>
                <c:pt idx="408">
                  <c:v>2.3146533943144116</c:v>
                </c:pt>
                <c:pt idx="409">
                  <c:v>2.3207245986907008</c:v>
                </c:pt>
                <c:pt idx="410">
                  <c:v>2.3157564344005026</c:v>
                </c:pt>
                <c:pt idx="411">
                  <c:v>2.3126625414761008</c:v>
                </c:pt>
                <c:pt idx="412">
                  <c:v>2.3337996592233883</c:v>
                </c:pt>
                <c:pt idx="413">
                  <c:v>2.369491525423729</c:v>
                </c:pt>
                <c:pt idx="414">
                  <c:v>2.3778136490000898</c:v>
                </c:pt>
                <c:pt idx="415">
                  <c:v>2.3996143843601474</c:v>
                </c:pt>
                <c:pt idx="416">
                  <c:v>2.4063671419603625</c:v>
                </c:pt>
                <c:pt idx="417">
                  <c:v>2.3976414671329929</c:v>
                </c:pt>
                <c:pt idx="418">
                  <c:v>2.4600035871222317</c:v>
                </c:pt>
                <c:pt idx="419">
                  <c:v>2.4986458613577258</c:v>
                </c:pt>
                <c:pt idx="420">
                  <c:v>2.5202224015783341</c:v>
                </c:pt>
                <c:pt idx="421">
                  <c:v>2.5763339610797238</c:v>
                </c:pt>
                <c:pt idx="422">
                  <c:v>2.4770244821092282</c:v>
                </c:pt>
                <c:pt idx="423">
                  <c:v>2.3491615101784595</c:v>
                </c:pt>
                <c:pt idx="424">
                  <c:v>2.4502017756255046</c:v>
                </c:pt>
                <c:pt idx="425">
                  <c:v>2.463725226437091</c:v>
                </c:pt>
                <c:pt idx="426">
                  <c:v>2.4134606761725408</c:v>
                </c:pt>
                <c:pt idx="427">
                  <c:v>2.4989417989417992</c:v>
                </c:pt>
                <c:pt idx="428">
                  <c:v>2.4679490628643177</c:v>
                </c:pt>
                <c:pt idx="429">
                  <c:v>2.3211012465249756</c:v>
                </c:pt>
                <c:pt idx="430">
                  <c:v>2.3682808716707022</c:v>
                </c:pt>
                <c:pt idx="431">
                  <c:v>2.3356380593668731</c:v>
                </c:pt>
                <c:pt idx="432">
                  <c:v>2.3821181956775179</c:v>
                </c:pt>
                <c:pt idx="433">
                  <c:v>2.3945296385974353</c:v>
                </c:pt>
                <c:pt idx="434">
                  <c:v>2.3943233790691418</c:v>
                </c:pt>
                <c:pt idx="435">
                  <c:v>2.3885032732490363</c:v>
                </c:pt>
                <c:pt idx="436">
                  <c:v>2.4461662631154155</c:v>
                </c:pt>
                <c:pt idx="437">
                  <c:v>2.4329387498879025</c:v>
                </c:pt>
                <c:pt idx="438">
                  <c:v>2.4404358353510895</c:v>
                </c:pt>
                <c:pt idx="439">
                  <c:v>2.4523540489642186</c:v>
                </c:pt>
                <c:pt idx="440">
                  <c:v>2.492180073536006</c:v>
                </c:pt>
                <c:pt idx="441">
                  <c:v>2.492745045287418</c:v>
                </c:pt>
                <c:pt idx="442">
                  <c:v>2.4705228230651963</c:v>
                </c:pt>
                <c:pt idx="443">
                  <c:v>2.4377813649000091</c:v>
                </c:pt>
                <c:pt idx="444">
                  <c:v>2.474952919020716</c:v>
                </c:pt>
                <c:pt idx="445">
                  <c:v>2.5121603443637341</c:v>
                </c:pt>
                <c:pt idx="446">
                  <c:v>2.5126266702537889</c:v>
                </c:pt>
                <c:pt idx="447">
                  <c:v>2.527862971930769</c:v>
                </c:pt>
                <c:pt idx="448">
                  <c:v>2.5471706573401489</c:v>
                </c:pt>
                <c:pt idx="449">
                  <c:v>2.5408304187965207</c:v>
                </c:pt>
                <c:pt idx="450">
                  <c:v>2.5559411711954088</c:v>
                </c:pt>
                <c:pt idx="451">
                  <c:v>2.5779661016949156</c:v>
                </c:pt>
                <c:pt idx="452">
                  <c:v>2.6020267240606225</c:v>
                </c:pt>
                <c:pt idx="453">
                  <c:v>2.5752667922159449</c:v>
                </c:pt>
                <c:pt idx="454">
                  <c:v>2.605129584790602</c:v>
                </c:pt>
                <c:pt idx="455">
                  <c:v>2.6272710967626223</c:v>
                </c:pt>
                <c:pt idx="456">
                  <c:v>2.6132006098107796</c:v>
                </c:pt>
                <c:pt idx="457">
                  <c:v>2.5877230741637525</c:v>
                </c:pt>
                <c:pt idx="458">
                  <c:v>2.4815083848982158</c:v>
                </c:pt>
                <c:pt idx="459">
                  <c:v>2.4820912922607841</c:v>
                </c:pt>
                <c:pt idx="460">
                  <c:v>2.3842615012106538</c:v>
                </c:pt>
                <c:pt idx="461">
                  <c:v>2.4419872657160795</c:v>
                </c:pt>
                <c:pt idx="462">
                  <c:v>2.4939556990404452</c:v>
                </c:pt>
                <c:pt idx="463">
                  <c:v>2.4538337368845844</c:v>
                </c:pt>
                <c:pt idx="464">
                  <c:v>2.3608286252354049</c:v>
                </c:pt>
                <c:pt idx="465">
                  <c:v>2.4752667922159448</c:v>
                </c:pt>
                <c:pt idx="466">
                  <c:v>2.3612949511254597</c:v>
                </c:pt>
                <c:pt idx="467">
                  <c:v>2.3315846112456282</c:v>
                </c:pt>
                <c:pt idx="468">
                  <c:v>2.1671778315846115</c:v>
                </c:pt>
                <c:pt idx="469">
                  <c:v>2.2291633037395751</c:v>
                </c:pt>
                <c:pt idx="470">
                  <c:v>2.2705945655098199</c:v>
                </c:pt>
                <c:pt idx="471">
                  <c:v>2.3282754909873558</c:v>
                </c:pt>
                <c:pt idx="472">
                  <c:v>2.3950408035153798</c:v>
                </c:pt>
                <c:pt idx="473">
                  <c:v>2.389704959196485</c:v>
                </c:pt>
                <c:pt idx="474">
                  <c:v>2.4271634830956867</c:v>
                </c:pt>
                <c:pt idx="475">
                  <c:v>2.4283741368487135</c:v>
                </c:pt>
                <c:pt idx="476">
                  <c:v>2.4891041162227605</c:v>
                </c:pt>
                <c:pt idx="477">
                  <c:v>2.5044121603443639</c:v>
                </c:pt>
                <c:pt idx="478">
                  <c:v>2.5142946820912924</c:v>
                </c:pt>
                <c:pt idx="479">
                  <c:v>2.4599318446776079</c:v>
                </c:pt>
                <c:pt idx="480">
                  <c:v>2.5311451887723075</c:v>
                </c:pt>
                <c:pt idx="481">
                  <c:v>2.5116222760290561</c:v>
                </c:pt>
                <c:pt idx="482">
                  <c:v>2.541834813021254</c:v>
                </c:pt>
                <c:pt idx="483">
                  <c:v>2.5941529907631602</c:v>
                </c:pt>
                <c:pt idx="484">
                  <c:v>2.60730876154605</c:v>
                </c:pt>
                <c:pt idx="485">
                  <c:v>2.6051744238184922</c:v>
                </c:pt>
                <c:pt idx="486">
                  <c:v>2.6364272262577351</c:v>
                </c:pt>
                <c:pt idx="487">
                  <c:v>2.6415926822706486</c:v>
                </c:pt>
                <c:pt idx="488">
                  <c:v>2.5839834992377368</c:v>
                </c:pt>
                <c:pt idx="489">
                  <c:v>2.5643709084387054</c:v>
                </c:pt>
                <c:pt idx="490">
                  <c:v>2.5343556631692228</c:v>
                </c:pt>
                <c:pt idx="491">
                  <c:v>2.467993901892207</c:v>
                </c:pt>
                <c:pt idx="492">
                  <c:v>2.5767554479418888</c:v>
                </c:pt>
                <c:pt idx="493">
                  <c:v>2.5889875347502467</c:v>
                </c:pt>
                <c:pt idx="494">
                  <c:v>2.6459151645592325</c:v>
                </c:pt>
                <c:pt idx="495">
                  <c:v>2.6381131737063943</c:v>
                </c:pt>
                <c:pt idx="496">
                  <c:v>2.6817415478432429</c:v>
                </c:pt>
                <c:pt idx="497">
                  <c:v>2.7026903416733927</c:v>
                </c:pt>
                <c:pt idx="498">
                  <c:v>2.6693659761456376</c:v>
                </c:pt>
                <c:pt idx="499">
                  <c:v>2.7135324186171648</c:v>
                </c:pt>
                <c:pt idx="500">
                  <c:v>2.6294054344901805</c:v>
                </c:pt>
                <c:pt idx="501">
                  <c:v>2.6173885750156938</c:v>
                </c:pt>
                <c:pt idx="502">
                  <c:v>2.5905120616985022</c:v>
                </c:pt>
                <c:pt idx="503">
                  <c:v>2.5532328939108604</c:v>
                </c:pt>
                <c:pt idx="504">
                  <c:v>2.6243924311720925</c:v>
                </c:pt>
                <c:pt idx="505">
                  <c:v>2.6712492153170122</c:v>
                </c:pt>
                <c:pt idx="506">
                  <c:v>2.6969688817146444</c:v>
                </c:pt>
                <c:pt idx="507">
                  <c:v>2.6832302035691868</c:v>
                </c:pt>
                <c:pt idx="508">
                  <c:v>2.6560756882790781</c:v>
                </c:pt>
                <c:pt idx="509">
                  <c:v>2.6473051744238187</c:v>
                </c:pt>
                <c:pt idx="510">
                  <c:v>2.663680387409201</c:v>
                </c:pt>
                <c:pt idx="511">
                  <c:v>2.6779661016949152</c:v>
                </c:pt>
                <c:pt idx="512">
                  <c:v>2.7105640749708551</c:v>
                </c:pt>
                <c:pt idx="513">
                  <c:v>2.7503452605147523</c:v>
                </c:pt>
                <c:pt idx="514">
                  <c:v>2.7738140077123128</c:v>
                </c:pt>
                <c:pt idx="515">
                  <c:v>2.7983678593848089</c:v>
                </c:pt>
                <c:pt idx="516">
                  <c:v>2.7892476011120082</c:v>
                </c:pt>
                <c:pt idx="517">
                  <c:v>2.8167697964308136</c:v>
                </c:pt>
                <c:pt idx="518">
                  <c:v>2.8211909245807552</c:v>
                </c:pt>
                <c:pt idx="519">
                  <c:v>2.8417182315487404</c:v>
                </c:pt>
                <c:pt idx="520">
                  <c:v>2.8887274683884856</c:v>
                </c:pt>
                <c:pt idx="521">
                  <c:v>2.9055869428750789</c:v>
                </c:pt>
                <c:pt idx="522">
                  <c:v>2.9009505873912653</c:v>
                </c:pt>
                <c:pt idx="523">
                  <c:v>2.9283023944040893</c:v>
                </c:pt>
                <c:pt idx="524">
                  <c:v>2.985938480853735</c:v>
                </c:pt>
                <c:pt idx="525">
                  <c:v>2.9553134248049502</c:v>
                </c:pt>
                <c:pt idx="526">
                  <c:v>2.8925836247870147</c:v>
                </c:pt>
                <c:pt idx="527">
                  <c:v>2.9842256299883423</c:v>
                </c:pt>
                <c:pt idx="528">
                  <c:v>3.031261770244821</c:v>
                </c:pt>
                <c:pt idx="529">
                  <c:v>2.9932293067886291</c:v>
                </c:pt>
                <c:pt idx="530">
                  <c:v>2.649287059456551</c:v>
                </c:pt>
                <c:pt idx="531">
                  <c:v>2.665563626580576</c:v>
                </c:pt>
                <c:pt idx="532">
                  <c:v>2.4311900278001977</c:v>
                </c:pt>
                <c:pt idx="533">
                  <c:v>2.0670074432786301</c:v>
                </c:pt>
                <c:pt idx="534">
                  <c:v>2.27914088422563</c:v>
                </c:pt>
                <c:pt idx="535">
                  <c:v>2.2317729351627658</c:v>
                </c:pt>
                <c:pt idx="536">
                  <c:v>2.5018563357546411</c:v>
                </c:pt>
                <c:pt idx="537">
                  <c:v>2.5778495202224017</c:v>
                </c:pt>
                <c:pt idx="538">
                  <c:v>2.5439332795264997</c:v>
                </c:pt>
                <c:pt idx="539">
                  <c:v>2.5385256927629811</c:v>
                </c:pt>
                <c:pt idx="540">
                  <c:v>2.6273876782351362</c:v>
                </c:pt>
                <c:pt idx="541">
                  <c:v>2.5681104833647206</c:v>
                </c:pt>
                <c:pt idx="542">
                  <c:v>2.6503900995426419</c:v>
                </c:pt>
                <c:pt idx="543">
                  <c:v>2.7300780199085284</c:v>
                </c:pt>
                <c:pt idx="544">
                  <c:v>2.8642543269661913</c:v>
                </c:pt>
                <c:pt idx="545">
                  <c:v>2.7273876782351358</c:v>
                </c:pt>
                <c:pt idx="546">
                  <c:v>2.7779930051116493</c:v>
                </c:pt>
                <c:pt idx="547">
                  <c:v>2.6984575374405888</c:v>
                </c:pt>
                <c:pt idx="548">
                  <c:v>2.8069321137117753</c:v>
                </c:pt>
                <c:pt idx="549">
                  <c:v>2.8562819478073718</c:v>
                </c:pt>
                <c:pt idx="550">
                  <c:v>2.8918751681463548</c:v>
                </c:pt>
                <c:pt idx="551">
                  <c:v>2.8837144650703976</c:v>
                </c:pt>
                <c:pt idx="552">
                  <c:v>2.933476818222581</c:v>
                </c:pt>
                <c:pt idx="553">
                  <c:v>3.0053627477356297</c:v>
                </c:pt>
                <c:pt idx="554">
                  <c:v>3.0247063043673217</c:v>
                </c:pt>
                <c:pt idx="555">
                  <c:v>3.0465070397273788</c:v>
                </c:pt>
                <c:pt idx="556">
                  <c:v>3.1459151645592329</c:v>
                </c:pt>
                <c:pt idx="557">
                  <c:v>3.0732311003497448</c:v>
                </c:pt>
                <c:pt idx="558">
                  <c:v>2.996116940184737</c:v>
                </c:pt>
                <c:pt idx="559">
                  <c:v>2.9768361581920906</c:v>
                </c:pt>
                <c:pt idx="560">
                  <c:v>2.957994798672765</c:v>
                </c:pt>
                <c:pt idx="561">
                  <c:v>3.0028158909514846</c:v>
                </c:pt>
                <c:pt idx="562">
                  <c:v>3.1182225809344457</c:v>
                </c:pt>
                <c:pt idx="563">
                  <c:v>3.124213075060533</c:v>
                </c:pt>
                <c:pt idx="564">
                  <c:v>3.1076943771859029</c:v>
                </c:pt>
                <c:pt idx="565">
                  <c:v>2.9324365527755361</c:v>
                </c:pt>
                <c:pt idx="566">
                  <c:v>3.147197560756883</c:v>
                </c:pt>
                <c:pt idx="567">
                  <c:v>3.2150928167877324</c:v>
                </c:pt>
                <c:pt idx="568">
                  <c:v>3.1903327055869433</c:v>
                </c:pt>
                <c:pt idx="569">
                  <c:v>3.2628015424625594</c:v>
                </c:pt>
                <c:pt idx="570">
                  <c:v>3.317298896959914</c:v>
                </c:pt>
                <c:pt idx="571">
                  <c:v>3.2853197022688549</c:v>
                </c:pt>
                <c:pt idx="572">
                  <c:v>3.3265267688996505</c:v>
                </c:pt>
                <c:pt idx="573">
                  <c:v>3.3208322123576361</c:v>
                </c:pt>
                <c:pt idx="574">
                  <c:v>3.3683705497264822</c:v>
                </c:pt>
                <c:pt idx="575">
                  <c:v>3.4298986637969691</c:v>
                </c:pt>
                <c:pt idx="576">
                  <c:v>3.3792933369204556</c:v>
                </c:pt>
                <c:pt idx="577">
                  <c:v>3.4449556093623892</c:v>
                </c:pt>
                <c:pt idx="578">
                  <c:v>3.3308582189938121</c:v>
                </c:pt>
                <c:pt idx="579">
                  <c:v>3.4856335754640844</c:v>
                </c:pt>
                <c:pt idx="580">
                  <c:v>3.5286790422383647</c:v>
                </c:pt>
                <c:pt idx="581">
                  <c:v>3.5034615729530989</c:v>
                </c:pt>
                <c:pt idx="582">
                  <c:v>3.4177652228499689</c:v>
                </c:pt>
                <c:pt idx="583">
                  <c:v>3.4453770962245542</c:v>
                </c:pt>
                <c:pt idx="584">
                  <c:v>3.5363106447852215</c:v>
                </c:pt>
                <c:pt idx="585">
                  <c:v>3.5091920007174244</c:v>
                </c:pt>
                <c:pt idx="586">
                  <c:v>3.5642901981885036</c:v>
                </c:pt>
                <c:pt idx="587">
                  <c:v>3.6049412608734643</c:v>
                </c:pt>
                <c:pt idx="588">
                  <c:v>3.7026275670343471</c:v>
                </c:pt>
                <c:pt idx="589">
                  <c:v>3.7534481212447321</c:v>
                </c:pt>
                <c:pt idx="590">
                  <c:v>3.7486951842884051</c:v>
                </c:pt>
                <c:pt idx="591">
                  <c:v>3.7495919648462026</c:v>
                </c:pt>
                <c:pt idx="592">
                  <c:v>3.7957133889337284</c:v>
                </c:pt>
                <c:pt idx="593">
                  <c:v>3.7430275311631251</c:v>
                </c:pt>
                <c:pt idx="594">
                  <c:v>3.7268944489283471</c:v>
                </c:pt>
                <c:pt idx="595">
                  <c:v>3.7701641108420771</c:v>
                </c:pt>
                <c:pt idx="596">
                  <c:v>3.7932831136220972</c:v>
                </c:pt>
                <c:pt idx="597">
                  <c:v>3.8090216124114429</c:v>
                </c:pt>
                <c:pt idx="598">
                  <c:v>3.7363913550354231</c:v>
                </c:pt>
                <c:pt idx="599">
                  <c:v>3.8388485337637883</c:v>
                </c:pt>
                <c:pt idx="600">
                  <c:v>3.9030938929244017</c:v>
                </c:pt>
                <c:pt idx="601">
                  <c:v>3.9185274863240971</c:v>
                </c:pt>
                <c:pt idx="602">
                  <c:v>3.8805129584790605</c:v>
                </c:pt>
                <c:pt idx="603">
                  <c:v>3.9564074970854635</c:v>
                </c:pt>
                <c:pt idx="604">
                  <c:v>3.9415837144650707</c:v>
                </c:pt>
                <c:pt idx="605">
                  <c:v>3.9785848802797963</c:v>
                </c:pt>
                <c:pt idx="606">
                  <c:v>4.0068155322392611</c:v>
                </c:pt>
                <c:pt idx="607">
                  <c:v>3.9832033001524532</c:v>
                </c:pt>
                <c:pt idx="608">
                  <c:v>4.0439153439153444</c:v>
                </c:pt>
                <c:pt idx="609">
                  <c:v>4.0672854452515477</c:v>
                </c:pt>
                <c:pt idx="610">
                  <c:v>3.9983678593848087</c:v>
                </c:pt>
                <c:pt idx="611">
                  <c:v>3.9754192449107704</c:v>
                </c:pt>
                <c:pt idx="612">
                  <c:v>3.9955878396556361</c:v>
                </c:pt>
                <c:pt idx="613">
                  <c:v>3.9073087615460498</c:v>
                </c:pt>
                <c:pt idx="614">
                  <c:v>3.9380683346785048</c:v>
                </c:pt>
                <c:pt idx="615">
                  <c:v>4.0098376827190387</c:v>
                </c:pt>
                <c:pt idx="616">
                  <c:v>4.075777957133889</c:v>
                </c:pt>
                <c:pt idx="617">
                  <c:v>4.1300152452694832</c:v>
                </c:pt>
                <c:pt idx="618">
                  <c:v>4.2126535736705231</c:v>
                </c:pt>
                <c:pt idx="619">
                  <c:v>4.1994888350820565</c:v>
                </c:pt>
                <c:pt idx="620">
                  <c:v>4.2130391893103765</c:v>
                </c:pt>
                <c:pt idx="621">
                  <c:v>4.1203658864675816</c:v>
                </c:pt>
                <c:pt idx="622">
                  <c:v>4.0699757869249398</c:v>
                </c:pt>
                <c:pt idx="623">
                  <c:v>4.2256479239530096</c:v>
                </c:pt>
                <c:pt idx="624">
                  <c:v>4.1437001165814733</c:v>
                </c:pt>
                <c:pt idx="625">
                  <c:v>4.2379965922338805</c:v>
                </c:pt>
                <c:pt idx="626">
                  <c:v>4.274217558963322</c:v>
                </c:pt>
                <c:pt idx="627">
                  <c:v>4.1942695722356742</c:v>
                </c:pt>
                <c:pt idx="628">
                  <c:v>4.1815532239261062</c:v>
                </c:pt>
                <c:pt idx="629">
                  <c:v>3.9439870863599675</c:v>
                </c:pt>
                <c:pt idx="630">
                  <c:v>3.9743969150748817</c:v>
                </c:pt>
                <c:pt idx="631">
                  <c:v>4.0359878037844137</c:v>
                </c:pt>
                <c:pt idx="632">
                  <c:v>3.9625504439063768</c:v>
                </c:pt>
                <c:pt idx="633">
                  <c:v>3.8999820643888441</c:v>
                </c:pt>
                <c:pt idx="634">
                  <c:v>3.9320688727468389</c:v>
                </c:pt>
                <c:pt idx="635">
                  <c:v>3.8820464532328942</c:v>
                </c:pt>
                <c:pt idx="636">
                  <c:v>3.7703434669536371</c:v>
                </c:pt>
                <c:pt idx="637">
                  <c:v>4.0024392431172098</c:v>
                </c:pt>
                <c:pt idx="638">
                  <c:v>4.0741278809075423</c:v>
                </c:pt>
                <c:pt idx="639">
                  <c:v>4.0766388664693753</c:v>
                </c:pt>
              </c:numCache>
            </c:numRef>
          </c:val>
          <c:smooth val="0"/>
          <c:extLst>
            <c:ext xmlns:c16="http://schemas.microsoft.com/office/drawing/2014/chart" uri="{C3380CC4-5D6E-409C-BE32-E72D297353CC}">
              <c16:uniqueId val="{00000000-CD80-434B-86F4-DE146931FE44}"/>
            </c:ext>
          </c:extLst>
        </c:ser>
        <c:ser>
          <c:idx val="5"/>
          <c:order val="1"/>
          <c:tx>
            <c:strRef>
              <c:f>'Graf 7'!$J$2</c:f>
              <c:strCache>
                <c:ptCount val="1"/>
                <c:pt idx="0">
                  <c:v>Eurostoxx 50</c:v>
                </c:pt>
              </c:strCache>
            </c:strRef>
          </c:tx>
          <c:spPr>
            <a:ln w="19050">
              <a:solidFill>
                <a:sysClr val="windowText" lastClr="000000"/>
              </a:solidFill>
              <a:prstDash val="solid"/>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7'!$J$4:$J$643</c:f>
              <c:numCache>
                <c:formatCode>General</c:formatCode>
                <c:ptCount val="640"/>
                <c:pt idx="0">
                  <c:v>1</c:v>
                </c:pt>
                <c:pt idx="1">
                  <c:v>1.0178383519507852</c:v>
                </c:pt>
                <c:pt idx="2">
                  <c:v>0.99166599212131024</c:v>
                </c:pt>
                <c:pt idx="3">
                  <c:v>0.95677513355998067</c:v>
                </c:pt>
                <c:pt idx="4">
                  <c:v>0.936548891047434</c:v>
                </c:pt>
                <c:pt idx="5">
                  <c:v>0.88758027089741509</c:v>
                </c:pt>
                <c:pt idx="6">
                  <c:v>0.90202228697857645</c:v>
                </c:pt>
                <c:pt idx="7">
                  <c:v>0.94212738114510819</c:v>
                </c:pt>
                <c:pt idx="8">
                  <c:v>0.92023838432896221</c:v>
                </c:pt>
                <c:pt idx="9">
                  <c:v>0.97048189520263339</c:v>
                </c:pt>
                <c:pt idx="10">
                  <c:v>0.9775376396308888</c:v>
                </c:pt>
                <c:pt idx="11">
                  <c:v>0.97739935783282061</c:v>
                </c:pt>
                <c:pt idx="12">
                  <c:v>0.99189871026927856</c:v>
                </c:pt>
                <c:pt idx="13">
                  <c:v>1.0045666720630295</c:v>
                </c:pt>
                <c:pt idx="14">
                  <c:v>1.0096392531433813</c:v>
                </c:pt>
                <c:pt idx="15">
                  <c:v>0.99483635529653014</c:v>
                </c:pt>
                <c:pt idx="16">
                  <c:v>0.9841987750256328</c:v>
                </c:pt>
                <c:pt idx="17">
                  <c:v>0.95004991635637581</c:v>
                </c:pt>
                <c:pt idx="18">
                  <c:v>0.84324240461928657</c:v>
                </c:pt>
                <c:pt idx="19">
                  <c:v>0.88834925260374509</c:v>
                </c:pt>
                <c:pt idx="20">
                  <c:v>0.86820058280718793</c:v>
                </c:pt>
                <c:pt idx="21">
                  <c:v>0.88165101721439743</c:v>
                </c:pt>
                <c:pt idx="22">
                  <c:v>0.86125613836274351</c:v>
                </c:pt>
                <c:pt idx="23">
                  <c:v>0.88982987966110838</c:v>
                </c:pt>
                <c:pt idx="24">
                  <c:v>0.9231220657276995</c:v>
                </c:pt>
                <c:pt idx="25">
                  <c:v>0.88677418919648154</c:v>
                </c:pt>
                <c:pt idx="26">
                  <c:v>0.85072311262209277</c:v>
                </c:pt>
                <c:pt idx="27">
                  <c:v>0.90429550482974463</c:v>
                </c:pt>
                <c:pt idx="28">
                  <c:v>0.89229197021207707</c:v>
                </c:pt>
                <c:pt idx="29">
                  <c:v>0.91708825751443535</c:v>
                </c:pt>
                <c:pt idx="30">
                  <c:v>0.92484890184015967</c:v>
                </c:pt>
                <c:pt idx="31">
                  <c:v>0.9373954454697534</c:v>
                </c:pt>
                <c:pt idx="32">
                  <c:v>0.91358062166100051</c:v>
                </c:pt>
                <c:pt idx="33">
                  <c:v>0.89174221574658674</c:v>
                </c:pt>
                <c:pt idx="34">
                  <c:v>0.88714518914251794</c:v>
                </c:pt>
                <c:pt idx="35">
                  <c:v>0.92622834709405855</c:v>
                </c:pt>
                <c:pt idx="36">
                  <c:v>0.93775295450866114</c:v>
                </c:pt>
                <c:pt idx="37">
                  <c:v>0.92998556472937233</c:v>
                </c:pt>
                <c:pt idx="38">
                  <c:v>0.94191827208461498</c:v>
                </c:pt>
                <c:pt idx="39">
                  <c:v>0.92173587502023635</c:v>
                </c:pt>
                <c:pt idx="40">
                  <c:v>0.93944943608008191</c:v>
                </c:pt>
                <c:pt idx="41">
                  <c:v>0.95841090604932277</c:v>
                </c:pt>
                <c:pt idx="42">
                  <c:v>0.96923398629323831</c:v>
                </c:pt>
                <c:pt idx="43">
                  <c:v>0.9595373967945604</c:v>
                </c:pt>
                <c:pt idx="44">
                  <c:v>0.96997598618531111</c:v>
                </c:pt>
                <c:pt idx="45">
                  <c:v>0.95192852517403259</c:v>
                </c:pt>
                <c:pt idx="46">
                  <c:v>0.95979372403000374</c:v>
                </c:pt>
                <c:pt idx="47">
                  <c:v>0.92310182936700669</c:v>
                </c:pt>
                <c:pt idx="48">
                  <c:v>0.93842412713830869</c:v>
                </c:pt>
                <c:pt idx="49">
                  <c:v>0.95769588797150729</c:v>
                </c:pt>
                <c:pt idx="50">
                  <c:v>0.95170592520641084</c:v>
                </c:pt>
                <c:pt idx="51">
                  <c:v>0.96525416869030278</c:v>
                </c:pt>
                <c:pt idx="52">
                  <c:v>0.9419418811720901</c:v>
                </c:pt>
                <c:pt idx="53">
                  <c:v>0.94714599859694559</c:v>
                </c:pt>
                <c:pt idx="54">
                  <c:v>0.98497112945874488</c:v>
                </c:pt>
                <c:pt idx="55">
                  <c:v>1.0018887269980032</c:v>
                </c:pt>
                <c:pt idx="56">
                  <c:v>0.99634733689493282</c:v>
                </c:pt>
                <c:pt idx="57">
                  <c:v>1.0128939344881549</c:v>
                </c:pt>
                <c:pt idx="58">
                  <c:v>1.0200373698127461</c:v>
                </c:pt>
                <c:pt idx="59">
                  <c:v>1.0347525767632615</c:v>
                </c:pt>
                <c:pt idx="60">
                  <c:v>1.0067656899249906</c:v>
                </c:pt>
                <c:pt idx="61">
                  <c:v>0.99467783713776903</c:v>
                </c:pt>
                <c:pt idx="62">
                  <c:v>0.97264044034320873</c:v>
                </c:pt>
                <c:pt idx="63">
                  <c:v>0.94187105390966497</c:v>
                </c:pt>
                <c:pt idx="64">
                  <c:v>0.98191206626733574</c:v>
                </c:pt>
                <c:pt idx="65">
                  <c:v>0.9993119637364416</c:v>
                </c:pt>
                <c:pt idx="66">
                  <c:v>1.006644271760833</c:v>
                </c:pt>
                <c:pt idx="67">
                  <c:v>0.9845158113431548</c:v>
                </c:pt>
                <c:pt idx="68">
                  <c:v>0.99033376504236148</c:v>
                </c:pt>
                <c:pt idx="69">
                  <c:v>1.015612352274567</c:v>
                </c:pt>
                <c:pt idx="70">
                  <c:v>0.99593249150072849</c:v>
                </c:pt>
                <c:pt idx="71">
                  <c:v>0.97626949436080079</c:v>
                </c:pt>
                <c:pt idx="72">
                  <c:v>0.96256947817171223</c:v>
                </c:pt>
                <c:pt idx="73">
                  <c:v>0.95090658895904168</c:v>
                </c:pt>
                <c:pt idx="74">
                  <c:v>0.94069059953591283</c:v>
                </c:pt>
                <c:pt idx="75">
                  <c:v>0.92161108412929682</c:v>
                </c:pt>
                <c:pt idx="76">
                  <c:v>0.93428579137661216</c:v>
                </c:pt>
                <c:pt idx="77">
                  <c:v>0.91599212131023688</c:v>
                </c:pt>
                <c:pt idx="78">
                  <c:v>0.96988492256219305</c:v>
                </c:pt>
                <c:pt idx="79">
                  <c:v>0.94102112676056338</c:v>
                </c:pt>
                <c:pt idx="80">
                  <c:v>0.90233257784253418</c:v>
                </c:pt>
                <c:pt idx="81">
                  <c:v>0.93512222761858499</c:v>
                </c:pt>
                <c:pt idx="82">
                  <c:v>0.90064284172467757</c:v>
                </c:pt>
                <c:pt idx="83">
                  <c:v>0.80107320166207974</c:v>
                </c:pt>
                <c:pt idx="84">
                  <c:v>0.77819936862554639</c:v>
                </c:pt>
                <c:pt idx="85">
                  <c:v>0.72819532135340781</c:v>
                </c:pt>
                <c:pt idx="86">
                  <c:v>0.73877556526900867</c:v>
                </c:pt>
                <c:pt idx="87">
                  <c:v>0.74898818196535533</c:v>
                </c:pt>
                <c:pt idx="88">
                  <c:v>0.6993922346338568</c:v>
                </c:pt>
                <c:pt idx="89">
                  <c:v>0.72826614861583294</c:v>
                </c:pt>
                <c:pt idx="90">
                  <c:v>0.68332456424369969</c:v>
                </c:pt>
                <c:pt idx="91">
                  <c:v>0.73513976579785223</c:v>
                </c:pt>
                <c:pt idx="92">
                  <c:v>0.76533578867843077</c:v>
                </c:pt>
                <c:pt idx="93">
                  <c:v>0.79443904808159305</c:v>
                </c:pt>
                <c:pt idx="94">
                  <c:v>0.78837825805407158</c:v>
                </c:pt>
                <c:pt idx="95">
                  <c:v>0.83048675192919974</c:v>
                </c:pt>
                <c:pt idx="96">
                  <c:v>0.77285022394905822</c:v>
                </c:pt>
                <c:pt idx="97">
                  <c:v>0.78409489504074248</c:v>
                </c:pt>
                <c:pt idx="98">
                  <c:v>0.75437105390966486</c:v>
                </c:pt>
                <c:pt idx="99">
                  <c:v>0.71207031460795434</c:v>
                </c:pt>
                <c:pt idx="100">
                  <c:v>0.79006124871836381</c:v>
                </c:pt>
                <c:pt idx="101">
                  <c:v>0.7900916032594032</c:v>
                </c:pt>
                <c:pt idx="102">
                  <c:v>0.7429172737574874</c:v>
                </c:pt>
                <c:pt idx="103">
                  <c:v>0.77247922400302194</c:v>
                </c:pt>
                <c:pt idx="104">
                  <c:v>0.78130902271868763</c:v>
                </c:pt>
                <c:pt idx="105">
                  <c:v>0.77527184177864117</c:v>
                </c:pt>
                <c:pt idx="106">
                  <c:v>0.78854689439317904</c:v>
                </c:pt>
                <c:pt idx="107">
                  <c:v>0.81854729912039281</c:v>
                </c:pt>
                <c:pt idx="108">
                  <c:v>0.82180535319194858</c:v>
                </c:pt>
                <c:pt idx="109">
                  <c:v>0.84829137661216347</c:v>
                </c:pt>
                <c:pt idx="110">
                  <c:v>0.83669256920835366</c:v>
                </c:pt>
                <c:pt idx="111">
                  <c:v>0.85003170363175218</c:v>
                </c:pt>
                <c:pt idx="112">
                  <c:v>0.85117168528411846</c:v>
                </c:pt>
                <c:pt idx="113">
                  <c:v>0.85875020236360688</c:v>
                </c:pt>
                <c:pt idx="114">
                  <c:v>0.84856119475473524</c:v>
                </c:pt>
                <c:pt idx="115">
                  <c:v>0.87970832658787979</c:v>
                </c:pt>
                <c:pt idx="116">
                  <c:v>0.85175853974421234</c:v>
                </c:pt>
                <c:pt idx="117">
                  <c:v>0.8355188602881658</c:v>
                </c:pt>
                <c:pt idx="118">
                  <c:v>0.80693837353623654</c:v>
                </c:pt>
                <c:pt idx="119">
                  <c:v>0.77286371485618699</c:v>
                </c:pt>
                <c:pt idx="120">
                  <c:v>0.77952822297771296</c:v>
                </c:pt>
                <c:pt idx="121">
                  <c:v>0.79057390318925047</c:v>
                </c:pt>
                <c:pt idx="122">
                  <c:v>0.75830365333765049</c:v>
                </c:pt>
                <c:pt idx="123">
                  <c:v>0.76039474394258266</c:v>
                </c:pt>
                <c:pt idx="124">
                  <c:v>0.72334534024067776</c:v>
                </c:pt>
                <c:pt idx="125">
                  <c:v>0.72913968485240943</c:v>
                </c:pt>
                <c:pt idx="126">
                  <c:v>0.69770249851600019</c:v>
                </c:pt>
                <c:pt idx="127">
                  <c:v>0.72307889482488807</c:v>
                </c:pt>
                <c:pt idx="128">
                  <c:v>0.73566928390264963</c:v>
                </c:pt>
                <c:pt idx="129">
                  <c:v>0.7375512654470886</c:v>
                </c:pt>
                <c:pt idx="130">
                  <c:v>0.76382817980681017</c:v>
                </c:pt>
                <c:pt idx="131">
                  <c:v>0.75397644487615356</c:v>
                </c:pt>
                <c:pt idx="132">
                  <c:v>0.76192933462846046</c:v>
                </c:pt>
                <c:pt idx="133">
                  <c:v>0.75459028115050453</c:v>
                </c:pt>
                <c:pt idx="134">
                  <c:v>0.77614200528843558</c:v>
                </c:pt>
                <c:pt idx="135">
                  <c:v>0.80020641087906752</c:v>
                </c:pt>
                <c:pt idx="136">
                  <c:v>0.81728589930386908</c:v>
                </c:pt>
                <c:pt idx="137">
                  <c:v>0.83357954238843024</c:v>
                </c:pt>
                <c:pt idx="138">
                  <c:v>0.82099927149101504</c:v>
                </c:pt>
                <c:pt idx="139">
                  <c:v>0.82318479844584747</c:v>
                </c:pt>
                <c:pt idx="140">
                  <c:v>0.85620042091630233</c:v>
                </c:pt>
                <c:pt idx="141">
                  <c:v>0.87507419998920721</c:v>
                </c:pt>
                <c:pt idx="142">
                  <c:v>0.86917867357401113</c:v>
                </c:pt>
                <c:pt idx="143">
                  <c:v>0.82775484323565918</c:v>
                </c:pt>
                <c:pt idx="144">
                  <c:v>0.85370797582429447</c:v>
                </c:pt>
                <c:pt idx="145">
                  <c:v>0.83275659705358596</c:v>
                </c:pt>
                <c:pt idx="146">
                  <c:v>0.85742809346500448</c:v>
                </c:pt>
                <c:pt idx="147">
                  <c:v>0.84186633209216988</c:v>
                </c:pt>
                <c:pt idx="148">
                  <c:v>0.85908410231503973</c:v>
                </c:pt>
                <c:pt idx="149">
                  <c:v>0.83637553289083166</c:v>
                </c:pt>
                <c:pt idx="150">
                  <c:v>0.81866871728455026</c:v>
                </c:pt>
                <c:pt idx="151">
                  <c:v>0.86241635637580272</c:v>
                </c:pt>
                <c:pt idx="152">
                  <c:v>0.86856146457287786</c:v>
                </c:pt>
                <c:pt idx="153">
                  <c:v>0.87737102692785063</c:v>
                </c:pt>
                <c:pt idx="154">
                  <c:v>0.88720927095137869</c:v>
                </c:pt>
                <c:pt idx="155">
                  <c:v>0.89414022448869468</c:v>
                </c:pt>
                <c:pt idx="156">
                  <c:v>0.8859647347687658</c:v>
                </c:pt>
                <c:pt idx="157">
                  <c:v>0.91378973072149372</c:v>
                </c:pt>
                <c:pt idx="158">
                  <c:v>0.91663631212562735</c:v>
                </c:pt>
                <c:pt idx="159">
                  <c:v>0.91387067616426532</c:v>
                </c:pt>
                <c:pt idx="160">
                  <c:v>0.92553693810371807</c:v>
                </c:pt>
                <c:pt idx="161">
                  <c:v>0.91403593977659059</c:v>
                </c:pt>
                <c:pt idx="162">
                  <c:v>0.88712832550860721</c:v>
                </c:pt>
                <c:pt idx="163">
                  <c:v>0.88205574442825541</c:v>
                </c:pt>
                <c:pt idx="164">
                  <c:v>0.88704400733905353</c:v>
                </c:pt>
                <c:pt idx="165">
                  <c:v>0.8825582807187955</c:v>
                </c:pt>
                <c:pt idx="166">
                  <c:v>0.92034293885920893</c:v>
                </c:pt>
                <c:pt idx="167">
                  <c:v>0.91931088446387133</c:v>
                </c:pt>
                <c:pt idx="168">
                  <c:v>0.90445402298850575</c:v>
                </c:pt>
                <c:pt idx="169">
                  <c:v>0.88501025308941772</c:v>
                </c:pt>
                <c:pt idx="170">
                  <c:v>0.87194430953537316</c:v>
                </c:pt>
                <c:pt idx="171">
                  <c:v>0.88819747989854825</c:v>
                </c:pt>
                <c:pt idx="172">
                  <c:v>0.86853111003183847</c:v>
                </c:pt>
                <c:pt idx="173">
                  <c:v>0.9050476229021639</c:v>
                </c:pt>
                <c:pt idx="174">
                  <c:v>0.93211375532890828</c:v>
                </c:pt>
                <c:pt idx="175">
                  <c:v>0.93938535427122116</c:v>
                </c:pt>
                <c:pt idx="176">
                  <c:v>0.95043103448275856</c:v>
                </c:pt>
                <c:pt idx="177">
                  <c:v>0.9323194916626194</c:v>
                </c:pt>
                <c:pt idx="178">
                  <c:v>0.93412390049106897</c:v>
                </c:pt>
                <c:pt idx="179">
                  <c:v>0.91875775727159892</c:v>
                </c:pt>
                <c:pt idx="180">
                  <c:v>0.89961416005612227</c:v>
                </c:pt>
                <c:pt idx="181">
                  <c:v>0.85986994765528035</c:v>
                </c:pt>
                <c:pt idx="182">
                  <c:v>0.87778249959527277</c:v>
                </c:pt>
                <c:pt idx="183">
                  <c:v>0.87556324537261887</c:v>
                </c:pt>
                <c:pt idx="184">
                  <c:v>0.90216056877664452</c:v>
                </c:pt>
                <c:pt idx="185">
                  <c:v>0.91608993038691922</c:v>
                </c:pt>
                <c:pt idx="186">
                  <c:v>0.92478819275808111</c:v>
                </c:pt>
                <c:pt idx="187">
                  <c:v>0.94807349846203659</c:v>
                </c:pt>
                <c:pt idx="188">
                  <c:v>0.95300442501753813</c:v>
                </c:pt>
                <c:pt idx="189">
                  <c:v>0.96266728724839457</c:v>
                </c:pt>
                <c:pt idx="190">
                  <c:v>0.95314945226917058</c:v>
                </c:pt>
                <c:pt idx="191">
                  <c:v>0.91784374831363658</c:v>
                </c:pt>
                <c:pt idx="192">
                  <c:v>0.94551697156116776</c:v>
                </c:pt>
                <c:pt idx="193">
                  <c:v>0.96699786843667368</c:v>
                </c:pt>
                <c:pt idx="194">
                  <c:v>0.98726121094382391</c:v>
                </c:pt>
                <c:pt idx="195">
                  <c:v>0.98461362041983702</c:v>
                </c:pt>
                <c:pt idx="196">
                  <c:v>0.98763895634342447</c:v>
                </c:pt>
                <c:pt idx="197">
                  <c:v>1.0031433813609627</c:v>
                </c:pt>
                <c:pt idx="198">
                  <c:v>1.0230525875559873</c:v>
                </c:pt>
                <c:pt idx="199">
                  <c:v>1.0234539420430631</c:v>
                </c:pt>
                <c:pt idx="200">
                  <c:v>1.0294034320867735</c:v>
                </c:pt>
                <c:pt idx="201">
                  <c:v>1.023592223841131</c:v>
                </c:pt>
                <c:pt idx="202">
                  <c:v>1.0302095137877072</c:v>
                </c:pt>
                <c:pt idx="203">
                  <c:v>1.0306985591711186</c:v>
                </c:pt>
                <c:pt idx="204">
                  <c:v>1.0410393394851869</c:v>
                </c:pt>
                <c:pt idx="205">
                  <c:v>1.0050523447196589</c:v>
                </c:pt>
                <c:pt idx="206">
                  <c:v>0.98548378392963143</c:v>
                </c:pt>
                <c:pt idx="207">
                  <c:v>1.028462441314554</c:v>
                </c:pt>
                <c:pt idx="208">
                  <c:v>1.049380092817441</c:v>
                </c:pt>
                <c:pt idx="209">
                  <c:v>1.0369212400841832</c:v>
                </c:pt>
                <c:pt idx="210">
                  <c:v>1.0469449840807297</c:v>
                </c:pt>
                <c:pt idx="211">
                  <c:v>1.063791754357563</c:v>
                </c:pt>
                <c:pt idx="212">
                  <c:v>1.0213291241703091</c:v>
                </c:pt>
                <c:pt idx="213">
                  <c:v>1.0165263612325293</c:v>
                </c:pt>
                <c:pt idx="214">
                  <c:v>1.0247996600291402</c:v>
                </c:pt>
                <c:pt idx="215">
                  <c:v>1.0519737197129135</c:v>
                </c:pt>
                <c:pt idx="216">
                  <c:v>1.0562267281852031</c:v>
                </c:pt>
                <c:pt idx="217">
                  <c:v>1.0621492364146565</c:v>
                </c:pt>
                <c:pt idx="218">
                  <c:v>1.0439634936053099</c:v>
                </c:pt>
                <c:pt idx="219">
                  <c:v>1.0133829798715666</c:v>
                </c:pt>
                <c:pt idx="220">
                  <c:v>1.0443614753656034</c:v>
                </c:pt>
                <c:pt idx="221">
                  <c:v>1.0699739625492417</c:v>
                </c:pt>
                <c:pt idx="222">
                  <c:v>1.0895020506178834</c:v>
                </c:pt>
                <c:pt idx="223">
                  <c:v>1.0511237925638119</c:v>
                </c:pt>
                <c:pt idx="224">
                  <c:v>1.0643684906373103</c:v>
                </c:pt>
                <c:pt idx="225">
                  <c:v>1.0615320274135234</c:v>
                </c:pt>
                <c:pt idx="226">
                  <c:v>1.0718154713722949</c:v>
                </c:pt>
                <c:pt idx="227">
                  <c:v>1.0739065619772274</c:v>
                </c:pt>
                <c:pt idx="228">
                  <c:v>1.070071771625924</c:v>
                </c:pt>
                <c:pt idx="229">
                  <c:v>1.0803788246721711</c:v>
                </c:pt>
                <c:pt idx="230">
                  <c:v>1.0943149317360099</c:v>
                </c:pt>
                <c:pt idx="231">
                  <c:v>1.1110706383897253</c:v>
                </c:pt>
                <c:pt idx="232">
                  <c:v>1.1072122389509471</c:v>
                </c:pt>
                <c:pt idx="233">
                  <c:v>1.1137958016297016</c:v>
                </c:pt>
                <c:pt idx="234">
                  <c:v>1.0886656143759106</c:v>
                </c:pt>
                <c:pt idx="235">
                  <c:v>1.1030401759214288</c:v>
                </c:pt>
                <c:pt idx="236">
                  <c:v>1.064786708758297</c:v>
                </c:pt>
                <c:pt idx="237">
                  <c:v>1.0672015811343154</c:v>
                </c:pt>
                <c:pt idx="238">
                  <c:v>1.0708373806054718</c:v>
                </c:pt>
                <c:pt idx="239">
                  <c:v>1.0362939129027036</c:v>
                </c:pt>
                <c:pt idx="240">
                  <c:v>1.0141216070368571</c:v>
                </c:pt>
                <c:pt idx="241">
                  <c:v>1.0231234148184123</c:v>
                </c:pt>
                <c:pt idx="242">
                  <c:v>1.0450393934488156</c:v>
                </c:pt>
                <c:pt idx="243">
                  <c:v>1.0700414170848849</c:v>
                </c:pt>
                <c:pt idx="244">
                  <c:v>1.1046523393232961</c:v>
                </c:pt>
                <c:pt idx="245">
                  <c:v>1.0911007231126222</c:v>
                </c:pt>
                <c:pt idx="246">
                  <c:v>1.1039777939668662</c:v>
                </c:pt>
                <c:pt idx="247">
                  <c:v>1.0858763693270734</c:v>
                </c:pt>
                <c:pt idx="248">
                  <c:v>1.0568000917381684</c:v>
                </c:pt>
                <c:pt idx="249">
                  <c:v>1.0089512168798229</c:v>
                </c:pt>
                <c:pt idx="250">
                  <c:v>0.99908261831525547</c:v>
                </c:pt>
                <c:pt idx="251">
                  <c:v>1.0220610058820354</c:v>
                </c:pt>
                <c:pt idx="252">
                  <c:v>1.0500377745399601</c:v>
                </c:pt>
                <c:pt idx="253">
                  <c:v>1.0337137769143598</c:v>
                </c:pt>
                <c:pt idx="254">
                  <c:v>1.0320510226107602</c:v>
                </c:pt>
                <c:pt idx="255">
                  <c:v>1.077323134207544</c:v>
                </c:pt>
                <c:pt idx="256">
                  <c:v>1.0964498677891101</c:v>
                </c:pt>
                <c:pt idx="257">
                  <c:v>1.1053707301278939</c:v>
                </c:pt>
                <c:pt idx="258">
                  <c:v>1.0345232313420756</c:v>
                </c:pt>
                <c:pt idx="259">
                  <c:v>1.0594679186228482</c:v>
                </c:pt>
                <c:pt idx="260">
                  <c:v>1.0740988074038098</c:v>
                </c:pt>
                <c:pt idx="261">
                  <c:v>1.0588473368949327</c:v>
                </c:pt>
                <c:pt idx="262">
                  <c:v>1.0262870325400679</c:v>
                </c:pt>
                <c:pt idx="263">
                  <c:v>1.0800280610868274</c:v>
                </c:pt>
                <c:pt idx="264">
                  <c:v>1.1408416976957532</c:v>
                </c:pt>
                <c:pt idx="265">
                  <c:v>1.1303491446764879</c:v>
                </c:pt>
                <c:pt idx="266">
                  <c:v>1.1461065242026873</c:v>
                </c:pt>
                <c:pt idx="267">
                  <c:v>1.1627779126868492</c:v>
                </c:pt>
                <c:pt idx="268">
                  <c:v>1.1772604014893961</c:v>
                </c:pt>
                <c:pt idx="269">
                  <c:v>1.2138443688953644</c:v>
                </c:pt>
                <c:pt idx="270">
                  <c:v>1.2201243861637256</c:v>
                </c:pt>
                <c:pt idx="271">
                  <c:v>1.2331397388160379</c:v>
                </c:pt>
                <c:pt idx="272">
                  <c:v>1.2567016081161297</c:v>
                </c:pt>
                <c:pt idx="273">
                  <c:v>1.2408363013329016</c:v>
                </c:pt>
                <c:pt idx="274">
                  <c:v>1.2530590631914089</c:v>
                </c:pt>
                <c:pt idx="275">
                  <c:v>1.2872888673034375</c:v>
                </c:pt>
                <c:pt idx="276">
                  <c:v>1.2391566833953915</c:v>
                </c:pt>
                <c:pt idx="277">
                  <c:v>1.2526172359829475</c:v>
                </c:pt>
                <c:pt idx="278">
                  <c:v>1.2194397226269496</c:v>
                </c:pt>
                <c:pt idx="279">
                  <c:v>1.2308698936916518</c:v>
                </c:pt>
                <c:pt idx="280">
                  <c:v>1.2050988883492526</c:v>
                </c:pt>
                <c:pt idx="281">
                  <c:v>1.2408734013275051</c:v>
                </c:pt>
                <c:pt idx="282">
                  <c:v>1.2043265339161406</c:v>
                </c:pt>
                <c:pt idx="283">
                  <c:v>1.1838304732610221</c:v>
                </c:pt>
                <c:pt idx="284">
                  <c:v>1.1813886190707463</c:v>
                </c:pt>
                <c:pt idx="285">
                  <c:v>1.1655469213749934</c:v>
                </c:pt>
                <c:pt idx="286">
                  <c:v>1.2213891587070314</c:v>
                </c:pt>
                <c:pt idx="287">
                  <c:v>1.1608116129728563</c:v>
                </c:pt>
                <c:pt idx="288">
                  <c:v>1.1901711996114619</c:v>
                </c:pt>
                <c:pt idx="289">
                  <c:v>1.2379054017592144</c:v>
                </c:pt>
                <c:pt idx="290">
                  <c:v>1.2141816415735793</c:v>
                </c:pt>
                <c:pt idx="291">
                  <c:v>1.2144143597215478</c:v>
                </c:pt>
                <c:pt idx="292">
                  <c:v>1.2269305488101021</c:v>
                </c:pt>
                <c:pt idx="293">
                  <c:v>1.1774290378285037</c:v>
                </c:pt>
                <c:pt idx="294">
                  <c:v>1.0952120770600615</c:v>
                </c:pt>
                <c:pt idx="295">
                  <c:v>1.1084770114942528</c:v>
                </c:pt>
                <c:pt idx="296">
                  <c:v>1.0726114348928821</c:v>
                </c:pt>
                <c:pt idx="297">
                  <c:v>1.0752050617883546</c:v>
                </c:pt>
                <c:pt idx="298">
                  <c:v>1.0648710269278507</c:v>
                </c:pt>
                <c:pt idx="299">
                  <c:v>1.0499838109114457</c:v>
                </c:pt>
                <c:pt idx="300">
                  <c:v>1.0415587394096379</c:v>
                </c:pt>
                <c:pt idx="301">
                  <c:v>1.0962407587286169</c:v>
                </c:pt>
                <c:pt idx="302">
                  <c:v>1.1011716852841185</c:v>
                </c:pt>
                <c:pt idx="303">
                  <c:v>1.1554321137553289</c:v>
                </c:pt>
                <c:pt idx="304">
                  <c:v>1.15287558685446</c:v>
                </c:pt>
                <c:pt idx="305">
                  <c:v>1.16973247531164</c:v>
                </c:pt>
                <c:pt idx="306">
                  <c:v>1.1334554260428471</c:v>
                </c:pt>
                <c:pt idx="307">
                  <c:v>1.1644170579029733</c:v>
                </c:pt>
                <c:pt idx="308">
                  <c:v>1.1767410015649451</c:v>
                </c:pt>
                <c:pt idx="309">
                  <c:v>1.1233709729642221</c:v>
                </c:pt>
                <c:pt idx="310">
                  <c:v>1.0803552155846958</c:v>
                </c:pt>
                <c:pt idx="311">
                  <c:v>1.0997517673088337</c:v>
                </c:pt>
                <c:pt idx="312">
                  <c:v>1.1077619934164373</c:v>
                </c:pt>
                <c:pt idx="313">
                  <c:v>1.1020452215206951</c:v>
                </c:pt>
                <c:pt idx="314">
                  <c:v>1.0231065511845017</c:v>
                </c:pt>
                <c:pt idx="315">
                  <c:v>0.99579083697587822</c:v>
                </c:pt>
                <c:pt idx="316">
                  <c:v>1.019646133506017</c:v>
                </c:pt>
                <c:pt idx="317">
                  <c:v>1.0270256597053586</c:v>
                </c:pt>
                <c:pt idx="318">
                  <c:v>0.9711395769251524</c:v>
                </c:pt>
                <c:pt idx="319">
                  <c:v>0.92957746478873238</c:v>
                </c:pt>
                <c:pt idx="320">
                  <c:v>0.96832672278884035</c:v>
                </c:pt>
                <c:pt idx="321">
                  <c:v>0.98792563811990708</c:v>
                </c:pt>
                <c:pt idx="322">
                  <c:v>1.0244151691759753</c:v>
                </c:pt>
                <c:pt idx="323">
                  <c:v>1.0367087582969079</c:v>
                </c:pt>
                <c:pt idx="324">
                  <c:v>1.0319768226215531</c:v>
                </c:pt>
                <c:pt idx="325">
                  <c:v>1.0073424262047379</c:v>
                </c:pt>
                <c:pt idx="326">
                  <c:v>0.99606065511845021</c:v>
                </c:pt>
                <c:pt idx="327">
                  <c:v>0.98213129350817552</c:v>
                </c:pt>
                <c:pt idx="328">
                  <c:v>1.0301454319788463</c:v>
                </c:pt>
                <c:pt idx="329">
                  <c:v>1.0594139549943338</c:v>
                </c:pt>
                <c:pt idx="330">
                  <c:v>1.0213324968970914</c:v>
                </c:pt>
                <c:pt idx="331">
                  <c:v>0.99051589228859749</c:v>
                </c:pt>
                <c:pt idx="332">
                  <c:v>0.99719051859047003</c:v>
                </c:pt>
                <c:pt idx="333">
                  <c:v>0.99905563650099827</c:v>
                </c:pt>
                <c:pt idx="334">
                  <c:v>1.0382871944309535</c:v>
                </c:pt>
                <c:pt idx="335">
                  <c:v>1.0109917165830231</c:v>
                </c:pt>
                <c:pt idx="336">
                  <c:v>0.98183786627812852</c:v>
                </c:pt>
                <c:pt idx="337">
                  <c:v>0.96094719658949868</c:v>
                </c:pt>
                <c:pt idx="338">
                  <c:v>0.93629930926555505</c:v>
                </c:pt>
                <c:pt idx="339">
                  <c:v>0.97237736765420102</c:v>
                </c:pt>
                <c:pt idx="340">
                  <c:v>0.95718323350062062</c:v>
                </c:pt>
                <c:pt idx="341">
                  <c:v>0.99787180940046416</c:v>
                </c:pt>
                <c:pt idx="342">
                  <c:v>1.0024519723706222</c:v>
                </c:pt>
                <c:pt idx="343">
                  <c:v>1.0087016350979441</c:v>
                </c:pt>
                <c:pt idx="344">
                  <c:v>1.0029511359343801</c:v>
                </c:pt>
                <c:pt idx="345">
                  <c:v>1.0269750688036263</c:v>
                </c:pt>
                <c:pt idx="346">
                  <c:v>1.001092763477416</c:v>
                </c:pt>
                <c:pt idx="347">
                  <c:v>1.0153121795909557</c:v>
                </c:pt>
                <c:pt idx="348">
                  <c:v>1.0387121580055041</c:v>
                </c:pt>
                <c:pt idx="349">
                  <c:v>1.0297609411256812</c:v>
                </c:pt>
                <c:pt idx="350">
                  <c:v>0.98997962873023582</c:v>
                </c:pt>
                <c:pt idx="351">
                  <c:v>1.0227153148777723</c:v>
                </c:pt>
                <c:pt idx="352">
                  <c:v>1.0125735254438508</c:v>
                </c:pt>
                <c:pt idx="353">
                  <c:v>1.0120102800712321</c:v>
                </c:pt>
                <c:pt idx="354">
                  <c:v>1.0203139334088824</c:v>
                </c:pt>
                <c:pt idx="355">
                  <c:v>1.0380072581080353</c:v>
                </c:pt>
                <c:pt idx="356">
                  <c:v>1.0385435216663967</c:v>
                </c:pt>
                <c:pt idx="357">
                  <c:v>0.99648224596621882</c:v>
                </c:pt>
                <c:pt idx="358">
                  <c:v>1.0219429604446604</c:v>
                </c:pt>
                <c:pt idx="359">
                  <c:v>1.0188434245318654</c:v>
                </c:pt>
                <c:pt idx="360">
                  <c:v>1.0281352868166855</c:v>
                </c:pt>
                <c:pt idx="361">
                  <c:v>1.0169209702660407</c:v>
                </c:pt>
                <c:pt idx="362">
                  <c:v>1.0784428794992176</c:v>
                </c:pt>
                <c:pt idx="363">
                  <c:v>1.0992526037450758</c:v>
                </c:pt>
                <c:pt idx="364">
                  <c:v>1.1042206302951809</c:v>
                </c:pt>
                <c:pt idx="365">
                  <c:v>1.1098024931196373</c:v>
                </c:pt>
                <c:pt idx="366">
                  <c:v>1.1201399007069235</c:v>
                </c:pt>
                <c:pt idx="367">
                  <c:v>1.1212090550968647</c:v>
                </c:pt>
                <c:pt idx="368">
                  <c:v>1.1128109654093141</c:v>
                </c:pt>
                <c:pt idx="369">
                  <c:v>1.1141229561275701</c:v>
                </c:pt>
                <c:pt idx="370">
                  <c:v>1.1039305757919162</c:v>
                </c:pt>
                <c:pt idx="371">
                  <c:v>1.1031615940855863</c:v>
                </c:pt>
                <c:pt idx="372">
                  <c:v>1.1159712104041875</c:v>
                </c:pt>
                <c:pt idx="373">
                  <c:v>1.1143792833630133</c:v>
                </c:pt>
                <c:pt idx="374">
                  <c:v>1.1478704603097512</c:v>
                </c:pt>
                <c:pt idx="375">
                  <c:v>1.1522145324051589</c:v>
                </c:pt>
                <c:pt idx="376">
                  <c:v>1.1630544762829853</c:v>
                </c:pt>
                <c:pt idx="377">
                  <c:v>1.1616176946737899</c:v>
                </c:pt>
                <c:pt idx="378">
                  <c:v>1.1807680373428309</c:v>
                </c:pt>
                <c:pt idx="379">
                  <c:v>1.1790378285035887</c:v>
                </c:pt>
                <c:pt idx="380">
                  <c:v>1.163003885381253</c:v>
                </c:pt>
                <c:pt idx="381">
                  <c:v>1.1603090766823161</c:v>
                </c:pt>
                <c:pt idx="382">
                  <c:v>1.200552452646916</c:v>
                </c:pt>
                <c:pt idx="383">
                  <c:v>1.2340099023258324</c:v>
                </c:pt>
                <c:pt idx="384">
                  <c:v>1.2268361124602019</c:v>
                </c:pt>
                <c:pt idx="385">
                  <c:v>1.2098004694835682</c:v>
                </c:pt>
                <c:pt idx="386">
                  <c:v>1.2071056607846311</c:v>
                </c:pt>
                <c:pt idx="387">
                  <c:v>1.2114227510657818</c:v>
                </c:pt>
                <c:pt idx="388">
                  <c:v>1.2094834331660462</c:v>
                </c:pt>
                <c:pt idx="389">
                  <c:v>1.1952538988721602</c:v>
                </c:pt>
                <c:pt idx="390">
                  <c:v>1.1951864443365172</c:v>
                </c:pt>
                <c:pt idx="391">
                  <c:v>1.1608520856942421</c:v>
                </c:pt>
                <c:pt idx="392">
                  <c:v>1.1682585937078409</c:v>
                </c:pt>
                <c:pt idx="393">
                  <c:v>1.1892032270249853</c:v>
                </c:pt>
                <c:pt idx="394">
                  <c:v>1.1641674761210943</c:v>
                </c:pt>
                <c:pt idx="395">
                  <c:v>1.1695705844260968</c:v>
                </c:pt>
                <c:pt idx="396">
                  <c:v>1.1829535642976634</c:v>
                </c:pt>
                <c:pt idx="397">
                  <c:v>1.1488654147104851</c:v>
                </c:pt>
                <c:pt idx="398">
                  <c:v>1.1622517673088339</c:v>
                </c:pt>
                <c:pt idx="399">
                  <c:v>1.1597289676757865</c:v>
                </c:pt>
                <c:pt idx="400">
                  <c:v>1.1615266310506718</c:v>
                </c:pt>
                <c:pt idx="401">
                  <c:v>1.1628116399546706</c:v>
                </c:pt>
                <c:pt idx="402">
                  <c:v>1.1856989638983326</c:v>
                </c:pt>
                <c:pt idx="403">
                  <c:v>1.1944242080837515</c:v>
                </c:pt>
                <c:pt idx="404">
                  <c:v>1.2124446872807728</c:v>
                </c:pt>
                <c:pt idx="405">
                  <c:v>1.2153013868652529</c:v>
                </c:pt>
                <c:pt idx="406">
                  <c:v>1.2157162322594572</c:v>
                </c:pt>
                <c:pt idx="407">
                  <c:v>1.2158983595056931</c:v>
                </c:pt>
                <c:pt idx="408">
                  <c:v>1.2317973935567428</c:v>
                </c:pt>
                <c:pt idx="409">
                  <c:v>1.2445226917057903</c:v>
                </c:pt>
                <c:pt idx="410">
                  <c:v>1.2120770600615185</c:v>
                </c:pt>
                <c:pt idx="411">
                  <c:v>1.1964613350601694</c:v>
                </c:pt>
                <c:pt idx="412">
                  <c:v>1.207851033403486</c:v>
                </c:pt>
                <c:pt idx="413">
                  <c:v>1.1897462360369111</c:v>
                </c:pt>
                <c:pt idx="414">
                  <c:v>1.2112979601748421</c:v>
                </c:pt>
                <c:pt idx="415">
                  <c:v>1.200869488964438</c:v>
                </c:pt>
                <c:pt idx="416">
                  <c:v>1.1984613620419837</c:v>
                </c:pt>
                <c:pt idx="417">
                  <c:v>1.1817899735578221</c:v>
                </c:pt>
                <c:pt idx="418">
                  <c:v>1.2167550321083589</c:v>
                </c:pt>
                <c:pt idx="419">
                  <c:v>1.2184346500458691</c:v>
                </c:pt>
                <c:pt idx="420">
                  <c:v>1.2307316118935838</c:v>
                </c:pt>
                <c:pt idx="421">
                  <c:v>1.2301717392477469</c:v>
                </c:pt>
                <c:pt idx="422">
                  <c:v>1.1883060817009337</c:v>
                </c:pt>
                <c:pt idx="423">
                  <c:v>1.1217655550159191</c:v>
                </c:pt>
                <c:pt idx="424">
                  <c:v>1.1557660137067618</c:v>
                </c:pt>
                <c:pt idx="425">
                  <c:v>1.1607104311693919</c:v>
                </c:pt>
                <c:pt idx="426">
                  <c:v>1.1213473368949327</c:v>
                </c:pt>
                <c:pt idx="427">
                  <c:v>1.1536546867411364</c:v>
                </c:pt>
                <c:pt idx="428">
                  <c:v>1.1593411040958395</c:v>
                </c:pt>
                <c:pt idx="429">
                  <c:v>1.1123489018401598</c:v>
                </c:pt>
                <c:pt idx="430">
                  <c:v>1.1337421078193297</c:v>
                </c:pt>
                <c:pt idx="431">
                  <c:v>1.1494590146241432</c:v>
                </c:pt>
                <c:pt idx="432">
                  <c:v>1.1629161944849171</c:v>
                </c:pt>
                <c:pt idx="433">
                  <c:v>1.1784981922184448</c:v>
                </c:pt>
                <c:pt idx="434">
                  <c:v>1.1867883546489666</c:v>
                </c:pt>
                <c:pt idx="435">
                  <c:v>1.1975169985429821</c:v>
                </c:pt>
                <c:pt idx="436">
                  <c:v>1.2025524796287301</c:v>
                </c:pt>
                <c:pt idx="437">
                  <c:v>1.205331606497221</c:v>
                </c:pt>
                <c:pt idx="438">
                  <c:v>1.1856348820894718</c:v>
                </c:pt>
                <c:pt idx="439">
                  <c:v>1.1647846851222277</c:v>
                </c:pt>
                <c:pt idx="440">
                  <c:v>1.1626801036101668</c:v>
                </c:pt>
                <c:pt idx="441">
                  <c:v>1.1821474825967297</c:v>
                </c:pt>
                <c:pt idx="442">
                  <c:v>1.1607576493443419</c:v>
                </c:pt>
                <c:pt idx="443">
                  <c:v>1.1452431061464572</c:v>
                </c:pt>
                <c:pt idx="444">
                  <c:v>1.1630814580972424</c:v>
                </c:pt>
                <c:pt idx="445">
                  <c:v>1.1651219578004424</c:v>
                </c:pt>
                <c:pt idx="446">
                  <c:v>1.1669735848038423</c:v>
                </c:pt>
                <c:pt idx="447">
                  <c:v>1.1896214451459715</c:v>
                </c:pt>
                <c:pt idx="448">
                  <c:v>1.1745183746155092</c:v>
                </c:pt>
                <c:pt idx="449">
                  <c:v>1.1555906319140901</c:v>
                </c:pt>
                <c:pt idx="450">
                  <c:v>1.1376005072581081</c:v>
                </c:pt>
                <c:pt idx="451">
                  <c:v>1.1559818682208192</c:v>
                </c:pt>
                <c:pt idx="452">
                  <c:v>1.144332469915277</c:v>
                </c:pt>
                <c:pt idx="453">
                  <c:v>1.1107603475257677</c:v>
                </c:pt>
                <c:pt idx="454">
                  <c:v>1.1280523177378448</c:v>
                </c:pt>
                <c:pt idx="455">
                  <c:v>1.1571184771464034</c:v>
                </c:pt>
                <c:pt idx="456">
                  <c:v>1.1464572877880308</c:v>
                </c:pt>
                <c:pt idx="457">
                  <c:v>1.1283491176946738</c:v>
                </c:pt>
                <c:pt idx="458">
                  <c:v>1.0773872160164049</c:v>
                </c:pt>
                <c:pt idx="459">
                  <c:v>1.0829218606659112</c:v>
                </c:pt>
                <c:pt idx="460">
                  <c:v>1.057312746209055</c:v>
                </c:pt>
                <c:pt idx="461">
                  <c:v>1.0841326695807025</c:v>
                </c:pt>
                <c:pt idx="462">
                  <c:v>1.0892187415681829</c:v>
                </c:pt>
                <c:pt idx="463">
                  <c:v>1.0727766985052074</c:v>
                </c:pt>
                <c:pt idx="464">
                  <c:v>1.0580952188225137</c:v>
                </c:pt>
                <c:pt idx="465">
                  <c:v>1.0702100534239922</c:v>
                </c:pt>
                <c:pt idx="466">
                  <c:v>1.0315586045005667</c:v>
                </c:pt>
                <c:pt idx="467">
                  <c:v>1.0430494846473477</c:v>
                </c:pt>
                <c:pt idx="468">
                  <c:v>1.0120237709783606</c:v>
                </c:pt>
                <c:pt idx="469">
                  <c:v>1.0072749716690952</c:v>
                </c:pt>
                <c:pt idx="470">
                  <c:v>1.0259328962279424</c:v>
                </c:pt>
                <c:pt idx="471">
                  <c:v>1.0354406130268199</c:v>
                </c:pt>
                <c:pt idx="472">
                  <c:v>1.0573228643894015</c:v>
                </c:pt>
                <c:pt idx="473">
                  <c:v>1.0668744266364469</c:v>
                </c:pt>
                <c:pt idx="474">
                  <c:v>1.0695321353407803</c:v>
                </c:pt>
                <c:pt idx="475">
                  <c:v>1.057558955264152</c:v>
                </c:pt>
                <c:pt idx="476">
                  <c:v>1.0931850682639901</c:v>
                </c:pt>
                <c:pt idx="477">
                  <c:v>1.1030671577356861</c:v>
                </c:pt>
                <c:pt idx="478">
                  <c:v>1.1170808375155146</c:v>
                </c:pt>
                <c:pt idx="479">
                  <c:v>1.1074685661863903</c:v>
                </c:pt>
                <c:pt idx="480">
                  <c:v>1.1420322702498515</c:v>
                </c:pt>
                <c:pt idx="481">
                  <c:v>1.1149324105552858</c:v>
                </c:pt>
                <c:pt idx="482">
                  <c:v>1.1304402082996061</c:v>
                </c:pt>
                <c:pt idx="483">
                  <c:v>1.1627374399654633</c:v>
                </c:pt>
                <c:pt idx="484">
                  <c:v>1.1628588581296206</c:v>
                </c:pt>
                <c:pt idx="485">
                  <c:v>1.1801946737898656</c:v>
                </c:pt>
                <c:pt idx="486">
                  <c:v>1.1805926555501591</c:v>
                </c:pt>
                <c:pt idx="487">
                  <c:v>1.181290809994064</c:v>
                </c:pt>
                <c:pt idx="488">
                  <c:v>1.1335903351141332</c:v>
                </c:pt>
                <c:pt idx="489">
                  <c:v>1.1553747774000322</c:v>
                </c:pt>
                <c:pt idx="490">
                  <c:v>1.1300995628946089</c:v>
                </c:pt>
                <c:pt idx="491">
                  <c:v>1.1063994117964491</c:v>
                </c:pt>
                <c:pt idx="492">
                  <c:v>1.139435270627597</c:v>
                </c:pt>
                <c:pt idx="493">
                  <c:v>1.139708461496951</c:v>
                </c:pt>
                <c:pt idx="494">
                  <c:v>1.1692973935567428</c:v>
                </c:pt>
                <c:pt idx="495">
                  <c:v>1.1715807295882574</c:v>
                </c:pt>
                <c:pt idx="496">
                  <c:v>1.1898912632885434</c:v>
                </c:pt>
                <c:pt idx="497">
                  <c:v>1.1796550375047219</c:v>
                </c:pt>
                <c:pt idx="498">
                  <c:v>1.1737696292698721</c:v>
                </c:pt>
                <c:pt idx="499">
                  <c:v>1.1887074361880092</c:v>
                </c:pt>
                <c:pt idx="500">
                  <c:v>1.1386730343748312</c:v>
                </c:pt>
                <c:pt idx="501">
                  <c:v>1.1243794182720845</c:v>
                </c:pt>
                <c:pt idx="502">
                  <c:v>1.1228077275916033</c:v>
                </c:pt>
                <c:pt idx="503">
                  <c:v>1.1245514273379742</c:v>
                </c:pt>
                <c:pt idx="504">
                  <c:v>1.155752522799633</c:v>
                </c:pt>
                <c:pt idx="505">
                  <c:v>1.1788320921698776</c:v>
                </c:pt>
                <c:pt idx="506">
                  <c:v>1.1973551076574389</c:v>
                </c:pt>
                <c:pt idx="507">
                  <c:v>1.2045322702498515</c:v>
                </c:pt>
                <c:pt idx="508">
                  <c:v>1.19592844422859</c:v>
                </c:pt>
                <c:pt idx="509">
                  <c:v>1.1624811127300199</c:v>
                </c:pt>
                <c:pt idx="510">
                  <c:v>1.2040364794128757</c:v>
                </c:pt>
                <c:pt idx="511">
                  <c:v>1.2072371971291349</c:v>
                </c:pt>
                <c:pt idx="512">
                  <c:v>1.2225055312719226</c:v>
                </c:pt>
                <c:pt idx="513">
                  <c:v>1.2221884949544006</c:v>
                </c:pt>
                <c:pt idx="514">
                  <c:v>1.2477908639576925</c:v>
                </c:pt>
                <c:pt idx="515">
                  <c:v>1.2518246451891426</c:v>
                </c:pt>
                <c:pt idx="516">
                  <c:v>1.2436322918353031</c:v>
                </c:pt>
                <c:pt idx="517">
                  <c:v>1.2491163455830769</c:v>
                </c:pt>
                <c:pt idx="518">
                  <c:v>1.2453254006799417</c:v>
                </c:pt>
                <c:pt idx="519">
                  <c:v>1.2583879715072042</c:v>
                </c:pt>
                <c:pt idx="520">
                  <c:v>1.2737305056391992</c:v>
                </c:pt>
                <c:pt idx="521">
                  <c:v>1.2756563326318062</c:v>
                </c:pt>
                <c:pt idx="522">
                  <c:v>1.2726546057956936</c:v>
                </c:pt>
                <c:pt idx="523">
                  <c:v>1.2781015595488641</c:v>
                </c:pt>
                <c:pt idx="524">
                  <c:v>1.2844220495386109</c:v>
                </c:pt>
                <c:pt idx="525">
                  <c:v>1.2746074146025579</c:v>
                </c:pt>
                <c:pt idx="526">
                  <c:v>1.2279794668393502</c:v>
                </c:pt>
                <c:pt idx="527">
                  <c:v>1.2811268954724515</c:v>
                </c:pt>
                <c:pt idx="528">
                  <c:v>1.2954542388430197</c:v>
                </c:pt>
                <c:pt idx="529">
                  <c:v>1.2817643408342778</c:v>
                </c:pt>
                <c:pt idx="530">
                  <c:v>1.1229460093896713</c:v>
                </c:pt>
                <c:pt idx="531">
                  <c:v>1.0900889050779774</c:v>
                </c:pt>
                <c:pt idx="532">
                  <c:v>0.87219389131725211</c:v>
                </c:pt>
                <c:pt idx="533">
                  <c:v>0.8595394204306297</c:v>
                </c:pt>
                <c:pt idx="534">
                  <c:v>0.92029909341104099</c:v>
                </c:pt>
                <c:pt idx="535">
                  <c:v>0.89815376935945168</c:v>
                </c:pt>
                <c:pt idx="536">
                  <c:v>0.97565903081323191</c:v>
                </c:pt>
                <c:pt idx="537">
                  <c:v>0.97414467648804715</c:v>
                </c:pt>
                <c:pt idx="538">
                  <c:v>0.94742256219308185</c:v>
                </c:pt>
                <c:pt idx="539">
                  <c:v>0.98751079272570286</c:v>
                </c:pt>
                <c:pt idx="540">
                  <c:v>0.98082604824348396</c:v>
                </c:pt>
                <c:pt idx="541">
                  <c:v>0.93448140952997671</c:v>
                </c:pt>
                <c:pt idx="542">
                  <c:v>0.97993564837299652</c:v>
                </c:pt>
                <c:pt idx="543">
                  <c:v>1.0287491230910366</c:v>
                </c:pt>
                <c:pt idx="544">
                  <c:v>1.1414285521558469</c:v>
                </c:pt>
                <c:pt idx="545">
                  <c:v>1.0636703361934055</c:v>
                </c:pt>
                <c:pt idx="546">
                  <c:v>1.1025781123522744</c:v>
                </c:pt>
                <c:pt idx="547">
                  <c:v>1.0806789973557822</c:v>
                </c:pt>
                <c:pt idx="548">
                  <c:v>1.1111043656575468</c:v>
                </c:pt>
                <c:pt idx="549">
                  <c:v>1.111724947385462</c:v>
                </c:pt>
                <c:pt idx="550">
                  <c:v>1.1351249258000107</c:v>
                </c:pt>
                <c:pt idx="551">
                  <c:v>1.1166727375748744</c:v>
                </c:pt>
                <c:pt idx="552">
                  <c:v>1.070611407911068</c:v>
                </c:pt>
                <c:pt idx="553">
                  <c:v>1.0970299767956397</c:v>
                </c:pt>
                <c:pt idx="554">
                  <c:v>1.1147030651340997</c:v>
                </c:pt>
                <c:pt idx="555">
                  <c:v>1.0994246128109655</c:v>
                </c:pt>
                <c:pt idx="556">
                  <c:v>1.1182410555285738</c:v>
                </c:pt>
                <c:pt idx="557">
                  <c:v>1.099707921860666</c:v>
                </c:pt>
                <c:pt idx="558">
                  <c:v>1.1183321191516917</c:v>
                </c:pt>
                <c:pt idx="559">
                  <c:v>1.1074989207274297</c:v>
                </c:pt>
                <c:pt idx="560">
                  <c:v>1.0580446279207814</c:v>
                </c:pt>
                <c:pt idx="561">
                  <c:v>1.0762135070962171</c:v>
                </c:pt>
                <c:pt idx="562">
                  <c:v>1.1039339485186983</c:v>
                </c:pt>
                <c:pt idx="563">
                  <c:v>1.0946083589660569</c:v>
                </c:pt>
                <c:pt idx="564">
                  <c:v>1.0788880794344613</c:v>
                </c:pt>
                <c:pt idx="565">
                  <c:v>0.99772340942204951</c:v>
                </c:pt>
                <c:pt idx="566">
                  <c:v>1.0806385246343964</c:v>
                </c:pt>
                <c:pt idx="567">
                  <c:v>1.1575434407209542</c:v>
                </c:pt>
                <c:pt idx="568">
                  <c:v>1.1695267389779289</c:v>
                </c:pt>
                <c:pt idx="569">
                  <c:v>1.1898271814796826</c:v>
                </c:pt>
                <c:pt idx="570">
                  <c:v>1.1936990718255895</c:v>
                </c:pt>
                <c:pt idx="571">
                  <c:v>1.1756785926285684</c:v>
                </c:pt>
                <c:pt idx="572">
                  <c:v>1.1958812260536398</c:v>
                </c:pt>
                <c:pt idx="573">
                  <c:v>1.1950515352652313</c:v>
                </c:pt>
                <c:pt idx="574">
                  <c:v>1.1982084075333226</c:v>
                </c:pt>
                <c:pt idx="575">
                  <c:v>1.2293757757271599</c:v>
                </c:pt>
                <c:pt idx="576">
                  <c:v>1.2140298688683828</c:v>
                </c:pt>
                <c:pt idx="577">
                  <c:v>1.2149944687280771</c:v>
                </c:pt>
                <c:pt idx="578">
                  <c:v>1.1741945928444228</c:v>
                </c:pt>
                <c:pt idx="579">
                  <c:v>1.2329913388376235</c:v>
                </c:pt>
                <c:pt idx="580">
                  <c:v>1.2464282823377044</c:v>
                </c:pt>
                <c:pt idx="581">
                  <c:v>1.2524485996438401</c:v>
                </c:pt>
                <c:pt idx="582">
                  <c:v>1.2264718579677298</c:v>
                </c:pt>
                <c:pt idx="583">
                  <c:v>1.2376355836166424</c:v>
                </c:pt>
                <c:pt idx="584">
                  <c:v>1.2928875937618045</c:v>
                </c:pt>
                <c:pt idx="585">
                  <c:v>1.294122011764071</c:v>
                </c:pt>
                <c:pt idx="586">
                  <c:v>1.3041255193999244</c:v>
                </c:pt>
                <c:pt idx="587">
                  <c:v>1.3308644973288004</c:v>
                </c:pt>
                <c:pt idx="588">
                  <c:v>1.3419540229885059</c:v>
                </c:pt>
                <c:pt idx="589">
                  <c:v>1.3602173385138416</c:v>
                </c:pt>
                <c:pt idx="590">
                  <c:v>1.3535899303869192</c:v>
                </c:pt>
                <c:pt idx="591">
                  <c:v>1.3405712050078247</c:v>
                </c:pt>
                <c:pt idx="592">
                  <c:v>1.3606423020883924</c:v>
                </c:pt>
                <c:pt idx="593">
                  <c:v>1.3549727483676002</c:v>
                </c:pt>
                <c:pt idx="594">
                  <c:v>1.3577856025039123</c:v>
                </c:pt>
                <c:pt idx="595">
                  <c:v>1.3728886730343748</c:v>
                </c:pt>
                <c:pt idx="596">
                  <c:v>1.379236144838379</c:v>
                </c:pt>
                <c:pt idx="597">
                  <c:v>1.3918231611893583</c:v>
                </c:pt>
                <c:pt idx="598">
                  <c:v>1.3772091360423073</c:v>
                </c:pt>
                <c:pt idx="599">
                  <c:v>1.3897860342129404</c:v>
                </c:pt>
                <c:pt idx="600">
                  <c:v>1.3775261723598295</c:v>
                </c:pt>
                <c:pt idx="601">
                  <c:v>1.372055609519184</c:v>
                </c:pt>
                <c:pt idx="602">
                  <c:v>1.3611549565592791</c:v>
                </c:pt>
                <c:pt idx="603">
                  <c:v>1.3858871620527766</c:v>
                </c:pt>
                <c:pt idx="604">
                  <c:v>1.3792091630241219</c:v>
                </c:pt>
                <c:pt idx="605">
                  <c:v>1.4079582861151583</c:v>
                </c:pt>
                <c:pt idx="606">
                  <c:v>1.4265622470454913</c:v>
                </c:pt>
                <c:pt idx="607">
                  <c:v>1.398838432896228</c:v>
                </c:pt>
                <c:pt idx="608">
                  <c:v>1.4135030489450109</c:v>
                </c:pt>
                <c:pt idx="609">
                  <c:v>1.4172130484053747</c:v>
                </c:pt>
                <c:pt idx="610">
                  <c:v>1.4065451135934381</c:v>
                </c:pt>
                <c:pt idx="611">
                  <c:v>1.3932194700771681</c:v>
                </c:pt>
                <c:pt idx="612">
                  <c:v>1.4025518050833738</c:v>
                </c:pt>
                <c:pt idx="613">
                  <c:v>1.3609964384005182</c:v>
                </c:pt>
                <c:pt idx="614">
                  <c:v>1.3738094274459014</c:v>
                </c:pt>
                <c:pt idx="615">
                  <c:v>1.4107812584318169</c:v>
                </c:pt>
                <c:pt idx="616">
                  <c:v>1.4127711672332848</c:v>
                </c:pt>
                <c:pt idx="617">
                  <c:v>1.4335977551130539</c:v>
                </c:pt>
                <c:pt idx="618">
                  <c:v>1.4715341859586639</c:v>
                </c:pt>
                <c:pt idx="619">
                  <c:v>1.4739929037828503</c:v>
                </c:pt>
                <c:pt idx="620">
                  <c:v>1.4693183044627922</c:v>
                </c:pt>
                <c:pt idx="621">
                  <c:v>1.3793035993740219</c:v>
                </c:pt>
                <c:pt idx="622">
                  <c:v>1.3761231180184557</c:v>
                </c:pt>
                <c:pt idx="623">
                  <c:v>1.4162619394528086</c:v>
                </c:pt>
                <c:pt idx="624">
                  <c:v>1.4035096594895042</c:v>
                </c:pt>
                <c:pt idx="625">
                  <c:v>1.4350986185311101</c:v>
                </c:pt>
                <c:pt idx="626">
                  <c:v>1.4497362527656359</c:v>
                </c:pt>
                <c:pt idx="627">
                  <c:v>1.4522388160379904</c:v>
                </c:pt>
                <c:pt idx="628">
                  <c:v>1.4408929631428415</c:v>
                </c:pt>
                <c:pt idx="629">
                  <c:v>1.4265150288705413</c:v>
                </c:pt>
                <c:pt idx="630">
                  <c:v>1.3952667152339322</c:v>
                </c:pt>
                <c:pt idx="631">
                  <c:v>1.3782917813393771</c:v>
                </c:pt>
                <c:pt idx="632">
                  <c:v>1.4014455506988288</c:v>
                </c:pt>
                <c:pt idx="633">
                  <c:v>1.3741433273973342</c:v>
                </c:pt>
                <c:pt idx="634">
                  <c:v>1.3392052506610546</c:v>
                </c:pt>
                <c:pt idx="635">
                  <c:v>1.1993450164589068</c:v>
                </c:pt>
                <c:pt idx="636">
                  <c:v>1.243450164589067</c:v>
                </c:pt>
                <c:pt idx="637">
                  <c:v>1.3161863903728888</c:v>
                </c:pt>
                <c:pt idx="638">
                  <c:v>1.3044796557120502</c:v>
                </c:pt>
                <c:pt idx="639">
                  <c:v>1.3216636986670982</c:v>
                </c:pt>
              </c:numCache>
            </c:numRef>
          </c:val>
          <c:smooth val="0"/>
          <c:extLst>
            <c:ext xmlns:c16="http://schemas.microsoft.com/office/drawing/2014/chart" uri="{C3380CC4-5D6E-409C-BE32-E72D297353CC}">
              <c16:uniqueId val="{00000001-CD80-434B-86F4-DE146931FE44}"/>
            </c:ext>
          </c:extLst>
        </c:ser>
        <c:ser>
          <c:idx val="0"/>
          <c:order val="2"/>
          <c:tx>
            <c:strRef>
              <c:f>'Graf 7'!$K$2</c:f>
              <c:strCache>
                <c:ptCount val="1"/>
                <c:pt idx="0">
                  <c:v>DAX</c:v>
                </c:pt>
              </c:strCache>
            </c:strRef>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CD80-434B-86F4-DE146931FE44}"/>
              </c:ext>
            </c:extLst>
          </c:dPt>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7'!$K$4:$K$643</c:f>
              <c:numCache>
                <c:formatCode>General</c:formatCode>
                <c:ptCount val="640"/>
                <c:pt idx="0">
                  <c:v>1</c:v>
                </c:pt>
                <c:pt idx="1">
                  <c:v>1.0134588236873954</c:v>
                </c:pt>
                <c:pt idx="2">
                  <c:v>0.98632631856354169</c:v>
                </c:pt>
                <c:pt idx="3">
                  <c:v>0.95600284015087034</c:v>
                </c:pt>
                <c:pt idx="4">
                  <c:v>0.94147812059898306</c:v>
                </c:pt>
                <c:pt idx="5">
                  <c:v>0.9121953594083354</c:v>
                </c:pt>
                <c:pt idx="6">
                  <c:v>0.92328235497521582</c:v>
                </c:pt>
                <c:pt idx="7">
                  <c:v>0.96048967423872378</c:v>
                </c:pt>
                <c:pt idx="8">
                  <c:v>0.93974415142099865</c:v>
                </c:pt>
                <c:pt idx="9">
                  <c:v>0.98655964065041457</c:v>
                </c:pt>
                <c:pt idx="10">
                  <c:v>0.99793199416526912</c:v>
                </c:pt>
                <c:pt idx="11">
                  <c:v>1.0041964404113854</c:v>
                </c:pt>
                <c:pt idx="12">
                  <c:v>1.02729700558798</c:v>
                </c:pt>
                <c:pt idx="13">
                  <c:v>1.0466862388647453</c:v>
                </c:pt>
                <c:pt idx="14">
                  <c:v>1.049059745561425</c:v>
                </c:pt>
                <c:pt idx="15">
                  <c:v>1.0375111415492921</c:v>
                </c:pt>
                <c:pt idx="16">
                  <c:v>1.0507097859311816</c:v>
                </c:pt>
                <c:pt idx="17">
                  <c:v>1.0299239772855073</c:v>
                </c:pt>
                <c:pt idx="18">
                  <c:v>0.95932138522819399</c:v>
                </c:pt>
                <c:pt idx="19">
                  <c:v>1.0166649041616937</c:v>
                </c:pt>
                <c:pt idx="20">
                  <c:v>0.97848401072274449</c:v>
                </c:pt>
                <c:pt idx="21">
                  <c:v>0.99811160181487657</c:v>
                </c:pt>
                <c:pt idx="22">
                  <c:v>0.996886241214752</c:v>
                </c:pt>
                <c:pt idx="23">
                  <c:v>1.0151743285275696</c:v>
                </c:pt>
                <c:pt idx="24">
                  <c:v>1.0435674443510037</c:v>
                </c:pt>
                <c:pt idx="25">
                  <c:v>1.0189964464542596</c:v>
                </c:pt>
                <c:pt idx="26">
                  <c:v>0.97930651304337601</c:v>
                </c:pt>
                <c:pt idx="27">
                  <c:v>1.0180967296300585</c:v>
                </c:pt>
                <c:pt idx="28">
                  <c:v>1.0139053249471668</c:v>
                </c:pt>
                <c:pt idx="29">
                  <c:v>1.0350671346537013</c:v>
                </c:pt>
                <c:pt idx="30">
                  <c:v>1.0319835902394152</c:v>
                </c:pt>
                <c:pt idx="31">
                  <c:v>1.0507265716928273</c:v>
                </c:pt>
                <c:pt idx="32">
                  <c:v>1.0256788581653498</c:v>
                </c:pt>
                <c:pt idx="33">
                  <c:v>1.0080118440334169</c:v>
                </c:pt>
                <c:pt idx="34">
                  <c:v>0.99894921132098902</c:v>
                </c:pt>
                <c:pt idx="35">
                  <c:v>1.0297426910597354</c:v>
                </c:pt>
                <c:pt idx="36">
                  <c:v>1.0431964790186372</c:v>
                </c:pt>
                <c:pt idx="37">
                  <c:v>1.0423555123601955</c:v>
                </c:pt>
                <c:pt idx="38">
                  <c:v>1.0572176257211583</c:v>
                </c:pt>
                <c:pt idx="39">
                  <c:v>1.0426207273941952</c:v>
                </c:pt>
                <c:pt idx="40">
                  <c:v>1.0561047297240589</c:v>
                </c:pt>
                <c:pt idx="41">
                  <c:v>1.0897820033135093</c:v>
                </c:pt>
                <c:pt idx="42">
                  <c:v>1.1088405570858575</c:v>
                </c:pt>
                <c:pt idx="43">
                  <c:v>1.1080902335403018</c:v>
                </c:pt>
                <c:pt idx="44">
                  <c:v>1.1337439130631832</c:v>
                </c:pt>
                <c:pt idx="45">
                  <c:v>1.1304555823568216</c:v>
                </c:pt>
                <c:pt idx="46">
                  <c:v>1.1487419910934749</c:v>
                </c:pt>
                <c:pt idx="47">
                  <c:v>1.1496534579508277</c:v>
                </c:pt>
                <c:pt idx="48">
                  <c:v>1.1662277189996357</c:v>
                </c:pt>
                <c:pt idx="49">
                  <c:v>1.1760389966814548</c:v>
                </c:pt>
                <c:pt idx="50">
                  <c:v>1.1720574140191322</c:v>
                </c:pt>
                <c:pt idx="51">
                  <c:v>1.1846870210812379</c:v>
                </c:pt>
                <c:pt idx="52">
                  <c:v>1.1605994531198855</c:v>
                </c:pt>
                <c:pt idx="53">
                  <c:v>1.1662478619136103</c:v>
                </c:pt>
                <c:pt idx="54">
                  <c:v>1.1877101367536</c:v>
                </c:pt>
                <c:pt idx="55">
                  <c:v>1.1854809876070722</c:v>
                </c:pt>
                <c:pt idx="56">
                  <c:v>1.1922590781595419</c:v>
                </c:pt>
                <c:pt idx="57">
                  <c:v>1.2112958104417508</c:v>
                </c:pt>
                <c:pt idx="58">
                  <c:v>1.237312062416176</c:v>
                </c:pt>
                <c:pt idx="59">
                  <c:v>1.2466466244672618</c:v>
                </c:pt>
                <c:pt idx="60">
                  <c:v>1.2060855100269747</c:v>
                </c:pt>
                <c:pt idx="61">
                  <c:v>1.2050330427717992</c:v>
                </c:pt>
                <c:pt idx="62">
                  <c:v>1.171896270707335</c:v>
                </c:pt>
                <c:pt idx="63">
                  <c:v>1.1186702991054867</c:v>
                </c:pt>
                <c:pt idx="64">
                  <c:v>1.1659994326412562</c:v>
                </c:pt>
                <c:pt idx="65">
                  <c:v>1.2051857932027736</c:v>
                </c:pt>
                <c:pt idx="66">
                  <c:v>1.2114317751110797</c:v>
                </c:pt>
                <c:pt idx="67">
                  <c:v>1.2049306496257615</c:v>
                </c:pt>
                <c:pt idx="68">
                  <c:v>1.2246035622743363</c:v>
                </c:pt>
                <c:pt idx="69">
                  <c:v>1.2613593445495792</c:v>
                </c:pt>
                <c:pt idx="70">
                  <c:v>1.2576312268881045</c:v>
                </c:pt>
                <c:pt idx="71">
                  <c:v>1.2427019704805595</c:v>
                </c:pt>
                <c:pt idx="72">
                  <c:v>1.2197910844105595</c:v>
                </c:pt>
                <c:pt idx="73">
                  <c:v>1.2024429997498922</c:v>
                </c:pt>
                <c:pt idx="74">
                  <c:v>1.1933048311100591</c:v>
                </c:pt>
                <c:pt idx="75">
                  <c:v>1.1867365625781585</c:v>
                </c:pt>
                <c:pt idx="76">
                  <c:v>1.2025403571674362</c:v>
                </c:pt>
                <c:pt idx="77">
                  <c:v>1.1953778726732835</c:v>
                </c:pt>
                <c:pt idx="78">
                  <c:v>1.2454095138339853</c:v>
                </c:pt>
                <c:pt idx="79">
                  <c:v>1.2426046130630153</c:v>
                </c:pt>
                <c:pt idx="80">
                  <c:v>1.2119521337220915</c:v>
                </c:pt>
                <c:pt idx="81">
                  <c:v>1.2297903626228088</c:v>
                </c:pt>
                <c:pt idx="82">
                  <c:v>1.2016540689525517</c:v>
                </c:pt>
                <c:pt idx="83">
                  <c:v>1.0467869534346186</c:v>
                </c:pt>
                <c:pt idx="84">
                  <c:v>1.0067663405193179</c:v>
                </c:pt>
                <c:pt idx="85">
                  <c:v>0.91985973817568978</c:v>
                </c:pt>
                <c:pt idx="86">
                  <c:v>0.9295081939695472</c:v>
                </c:pt>
                <c:pt idx="87">
                  <c:v>0.92965087294353432</c:v>
                </c:pt>
                <c:pt idx="88">
                  <c:v>0.87116927937046684</c:v>
                </c:pt>
                <c:pt idx="89">
                  <c:v>0.93555610389043597</c:v>
                </c:pt>
                <c:pt idx="90">
                  <c:v>0.87228217536756625</c:v>
                </c:pt>
                <c:pt idx="91">
                  <c:v>0.92355596289003816</c:v>
                </c:pt>
                <c:pt idx="92">
                  <c:v>0.952709473716015</c:v>
                </c:pt>
                <c:pt idx="93">
                  <c:v>1.0016399689127693</c:v>
                </c:pt>
                <c:pt idx="94">
                  <c:v>1.0022711135506417</c:v>
                </c:pt>
                <c:pt idx="95">
                  <c:v>1.065256326973208</c:v>
                </c:pt>
                <c:pt idx="96">
                  <c:v>1.0014653969916558</c:v>
                </c:pt>
                <c:pt idx="97">
                  <c:v>1.0167186185989596</c:v>
                </c:pt>
                <c:pt idx="98">
                  <c:v>0.97361446126937279</c:v>
                </c:pt>
                <c:pt idx="99">
                  <c:v>0.92202006569947104</c:v>
                </c:pt>
                <c:pt idx="100">
                  <c:v>1.0206884512281302</c:v>
                </c:pt>
                <c:pt idx="101">
                  <c:v>1.0049148710098146</c:v>
                </c:pt>
                <c:pt idx="102">
                  <c:v>0.9570872003531723</c:v>
                </c:pt>
                <c:pt idx="103">
                  <c:v>0.98682317710824974</c:v>
                </c:pt>
                <c:pt idx="104">
                  <c:v>0.99008297201981388</c:v>
                </c:pt>
                <c:pt idx="105">
                  <c:v>1.016868011877605</c:v>
                </c:pt>
                <c:pt idx="106">
                  <c:v>1.0311627664949483</c:v>
                </c:pt>
                <c:pt idx="107">
                  <c:v>1.0750256402509135</c:v>
                </c:pt>
                <c:pt idx="108">
                  <c:v>1.0930854412053519</c:v>
                </c:pt>
                <c:pt idx="109">
                  <c:v>1.1358370975403822</c:v>
                </c:pt>
                <c:pt idx="110">
                  <c:v>1.1234643126314534</c:v>
                </c:pt>
                <c:pt idx="111">
                  <c:v>1.1494939932151951</c:v>
                </c:pt>
                <c:pt idx="112">
                  <c:v>1.152246858125064</c:v>
                </c:pt>
                <c:pt idx="113">
                  <c:v>1.1618046708060354</c:v>
                </c:pt>
                <c:pt idx="114">
                  <c:v>1.1548956513127304</c:v>
                </c:pt>
                <c:pt idx="115">
                  <c:v>1.201494604216919</c:v>
                </c:pt>
                <c:pt idx="116">
                  <c:v>1.1742680988278502</c:v>
                </c:pt>
                <c:pt idx="117">
                  <c:v>1.1660783257209903</c:v>
                </c:pt>
                <c:pt idx="118">
                  <c:v>1.1372789944657344</c:v>
                </c:pt>
                <c:pt idx="119">
                  <c:v>1.1051577609808254</c:v>
                </c:pt>
                <c:pt idx="120">
                  <c:v>1.1330590539880452</c:v>
                </c:pt>
                <c:pt idx="121">
                  <c:v>1.1416533639505624</c:v>
                </c:pt>
                <c:pt idx="122">
                  <c:v>1.1013927146437306</c:v>
                </c:pt>
                <c:pt idx="123">
                  <c:v>1.1044913662434976</c:v>
                </c:pt>
                <c:pt idx="124">
                  <c:v>1.0526720414675454</c:v>
                </c:pt>
                <c:pt idx="125">
                  <c:v>1.0642072168703618</c:v>
                </c:pt>
                <c:pt idx="126">
                  <c:v>1.0155872582640499</c:v>
                </c:pt>
                <c:pt idx="127">
                  <c:v>1.0291048321172047</c:v>
                </c:pt>
                <c:pt idx="128">
                  <c:v>1.0456539145235444</c:v>
                </c:pt>
                <c:pt idx="129">
                  <c:v>1.0513342162643959</c:v>
                </c:pt>
                <c:pt idx="130">
                  <c:v>1.0770214673105685</c:v>
                </c:pt>
                <c:pt idx="131">
                  <c:v>1.0759857858170385</c:v>
                </c:pt>
                <c:pt idx="132">
                  <c:v>1.1006591768598204</c:v>
                </c:pt>
                <c:pt idx="133">
                  <c:v>1.1128993542517496</c:v>
                </c:pt>
                <c:pt idx="134">
                  <c:v>1.1228667395168721</c:v>
                </c:pt>
                <c:pt idx="135">
                  <c:v>1.1524533229933041</c:v>
                </c:pt>
                <c:pt idx="136">
                  <c:v>1.1656972889316366</c:v>
                </c:pt>
                <c:pt idx="137">
                  <c:v>1.1818653345486225</c:v>
                </c:pt>
                <c:pt idx="138">
                  <c:v>1.1701471943438697</c:v>
                </c:pt>
                <c:pt idx="139">
                  <c:v>1.1701001942112621</c:v>
                </c:pt>
                <c:pt idx="140">
                  <c:v>1.2110087739176121</c:v>
                </c:pt>
                <c:pt idx="141">
                  <c:v>1.2441824746576964</c:v>
                </c:pt>
                <c:pt idx="142">
                  <c:v>1.2508111719315207</c:v>
                </c:pt>
                <c:pt idx="143">
                  <c:v>1.2112857389847635</c:v>
                </c:pt>
                <c:pt idx="144">
                  <c:v>1.2417888250470419</c:v>
                </c:pt>
                <c:pt idx="145">
                  <c:v>1.214028532437645</c:v>
                </c:pt>
                <c:pt idx="146">
                  <c:v>1.2388966383155153</c:v>
                </c:pt>
                <c:pt idx="147">
                  <c:v>1.2139211035631137</c:v>
                </c:pt>
                <c:pt idx="148">
                  <c:v>1.2360783089352287</c:v>
                </c:pt>
                <c:pt idx="149">
                  <c:v>1.2024480354783857</c:v>
                </c:pt>
                <c:pt idx="150">
                  <c:v>1.1666993989018755</c:v>
                </c:pt>
                <c:pt idx="151">
                  <c:v>1.2268931401627883</c:v>
                </c:pt>
                <c:pt idx="152">
                  <c:v>1.243069578660597</c:v>
                </c:pt>
                <c:pt idx="153">
                  <c:v>1.2619199889885404</c:v>
                </c:pt>
                <c:pt idx="154">
                  <c:v>1.2751253476750881</c:v>
                </c:pt>
                <c:pt idx="155">
                  <c:v>1.2817993665053553</c:v>
                </c:pt>
                <c:pt idx="156">
                  <c:v>1.2777976409290583</c:v>
                </c:pt>
                <c:pt idx="157">
                  <c:v>1.3053229328754177</c:v>
                </c:pt>
                <c:pt idx="158">
                  <c:v>1.29511047549027</c:v>
                </c:pt>
                <c:pt idx="159">
                  <c:v>1.292877969191413</c:v>
                </c:pt>
                <c:pt idx="160">
                  <c:v>1.3190201143781799</c:v>
                </c:pt>
                <c:pt idx="161">
                  <c:v>1.3148941741657056</c:v>
                </c:pt>
                <c:pt idx="162">
                  <c:v>1.2844699811831612</c:v>
                </c:pt>
                <c:pt idx="163">
                  <c:v>1.2746284891303801</c:v>
                </c:pt>
                <c:pt idx="164">
                  <c:v>1.2861099500959305</c:v>
                </c:pt>
                <c:pt idx="165">
                  <c:v>1.2938733648569936</c:v>
                </c:pt>
                <c:pt idx="166">
                  <c:v>1.3405898180927009</c:v>
                </c:pt>
                <c:pt idx="167">
                  <c:v>1.3500536305084574</c:v>
                </c:pt>
                <c:pt idx="168">
                  <c:v>1.32798035394457</c:v>
                </c:pt>
                <c:pt idx="169">
                  <c:v>1.3085021561310834</c:v>
                </c:pt>
                <c:pt idx="170">
                  <c:v>1.2855795200279314</c:v>
                </c:pt>
                <c:pt idx="171">
                  <c:v>1.3000186321954266</c:v>
                </c:pt>
                <c:pt idx="172">
                  <c:v>1.2522111044527588</c:v>
                </c:pt>
                <c:pt idx="173">
                  <c:v>1.3117669867711412</c:v>
                </c:pt>
                <c:pt idx="174">
                  <c:v>1.3633882395596759</c:v>
                </c:pt>
                <c:pt idx="175">
                  <c:v>1.3896243850116576</c:v>
                </c:pt>
                <c:pt idx="176">
                  <c:v>1.4096682629925992</c:v>
                </c:pt>
                <c:pt idx="177">
                  <c:v>1.3941112190995109</c:v>
                </c:pt>
                <c:pt idx="178">
                  <c:v>1.4014163825676507</c:v>
                </c:pt>
                <c:pt idx="179">
                  <c:v>1.3856109094022087</c:v>
                </c:pt>
                <c:pt idx="180">
                  <c:v>1.3643399922449782</c:v>
                </c:pt>
                <c:pt idx="181">
                  <c:v>1.3074832603991988</c:v>
                </c:pt>
                <c:pt idx="182">
                  <c:v>1.336015698044291</c:v>
                </c:pt>
                <c:pt idx="183">
                  <c:v>1.3102965540509917</c:v>
                </c:pt>
                <c:pt idx="184">
                  <c:v>1.3785759966965621</c:v>
                </c:pt>
                <c:pt idx="185">
                  <c:v>1.3985174815314656</c:v>
                </c:pt>
                <c:pt idx="186">
                  <c:v>1.3839709404894391</c:v>
                </c:pt>
                <c:pt idx="187">
                  <c:v>1.4111689100837106</c:v>
                </c:pt>
                <c:pt idx="188">
                  <c:v>1.3996488418663751</c:v>
                </c:pt>
                <c:pt idx="189">
                  <c:v>1.4086510458368793</c:v>
                </c:pt>
                <c:pt idx="190">
                  <c:v>1.4128558791290875</c:v>
                </c:pt>
                <c:pt idx="191">
                  <c:v>1.3601754447807191</c:v>
                </c:pt>
                <c:pt idx="192">
                  <c:v>1.3891342407716079</c:v>
                </c:pt>
                <c:pt idx="193">
                  <c:v>1.4283709586180617</c:v>
                </c:pt>
                <c:pt idx="194">
                  <c:v>1.4562873588107623</c:v>
                </c:pt>
                <c:pt idx="195">
                  <c:v>1.4539004235047663</c:v>
                </c:pt>
                <c:pt idx="196">
                  <c:v>1.4474311909665742</c:v>
                </c:pt>
                <c:pt idx="197">
                  <c:v>1.4645291677787233</c:v>
                </c:pt>
                <c:pt idx="198">
                  <c:v>1.4880745556389248</c:v>
                </c:pt>
                <c:pt idx="199">
                  <c:v>1.5083248984881064</c:v>
                </c:pt>
                <c:pt idx="200">
                  <c:v>1.5120328732356065</c:v>
                </c:pt>
                <c:pt idx="201">
                  <c:v>1.5238584423148909</c:v>
                </c:pt>
                <c:pt idx="202">
                  <c:v>1.5390344494186252</c:v>
                </c:pt>
                <c:pt idx="203">
                  <c:v>1.5474860804071555</c:v>
                </c:pt>
                <c:pt idx="204">
                  <c:v>1.5787512400481414</c:v>
                </c:pt>
                <c:pt idx="205">
                  <c:v>1.5396588797518391</c:v>
                </c:pt>
                <c:pt idx="206">
                  <c:v>1.5118029083010625</c:v>
                </c:pt>
                <c:pt idx="207">
                  <c:v>1.5778918090518899</c:v>
                </c:pt>
                <c:pt idx="208">
                  <c:v>1.6096521486614193</c:v>
                </c:pt>
                <c:pt idx="209">
                  <c:v>1.5837617898993357</c:v>
                </c:pt>
                <c:pt idx="210">
                  <c:v>1.5901554865101226</c:v>
                </c:pt>
                <c:pt idx="211">
                  <c:v>1.6354300428204778</c:v>
                </c:pt>
                <c:pt idx="212">
                  <c:v>1.5765220909016135</c:v>
                </c:pt>
                <c:pt idx="213">
                  <c:v>1.5621635503900171</c:v>
                </c:pt>
                <c:pt idx="214">
                  <c:v>1.5613981196589803</c:v>
                </c:pt>
                <c:pt idx="215">
                  <c:v>1.6219074332388295</c:v>
                </c:pt>
                <c:pt idx="216">
                  <c:v>1.6209926092291476</c:v>
                </c:pt>
                <c:pt idx="217">
                  <c:v>1.6268894472952262</c:v>
                </c:pt>
                <c:pt idx="218">
                  <c:v>1.5695946070704985</c:v>
                </c:pt>
                <c:pt idx="219">
                  <c:v>1.5201873962430108</c:v>
                </c:pt>
                <c:pt idx="220">
                  <c:v>1.5682836390859818</c:v>
                </c:pt>
                <c:pt idx="221">
                  <c:v>1.6092828619052175</c:v>
                </c:pt>
                <c:pt idx="222">
                  <c:v>1.6275088418999468</c:v>
                </c:pt>
                <c:pt idx="223">
                  <c:v>1.5636423759909894</c:v>
                </c:pt>
                <c:pt idx="224">
                  <c:v>1.5794914921367098</c:v>
                </c:pt>
                <c:pt idx="225">
                  <c:v>1.5781217739864335</c:v>
                </c:pt>
                <c:pt idx="226">
                  <c:v>1.6040507400003021</c:v>
                </c:pt>
                <c:pt idx="227">
                  <c:v>1.6083193591867635</c:v>
                </c:pt>
                <c:pt idx="228">
                  <c:v>1.6163177746108641</c:v>
                </c:pt>
                <c:pt idx="229">
                  <c:v>1.6396348761126862</c:v>
                </c:pt>
                <c:pt idx="230">
                  <c:v>1.6690536019726627</c:v>
                </c:pt>
                <c:pt idx="231">
                  <c:v>1.6764259084873847</c:v>
                </c:pt>
                <c:pt idx="232">
                  <c:v>1.6639507304324181</c:v>
                </c:pt>
                <c:pt idx="233">
                  <c:v>1.6764343013682073</c:v>
                </c:pt>
                <c:pt idx="234">
                  <c:v>1.6475510413047236</c:v>
                </c:pt>
                <c:pt idx="235">
                  <c:v>1.6801003117115936</c:v>
                </c:pt>
                <c:pt idx="236">
                  <c:v>1.6225687922476637</c:v>
                </c:pt>
                <c:pt idx="237">
                  <c:v>1.6315793890989907</c:v>
                </c:pt>
                <c:pt idx="238">
                  <c:v>1.6188205316722144</c:v>
                </c:pt>
                <c:pt idx="239">
                  <c:v>1.5459820761637149</c:v>
                </c:pt>
                <c:pt idx="240">
                  <c:v>1.5122829810841252</c:v>
                </c:pt>
                <c:pt idx="241">
                  <c:v>1.5262621633825324</c:v>
                </c:pt>
                <c:pt idx="242">
                  <c:v>1.5676508158719447</c:v>
                </c:pt>
                <c:pt idx="243">
                  <c:v>1.5896401636276045</c:v>
                </c:pt>
                <c:pt idx="244">
                  <c:v>1.636111544743287</c:v>
                </c:pt>
                <c:pt idx="245">
                  <c:v>1.6200156779013768</c:v>
                </c:pt>
                <c:pt idx="246">
                  <c:v>1.6448804266269179</c:v>
                </c:pt>
                <c:pt idx="247">
                  <c:v>1.5930611018509657</c:v>
                </c:pt>
                <c:pt idx="248">
                  <c:v>1.5435649264867568</c:v>
                </c:pt>
                <c:pt idx="249">
                  <c:v>1.4752686980795409</c:v>
                </c:pt>
                <c:pt idx="250">
                  <c:v>1.485585227186891</c:v>
                </c:pt>
                <c:pt idx="251">
                  <c:v>1.5086706851780045</c:v>
                </c:pt>
                <c:pt idx="252">
                  <c:v>1.5655861671895432</c:v>
                </c:pt>
                <c:pt idx="253">
                  <c:v>1.5597044363089452</c:v>
                </c:pt>
                <c:pt idx="254">
                  <c:v>1.5531764536049941</c:v>
                </c:pt>
                <c:pt idx="255">
                  <c:v>1.633682645033177</c:v>
                </c:pt>
                <c:pt idx="256">
                  <c:v>1.6753616911990572</c:v>
                </c:pt>
                <c:pt idx="257">
                  <c:v>1.6931999200997747</c:v>
                </c:pt>
                <c:pt idx="258">
                  <c:v>1.6105485083332911</c:v>
                </c:pt>
                <c:pt idx="259">
                  <c:v>1.6428157779445161</c:v>
                </c:pt>
                <c:pt idx="260">
                  <c:v>1.665501734808466</c:v>
                </c:pt>
                <c:pt idx="261">
                  <c:v>1.6390843031307123</c:v>
                </c:pt>
                <c:pt idx="262">
                  <c:v>1.6195742123700991</c:v>
                </c:pt>
                <c:pt idx="263">
                  <c:v>1.7067376368669041</c:v>
                </c:pt>
                <c:pt idx="264">
                  <c:v>1.7876131150512888</c:v>
                </c:pt>
                <c:pt idx="265">
                  <c:v>1.7951230648115042</c:v>
                </c:pt>
                <c:pt idx="266">
                  <c:v>1.8206491725458795</c:v>
                </c:pt>
                <c:pt idx="267">
                  <c:v>1.840290192247328</c:v>
                </c:pt>
                <c:pt idx="268">
                  <c:v>1.8549340907068985</c:v>
                </c:pt>
                <c:pt idx="269">
                  <c:v>1.9138554712350795</c:v>
                </c:pt>
                <c:pt idx="270">
                  <c:v>1.9389182919480379</c:v>
                </c:pt>
                <c:pt idx="271">
                  <c:v>1.9977758865819657</c:v>
                </c:pt>
                <c:pt idx="272">
                  <c:v>2.0208999518248643</c:v>
                </c:pt>
                <c:pt idx="273">
                  <c:v>1.9921895851063294</c:v>
                </c:pt>
                <c:pt idx="274">
                  <c:v>2.0088175605924028</c:v>
                </c:pt>
                <c:pt idx="275">
                  <c:v>2.0771926820793527</c:v>
                </c:pt>
                <c:pt idx="276">
                  <c:v>1.9620373214624427</c:v>
                </c:pt>
                <c:pt idx="277">
                  <c:v>1.982541129312472</c:v>
                </c:pt>
                <c:pt idx="278">
                  <c:v>1.9227049247746089</c:v>
                </c:pt>
                <c:pt idx="279">
                  <c:v>1.9655673671364999</c:v>
                </c:pt>
                <c:pt idx="280">
                  <c:v>1.9214711712936619</c:v>
                </c:pt>
                <c:pt idx="281">
                  <c:v>1.9832394169969265</c:v>
                </c:pt>
                <c:pt idx="282">
                  <c:v>1.9158966198511773</c:v>
                </c:pt>
                <c:pt idx="283">
                  <c:v>1.8795269100937819</c:v>
                </c:pt>
                <c:pt idx="284">
                  <c:v>1.8794161240669214</c:v>
                </c:pt>
                <c:pt idx="285">
                  <c:v>1.8531648714294586</c:v>
                </c:pt>
                <c:pt idx="286">
                  <c:v>1.9290919070807377</c:v>
                </c:pt>
                <c:pt idx="287">
                  <c:v>1.8562349872344281</c:v>
                </c:pt>
                <c:pt idx="288">
                  <c:v>1.8994146804914198</c:v>
                </c:pt>
                <c:pt idx="289">
                  <c:v>1.9594724570830038</c:v>
                </c:pt>
                <c:pt idx="290">
                  <c:v>1.9047559098470315</c:v>
                </c:pt>
                <c:pt idx="291">
                  <c:v>1.8983001059181559</c:v>
                </c:pt>
                <c:pt idx="292">
                  <c:v>1.928823334894409</c:v>
                </c:pt>
                <c:pt idx="293">
                  <c:v>1.8439394168290688</c:v>
                </c:pt>
                <c:pt idx="294">
                  <c:v>1.6994777949552071</c:v>
                </c:pt>
                <c:pt idx="295">
                  <c:v>1.7286866987946146</c:v>
                </c:pt>
                <c:pt idx="296">
                  <c:v>1.6849614682841427</c:v>
                </c:pt>
                <c:pt idx="297">
                  <c:v>1.6993166516434097</c:v>
                </c:pt>
                <c:pt idx="298">
                  <c:v>1.6645029819905561</c:v>
                </c:pt>
                <c:pt idx="299">
                  <c:v>1.6262935527568096</c:v>
                </c:pt>
                <c:pt idx="300">
                  <c:v>1.6035555600317586</c:v>
                </c:pt>
                <c:pt idx="301">
                  <c:v>1.6947912103037719</c:v>
                </c:pt>
                <c:pt idx="302">
                  <c:v>1.6961055354406178</c:v>
                </c:pt>
                <c:pt idx="303">
                  <c:v>1.8119457551326663</c:v>
                </c:pt>
                <c:pt idx="304">
                  <c:v>1.8212786386075872</c:v>
                </c:pt>
                <c:pt idx="305">
                  <c:v>1.8444245253406251</c:v>
                </c:pt>
                <c:pt idx="306">
                  <c:v>1.7974865000511964</c:v>
                </c:pt>
                <c:pt idx="307">
                  <c:v>1.8665481591894491</c:v>
                </c:pt>
                <c:pt idx="308">
                  <c:v>1.89574363441954</c:v>
                </c:pt>
                <c:pt idx="309">
                  <c:v>1.8048218778902982</c:v>
                </c:pt>
                <c:pt idx="310">
                  <c:v>1.7356578256060078</c:v>
                </c:pt>
                <c:pt idx="311">
                  <c:v>1.7806654883061992</c:v>
                </c:pt>
                <c:pt idx="312">
                  <c:v>1.8007160805917986</c:v>
                </c:pt>
                <c:pt idx="313">
                  <c:v>1.8032960521567185</c:v>
                </c:pt>
                <c:pt idx="314">
                  <c:v>1.6532867360590053</c:v>
                </c:pt>
                <c:pt idx="315">
                  <c:v>1.6022462706234064</c:v>
                </c:pt>
                <c:pt idx="316">
                  <c:v>1.6391094817731806</c:v>
                </c:pt>
                <c:pt idx="317">
                  <c:v>1.6446873903679942</c:v>
                </c:pt>
                <c:pt idx="318">
                  <c:v>1.5587644336567947</c:v>
                </c:pt>
                <c:pt idx="319">
                  <c:v>1.5052648541401241</c:v>
                </c:pt>
                <c:pt idx="320">
                  <c:v>1.5758556961642853</c:v>
                </c:pt>
                <c:pt idx="321">
                  <c:v>1.5968798626253264</c:v>
                </c:pt>
                <c:pt idx="322">
                  <c:v>1.6490617598528223</c:v>
                </c:pt>
                <c:pt idx="323">
                  <c:v>1.6502300488633519</c:v>
                </c:pt>
                <c:pt idx="324">
                  <c:v>1.6703175698245718</c:v>
                </c:pt>
                <c:pt idx="325">
                  <c:v>1.6536241298680807</c:v>
                </c:pt>
                <c:pt idx="326">
                  <c:v>1.6441049244388937</c:v>
                </c:pt>
                <c:pt idx="327">
                  <c:v>1.6151696285143089</c:v>
                </c:pt>
                <c:pt idx="328">
                  <c:v>1.6872325818347844</c:v>
                </c:pt>
                <c:pt idx="329">
                  <c:v>1.7412693057241124</c:v>
                </c:pt>
                <c:pt idx="330">
                  <c:v>1.6851175758674459</c:v>
                </c:pt>
                <c:pt idx="331">
                  <c:v>1.6567462815341516</c:v>
                </c:pt>
                <c:pt idx="332">
                  <c:v>1.6706700708191282</c:v>
                </c:pt>
                <c:pt idx="333">
                  <c:v>1.6644794819242525</c:v>
                </c:pt>
                <c:pt idx="334">
                  <c:v>1.726635478721529</c:v>
                </c:pt>
                <c:pt idx="335">
                  <c:v>1.695909142029365</c:v>
                </c:pt>
                <c:pt idx="336">
                  <c:v>1.6508158719447816</c:v>
                </c:pt>
                <c:pt idx="337">
                  <c:v>1.6166971328240534</c:v>
                </c:pt>
                <c:pt idx="338">
                  <c:v>1.6042420976830611</c:v>
                </c:pt>
                <c:pt idx="339">
                  <c:v>1.6409962013821398</c:v>
                </c:pt>
                <c:pt idx="340">
                  <c:v>1.6164117748760791</c:v>
                </c:pt>
                <c:pt idx="341">
                  <c:v>1.6898058390950459</c:v>
                </c:pt>
                <c:pt idx="342">
                  <c:v>1.7033284486766942</c:v>
                </c:pt>
                <c:pt idx="343">
                  <c:v>1.7352281101078819</c:v>
                </c:pt>
                <c:pt idx="344">
                  <c:v>1.7402151598927724</c:v>
                </c:pt>
                <c:pt idx="345">
                  <c:v>1.7983308238619673</c:v>
                </c:pt>
                <c:pt idx="346">
                  <c:v>1.7699511366478498</c:v>
                </c:pt>
                <c:pt idx="347">
                  <c:v>1.7772378357781795</c:v>
                </c:pt>
                <c:pt idx="348">
                  <c:v>1.7933605598387223</c:v>
                </c:pt>
                <c:pt idx="349">
                  <c:v>1.7748324361343735</c:v>
                </c:pt>
                <c:pt idx="350">
                  <c:v>1.7249334024906713</c:v>
                </c:pt>
                <c:pt idx="351">
                  <c:v>1.7838178543432317</c:v>
                </c:pt>
                <c:pt idx="352">
                  <c:v>1.7643547637152261</c:v>
                </c:pt>
                <c:pt idx="353">
                  <c:v>1.7609707541674851</c:v>
                </c:pt>
                <c:pt idx="354">
                  <c:v>1.7759973679925738</c:v>
                </c:pt>
                <c:pt idx="355">
                  <c:v>1.7978776082975376</c:v>
                </c:pt>
                <c:pt idx="356">
                  <c:v>1.795436958554276</c:v>
                </c:pt>
                <c:pt idx="357">
                  <c:v>1.7220731087062708</c:v>
                </c:pt>
                <c:pt idx="358">
                  <c:v>1.7906966594655749</c:v>
                </c:pt>
                <c:pt idx="359">
                  <c:v>1.7901276221457909</c:v>
                </c:pt>
                <c:pt idx="360">
                  <c:v>1.7959539600129586</c:v>
                </c:pt>
                <c:pt idx="361">
                  <c:v>1.7647458719615674</c:v>
                </c:pt>
                <c:pt idx="362">
                  <c:v>1.880614627448413</c:v>
                </c:pt>
                <c:pt idx="363">
                  <c:v>1.9142499366337498</c:v>
                </c:pt>
                <c:pt idx="364">
                  <c:v>1.9219579583813826</c:v>
                </c:pt>
                <c:pt idx="365">
                  <c:v>1.9271833659816395</c:v>
                </c:pt>
                <c:pt idx="366">
                  <c:v>1.9469821718425562</c:v>
                </c:pt>
                <c:pt idx="367">
                  <c:v>1.9520464361310161</c:v>
                </c:pt>
                <c:pt idx="368">
                  <c:v>1.9522059008666486</c:v>
                </c:pt>
                <c:pt idx="369">
                  <c:v>1.9831152023607495</c:v>
                </c:pt>
                <c:pt idx="370">
                  <c:v>1.9557913395541364</c:v>
                </c:pt>
                <c:pt idx="371">
                  <c:v>1.9583897754568662</c:v>
                </c:pt>
                <c:pt idx="372">
                  <c:v>1.9735053538186769</c:v>
                </c:pt>
                <c:pt idx="373">
                  <c:v>1.981396340368246</c:v>
                </c:pt>
                <c:pt idx="374">
                  <c:v>2.0188839818512343</c:v>
                </c:pt>
                <c:pt idx="375">
                  <c:v>2.0081108800271257</c:v>
                </c:pt>
                <c:pt idx="376">
                  <c:v>2.030278156856228</c:v>
                </c:pt>
                <c:pt idx="377">
                  <c:v>2.0250796064746042</c:v>
                </c:pt>
                <c:pt idx="378">
                  <c:v>2.066809009925421</c:v>
                </c:pt>
                <c:pt idx="379">
                  <c:v>2.0520694326244704</c:v>
                </c:pt>
                <c:pt idx="380">
                  <c:v>2.0325878776586546</c:v>
                </c:pt>
                <c:pt idx="381">
                  <c:v>2.0224442418962538</c:v>
                </c:pt>
                <c:pt idx="382">
                  <c:v>2.0878147120486519</c:v>
                </c:pt>
                <c:pt idx="383">
                  <c:v>2.1346268441257386</c:v>
                </c:pt>
                <c:pt idx="384">
                  <c:v>2.1436105837584325</c:v>
                </c:pt>
                <c:pt idx="385">
                  <c:v>2.1215003785189253</c:v>
                </c:pt>
                <c:pt idx="386">
                  <c:v>2.1153718969421376</c:v>
                </c:pt>
                <c:pt idx="387">
                  <c:v>2.1524281443508357</c:v>
                </c:pt>
                <c:pt idx="388">
                  <c:v>2.1512162123600276</c:v>
                </c:pt>
                <c:pt idx="389">
                  <c:v>2.1406428610995007</c:v>
                </c:pt>
                <c:pt idx="390">
                  <c:v>2.1373998519495823</c:v>
                </c:pt>
                <c:pt idx="391">
                  <c:v>2.0688652657269997</c:v>
                </c:pt>
                <c:pt idx="392">
                  <c:v>2.079534295828906</c:v>
                </c:pt>
                <c:pt idx="393">
                  <c:v>2.1203304109322305</c:v>
                </c:pt>
                <c:pt idx="394">
                  <c:v>2.0545872968713015</c:v>
                </c:pt>
                <c:pt idx="395">
                  <c:v>2.0416018316623106</c:v>
                </c:pt>
                <c:pt idx="396">
                  <c:v>2.0642659670361212</c:v>
                </c:pt>
                <c:pt idx="397">
                  <c:v>2.0166514755523774</c:v>
                </c:pt>
                <c:pt idx="398">
                  <c:v>2.0420197971272849</c:v>
                </c:pt>
                <c:pt idx="399">
                  <c:v>2.0424814055725373</c:v>
                </c:pt>
                <c:pt idx="400">
                  <c:v>2.0382346078762148</c:v>
                </c:pt>
                <c:pt idx="401">
                  <c:v>2.065316755715132</c:v>
                </c:pt>
                <c:pt idx="402">
                  <c:v>2.1013776074582493</c:v>
                </c:pt>
                <c:pt idx="403">
                  <c:v>2.113721856572381</c:v>
                </c:pt>
                <c:pt idx="404">
                  <c:v>2.1534218614402518</c:v>
                </c:pt>
                <c:pt idx="405">
                  <c:v>2.1747532073394065</c:v>
                </c:pt>
                <c:pt idx="406">
                  <c:v>2.1807843314986495</c:v>
                </c:pt>
                <c:pt idx="407">
                  <c:v>2.1806852955049409</c:v>
                </c:pt>
                <c:pt idx="408">
                  <c:v>2.2186647598041436</c:v>
                </c:pt>
                <c:pt idx="409">
                  <c:v>2.2625293121362735</c:v>
                </c:pt>
                <c:pt idx="410">
                  <c:v>2.2035458242900039</c:v>
                </c:pt>
                <c:pt idx="411">
                  <c:v>2.1810965466652563</c:v>
                </c:pt>
                <c:pt idx="412">
                  <c:v>2.1921936136891245</c:v>
                </c:pt>
                <c:pt idx="413">
                  <c:v>2.1588990554651919</c:v>
                </c:pt>
                <c:pt idx="414">
                  <c:v>2.2079487295696301</c:v>
                </c:pt>
                <c:pt idx="415">
                  <c:v>2.1995323486805551</c:v>
                </c:pt>
                <c:pt idx="416">
                  <c:v>2.1943673698222219</c:v>
                </c:pt>
                <c:pt idx="417">
                  <c:v>2.1683242606291637</c:v>
                </c:pt>
                <c:pt idx="418">
                  <c:v>2.2358030224442418</c:v>
                </c:pt>
                <c:pt idx="419">
                  <c:v>2.2232791656805033</c:v>
                </c:pt>
                <c:pt idx="420">
                  <c:v>2.2550747553894883</c:v>
                </c:pt>
                <c:pt idx="421">
                  <c:v>2.2392491393100715</c:v>
                </c:pt>
                <c:pt idx="422">
                  <c:v>2.1460864836011502</c:v>
                </c:pt>
                <c:pt idx="423">
                  <c:v>2.0323327340816424</c:v>
                </c:pt>
                <c:pt idx="424">
                  <c:v>2.0901563257982048</c:v>
                </c:pt>
                <c:pt idx="425">
                  <c:v>2.0954992337299809</c:v>
                </c:pt>
                <c:pt idx="426">
                  <c:v>1.999806963741076</c:v>
                </c:pt>
                <c:pt idx="427">
                  <c:v>2.0724842759377786</c:v>
                </c:pt>
                <c:pt idx="428">
                  <c:v>2.0796853676837159</c:v>
                </c:pt>
                <c:pt idx="429">
                  <c:v>1.9952076650501975</c:v>
                </c:pt>
                <c:pt idx="430">
                  <c:v>2.0305282647047465</c:v>
                </c:pt>
                <c:pt idx="431">
                  <c:v>2.0547904045872127</c:v>
                </c:pt>
                <c:pt idx="432">
                  <c:v>2.0885516069848911</c:v>
                </c:pt>
                <c:pt idx="433">
                  <c:v>2.1050184391591675</c:v>
                </c:pt>
                <c:pt idx="434">
                  <c:v>2.1117948511354729</c:v>
                </c:pt>
                <c:pt idx="435">
                  <c:v>2.1518674999118748</c:v>
                </c:pt>
                <c:pt idx="436">
                  <c:v>2.1823571573648368</c:v>
                </c:pt>
                <c:pt idx="437">
                  <c:v>2.1951949078713469</c:v>
                </c:pt>
                <c:pt idx="438">
                  <c:v>2.1717435202763609</c:v>
                </c:pt>
                <c:pt idx="439">
                  <c:v>2.1358656333351798</c:v>
                </c:pt>
                <c:pt idx="440">
                  <c:v>2.1429626533589148</c:v>
                </c:pt>
                <c:pt idx="441">
                  <c:v>2.1839199117740367</c:v>
                </c:pt>
                <c:pt idx="442">
                  <c:v>2.1116018148765487</c:v>
                </c:pt>
                <c:pt idx="443">
                  <c:v>2.0656558281003718</c:v>
                </c:pt>
                <c:pt idx="444">
                  <c:v>2.0975773110216989</c:v>
                </c:pt>
                <c:pt idx="445">
                  <c:v>2.1050570464109524</c:v>
                </c:pt>
                <c:pt idx="446">
                  <c:v>2.1085300204954147</c:v>
                </c:pt>
                <c:pt idx="447">
                  <c:v>2.1587160906632556</c:v>
                </c:pt>
                <c:pt idx="448">
                  <c:v>2.1176514033736025</c:v>
                </c:pt>
                <c:pt idx="449">
                  <c:v>2.0855217770078709</c:v>
                </c:pt>
                <c:pt idx="450">
                  <c:v>2.0496338186097023</c:v>
                </c:pt>
                <c:pt idx="451">
                  <c:v>2.0805145843090056</c:v>
                </c:pt>
                <c:pt idx="452">
                  <c:v>2.0754016413117733</c:v>
                </c:pt>
                <c:pt idx="453">
                  <c:v>2.0075149854887089</c:v>
                </c:pt>
                <c:pt idx="454">
                  <c:v>2.0351611349189165</c:v>
                </c:pt>
                <c:pt idx="455">
                  <c:v>2.0866178872433245</c:v>
                </c:pt>
                <c:pt idx="456">
                  <c:v>2.0557069071730592</c:v>
                </c:pt>
                <c:pt idx="457">
                  <c:v>2.0330746647463753</c:v>
                </c:pt>
                <c:pt idx="458">
                  <c:v>1.9343592790851087</c:v>
                </c:pt>
                <c:pt idx="459">
                  <c:v>1.9393983647311004</c:v>
                </c:pt>
                <c:pt idx="460">
                  <c:v>1.8801093760228824</c:v>
                </c:pt>
                <c:pt idx="461">
                  <c:v>1.9335502053737936</c:v>
                </c:pt>
                <c:pt idx="462">
                  <c:v>1.9352573173331453</c:v>
                </c:pt>
                <c:pt idx="463">
                  <c:v>1.9036732282208939</c:v>
                </c:pt>
                <c:pt idx="464">
                  <c:v>1.8787782651243909</c:v>
                </c:pt>
                <c:pt idx="465">
                  <c:v>1.889613474266588</c:v>
                </c:pt>
                <c:pt idx="466">
                  <c:v>1.8108630735065288</c:v>
                </c:pt>
                <c:pt idx="467">
                  <c:v>1.8239022531527858</c:v>
                </c:pt>
                <c:pt idx="468">
                  <c:v>1.7849676790159514</c:v>
                </c:pt>
                <c:pt idx="469">
                  <c:v>1.7724018578480987</c:v>
                </c:pt>
                <c:pt idx="470">
                  <c:v>1.8074387781308383</c:v>
                </c:pt>
                <c:pt idx="471">
                  <c:v>1.8275430848537035</c:v>
                </c:pt>
                <c:pt idx="472">
                  <c:v>1.8809352354958431</c:v>
                </c:pt>
                <c:pt idx="473">
                  <c:v>1.8937343787505687</c:v>
                </c:pt>
                <c:pt idx="474">
                  <c:v>1.8767589379984322</c:v>
                </c:pt>
                <c:pt idx="475">
                  <c:v>1.8307860940036225</c:v>
                </c:pt>
                <c:pt idx="476">
                  <c:v>1.8967574944229304</c:v>
                </c:pt>
                <c:pt idx="477">
                  <c:v>1.9232622120612413</c:v>
                </c:pt>
                <c:pt idx="478">
                  <c:v>1.9474303516784921</c:v>
                </c:pt>
                <c:pt idx="479">
                  <c:v>1.9232857121275448</c:v>
                </c:pt>
                <c:pt idx="480">
                  <c:v>1.9615320700369119</c:v>
                </c:pt>
                <c:pt idx="481">
                  <c:v>1.9075624891941658</c:v>
                </c:pt>
                <c:pt idx="482">
                  <c:v>1.9347336015698045</c:v>
                </c:pt>
                <c:pt idx="483">
                  <c:v>2.0159280092254543</c:v>
                </c:pt>
                <c:pt idx="484">
                  <c:v>2.0142796474318625</c:v>
                </c:pt>
                <c:pt idx="485">
                  <c:v>2.0516212527885345</c:v>
                </c:pt>
                <c:pt idx="486">
                  <c:v>2.0671967610194328</c:v>
                </c:pt>
                <c:pt idx="487">
                  <c:v>2.0835746286569878</c:v>
                </c:pt>
                <c:pt idx="488">
                  <c:v>2.0243343186575418</c:v>
                </c:pt>
                <c:pt idx="489">
                  <c:v>2.0543992963408719</c:v>
                </c:pt>
                <c:pt idx="490">
                  <c:v>2.0161445455506821</c:v>
                </c:pt>
                <c:pt idx="491">
                  <c:v>1.9684394109540522</c:v>
                </c:pt>
                <c:pt idx="492">
                  <c:v>2.0219087760997607</c:v>
                </c:pt>
                <c:pt idx="493">
                  <c:v>2.0304728716913165</c:v>
                </c:pt>
                <c:pt idx="494">
                  <c:v>2.0713495584505397</c:v>
                </c:pt>
                <c:pt idx="495">
                  <c:v>2.0812330149074345</c:v>
                </c:pt>
                <c:pt idx="496">
                  <c:v>2.109723488148413</c:v>
                </c:pt>
                <c:pt idx="497">
                  <c:v>2.0685631220173799</c:v>
                </c:pt>
                <c:pt idx="498">
                  <c:v>2.0579461277765745</c:v>
                </c:pt>
                <c:pt idx="499">
                  <c:v>2.0847748106146442</c:v>
                </c:pt>
                <c:pt idx="500">
                  <c:v>1.9928794799099612</c:v>
                </c:pt>
                <c:pt idx="501">
                  <c:v>1.9628933953063652</c:v>
                </c:pt>
                <c:pt idx="502">
                  <c:v>1.9408939760937181</c:v>
                </c:pt>
                <c:pt idx="503">
                  <c:v>1.9490803920482489</c:v>
                </c:pt>
                <c:pt idx="504">
                  <c:v>2.0040990829938412</c:v>
                </c:pt>
                <c:pt idx="505">
                  <c:v>2.0464747382680115</c:v>
                </c:pt>
                <c:pt idx="506">
                  <c:v>2.0929377265028712</c:v>
                </c:pt>
                <c:pt idx="507">
                  <c:v>2.0928504405423145</c:v>
                </c:pt>
                <c:pt idx="508">
                  <c:v>2.0782350778775411</c:v>
                </c:pt>
                <c:pt idx="509">
                  <c:v>2.0164416535318082</c:v>
                </c:pt>
                <c:pt idx="510">
                  <c:v>2.1001757469244287</c:v>
                </c:pt>
                <c:pt idx="511">
                  <c:v>2.1206459832511668</c:v>
                </c:pt>
                <c:pt idx="512">
                  <c:v>2.1644417139605499</c:v>
                </c:pt>
                <c:pt idx="513">
                  <c:v>2.1756109597594935</c:v>
                </c:pt>
                <c:pt idx="514">
                  <c:v>2.2205145507374824</c:v>
                </c:pt>
                <c:pt idx="515">
                  <c:v>2.2227285926985294</c:v>
                </c:pt>
                <c:pt idx="516">
                  <c:v>2.2096575201051456</c:v>
                </c:pt>
                <c:pt idx="517">
                  <c:v>2.2218271972981634</c:v>
                </c:pt>
                <c:pt idx="518">
                  <c:v>2.2101107356695757</c:v>
                </c:pt>
                <c:pt idx="519">
                  <c:v>2.2296057192447076</c:v>
                </c:pt>
                <c:pt idx="520">
                  <c:v>2.2356788078080649</c:v>
                </c:pt>
                <c:pt idx="521">
                  <c:v>2.2387354950037182</c:v>
                </c:pt>
                <c:pt idx="522">
                  <c:v>2.2189333319904723</c:v>
                </c:pt>
                <c:pt idx="523">
                  <c:v>2.2632762785294998</c:v>
                </c:pt>
                <c:pt idx="524">
                  <c:v>2.270463941666121</c:v>
                </c:pt>
                <c:pt idx="525">
                  <c:v>2.2789491441779424</c:v>
                </c:pt>
                <c:pt idx="526">
                  <c:v>2.1791225410957407</c:v>
                </c:pt>
                <c:pt idx="527">
                  <c:v>2.2683959358313901</c:v>
                </c:pt>
                <c:pt idx="528">
                  <c:v>2.3070703306627185</c:v>
                </c:pt>
                <c:pt idx="529">
                  <c:v>2.2793939668615493</c:v>
                </c:pt>
                <c:pt idx="530">
                  <c:v>1.9958858098206778</c:v>
                </c:pt>
                <c:pt idx="531">
                  <c:v>1.9373907876382936</c:v>
                </c:pt>
                <c:pt idx="532">
                  <c:v>1.549674943725734</c:v>
                </c:pt>
                <c:pt idx="533">
                  <c:v>1.4987922644496032</c:v>
                </c:pt>
                <c:pt idx="534">
                  <c:v>1.6168918476591416</c:v>
                </c:pt>
                <c:pt idx="535">
                  <c:v>1.5989730471025259</c:v>
                </c:pt>
                <c:pt idx="536">
                  <c:v>1.7733720748712112</c:v>
                </c:pt>
                <c:pt idx="537">
                  <c:v>1.7836181037796499</c:v>
                </c:pt>
                <c:pt idx="538">
                  <c:v>1.7349914308686798</c:v>
                </c:pt>
                <c:pt idx="539">
                  <c:v>1.8232090011968247</c:v>
                </c:pt>
                <c:pt idx="540">
                  <c:v>1.8304000214857747</c:v>
                </c:pt>
                <c:pt idx="541">
                  <c:v>1.7566584920007453</c:v>
                </c:pt>
                <c:pt idx="542">
                  <c:v>1.8588334231371582</c:v>
                </c:pt>
                <c:pt idx="543">
                  <c:v>1.9449410232264583</c:v>
                </c:pt>
                <c:pt idx="544">
                  <c:v>2.156580941781943</c:v>
                </c:pt>
                <c:pt idx="545">
                  <c:v>2.0057776591583956</c:v>
                </c:pt>
                <c:pt idx="546">
                  <c:v>2.0698119826838082</c:v>
                </c:pt>
                <c:pt idx="547">
                  <c:v>2.0292961897999637</c:v>
                </c:pt>
                <c:pt idx="548">
                  <c:v>2.1029504333244367</c:v>
                </c:pt>
                <c:pt idx="549">
                  <c:v>2.1206644475889771</c:v>
                </c:pt>
                <c:pt idx="550">
                  <c:v>2.1686549401335813</c:v>
                </c:pt>
                <c:pt idx="551">
                  <c:v>2.1549661515116414</c:v>
                </c:pt>
                <c:pt idx="552">
                  <c:v>2.066891260157484</c:v>
                </c:pt>
                <c:pt idx="553">
                  <c:v>2.1275751456584464</c:v>
                </c:pt>
                <c:pt idx="554">
                  <c:v>2.1655881814809406</c:v>
                </c:pt>
                <c:pt idx="555">
                  <c:v>2.1426689025301178</c:v>
                </c:pt>
                <c:pt idx="556">
                  <c:v>2.1877218867867518</c:v>
                </c:pt>
                <c:pt idx="557">
                  <c:v>2.1557382965473364</c:v>
                </c:pt>
                <c:pt idx="558">
                  <c:v>2.2161972528422491</c:v>
                </c:pt>
                <c:pt idx="559">
                  <c:v>2.2016624618333744</c:v>
                </c:pt>
                <c:pt idx="560">
                  <c:v>2.0930501911058963</c:v>
                </c:pt>
                <c:pt idx="561">
                  <c:v>2.1299520095074556</c:v>
                </c:pt>
                <c:pt idx="562">
                  <c:v>2.190748359611443</c:v>
                </c:pt>
                <c:pt idx="563">
                  <c:v>2.1668722922468242</c:v>
                </c:pt>
                <c:pt idx="564">
                  <c:v>2.1226854532911004</c:v>
                </c:pt>
                <c:pt idx="565">
                  <c:v>1.9398431874147071</c:v>
                </c:pt>
                <c:pt idx="566">
                  <c:v>2.094866410515944</c:v>
                </c:pt>
                <c:pt idx="567">
                  <c:v>2.1950270502548914</c:v>
                </c:pt>
                <c:pt idx="568">
                  <c:v>2.2051874717789381</c:v>
                </c:pt>
                <c:pt idx="569">
                  <c:v>2.2384954586121868</c:v>
                </c:pt>
                <c:pt idx="570">
                  <c:v>2.2323317269359437</c:v>
                </c:pt>
                <c:pt idx="571">
                  <c:v>2.2013351394812863</c:v>
                </c:pt>
                <c:pt idx="572">
                  <c:v>2.2879849196717377</c:v>
                </c:pt>
                <c:pt idx="573">
                  <c:v>2.2807200420315468</c:v>
                </c:pt>
                <c:pt idx="574">
                  <c:v>2.3028017114762576</c:v>
                </c:pt>
                <c:pt idx="575">
                  <c:v>2.3583206181188867</c:v>
                </c:pt>
                <c:pt idx="576">
                  <c:v>2.3143754941308581</c:v>
                </c:pt>
                <c:pt idx="577">
                  <c:v>2.3288515349739733</c:v>
                </c:pt>
                <c:pt idx="578">
                  <c:v>2.2548095403554891</c:v>
                </c:pt>
                <c:pt idx="579">
                  <c:v>2.3595275143812011</c:v>
                </c:pt>
                <c:pt idx="580">
                  <c:v>2.3583810468608104</c:v>
                </c:pt>
                <c:pt idx="581">
                  <c:v>2.3488702343124466</c:v>
                </c:pt>
                <c:pt idx="582">
                  <c:v>2.3141337791631629</c:v>
                </c:pt>
                <c:pt idx="583">
                  <c:v>2.3366938428147708</c:v>
                </c:pt>
                <c:pt idx="584">
                  <c:v>2.4343366183068871</c:v>
                </c:pt>
                <c:pt idx="585">
                  <c:v>2.4542462101946643</c:v>
                </c:pt>
                <c:pt idx="586">
                  <c:v>2.4757219136439708</c:v>
                </c:pt>
                <c:pt idx="587">
                  <c:v>2.5358535475867949</c:v>
                </c:pt>
                <c:pt idx="588">
                  <c:v>2.5571697863004683</c:v>
                </c:pt>
                <c:pt idx="589">
                  <c:v>2.5950367859966459</c:v>
                </c:pt>
                <c:pt idx="590">
                  <c:v>2.5648005935445317</c:v>
                </c:pt>
                <c:pt idx="591">
                  <c:v>2.5406777754837235</c:v>
                </c:pt>
                <c:pt idx="592">
                  <c:v>2.5849485432476755</c:v>
                </c:pt>
                <c:pt idx="593">
                  <c:v>2.5878004441512528</c:v>
                </c:pt>
                <c:pt idx="594">
                  <c:v>2.5913036326066776</c:v>
                </c:pt>
                <c:pt idx="595">
                  <c:v>2.605146850235756</c:v>
                </c:pt>
                <c:pt idx="596">
                  <c:v>2.6341727892732267</c:v>
                </c:pt>
                <c:pt idx="597">
                  <c:v>2.6342348965913152</c:v>
                </c:pt>
                <c:pt idx="598">
                  <c:v>2.5930711733079534</c:v>
                </c:pt>
                <c:pt idx="599">
                  <c:v>2.6199166419076678</c:v>
                </c:pt>
                <c:pt idx="600">
                  <c:v>2.6269868047127702</c:v>
                </c:pt>
                <c:pt idx="601">
                  <c:v>2.6333385369194433</c:v>
                </c:pt>
                <c:pt idx="602">
                  <c:v>2.6085593955782946</c:v>
                </c:pt>
                <c:pt idx="603">
                  <c:v>2.6302096709487146</c:v>
                </c:pt>
                <c:pt idx="604">
                  <c:v>2.6092442546534325</c:v>
                </c:pt>
                <c:pt idx="605">
                  <c:v>2.645679428881246</c:v>
                </c:pt>
                <c:pt idx="606">
                  <c:v>2.6819349954594514</c:v>
                </c:pt>
                <c:pt idx="607">
                  <c:v>2.6534999152319036</c:v>
                </c:pt>
                <c:pt idx="608">
                  <c:v>2.66083697164717</c:v>
                </c:pt>
                <c:pt idx="609">
                  <c:v>2.6489946168062404</c:v>
                </c:pt>
                <c:pt idx="610">
                  <c:v>2.6202254999219461</c:v>
                </c:pt>
                <c:pt idx="611">
                  <c:v>2.6001430146892197</c:v>
                </c:pt>
                <c:pt idx="612">
                  <c:v>2.6071225343814364</c:v>
                </c:pt>
                <c:pt idx="613">
                  <c:v>2.5441238923495533</c:v>
                </c:pt>
                <c:pt idx="614">
                  <c:v>2.5524647373112228</c:v>
                </c:pt>
                <c:pt idx="615">
                  <c:v>2.616457096432522</c:v>
                </c:pt>
                <c:pt idx="616">
                  <c:v>2.6090075754142306</c:v>
                </c:pt>
                <c:pt idx="617">
                  <c:v>2.6334795373172661</c:v>
                </c:pt>
                <c:pt idx="618">
                  <c:v>2.694846603317202</c:v>
                </c:pt>
                <c:pt idx="619">
                  <c:v>2.7015122292666467</c:v>
                </c:pt>
                <c:pt idx="620">
                  <c:v>2.7125740461910586</c:v>
                </c:pt>
                <c:pt idx="621">
                  <c:v>2.5610103685649683</c:v>
                </c:pt>
                <c:pt idx="622">
                  <c:v>2.5463966844763597</c:v>
                </c:pt>
                <c:pt idx="623">
                  <c:v>2.622491577744094</c:v>
                </c:pt>
                <c:pt idx="624">
                  <c:v>2.6071124629244489</c:v>
                </c:pt>
                <c:pt idx="625">
                  <c:v>2.6448166407326648</c:v>
                </c:pt>
                <c:pt idx="626">
                  <c:v>2.6663947373280088</c:v>
                </c:pt>
                <c:pt idx="627">
                  <c:v>2.6769496242507254</c:v>
                </c:pt>
                <c:pt idx="628">
                  <c:v>2.6661228079893511</c:v>
                </c:pt>
                <c:pt idx="629">
                  <c:v>2.6192301042563653</c:v>
                </c:pt>
                <c:pt idx="630">
                  <c:v>2.5714024335997232</c:v>
                </c:pt>
                <c:pt idx="631">
                  <c:v>2.5345761511255689</c:v>
                </c:pt>
                <c:pt idx="632">
                  <c:v>2.5892238767387949</c:v>
                </c:pt>
                <c:pt idx="633">
                  <c:v>2.5249998741067876</c:v>
                </c:pt>
                <c:pt idx="634">
                  <c:v>2.4452205061578565</c:v>
                </c:pt>
                <c:pt idx="635">
                  <c:v>2.1980182729801272</c:v>
                </c:pt>
                <c:pt idx="636">
                  <c:v>2.2875820613922446</c:v>
                </c:pt>
                <c:pt idx="637">
                  <c:v>2.4193469331574184</c:v>
                </c:pt>
                <c:pt idx="638">
                  <c:v>2.4013307751832587</c:v>
                </c:pt>
                <c:pt idx="639">
                  <c:v>2.4249516989708648</c:v>
                </c:pt>
              </c:numCache>
            </c:numRef>
          </c:val>
          <c:smooth val="0"/>
          <c:extLst>
            <c:ext xmlns:c16="http://schemas.microsoft.com/office/drawing/2014/chart" uri="{C3380CC4-5D6E-409C-BE32-E72D297353CC}">
              <c16:uniqueId val="{00000003-CD80-434B-86F4-DE146931FE44}"/>
            </c:ext>
          </c:extLst>
        </c:ser>
        <c:ser>
          <c:idx val="1"/>
          <c:order val="3"/>
          <c:tx>
            <c:strRef>
              <c:f>'Graf 7'!$L$2</c:f>
              <c:strCache>
                <c:ptCount val="1"/>
                <c:pt idx="0">
                  <c:v>Shanghai Composite</c:v>
                </c:pt>
              </c:strCache>
            </c:strRef>
          </c:tx>
          <c:spPr>
            <a:ln w="19050">
              <a:solidFill>
                <a:srgbClr val="D3BEDE"/>
              </a:solidFill>
            </a:ln>
          </c:spPr>
          <c:marker>
            <c:symbol val="none"/>
          </c:marker>
          <c:cat>
            <c:numRef>
              <c:f>'Graf 7'!$H$4:$H$643</c:f>
              <c:numCache>
                <c:formatCode>m/d/yyyy</c:formatCode>
                <c:ptCount val="640"/>
                <c:pt idx="0">
                  <c:v>40179</c:v>
                </c:pt>
                <c:pt idx="1">
                  <c:v>40186</c:v>
                </c:pt>
                <c:pt idx="2">
                  <c:v>40193</c:v>
                </c:pt>
                <c:pt idx="3">
                  <c:v>40200</c:v>
                </c:pt>
                <c:pt idx="4">
                  <c:v>40207</c:v>
                </c:pt>
                <c:pt idx="5">
                  <c:v>40214</c:v>
                </c:pt>
                <c:pt idx="6">
                  <c:v>40221</c:v>
                </c:pt>
                <c:pt idx="7">
                  <c:v>40228</c:v>
                </c:pt>
                <c:pt idx="8">
                  <c:v>40235</c:v>
                </c:pt>
                <c:pt idx="9">
                  <c:v>40242</c:v>
                </c:pt>
                <c:pt idx="10">
                  <c:v>40249</c:v>
                </c:pt>
                <c:pt idx="11">
                  <c:v>40256</c:v>
                </c:pt>
                <c:pt idx="12">
                  <c:v>40263</c:v>
                </c:pt>
                <c:pt idx="13">
                  <c:v>40270</c:v>
                </c:pt>
                <c:pt idx="14">
                  <c:v>40277</c:v>
                </c:pt>
                <c:pt idx="15">
                  <c:v>40284</c:v>
                </c:pt>
                <c:pt idx="16">
                  <c:v>40291</c:v>
                </c:pt>
                <c:pt idx="17">
                  <c:v>40298</c:v>
                </c:pt>
                <c:pt idx="18">
                  <c:v>40305</c:v>
                </c:pt>
                <c:pt idx="19">
                  <c:v>40312</c:v>
                </c:pt>
                <c:pt idx="20">
                  <c:v>40319</c:v>
                </c:pt>
                <c:pt idx="21">
                  <c:v>40326</c:v>
                </c:pt>
                <c:pt idx="22">
                  <c:v>40333</c:v>
                </c:pt>
                <c:pt idx="23">
                  <c:v>40340</c:v>
                </c:pt>
                <c:pt idx="24">
                  <c:v>40347</c:v>
                </c:pt>
                <c:pt idx="25">
                  <c:v>40354</c:v>
                </c:pt>
                <c:pt idx="26">
                  <c:v>40361</c:v>
                </c:pt>
                <c:pt idx="27">
                  <c:v>40368</c:v>
                </c:pt>
                <c:pt idx="28">
                  <c:v>40375</c:v>
                </c:pt>
                <c:pt idx="29">
                  <c:v>40382</c:v>
                </c:pt>
                <c:pt idx="30">
                  <c:v>40389</c:v>
                </c:pt>
                <c:pt idx="31">
                  <c:v>40396</c:v>
                </c:pt>
                <c:pt idx="32">
                  <c:v>40403</c:v>
                </c:pt>
                <c:pt idx="33">
                  <c:v>40410</c:v>
                </c:pt>
                <c:pt idx="34">
                  <c:v>40417</c:v>
                </c:pt>
                <c:pt idx="35">
                  <c:v>40424</c:v>
                </c:pt>
                <c:pt idx="36">
                  <c:v>40431</c:v>
                </c:pt>
                <c:pt idx="37">
                  <c:v>40438</c:v>
                </c:pt>
                <c:pt idx="38">
                  <c:v>40445</c:v>
                </c:pt>
                <c:pt idx="39">
                  <c:v>40452</c:v>
                </c:pt>
                <c:pt idx="40">
                  <c:v>40459</c:v>
                </c:pt>
                <c:pt idx="41">
                  <c:v>40466</c:v>
                </c:pt>
                <c:pt idx="42">
                  <c:v>40473</c:v>
                </c:pt>
                <c:pt idx="43">
                  <c:v>40480</c:v>
                </c:pt>
                <c:pt idx="44">
                  <c:v>40487</c:v>
                </c:pt>
                <c:pt idx="45">
                  <c:v>40494</c:v>
                </c:pt>
                <c:pt idx="46">
                  <c:v>40501</c:v>
                </c:pt>
                <c:pt idx="47">
                  <c:v>40508</c:v>
                </c:pt>
                <c:pt idx="48">
                  <c:v>40515</c:v>
                </c:pt>
                <c:pt idx="49">
                  <c:v>40522</c:v>
                </c:pt>
                <c:pt idx="50">
                  <c:v>40529</c:v>
                </c:pt>
                <c:pt idx="51">
                  <c:v>40536</c:v>
                </c:pt>
                <c:pt idx="52">
                  <c:v>40543</c:v>
                </c:pt>
                <c:pt idx="53">
                  <c:v>40550</c:v>
                </c:pt>
                <c:pt idx="54">
                  <c:v>40557</c:v>
                </c:pt>
                <c:pt idx="55">
                  <c:v>40564</c:v>
                </c:pt>
                <c:pt idx="56">
                  <c:v>40571</c:v>
                </c:pt>
                <c:pt idx="57">
                  <c:v>40578</c:v>
                </c:pt>
                <c:pt idx="58">
                  <c:v>40585</c:v>
                </c:pt>
                <c:pt idx="59">
                  <c:v>40592</c:v>
                </c:pt>
                <c:pt idx="60">
                  <c:v>40599</c:v>
                </c:pt>
                <c:pt idx="61">
                  <c:v>40606</c:v>
                </c:pt>
                <c:pt idx="62">
                  <c:v>40613</c:v>
                </c:pt>
                <c:pt idx="63">
                  <c:v>40620</c:v>
                </c:pt>
                <c:pt idx="64">
                  <c:v>40627</c:v>
                </c:pt>
                <c:pt idx="65">
                  <c:v>40634</c:v>
                </c:pt>
                <c:pt idx="66">
                  <c:v>40641</c:v>
                </c:pt>
                <c:pt idx="67">
                  <c:v>40648</c:v>
                </c:pt>
                <c:pt idx="68">
                  <c:v>40655</c:v>
                </c:pt>
                <c:pt idx="69">
                  <c:v>40662</c:v>
                </c:pt>
                <c:pt idx="70">
                  <c:v>40669</c:v>
                </c:pt>
                <c:pt idx="71">
                  <c:v>40676</c:v>
                </c:pt>
                <c:pt idx="72">
                  <c:v>40683</c:v>
                </c:pt>
                <c:pt idx="73">
                  <c:v>40690</c:v>
                </c:pt>
                <c:pt idx="74">
                  <c:v>40697</c:v>
                </c:pt>
                <c:pt idx="75">
                  <c:v>40704</c:v>
                </c:pt>
                <c:pt idx="76">
                  <c:v>40711</c:v>
                </c:pt>
                <c:pt idx="77">
                  <c:v>40718</c:v>
                </c:pt>
                <c:pt idx="78">
                  <c:v>40725</c:v>
                </c:pt>
                <c:pt idx="79">
                  <c:v>40732</c:v>
                </c:pt>
                <c:pt idx="80">
                  <c:v>40739</c:v>
                </c:pt>
                <c:pt idx="81">
                  <c:v>40746</c:v>
                </c:pt>
                <c:pt idx="82">
                  <c:v>40753</c:v>
                </c:pt>
                <c:pt idx="83">
                  <c:v>40760</c:v>
                </c:pt>
                <c:pt idx="84">
                  <c:v>40767</c:v>
                </c:pt>
                <c:pt idx="85">
                  <c:v>40774</c:v>
                </c:pt>
                <c:pt idx="86">
                  <c:v>40781</c:v>
                </c:pt>
                <c:pt idx="87">
                  <c:v>40788</c:v>
                </c:pt>
                <c:pt idx="88">
                  <c:v>40795</c:v>
                </c:pt>
                <c:pt idx="89">
                  <c:v>40802</c:v>
                </c:pt>
                <c:pt idx="90">
                  <c:v>40809</c:v>
                </c:pt>
                <c:pt idx="91">
                  <c:v>40816</c:v>
                </c:pt>
                <c:pt idx="92">
                  <c:v>40823</c:v>
                </c:pt>
                <c:pt idx="93">
                  <c:v>40830</c:v>
                </c:pt>
                <c:pt idx="94">
                  <c:v>40837</c:v>
                </c:pt>
                <c:pt idx="95">
                  <c:v>40844</c:v>
                </c:pt>
                <c:pt idx="96">
                  <c:v>40851</c:v>
                </c:pt>
                <c:pt idx="97">
                  <c:v>40858</c:v>
                </c:pt>
                <c:pt idx="98">
                  <c:v>40865</c:v>
                </c:pt>
                <c:pt idx="99">
                  <c:v>40872</c:v>
                </c:pt>
                <c:pt idx="100">
                  <c:v>40879</c:v>
                </c:pt>
                <c:pt idx="101">
                  <c:v>40886</c:v>
                </c:pt>
                <c:pt idx="102">
                  <c:v>40893</c:v>
                </c:pt>
                <c:pt idx="103">
                  <c:v>40900</c:v>
                </c:pt>
                <c:pt idx="104">
                  <c:v>40907</c:v>
                </c:pt>
                <c:pt idx="105">
                  <c:v>40914</c:v>
                </c:pt>
                <c:pt idx="106">
                  <c:v>40921</c:v>
                </c:pt>
                <c:pt idx="107">
                  <c:v>40928</c:v>
                </c:pt>
                <c:pt idx="108">
                  <c:v>40935</c:v>
                </c:pt>
                <c:pt idx="109">
                  <c:v>40942</c:v>
                </c:pt>
                <c:pt idx="110">
                  <c:v>40949</c:v>
                </c:pt>
                <c:pt idx="111">
                  <c:v>40956</c:v>
                </c:pt>
                <c:pt idx="112">
                  <c:v>40963</c:v>
                </c:pt>
                <c:pt idx="113">
                  <c:v>40970</c:v>
                </c:pt>
                <c:pt idx="114">
                  <c:v>40977</c:v>
                </c:pt>
                <c:pt idx="115">
                  <c:v>40984</c:v>
                </c:pt>
                <c:pt idx="116">
                  <c:v>40991</c:v>
                </c:pt>
                <c:pt idx="117">
                  <c:v>40998</c:v>
                </c:pt>
                <c:pt idx="118">
                  <c:v>41005</c:v>
                </c:pt>
                <c:pt idx="119">
                  <c:v>41012</c:v>
                </c:pt>
                <c:pt idx="120">
                  <c:v>41019</c:v>
                </c:pt>
                <c:pt idx="121">
                  <c:v>41026</c:v>
                </c:pt>
                <c:pt idx="122">
                  <c:v>41033</c:v>
                </c:pt>
                <c:pt idx="123">
                  <c:v>41040</c:v>
                </c:pt>
                <c:pt idx="124">
                  <c:v>41047</c:v>
                </c:pt>
                <c:pt idx="125">
                  <c:v>41054</c:v>
                </c:pt>
                <c:pt idx="126">
                  <c:v>41061</c:v>
                </c:pt>
                <c:pt idx="127">
                  <c:v>41068</c:v>
                </c:pt>
                <c:pt idx="128">
                  <c:v>41075</c:v>
                </c:pt>
                <c:pt idx="129">
                  <c:v>41082</c:v>
                </c:pt>
                <c:pt idx="130">
                  <c:v>41089</c:v>
                </c:pt>
                <c:pt idx="131">
                  <c:v>41096</c:v>
                </c:pt>
                <c:pt idx="132">
                  <c:v>41103</c:v>
                </c:pt>
                <c:pt idx="133">
                  <c:v>41110</c:v>
                </c:pt>
                <c:pt idx="134">
                  <c:v>41117</c:v>
                </c:pt>
                <c:pt idx="135">
                  <c:v>41124</c:v>
                </c:pt>
                <c:pt idx="136">
                  <c:v>41131</c:v>
                </c:pt>
                <c:pt idx="137">
                  <c:v>41138</c:v>
                </c:pt>
                <c:pt idx="138">
                  <c:v>41145</c:v>
                </c:pt>
                <c:pt idx="139">
                  <c:v>41152</c:v>
                </c:pt>
                <c:pt idx="140">
                  <c:v>41159</c:v>
                </c:pt>
                <c:pt idx="141">
                  <c:v>41166</c:v>
                </c:pt>
                <c:pt idx="142">
                  <c:v>41173</c:v>
                </c:pt>
                <c:pt idx="143">
                  <c:v>41180</c:v>
                </c:pt>
                <c:pt idx="144">
                  <c:v>41187</c:v>
                </c:pt>
                <c:pt idx="145">
                  <c:v>41194</c:v>
                </c:pt>
                <c:pt idx="146">
                  <c:v>41201</c:v>
                </c:pt>
                <c:pt idx="147">
                  <c:v>41208</c:v>
                </c:pt>
                <c:pt idx="148">
                  <c:v>41215</c:v>
                </c:pt>
                <c:pt idx="149">
                  <c:v>41222</c:v>
                </c:pt>
                <c:pt idx="150">
                  <c:v>41229</c:v>
                </c:pt>
                <c:pt idx="151">
                  <c:v>41236</c:v>
                </c:pt>
                <c:pt idx="152">
                  <c:v>41243</c:v>
                </c:pt>
                <c:pt idx="153">
                  <c:v>41250</c:v>
                </c:pt>
                <c:pt idx="154">
                  <c:v>41257</c:v>
                </c:pt>
                <c:pt idx="155">
                  <c:v>41264</c:v>
                </c:pt>
                <c:pt idx="156">
                  <c:v>41271</c:v>
                </c:pt>
                <c:pt idx="157">
                  <c:v>41278</c:v>
                </c:pt>
                <c:pt idx="158">
                  <c:v>41285</c:v>
                </c:pt>
                <c:pt idx="159">
                  <c:v>41292</c:v>
                </c:pt>
                <c:pt idx="160">
                  <c:v>41299</c:v>
                </c:pt>
                <c:pt idx="161">
                  <c:v>41306</c:v>
                </c:pt>
                <c:pt idx="162">
                  <c:v>41313</c:v>
                </c:pt>
                <c:pt idx="163">
                  <c:v>41320</c:v>
                </c:pt>
                <c:pt idx="164">
                  <c:v>41327</c:v>
                </c:pt>
                <c:pt idx="165">
                  <c:v>41334</c:v>
                </c:pt>
                <c:pt idx="166">
                  <c:v>41341</c:v>
                </c:pt>
                <c:pt idx="167">
                  <c:v>41348</c:v>
                </c:pt>
                <c:pt idx="168">
                  <c:v>41355</c:v>
                </c:pt>
                <c:pt idx="169">
                  <c:v>41362</c:v>
                </c:pt>
                <c:pt idx="170">
                  <c:v>41369</c:v>
                </c:pt>
                <c:pt idx="171">
                  <c:v>41376</c:v>
                </c:pt>
                <c:pt idx="172">
                  <c:v>41383</c:v>
                </c:pt>
                <c:pt idx="173">
                  <c:v>41390</c:v>
                </c:pt>
                <c:pt idx="174">
                  <c:v>41397</c:v>
                </c:pt>
                <c:pt idx="175">
                  <c:v>41404</c:v>
                </c:pt>
                <c:pt idx="176">
                  <c:v>41411</c:v>
                </c:pt>
                <c:pt idx="177">
                  <c:v>41418</c:v>
                </c:pt>
                <c:pt idx="178">
                  <c:v>41425</c:v>
                </c:pt>
                <c:pt idx="179">
                  <c:v>41432</c:v>
                </c:pt>
                <c:pt idx="180">
                  <c:v>41439</c:v>
                </c:pt>
                <c:pt idx="181">
                  <c:v>41446</c:v>
                </c:pt>
                <c:pt idx="182">
                  <c:v>41453</c:v>
                </c:pt>
                <c:pt idx="183">
                  <c:v>41460</c:v>
                </c:pt>
                <c:pt idx="184">
                  <c:v>41467</c:v>
                </c:pt>
                <c:pt idx="185">
                  <c:v>41474</c:v>
                </c:pt>
                <c:pt idx="186">
                  <c:v>41481</c:v>
                </c:pt>
                <c:pt idx="187">
                  <c:v>41488</c:v>
                </c:pt>
                <c:pt idx="188">
                  <c:v>41495</c:v>
                </c:pt>
                <c:pt idx="189">
                  <c:v>41502</c:v>
                </c:pt>
                <c:pt idx="190">
                  <c:v>41509</c:v>
                </c:pt>
                <c:pt idx="191">
                  <c:v>41516</c:v>
                </c:pt>
                <c:pt idx="192">
                  <c:v>41523</c:v>
                </c:pt>
                <c:pt idx="193">
                  <c:v>41530</c:v>
                </c:pt>
                <c:pt idx="194">
                  <c:v>41537</c:v>
                </c:pt>
                <c:pt idx="195">
                  <c:v>41544</c:v>
                </c:pt>
                <c:pt idx="196">
                  <c:v>41551</c:v>
                </c:pt>
                <c:pt idx="197">
                  <c:v>41558</c:v>
                </c:pt>
                <c:pt idx="198">
                  <c:v>41565</c:v>
                </c:pt>
                <c:pt idx="199">
                  <c:v>41572</c:v>
                </c:pt>
                <c:pt idx="200">
                  <c:v>41579</c:v>
                </c:pt>
                <c:pt idx="201">
                  <c:v>41586</c:v>
                </c:pt>
                <c:pt idx="202">
                  <c:v>41593</c:v>
                </c:pt>
                <c:pt idx="203">
                  <c:v>41600</c:v>
                </c:pt>
                <c:pt idx="204">
                  <c:v>41607</c:v>
                </c:pt>
                <c:pt idx="205">
                  <c:v>41614</c:v>
                </c:pt>
                <c:pt idx="206">
                  <c:v>41621</c:v>
                </c:pt>
                <c:pt idx="207">
                  <c:v>41628</c:v>
                </c:pt>
                <c:pt idx="208">
                  <c:v>41635</c:v>
                </c:pt>
                <c:pt idx="209">
                  <c:v>41642</c:v>
                </c:pt>
                <c:pt idx="210">
                  <c:v>41649</c:v>
                </c:pt>
                <c:pt idx="211">
                  <c:v>41656</c:v>
                </c:pt>
                <c:pt idx="212">
                  <c:v>41663</c:v>
                </c:pt>
                <c:pt idx="213">
                  <c:v>41670</c:v>
                </c:pt>
                <c:pt idx="214">
                  <c:v>41677</c:v>
                </c:pt>
                <c:pt idx="215">
                  <c:v>41684</c:v>
                </c:pt>
                <c:pt idx="216">
                  <c:v>41691</c:v>
                </c:pt>
                <c:pt idx="217">
                  <c:v>41698</c:v>
                </c:pt>
                <c:pt idx="218">
                  <c:v>41705</c:v>
                </c:pt>
                <c:pt idx="219">
                  <c:v>41712</c:v>
                </c:pt>
                <c:pt idx="220">
                  <c:v>41719</c:v>
                </c:pt>
                <c:pt idx="221">
                  <c:v>41726</c:v>
                </c:pt>
                <c:pt idx="222">
                  <c:v>41733</c:v>
                </c:pt>
                <c:pt idx="223">
                  <c:v>41740</c:v>
                </c:pt>
                <c:pt idx="224">
                  <c:v>41747</c:v>
                </c:pt>
                <c:pt idx="225">
                  <c:v>41754</c:v>
                </c:pt>
                <c:pt idx="226">
                  <c:v>41761</c:v>
                </c:pt>
                <c:pt idx="227">
                  <c:v>41768</c:v>
                </c:pt>
                <c:pt idx="228">
                  <c:v>41775</c:v>
                </c:pt>
                <c:pt idx="229">
                  <c:v>41782</c:v>
                </c:pt>
                <c:pt idx="230">
                  <c:v>41789</c:v>
                </c:pt>
                <c:pt idx="231">
                  <c:v>41796</c:v>
                </c:pt>
                <c:pt idx="232">
                  <c:v>41803</c:v>
                </c:pt>
                <c:pt idx="233">
                  <c:v>41810</c:v>
                </c:pt>
                <c:pt idx="234">
                  <c:v>41817</c:v>
                </c:pt>
                <c:pt idx="235">
                  <c:v>41824</c:v>
                </c:pt>
                <c:pt idx="236">
                  <c:v>41831</c:v>
                </c:pt>
                <c:pt idx="237">
                  <c:v>41838</c:v>
                </c:pt>
                <c:pt idx="238">
                  <c:v>41845</c:v>
                </c:pt>
                <c:pt idx="239">
                  <c:v>41852</c:v>
                </c:pt>
                <c:pt idx="240">
                  <c:v>41859</c:v>
                </c:pt>
                <c:pt idx="241">
                  <c:v>41866</c:v>
                </c:pt>
                <c:pt idx="242">
                  <c:v>41873</c:v>
                </c:pt>
                <c:pt idx="243">
                  <c:v>41880</c:v>
                </c:pt>
                <c:pt idx="244">
                  <c:v>41887</c:v>
                </c:pt>
                <c:pt idx="245">
                  <c:v>41894</c:v>
                </c:pt>
                <c:pt idx="246">
                  <c:v>41901</c:v>
                </c:pt>
                <c:pt idx="247">
                  <c:v>41908</c:v>
                </c:pt>
                <c:pt idx="248">
                  <c:v>41915</c:v>
                </c:pt>
                <c:pt idx="249">
                  <c:v>41922</c:v>
                </c:pt>
                <c:pt idx="250">
                  <c:v>41929</c:v>
                </c:pt>
                <c:pt idx="251">
                  <c:v>41936</c:v>
                </c:pt>
                <c:pt idx="252">
                  <c:v>41943</c:v>
                </c:pt>
                <c:pt idx="253">
                  <c:v>41950</c:v>
                </c:pt>
                <c:pt idx="254">
                  <c:v>41957</c:v>
                </c:pt>
                <c:pt idx="255">
                  <c:v>41964</c:v>
                </c:pt>
                <c:pt idx="256">
                  <c:v>41971</c:v>
                </c:pt>
                <c:pt idx="257">
                  <c:v>41978</c:v>
                </c:pt>
                <c:pt idx="258">
                  <c:v>41985</c:v>
                </c:pt>
                <c:pt idx="259">
                  <c:v>41992</c:v>
                </c:pt>
                <c:pt idx="260">
                  <c:v>41999</c:v>
                </c:pt>
                <c:pt idx="261">
                  <c:v>42006</c:v>
                </c:pt>
                <c:pt idx="262">
                  <c:v>42013</c:v>
                </c:pt>
                <c:pt idx="263">
                  <c:v>42020</c:v>
                </c:pt>
                <c:pt idx="264">
                  <c:v>42027</c:v>
                </c:pt>
                <c:pt idx="265">
                  <c:v>42034</c:v>
                </c:pt>
                <c:pt idx="266">
                  <c:v>42041</c:v>
                </c:pt>
                <c:pt idx="267">
                  <c:v>42048</c:v>
                </c:pt>
                <c:pt idx="268">
                  <c:v>42055</c:v>
                </c:pt>
                <c:pt idx="269">
                  <c:v>42062</c:v>
                </c:pt>
                <c:pt idx="270">
                  <c:v>42069</c:v>
                </c:pt>
                <c:pt idx="271">
                  <c:v>42076</c:v>
                </c:pt>
                <c:pt idx="272">
                  <c:v>42083</c:v>
                </c:pt>
                <c:pt idx="273">
                  <c:v>42090</c:v>
                </c:pt>
                <c:pt idx="274">
                  <c:v>42097</c:v>
                </c:pt>
                <c:pt idx="275">
                  <c:v>42104</c:v>
                </c:pt>
                <c:pt idx="276">
                  <c:v>42111</c:v>
                </c:pt>
                <c:pt idx="277">
                  <c:v>42118</c:v>
                </c:pt>
                <c:pt idx="278">
                  <c:v>42125</c:v>
                </c:pt>
                <c:pt idx="279">
                  <c:v>42132</c:v>
                </c:pt>
                <c:pt idx="280">
                  <c:v>42139</c:v>
                </c:pt>
                <c:pt idx="281">
                  <c:v>42146</c:v>
                </c:pt>
                <c:pt idx="282">
                  <c:v>42153</c:v>
                </c:pt>
                <c:pt idx="283">
                  <c:v>42160</c:v>
                </c:pt>
                <c:pt idx="284">
                  <c:v>42167</c:v>
                </c:pt>
                <c:pt idx="285">
                  <c:v>42174</c:v>
                </c:pt>
                <c:pt idx="286">
                  <c:v>42181</c:v>
                </c:pt>
                <c:pt idx="287">
                  <c:v>42188</c:v>
                </c:pt>
                <c:pt idx="288">
                  <c:v>42195</c:v>
                </c:pt>
                <c:pt idx="289">
                  <c:v>42202</c:v>
                </c:pt>
                <c:pt idx="290">
                  <c:v>42209</c:v>
                </c:pt>
                <c:pt idx="291">
                  <c:v>42216</c:v>
                </c:pt>
                <c:pt idx="292">
                  <c:v>42223</c:v>
                </c:pt>
                <c:pt idx="293">
                  <c:v>42230</c:v>
                </c:pt>
                <c:pt idx="294">
                  <c:v>42237</c:v>
                </c:pt>
                <c:pt idx="295">
                  <c:v>42244</c:v>
                </c:pt>
                <c:pt idx="296">
                  <c:v>42251</c:v>
                </c:pt>
                <c:pt idx="297">
                  <c:v>42258</c:v>
                </c:pt>
                <c:pt idx="298">
                  <c:v>42265</c:v>
                </c:pt>
                <c:pt idx="299">
                  <c:v>42272</c:v>
                </c:pt>
                <c:pt idx="300">
                  <c:v>42279</c:v>
                </c:pt>
                <c:pt idx="301">
                  <c:v>42286</c:v>
                </c:pt>
                <c:pt idx="302">
                  <c:v>42293</c:v>
                </c:pt>
                <c:pt idx="303">
                  <c:v>42300</c:v>
                </c:pt>
                <c:pt idx="304">
                  <c:v>42307</c:v>
                </c:pt>
                <c:pt idx="305">
                  <c:v>42314</c:v>
                </c:pt>
                <c:pt idx="306">
                  <c:v>42321</c:v>
                </c:pt>
                <c:pt idx="307">
                  <c:v>42328</c:v>
                </c:pt>
                <c:pt idx="308">
                  <c:v>42335</c:v>
                </c:pt>
                <c:pt idx="309">
                  <c:v>42342</c:v>
                </c:pt>
                <c:pt idx="310">
                  <c:v>42349</c:v>
                </c:pt>
                <c:pt idx="311">
                  <c:v>42356</c:v>
                </c:pt>
                <c:pt idx="312">
                  <c:v>42363</c:v>
                </c:pt>
                <c:pt idx="313">
                  <c:v>42370</c:v>
                </c:pt>
                <c:pt idx="314">
                  <c:v>42377</c:v>
                </c:pt>
                <c:pt idx="315">
                  <c:v>42384</c:v>
                </c:pt>
                <c:pt idx="316">
                  <c:v>42391</c:v>
                </c:pt>
                <c:pt idx="317">
                  <c:v>42398</c:v>
                </c:pt>
                <c:pt idx="318">
                  <c:v>42405</c:v>
                </c:pt>
                <c:pt idx="319">
                  <c:v>42412</c:v>
                </c:pt>
                <c:pt idx="320">
                  <c:v>42419</c:v>
                </c:pt>
                <c:pt idx="321">
                  <c:v>42426</c:v>
                </c:pt>
                <c:pt idx="322">
                  <c:v>42433</c:v>
                </c:pt>
                <c:pt idx="323">
                  <c:v>42440</c:v>
                </c:pt>
                <c:pt idx="324">
                  <c:v>42447</c:v>
                </c:pt>
                <c:pt idx="325">
                  <c:v>42454</c:v>
                </c:pt>
                <c:pt idx="326">
                  <c:v>42461</c:v>
                </c:pt>
                <c:pt idx="327">
                  <c:v>42468</c:v>
                </c:pt>
                <c:pt idx="328">
                  <c:v>42475</c:v>
                </c:pt>
                <c:pt idx="329">
                  <c:v>42482</c:v>
                </c:pt>
                <c:pt idx="330">
                  <c:v>42489</c:v>
                </c:pt>
                <c:pt idx="331">
                  <c:v>42496</c:v>
                </c:pt>
                <c:pt idx="332">
                  <c:v>42503</c:v>
                </c:pt>
                <c:pt idx="333">
                  <c:v>42510</c:v>
                </c:pt>
                <c:pt idx="334">
                  <c:v>42517</c:v>
                </c:pt>
                <c:pt idx="335">
                  <c:v>42524</c:v>
                </c:pt>
                <c:pt idx="336">
                  <c:v>42531</c:v>
                </c:pt>
                <c:pt idx="337">
                  <c:v>42538</c:v>
                </c:pt>
                <c:pt idx="338">
                  <c:v>42545</c:v>
                </c:pt>
                <c:pt idx="339">
                  <c:v>42552</c:v>
                </c:pt>
                <c:pt idx="340">
                  <c:v>42559</c:v>
                </c:pt>
                <c:pt idx="341">
                  <c:v>42566</c:v>
                </c:pt>
                <c:pt idx="342">
                  <c:v>42573</c:v>
                </c:pt>
                <c:pt idx="343">
                  <c:v>42580</c:v>
                </c:pt>
                <c:pt idx="344">
                  <c:v>42587</c:v>
                </c:pt>
                <c:pt idx="345">
                  <c:v>42594</c:v>
                </c:pt>
                <c:pt idx="346">
                  <c:v>42601</c:v>
                </c:pt>
                <c:pt idx="347">
                  <c:v>42608</c:v>
                </c:pt>
                <c:pt idx="348">
                  <c:v>42615</c:v>
                </c:pt>
                <c:pt idx="349">
                  <c:v>42622</c:v>
                </c:pt>
                <c:pt idx="350">
                  <c:v>42629</c:v>
                </c:pt>
                <c:pt idx="351">
                  <c:v>42636</c:v>
                </c:pt>
                <c:pt idx="352">
                  <c:v>42643</c:v>
                </c:pt>
                <c:pt idx="353">
                  <c:v>42650</c:v>
                </c:pt>
                <c:pt idx="354">
                  <c:v>42657</c:v>
                </c:pt>
                <c:pt idx="355">
                  <c:v>42664</c:v>
                </c:pt>
                <c:pt idx="356">
                  <c:v>42671</c:v>
                </c:pt>
                <c:pt idx="357">
                  <c:v>42678</c:v>
                </c:pt>
                <c:pt idx="358">
                  <c:v>42685</c:v>
                </c:pt>
                <c:pt idx="359">
                  <c:v>42692</c:v>
                </c:pt>
                <c:pt idx="360">
                  <c:v>42699</c:v>
                </c:pt>
                <c:pt idx="361">
                  <c:v>42706</c:v>
                </c:pt>
                <c:pt idx="362">
                  <c:v>42713</c:v>
                </c:pt>
                <c:pt idx="363">
                  <c:v>42720</c:v>
                </c:pt>
                <c:pt idx="364">
                  <c:v>42727</c:v>
                </c:pt>
                <c:pt idx="365">
                  <c:v>42734</c:v>
                </c:pt>
                <c:pt idx="366">
                  <c:v>42741</c:v>
                </c:pt>
                <c:pt idx="367">
                  <c:v>42748</c:v>
                </c:pt>
                <c:pt idx="368">
                  <c:v>42755</c:v>
                </c:pt>
                <c:pt idx="369">
                  <c:v>42762</c:v>
                </c:pt>
                <c:pt idx="370">
                  <c:v>42769</c:v>
                </c:pt>
                <c:pt idx="371">
                  <c:v>42776</c:v>
                </c:pt>
                <c:pt idx="372">
                  <c:v>42783</c:v>
                </c:pt>
                <c:pt idx="373">
                  <c:v>42790</c:v>
                </c:pt>
                <c:pt idx="374">
                  <c:v>42797</c:v>
                </c:pt>
                <c:pt idx="375">
                  <c:v>42804</c:v>
                </c:pt>
                <c:pt idx="376">
                  <c:v>42811</c:v>
                </c:pt>
                <c:pt idx="377">
                  <c:v>42818</c:v>
                </c:pt>
                <c:pt idx="378">
                  <c:v>42825</c:v>
                </c:pt>
                <c:pt idx="379">
                  <c:v>42832</c:v>
                </c:pt>
                <c:pt idx="380">
                  <c:v>42839</c:v>
                </c:pt>
                <c:pt idx="381">
                  <c:v>42846</c:v>
                </c:pt>
                <c:pt idx="382">
                  <c:v>42853</c:v>
                </c:pt>
                <c:pt idx="383">
                  <c:v>42860</c:v>
                </c:pt>
                <c:pt idx="384">
                  <c:v>42867</c:v>
                </c:pt>
                <c:pt idx="385">
                  <c:v>42874</c:v>
                </c:pt>
                <c:pt idx="386">
                  <c:v>42881</c:v>
                </c:pt>
                <c:pt idx="387">
                  <c:v>42888</c:v>
                </c:pt>
                <c:pt idx="388">
                  <c:v>42895</c:v>
                </c:pt>
                <c:pt idx="389">
                  <c:v>42902</c:v>
                </c:pt>
                <c:pt idx="390">
                  <c:v>42909</c:v>
                </c:pt>
                <c:pt idx="391">
                  <c:v>42916</c:v>
                </c:pt>
                <c:pt idx="392">
                  <c:v>42923</c:v>
                </c:pt>
                <c:pt idx="393">
                  <c:v>42930</c:v>
                </c:pt>
                <c:pt idx="394">
                  <c:v>42937</c:v>
                </c:pt>
                <c:pt idx="395">
                  <c:v>42944</c:v>
                </c:pt>
                <c:pt idx="396">
                  <c:v>42951</c:v>
                </c:pt>
                <c:pt idx="397">
                  <c:v>42958</c:v>
                </c:pt>
                <c:pt idx="398">
                  <c:v>42965</c:v>
                </c:pt>
                <c:pt idx="399">
                  <c:v>42972</c:v>
                </c:pt>
                <c:pt idx="400">
                  <c:v>42979</c:v>
                </c:pt>
                <c:pt idx="401">
                  <c:v>42986</c:v>
                </c:pt>
                <c:pt idx="402">
                  <c:v>42993</c:v>
                </c:pt>
                <c:pt idx="403">
                  <c:v>43000</c:v>
                </c:pt>
                <c:pt idx="404">
                  <c:v>43007</c:v>
                </c:pt>
                <c:pt idx="405">
                  <c:v>43014</c:v>
                </c:pt>
                <c:pt idx="406">
                  <c:v>43021</c:v>
                </c:pt>
                <c:pt idx="407">
                  <c:v>43028</c:v>
                </c:pt>
                <c:pt idx="408">
                  <c:v>43035</c:v>
                </c:pt>
                <c:pt idx="409">
                  <c:v>43042</c:v>
                </c:pt>
                <c:pt idx="410">
                  <c:v>43049</c:v>
                </c:pt>
                <c:pt idx="411">
                  <c:v>43056</c:v>
                </c:pt>
                <c:pt idx="412">
                  <c:v>43063</c:v>
                </c:pt>
                <c:pt idx="413">
                  <c:v>43070</c:v>
                </c:pt>
                <c:pt idx="414">
                  <c:v>43077</c:v>
                </c:pt>
                <c:pt idx="415">
                  <c:v>43084</c:v>
                </c:pt>
                <c:pt idx="416">
                  <c:v>43091</c:v>
                </c:pt>
                <c:pt idx="417">
                  <c:v>43098</c:v>
                </c:pt>
                <c:pt idx="418">
                  <c:v>43105</c:v>
                </c:pt>
                <c:pt idx="419">
                  <c:v>43112</c:v>
                </c:pt>
                <c:pt idx="420">
                  <c:v>43119</c:v>
                </c:pt>
                <c:pt idx="421">
                  <c:v>43126</c:v>
                </c:pt>
                <c:pt idx="422">
                  <c:v>43133</c:v>
                </c:pt>
                <c:pt idx="423">
                  <c:v>43140</c:v>
                </c:pt>
                <c:pt idx="424">
                  <c:v>43147</c:v>
                </c:pt>
                <c:pt idx="425">
                  <c:v>43154</c:v>
                </c:pt>
                <c:pt idx="426">
                  <c:v>43161</c:v>
                </c:pt>
                <c:pt idx="427">
                  <c:v>43168</c:v>
                </c:pt>
                <c:pt idx="428">
                  <c:v>43175</c:v>
                </c:pt>
                <c:pt idx="429">
                  <c:v>43182</c:v>
                </c:pt>
                <c:pt idx="430">
                  <c:v>43189</c:v>
                </c:pt>
                <c:pt idx="431">
                  <c:v>43196</c:v>
                </c:pt>
                <c:pt idx="432">
                  <c:v>43203</c:v>
                </c:pt>
                <c:pt idx="433">
                  <c:v>43210</c:v>
                </c:pt>
                <c:pt idx="434">
                  <c:v>43217</c:v>
                </c:pt>
                <c:pt idx="435">
                  <c:v>43224</c:v>
                </c:pt>
                <c:pt idx="436">
                  <c:v>43231</c:v>
                </c:pt>
                <c:pt idx="437">
                  <c:v>43238</c:v>
                </c:pt>
                <c:pt idx="438">
                  <c:v>43245</c:v>
                </c:pt>
                <c:pt idx="439">
                  <c:v>43252</c:v>
                </c:pt>
                <c:pt idx="440">
                  <c:v>43259</c:v>
                </c:pt>
                <c:pt idx="441">
                  <c:v>43266</c:v>
                </c:pt>
                <c:pt idx="442">
                  <c:v>43273</c:v>
                </c:pt>
                <c:pt idx="443">
                  <c:v>43280</c:v>
                </c:pt>
                <c:pt idx="444">
                  <c:v>43287</c:v>
                </c:pt>
                <c:pt idx="445">
                  <c:v>43294</c:v>
                </c:pt>
                <c:pt idx="446">
                  <c:v>43301</c:v>
                </c:pt>
                <c:pt idx="447">
                  <c:v>43308</c:v>
                </c:pt>
                <c:pt idx="448">
                  <c:v>43315</c:v>
                </c:pt>
                <c:pt idx="449">
                  <c:v>43322</c:v>
                </c:pt>
                <c:pt idx="450">
                  <c:v>43329</c:v>
                </c:pt>
                <c:pt idx="451">
                  <c:v>43336</c:v>
                </c:pt>
                <c:pt idx="452">
                  <c:v>43343</c:v>
                </c:pt>
                <c:pt idx="453">
                  <c:v>43350</c:v>
                </c:pt>
                <c:pt idx="454">
                  <c:v>43357</c:v>
                </c:pt>
                <c:pt idx="455">
                  <c:v>43364</c:v>
                </c:pt>
                <c:pt idx="456">
                  <c:v>43371</c:v>
                </c:pt>
                <c:pt idx="457">
                  <c:v>43378</c:v>
                </c:pt>
                <c:pt idx="458">
                  <c:v>43385</c:v>
                </c:pt>
                <c:pt idx="459">
                  <c:v>43392</c:v>
                </c:pt>
                <c:pt idx="460">
                  <c:v>43399</c:v>
                </c:pt>
                <c:pt idx="461">
                  <c:v>43406</c:v>
                </c:pt>
                <c:pt idx="462">
                  <c:v>43413</c:v>
                </c:pt>
                <c:pt idx="463">
                  <c:v>43420</c:v>
                </c:pt>
                <c:pt idx="464">
                  <c:v>43427</c:v>
                </c:pt>
                <c:pt idx="465">
                  <c:v>43434</c:v>
                </c:pt>
                <c:pt idx="466">
                  <c:v>43441</c:v>
                </c:pt>
                <c:pt idx="467">
                  <c:v>43448</c:v>
                </c:pt>
                <c:pt idx="468">
                  <c:v>43455</c:v>
                </c:pt>
                <c:pt idx="469">
                  <c:v>43462</c:v>
                </c:pt>
                <c:pt idx="470">
                  <c:v>43469</c:v>
                </c:pt>
                <c:pt idx="471">
                  <c:v>43476</c:v>
                </c:pt>
                <c:pt idx="472">
                  <c:v>43483</c:v>
                </c:pt>
                <c:pt idx="473">
                  <c:v>43490</c:v>
                </c:pt>
                <c:pt idx="474">
                  <c:v>43497</c:v>
                </c:pt>
                <c:pt idx="475">
                  <c:v>43504</c:v>
                </c:pt>
                <c:pt idx="476">
                  <c:v>43511</c:v>
                </c:pt>
                <c:pt idx="477">
                  <c:v>43518</c:v>
                </c:pt>
                <c:pt idx="478">
                  <c:v>43525</c:v>
                </c:pt>
                <c:pt idx="479">
                  <c:v>43532</c:v>
                </c:pt>
                <c:pt idx="480">
                  <c:v>43539</c:v>
                </c:pt>
                <c:pt idx="481">
                  <c:v>43546</c:v>
                </c:pt>
                <c:pt idx="482">
                  <c:v>43553</c:v>
                </c:pt>
                <c:pt idx="483">
                  <c:v>43560</c:v>
                </c:pt>
                <c:pt idx="484">
                  <c:v>43567</c:v>
                </c:pt>
                <c:pt idx="485">
                  <c:v>43574</c:v>
                </c:pt>
                <c:pt idx="486">
                  <c:v>43581</c:v>
                </c:pt>
                <c:pt idx="487">
                  <c:v>43588</c:v>
                </c:pt>
                <c:pt idx="488">
                  <c:v>43595</c:v>
                </c:pt>
                <c:pt idx="489">
                  <c:v>43602</c:v>
                </c:pt>
                <c:pt idx="490">
                  <c:v>43609</c:v>
                </c:pt>
                <c:pt idx="491">
                  <c:v>43616</c:v>
                </c:pt>
                <c:pt idx="492">
                  <c:v>43623</c:v>
                </c:pt>
                <c:pt idx="493">
                  <c:v>43630</c:v>
                </c:pt>
                <c:pt idx="494">
                  <c:v>43637</c:v>
                </c:pt>
                <c:pt idx="495">
                  <c:v>43644</c:v>
                </c:pt>
                <c:pt idx="496">
                  <c:v>43651</c:v>
                </c:pt>
                <c:pt idx="497">
                  <c:v>43658</c:v>
                </c:pt>
                <c:pt idx="498">
                  <c:v>43665</c:v>
                </c:pt>
                <c:pt idx="499">
                  <c:v>43672</c:v>
                </c:pt>
                <c:pt idx="500">
                  <c:v>43679</c:v>
                </c:pt>
                <c:pt idx="501">
                  <c:v>43686</c:v>
                </c:pt>
                <c:pt idx="502">
                  <c:v>43693</c:v>
                </c:pt>
                <c:pt idx="503">
                  <c:v>43700</c:v>
                </c:pt>
                <c:pt idx="504">
                  <c:v>43707</c:v>
                </c:pt>
                <c:pt idx="505">
                  <c:v>43714</c:v>
                </c:pt>
                <c:pt idx="506">
                  <c:v>43721</c:v>
                </c:pt>
                <c:pt idx="507">
                  <c:v>43728</c:v>
                </c:pt>
                <c:pt idx="508">
                  <c:v>43735</c:v>
                </c:pt>
                <c:pt idx="509">
                  <c:v>43742</c:v>
                </c:pt>
                <c:pt idx="510">
                  <c:v>43749</c:v>
                </c:pt>
                <c:pt idx="511">
                  <c:v>43756</c:v>
                </c:pt>
                <c:pt idx="512">
                  <c:v>43763</c:v>
                </c:pt>
                <c:pt idx="513">
                  <c:v>43770</c:v>
                </c:pt>
                <c:pt idx="514">
                  <c:v>43777</c:v>
                </c:pt>
                <c:pt idx="515">
                  <c:v>43784</c:v>
                </c:pt>
                <c:pt idx="516">
                  <c:v>43791</c:v>
                </c:pt>
                <c:pt idx="517">
                  <c:v>43798</c:v>
                </c:pt>
                <c:pt idx="518">
                  <c:v>43805</c:v>
                </c:pt>
                <c:pt idx="519">
                  <c:v>43812</c:v>
                </c:pt>
                <c:pt idx="520">
                  <c:v>43819</c:v>
                </c:pt>
                <c:pt idx="521">
                  <c:v>43826</c:v>
                </c:pt>
                <c:pt idx="522">
                  <c:v>43833</c:v>
                </c:pt>
                <c:pt idx="523">
                  <c:v>43840</c:v>
                </c:pt>
                <c:pt idx="524">
                  <c:v>43847</c:v>
                </c:pt>
                <c:pt idx="525">
                  <c:v>43854</c:v>
                </c:pt>
                <c:pt idx="526">
                  <c:v>43861</c:v>
                </c:pt>
                <c:pt idx="527">
                  <c:v>43868</c:v>
                </c:pt>
                <c:pt idx="528">
                  <c:v>43875</c:v>
                </c:pt>
                <c:pt idx="529">
                  <c:v>43882</c:v>
                </c:pt>
                <c:pt idx="530">
                  <c:v>43889</c:v>
                </c:pt>
                <c:pt idx="531">
                  <c:v>43896</c:v>
                </c:pt>
                <c:pt idx="532">
                  <c:v>43903</c:v>
                </c:pt>
                <c:pt idx="533">
                  <c:v>43910</c:v>
                </c:pt>
                <c:pt idx="534">
                  <c:v>43917</c:v>
                </c:pt>
                <c:pt idx="535">
                  <c:v>43924</c:v>
                </c:pt>
                <c:pt idx="536">
                  <c:v>43931</c:v>
                </c:pt>
                <c:pt idx="537">
                  <c:v>43938</c:v>
                </c:pt>
                <c:pt idx="538">
                  <c:v>43945</c:v>
                </c:pt>
                <c:pt idx="539">
                  <c:v>43952</c:v>
                </c:pt>
                <c:pt idx="540">
                  <c:v>43959</c:v>
                </c:pt>
                <c:pt idx="541">
                  <c:v>43966</c:v>
                </c:pt>
                <c:pt idx="542">
                  <c:v>43973</c:v>
                </c:pt>
                <c:pt idx="543">
                  <c:v>43980</c:v>
                </c:pt>
                <c:pt idx="544">
                  <c:v>43987</c:v>
                </c:pt>
                <c:pt idx="545">
                  <c:v>43994</c:v>
                </c:pt>
                <c:pt idx="546">
                  <c:v>44001</c:v>
                </c:pt>
                <c:pt idx="547">
                  <c:v>44008</c:v>
                </c:pt>
                <c:pt idx="548">
                  <c:v>44015</c:v>
                </c:pt>
                <c:pt idx="549">
                  <c:v>44022</c:v>
                </c:pt>
                <c:pt idx="550">
                  <c:v>44029</c:v>
                </c:pt>
                <c:pt idx="551">
                  <c:v>44036</c:v>
                </c:pt>
                <c:pt idx="552">
                  <c:v>44043</c:v>
                </c:pt>
                <c:pt idx="553">
                  <c:v>44050</c:v>
                </c:pt>
                <c:pt idx="554">
                  <c:v>44057</c:v>
                </c:pt>
                <c:pt idx="555">
                  <c:v>44064</c:v>
                </c:pt>
                <c:pt idx="556">
                  <c:v>44071</c:v>
                </c:pt>
                <c:pt idx="557">
                  <c:v>44078</c:v>
                </c:pt>
                <c:pt idx="558">
                  <c:v>44085</c:v>
                </c:pt>
                <c:pt idx="559">
                  <c:v>44092</c:v>
                </c:pt>
                <c:pt idx="560">
                  <c:v>44099</c:v>
                </c:pt>
                <c:pt idx="561">
                  <c:v>44106</c:v>
                </c:pt>
                <c:pt idx="562">
                  <c:v>44113</c:v>
                </c:pt>
                <c:pt idx="563">
                  <c:v>44120</c:v>
                </c:pt>
                <c:pt idx="564">
                  <c:v>44127</c:v>
                </c:pt>
                <c:pt idx="565">
                  <c:v>44134</c:v>
                </c:pt>
                <c:pt idx="566">
                  <c:v>44141</c:v>
                </c:pt>
                <c:pt idx="567">
                  <c:v>44148</c:v>
                </c:pt>
                <c:pt idx="568">
                  <c:v>44155</c:v>
                </c:pt>
                <c:pt idx="569">
                  <c:v>44162</c:v>
                </c:pt>
                <c:pt idx="570">
                  <c:v>44169</c:v>
                </c:pt>
                <c:pt idx="571">
                  <c:v>44176</c:v>
                </c:pt>
                <c:pt idx="572">
                  <c:v>44183</c:v>
                </c:pt>
                <c:pt idx="573">
                  <c:v>44190</c:v>
                </c:pt>
                <c:pt idx="574">
                  <c:v>44197</c:v>
                </c:pt>
                <c:pt idx="575">
                  <c:v>44204</c:v>
                </c:pt>
                <c:pt idx="576">
                  <c:v>44211</c:v>
                </c:pt>
                <c:pt idx="577">
                  <c:v>44218</c:v>
                </c:pt>
                <c:pt idx="578">
                  <c:v>44225</c:v>
                </c:pt>
                <c:pt idx="579">
                  <c:v>44232</c:v>
                </c:pt>
                <c:pt idx="580">
                  <c:v>44239</c:v>
                </c:pt>
                <c:pt idx="581">
                  <c:v>44246</c:v>
                </c:pt>
                <c:pt idx="582">
                  <c:v>44253</c:v>
                </c:pt>
                <c:pt idx="583">
                  <c:v>44260</c:v>
                </c:pt>
                <c:pt idx="584">
                  <c:v>44267</c:v>
                </c:pt>
                <c:pt idx="585">
                  <c:v>44274</c:v>
                </c:pt>
                <c:pt idx="586">
                  <c:v>44281</c:v>
                </c:pt>
                <c:pt idx="587">
                  <c:v>44288</c:v>
                </c:pt>
                <c:pt idx="588">
                  <c:v>44295</c:v>
                </c:pt>
                <c:pt idx="589">
                  <c:v>44302</c:v>
                </c:pt>
                <c:pt idx="590">
                  <c:v>44309</c:v>
                </c:pt>
                <c:pt idx="591">
                  <c:v>44316</c:v>
                </c:pt>
                <c:pt idx="592">
                  <c:v>44323</c:v>
                </c:pt>
                <c:pt idx="593">
                  <c:v>44330</c:v>
                </c:pt>
                <c:pt idx="594">
                  <c:v>44337</c:v>
                </c:pt>
                <c:pt idx="595">
                  <c:v>44344</c:v>
                </c:pt>
                <c:pt idx="596">
                  <c:v>44351</c:v>
                </c:pt>
                <c:pt idx="597">
                  <c:v>44358</c:v>
                </c:pt>
                <c:pt idx="598">
                  <c:v>44365</c:v>
                </c:pt>
                <c:pt idx="599">
                  <c:v>44372</c:v>
                </c:pt>
                <c:pt idx="600">
                  <c:v>44379</c:v>
                </c:pt>
                <c:pt idx="601">
                  <c:v>44386</c:v>
                </c:pt>
                <c:pt idx="602">
                  <c:v>44393</c:v>
                </c:pt>
                <c:pt idx="603">
                  <c:v>44400</c:v>
                </c:pt>
                <c:pt idx="604">
                  <c:v>44407</c:v>
                </c:pt>
                <c:pt idx="605">
                  <c:v>44414</c:v>
                </c:pt>
                <c:pt idx="606">
                  <c:v>44421</c:v>
                </c:pt>
                <c:pt idx="607">
                  <c:v>44428</c:v>
                </c:pt>
                <c:pt idx="608">
                  <c:v>44435</c:v>
                </c:pt>
                <c:pt idx="609">
                  <c:v>44442</c:v>
                </c:pt>
                <c:pt idx="610">
                  <c:v>44449</c:v>
                </c:pt>
                <c:pt idx="611">
                  <c:v>44456</c:v>
                </c:pt>
                <c:pt idx="612">
                  <c:v>44463</c:v>
                </c:pt>
                <c:pt idx="613">
                  <c:v>44470</c:v>
                </c:pt>
                <c:pt idx="614">
                  <c:v>44477</c:v>
                </c:pt>
                <c:pt idx="615">
                  <c:v>44484</c:v>
                </c:pt>
                <c:pt idx="616">
                  <c:v>44491</c:v>
                </c:pt>
                <c:pt idx="617">
                  <c:v>44498</c:v>
                </c:pt>
                <c:pt idx="618">
                  <c:v>44505</c:v>
                </c:pt>
                <c:pt idx="619">
                  <c:v>44512</c:v>
                </c:pt>
                <c:pt idx="620">
                  <c:v>44519</c:v>
                </c:pt>
                <c:pt idx="621">
                  <c:v>44526</c:v>
                </c:pt>
                <c:pt idx="622">
                  <c:v>44533</c:v>
                </c:pt>
                <c:pt idx="623">
                  <c:v>44540</c:v>
                </c:pt>
                <c:pt idx="624">
                  <c:v>44547</c:v>
                </c:pt>
                <c:pt idx="625">
                  <c:v>44554</c:v>
                </c:pt>
                <c:pt idx="626">
                  <c:v>44561</c:v>
                </c:pt>
                <c:pt idx="627">
                  <c:v>44568</c:v>
                </c:pt>
                <c:pt idx="628">
                  <c:v>44575</c:v>
                </c:pt>
                <c:pt idx="629">
                  <c:v>44582</c:v>
                </c:pt>
                <c:pt idx="630">
                  <c:v>44589</c:v>
                </c:pt>
                <c:pt idx="631">
                  <c:v>44596</c:v>
                </c:pt>
                <c:pt idx="632">
                  <c:v>44603</c:v>
                </c:pt>
                <c:pt idx="633">
                  <c:v>44610</c:v>
                </c:pt>
                <c:pt idx="634">
                  <c:v>44617</c:v>
                </c:pt>
                <c:pt idx="635">
                  <c:v>44624</c:v>
                </c:pt>
                <c:pt idx="636">
                  <c:v>44631</c:v>
                </c:pt>
                <c:pt idx="637">
                  <c:v>44638</c:v>
                </c:pt>
                <c:pt idx="638">
                  <c:v>44645</c:v>
                </c:pt>
                <c:pt idx="639">
                  <c:v>44652</c:v>
                </c:pt>
              </c:numCache>
            </c:numRef>
          </c:cat>
          <c:val>
            <c:numRef>
              <c:f>'Graf 7'!$L$4:$L$643</c:f>
              <c:numCache>
                <c:formatCode>General</c:formatCode>
                <c:ptCount val="640"/>
                <c:pt idx="0">
                  <c:v>1</c:v>
                </c:pt>
                <c:pt idx="1">
                  <c:v>0.97524029343888063</c:v>
                </c:pt>
                <c:pt idx="2">
                  <c:v>0.98383132360269121</c:v>
                </c:pt>
                <c:pt idx="3">
                  <c:v>0.95467052206207914</c:v>
                </c:pt>
                <c:pt idx="4">
                  <c:v>0.9121651538125175</c:v>
                </c:pt>
                <c:pt idx="5">
                  <c:v>0.89694150904188075</c:v>
                </c:pt>
                <c:pt idx="6">
                  <c:v>0.92096581805043964</c:v>
                </c:pt>
                <c:pt idx="7">
                  <c:v>0.92096581805043964</c:v>
                </c:pt>
                <c:pt idx="8">
                  <c:v>0.93128274388117194</c:v>
                </c:pt>
                <c:pt idx="9">
                  <c:v>0.92491194300882562</c:v>
                </c:pt>
                <c:pt idx="10">
                  <c:v>0.91952523222237437</c:v>
                </c:pt>
                <c:pt idx="11">
                  <c:v>0.93610615845101475</c:v>
                </c:pt>
                <c:pt idx="12">
                  <c:v>0.93365462984633851</c:v>
                </c:pt>
                <c:pt idx="13">
                  <c:v>0.96363230244429665</c:v>
                </c:pt>
                <c:pt idx="14">
                  <c:v>0.95978443392239388</c:v>
                </c:pt>
                <c:pt idx="15">
                  <c:v>0.95519353924261374</c:v>
                </c:pt>
                <c:pt idx="16">
                  <c:v>0.91040904886854046</c:v>
                </c:pt>
                <c:pt idx="17">
                  <c:v>0.87595033350736717</c:v>
                </c:pt>
                <c:pt idx="18">
                  <c:v>0.82034420877478798</c:v>
                </c:pt>
                <c:pt idx="19">
                  <c:v>0.82286073309676511</c:v>
                </c:pt>
                <c:pt idx="20">
                  <c:v>0.78834678663309665</c:v>
                </c:pt>
                <c:pt idx="21">
                  <c:v>0.81039193027820899</c:v>
                </c:pt>
                <c:pt idx="22">
                  <c:v>0.77921412549177793</c:v>
                </c:pt>
                <c:pt idx="23">
                  <c:v>0.784202623080681</c:v>
                </c:pt>
                <c:pt idx="24">
                  <c:v>0.76689514848164819</c:v>
                </c:pt>
                <c:pt idx="25">
                  <c:v>0.7789773335827378</c:v>
                </c:pt>
                <c:pt idx="26">
                  <c:v>0.72712844954089517</c:v>
                </c:pt>
                <c:pt idx="27">
                  <c:v>0.75398785342946995</c:v>
                </c:pt>
                <c:pt idx="28">
                  <c:v>0.73975226561949314</c:v>
                </c:pt>
                <c:pt idx="29">
                  <c:v>0.78483945905254549</c:v>
                </c:pt>
                <c:pt idx="30">
                  <c:v>0.80481847123359729</c:v>
                </c:pt>
                <c:pt idx="31">
                  <c:v>0.81119293383649571</c:v>
                </c:pt>
                <c:pt idx="32">
                  <c:v>0.79541941919460835</c:v>
                </c:pt>
                <c:pt idx="33">
                  <c:v>0.80628468917552776</c:v>
                </c:pt>
                <c:pt idx="34">
                  <c:v>0.79665281210226357</c:v>
                </c:pt>
                <c:pt idx="35">
                  <c:v>0.81027811148687912</c:v>
                </c:pt>
                <c:pt idx="36">
                  <c:v>0.81266281350897829</c:v>
                </c:pt>
                <c:pt idx="37">
                  <c:v>0.79297490890682387</c:v>
                </c:pt>
                <c:pt idx="38">
                  <c:v>0.79079648437249694</c:v>
                </c:pt>
                <c:pt idx="39">
                  <c:v>0.81035866955902691</c:v>
                </c:pt>
                <c:pt idx="40">
                  <c:v>0.83571188161381016</c:v>
                </c:pt>
                <c:pt idx="41">
                  <c:v>0.90663227894819221</c:v>
                </c:pt>
                <c:pt idx="42">
                  <c:v>0.90781715392603124</c:v>
                </c:pt>
                <c:pt idx="43">
                  <c:v>0.90897426078051613</c:v>
                </c:pt>
                <c:pt idx="44">
                  <c:v>0.95494789815140579</c:v>
                </c:pt>
                <c:pt idx="45">
                  <c:v>0.91098821258420826</c:v>
                </c:pt>
                <c:pt idx="46">
                  <c:v>0.8814291978460479</c:v>
                </c:pt>
                <c:pt idx="47">
                  <c:v>0.87628202526655108</c:v>
                </c:pt>
                <c:pt idx="48">
                  <c:v>0.86735106444981425</c:v>
                </c:pt>
                <c:pt idx="49">
                  <c:v>0.8669269139941882</c:v>
                </c:pt>
                <c:pt idx="50">
                  <c:v>0.88300831914667033</c:v>
                </c:pt>
                <c:pt idx="51">
                  <c:v>0.86513175059098801</c:v>
                </c:pt>
                <c:pt idx="52">
                  <c:v>0.85686844531159656</c:v>
                </c:pt>
                <c:pt idx="53">
                  <c:v>0.86624369610199625</c:v>
                </c:pt>
                <c:pt idx="54">
                  <c:v>0.85176246720081139</c:v>
                </c:pt>
                <c:pt idx="55">
                  <c:v>0.82855624982644915</c:v>
                </c:pt>
                <c:pt idx="56">
                  <c:v>0.83998573145661504</c:v>
                </c:pt>
                <c:pt idx="57">
                  <c:v>0.85408644552458712</c:v>
                </c:pt>
                <c:pt idx="58">
                  <c:v>0.86274277654991138</c:v>
                </c:pt>
                <c:pt idx="59">
                  <c:v>0.88485474677760079</c:v>
                </c:pt>
                <c:pt idx="60">
                  <c:v>0.87837745057502903</c:v>
                </c:pt>
                <c:pt idx="61">
                  <c:v>0.89782764783550528</c:v>
                </c:pt>
                <c:pt idx="62">
                  <c:v>0.89523087058559303</c:v>
                </c:pt>
                <c:pt idx="63">
                  <c:v>0.8870194398223572</c:v>
                </c:pt>
                <c:pt idx="64">
                  <c:v>0.90866270853936915</c:v>
                </c:pt>
                <c:pt idx="65">
                  <c:v>0.9054879881506398</c:v>
                </c:pt>
                <c:pt idx="66">
                  <c:v>0.9245933724507871</c:v>
                </c:pt>
                <c:pt idx="67">
                  <c:v>0.93085035453180343</c:v>
                </c:pt>
                <c:pt idx="68">
                  <c:v>0.91864183972666391</c:v>
                </c:pt>
                <c:pt idx="69">
                  <c:v>0.88843073180600518</c:v>
                </c:pt>
                <c:pt idx="70">
                  <c:v>0.87389854382130272</c:v>
                </c:pt>
                <c:pt idx="71">
                  <c:v>0.87607849407669303</c:v>
                </c:pt>
                <c:pt idx="72">
                  <c:v>0.87224222103487214</c:v>
                </c:pt>
                <c:pt idx="73">
                  <c:v>0.82692464372124586</c:v>
                </c:pt>
                <c:pt idx="74">
                  <c:v>0.83243951507702296</c:v>
                </c:pt>
                <c:pt idx="75">
                  <c:v>0.82545873092352806</c:v>
                </c:pt>
                <c:pt idx="76">
                  <c:v>0.80644061786820764</c:v>
                </c:pt>
                <c:pt idx="77">
                  <c:v>0.83799039344989634</c:v>
                </c:pt>
                <c:pt idx="78">
                  <c:v>0.84200334499085938</c:v>
                </c:pt>
                <c:pt idx="79">
                  <c:v>0.85372423934413522</c:v>
                </c:pt>
                <c:pt idx="80">
                  <c:v>0.86055824913133061</c:v>
                </c:pt>
                <c:pt idx="81">
                  <c:v>0.84549053305337363</c:v>
                </c:pt>
                <c:pt idx="82">
                  <c:v>0.82441696858143632</c:v>
                </c:pt>
                <c:pt idx="83">
                  <c:v>0.80143777850130848</c:v>
                </c:pt>
                <c:pt idx="84">
                  <c:v>0.7912917334296774</c:v>
                </c:pt>
                <c:pt idx="85">
                  <c:v>0.77334467656086603</c:v>
                </c:pt>
                <c:pt idx="86">
                  <c:v>0.79709405063379979</c:v>
                </c:pt>
                <c:pt idx="87">
                  <c:v>0.77149001003619322</c:v>
                </c:pt>
                <c:pt idx="88">
                  <c:v>0.7621748726556915</c:v>
                </c:pt>
                <c:pt idx="89">
                  <c:v>0.75747260033828279</c:v>
                </c:pt>
                <c:pt idx="90">
                  <c:v>0.74246438738179854</c:v>
                </c:pt>
                <c:pt idx="91">
                  <c:v>0.71990232944040511</c:v>
                </c:pt>
                <c:pt idx="92">
                  <c:v>0.71990232944040511</c:v>
                </c:pt>
                <c:pt idx="93">
                  <c:v>0.74192001010637632</c:v>
                </c:pt>
                <c:pt idx="94">
                  <c:v>0.70710305543951602</c:v>
                </c:pt>
                <c:pt idx="95">
                  <c:v>0.75474674708640666</c:v>
                </c:pt>
                <c:pt idx="96">
                  <c:v>0.77149428205517057</c:v>
                </c:pt>
                <c:pt idx="97">
                  <c:v>0.7570884237745179</c:v>
                </c:pt>
                <c:pt idx="98">
                  <c:v>0.73739990888393803</c:v>
                </c:pt>
                <c:pt idx="99">
                  <c:v>0.72631157848354921</c:v>
                </c:pt>
                <c:pt idx="100">
                  <c:v>0.72034295768351608</c:v>
                </c:pt>
                <c:pt idx="101">
                  <c:v>0.70649124129309127</c:v>
                </c:pt>
                <c:pt idx="102">
                  <c:v>0.6788970501403816</c:v>
                </c:pt>
                <c:pt idx="103">
                  <c:v>0.67277707781085883</c:v>
                </c:pt>
                <c:pt idx="104">
                  <c:v>0.67113936882140179</c:v>
                </c:pt>
                <c:pt idx="105">
                  <c:v>0.66014746399222002</c:v>
                </c:pt>
                <c:pt idx="106">
                  <c:v>0.68492059689869722</c:v>
                </c:pt>
                <c:pt idx="107">
                  <c:v>0.70766543622348632</c:v>
                </c:pt>
                <c:pt idx="108">
                  <c:v>0.70766543622348632</c:v>
                </c:pt>
                <c:pt idx="109">
                  <c:v>0.71110959895201276</c:v>
                </c:pt>
                <c:pt idx="110">
                  <c:v>0.71769339048481007</c:v>
                </c:pt>
                <c:pt idx="111">
                  <c:v>0.71928014039074939</c:v>
                </c:pt>
                <c:pt idx="112">
                  <c:v>0.74443806014941682</c:v>
                </c:pt>
                <c:pt idx="113">
                  <c:v>0.75086622813374715</c:v>
                </c:pt>
                <c:pt idx="114">
                  <c:v>0.74438771135432458</c:v>
                </c:pt>
                <c:pt idx="115">
                  <c:v>0.7337912734247769</c:v>
                </c:pt>
                <c:pt idx="116">
                  <c:v>0.71694822831744398</c:v>
                </c:pt>
                <c:pt idx="117">
                  <c:v>0.69047696786739898</c:v>
                </c:pt>
                <c:pt idx="118">
                  <c:v>0.70383129919115417</c:v>
                </c:pt>
                <c:pt idx="119">
                  <c:v>0.71988432593185703</c:v>
                </c:pt>
                <c:pt idx="120">
                  <c:v>0.73444031516514852</c:v>
                </c:pt>
                <c:pt idx="121">
                  <c:v>0.7312219591540059</c:v>
                </c:pt>
                <c:pt idx="122">
                  <c:v>0.74821788151189195</c:v>
                </c:pt>
                <c:pt idx="123">
                  <c:v>0.73081520191850269</c:v>
                </c:pt>
                <c:pt idx="124">
                  <c:v>0.71541670951399983</c:v>
                </c:pt>
                <c:pt idx="125">
                  <c:v>0.71207019293353124</c:v>
                </c:pt>
                <c:pt idx="126">
                  <c:v>0.72424025956787308</c:v>
                </c:pt>
                <c:pt idx="127">
                  <c:v>0.6961703485875943</c:v>
                </c:pt>
                <c:pt idx="128">
                  <c:v>0.70392192702232037</c:v>
                </c:pt>
                <c:pt idx="129">
                  <c:v>0.68989353213275351</c:v>
                </c:pt>
                <c:pt idx="130">
                  <c:v>0.67907739037007586</c:v>
                </c:pt>
                <c:pt idx="131">
                  <c:v>0.67851226328819136</c:v>
                </c:pt>
                <c:pt idx="132">
                  <c:v>0.66701320877753423</c:v>
                </c:pt>
                <c:pt idx="133">
                  <c:v>0.66174733509930461</c:v>
                </c:pt>
                <c:pt idx="134">
                  <c:v>0.64958031990708964</c:v>
                </c:pt>
                <c:pt idx="135">
                  <c:v>0.65081035622840522</c:v>
                </c:pt>
                <c:pt idx="136">
                  <c:v>0.66180104048073629</c:v>
                </c:pt>
                <c:pt idx="137">
                  <c:v>0.64534674910035861</c:v>
                </c:pt>
                <c:pt idx="138">
                  <c:v>0.63839342792600484</c:v>
                </c:pt>
                <c:pt idx="139">
                  <c:v>0.62478948863627692</c:v>
                </c:pt>
                <c:pt idx="140">
                  <c:v>0.64927426026177104</c:v>
                </c:pt>
                <c:pt idx="141">
                  <c:v>0.64807962066912639</c:v>
                </c:pt>
                <c:pt idx="142">
                  <c:v>0.61843272439771402</c:v>
                </c:pt>
                <c:pt idx="143">
                  <c:v>0.63658239702374531</c:v>
                </c:pt>
                <c:pt idx="144">
                  <c:v>0.63658239702374531</c:v>
                </c:pt>
                <c:pt idx="145">
                  <c:v>0.642307817886272</c:v>
                </c:pt>
                <c:pt idx="146">
                  <c:v>0.64943903813661852</c:v>
                </c:pt>
                <c:pt idx="147">
                  <c:v>0.63049171853863983</c:v>
                </c:pt>
                <c:pt idx="148">
                  <c:v>0.64600433487868525</c:v>
                </c:pt>
                <c:pt idx="149">
                  <c:v>0.63136382069848118</c:v>
                </c:pt>
                <c:pt idx="150">
                  <c:v>0.6147816738929901</c:v>
                </c:pt>
                <c:pt idx="151">
                  <c:v>0.61864449448131431</c:v>
                </c:pt>
                <c:pt idx="152">
                  <c:v>0.60422124298053881</c:v>
                </c:pt>
                <c:pt idx="153">
                  <c:v>0.62914206568595354</c:v>
                </c:pt>
                <c:pt idx="154">
                  <c:v>0.65625077239628837</c:v>
                </c:pt>
                <c:pt idx="155">
                  <c:v>0.65707008460733585</c:v>
                </c:pt>
                <c:pt idx="156">
                  <c:v>0.68146392325745109</c:v>
                </c:pt>
                <c:pt idx="157">
                  <c:v>0.69481093112010206</c:v>
                </c:pt>
                <c:pt idx="158">
                  <c:v>0.68443755361002379</c:v>
                </c:pt>
                <c:pt idx="159">
                  <c:v>0.70704050087591652</c:v>
                </c:pt>
                <c:pt idx="160">
                  <c:v>0.69917815509198722</c:v>
                </c:pt>
                <c:pt idx="161">
                  <c:v>0.73814995335870703</c:v>
                </c:pt>
                <c:pt idx="162">
                  <c:v>0.74223339321279935</c:v>
                </c:pt>
                <c:pt idx="163">
                  <c:v>0.74223339321279935</c:v>
                </c:pt>
                <c:pt idx="164">
                  <c:v>0.70615375179386652</c:v>
                </c:pt>
                <c:pt idx="165">
                  <c:v>0.71998960068523177</c:v>
                </c:pt>
                <c:pt idx="166">
                  <c:v>0.70751072810765725</c:v>
                </c:pt>
                <c:pt idx="167">
                  <c:v>0.69524087931576894</c:v>
                </c:pt>
                <c:pt idx="168">
                  <c:v>0.71046055721164092</c:v>
                </c:pt>
                <c:pt idx="169">
                  <c:v>0.6824919541099721</c:v>
                </c:pt>
                <c:pt idx="170">
                  <c:v>0.67903589075715132</c:v>
                </c:pt>
                <c:pt idx="171">
                  <c:v>0.67338614565936938</c:v>
                </c:pt>
                <c:pt idx="172">
                  <c:v>0.68493982098409623</c:v>
                </c:pt>
                <c:pt idx="173">
                  <c:v>0.66457724252770467</c:v>
                </c:pt>
                <c:pt idx="174">
                  <c:v>0.67299464563450007</c:v>
                </c:pt>
                <c:pt idx="175">
                  <c:v>0.68560747652144138</c:v>
                </c:pt>
                <c:pt idx="176">
                  <c:v>0.69660456880223875</c:v>
                </c:pt>
                <c:pt idx="177">
                  <c:v>0.6983326004786492</c:v>
                </c:pt>
                <c:pt idx="178">
                  <c:v>0.70201324997200298</c:v>
                </c:pt>
                <c:pt idx="179">
                  <c:v>0.67464272952718818</c:v>
                </c:pt>
                <c:pt idx="180">
                  <c:v>0.65973429872825051</c:v>
                </c:pt>
                <c:pt idx="181">
                  <c:v>0.63259294158715873</c:v>
                </c:pt>
                <c:pt idx="182">
                  <c:v>0.60394325660278669</c:v>
                </c:pt>
                <c:pt idx="183">
                  <c:v>0.61248515854835572</c:v>
                </c:pt>
                <c:pt idx="184">
                  <c:v>0.62233734974317534</c:v>
                </c:pt>
                <c:pt idx="185">
                  <c:v>0.60804500510963977</c:v>
                </c:pt>
                <c:pt idx="186">
                  <c:v>0.61359924006885269</c:v>
                </c:pt>
                <c:pt idx="187">
                  <c:v>0.61926515780990665</c:v>
                </c:pt>
                <c:pt idx="188">
                  <c:v>0.6262276333106408</c:v>
                </c:pt>
                <c:pt idx="189">
                  <c:v>0.6311761570076827</c:v>
                </c:pt>
                <c:pt idx="190">
                  <c:v>0.62782140153347177</c:v>
                </c:pt>
                <c:pt idx="191">
                  <c:v>0.64030912329321399</c:v>
                </c:pt>
                <c:pt idx="192">
                  <c:v>0.65300647912706777</c:v>
                </c:pt>
                <c:pt idx="193">
                  <c:v>0.68236898099226173</c:v>
                </c:pt>
                <c:pt idx="194">
                  <c:v>0.66883064770826017</c:v>
                </c:pt>
                <c:pt idx="195">
                  <c:v>0.65911973828391168</c:v>
                </c:pt>
                <c:pt idx="196">
                  <c:v>0.66358643926913075</c:v>
                </c:pt>
                <c:pt idx="197">
                  <c:v>0.67990585690750382</c:v>
                </c:pt>
                <c:pt idx="198">
                  <c:v>0.6694195760387337</c:v>
                </c:pt>
                <c:pt idx="199">
                  <c:v>0.65085887415822152</c:v>
                </c:pt>
                <c:pt idx="200">
                  <c:v>0.65592640409820879</c:v>
                </c:pt>
                <c:pt idx="201">
                  <c:v>0.64267246522042543</c:v>
                </c:pt>
                <c:pt idx="202">
                  <c:v>0.65173524833704033</c:v>
                </c:pt>
                <c:pt idx="203">
                  <c:v>0.67021203555906539</c:v>
                </c:pt>
                <c:pt idx="204">
                  <c:v>0.67757394483419831</c:v>
                </c:pt>
                <c:pt idx="205">
                  <c:v>0.68264055934154766</c:v>
                </c:pt>
                <c:pt idx="206">
                  <c:v>0.67011957686262313</c:v>
                </c:pt>
                <c:pt idx="207">
                  <c:v>0.6361628237313095</c:v>
                </c:pt>
                <c:pt idx="208">
                  <c:v>0.64118458203939477</c:v>
                </c:pt>
                <c:pt idx="209">
                  <c:v>0.63565658948247239</c:v>
                </c:pt>
                <c:pt idx="210">
                  <c:v>0.61434623310149494</c:v>
                </c:pt>
                <c:pt idx="211">
                  <c:v>0.61179858406982435</c:v>
                </c:pt>
                <c:pt idx="212">
                  <c:v>0.62688582937739279</c:v>
                </c:pt>
                <c:pt idx="213">
                  <c:v>0.6203835113493813</c:v>
                </c:pt>
                <c:pt idx="214">
                  <c:v>0.62386642739291798</c:v>
                </c:pt>
                <c:pt idx="215">
                  <c:v>0.64563877211189391</c:v>
                </c:pt>
                <c:pt idx="216">
                  <c:v>0.64498118633356727</c:v>
                </c:pt>
                <c:pt idx="217">
                  <c:v>0.62746865482361291</c:v>
                </c:pt>
                <c:pt idx="218">
                  <c:v>0.627958716429178</c:v>
                </c:pt>
                <c:pt idx="219">
                  <c:v>0.61161244610008914</c:v>
                </c:pt>
                <c:pt idx="220">
                  <c:v>0.6248190876249069</c:v>
                </c:pt>
                <c:pt idx="221">
                  <c:v>0.62301660076060239</c:v>
                </c:pt>
                <c:pt idx="222">
                  <c:v>0.62824036453748222</c:v>
                </c:pt>
                <c:pt idx="223">
                  <c:v>0.65012256117302314</c:v>
                </c:pt>
                <c:pt idx="224">
                  <c:v>0.64011566186237445</c:v>
                </c:pt>
                <c:pt idx="225">
                  <c:v>0.62143198686415191</c:v>
                </c:pt>
                <c:pt idx="226">
                  <c:v>0.61833141651910395</c:v>
                </c:pt>
                <c:pt idx="227">
                  <c:v>0.61368620616946667</c:v>
                </c:pt>
                <c:pt idx="228">
                  <c:v>0.61837596757415536</c:v>
                </c:pt>
                <c:pt idx="229">
                  <c:v>0.62083695564942465</c:v>
                </c:pt>
                <c:pt idx="230">
                  <c:v>0.62225404537311357</c:v>
                </c:pt>
                <c:pt idx="231">
                  <c:v>0.61942932539632889</c:v>
                </c:pt>
                <c:pt idx="232">
                  <c:v>0.63186669836097886</c:v>
                </c:pt>
                <c:pt idx="233">
                  <c:v>0.6184278420903111</c:v>
                </c:pt>
                <c:pt idx="234">
                  <c:v>0.62142924056623783</c:v>
                </c:pt>
                <c:pt idx="235">
                  <c:v>0.62840636298918051</c:v>
                </c:pt>
                <c:pt idx="236">
                  <c:v>0.62461830273296304</c:v>
                </c:pt>
                <c:pt idx="237">
                  <c:v>0.62831237857167488</c:v>
                </c:pt>
                <c:pt idx="238">
                  <c:v>0.64892395470561359</c:v>
                </c:pt>
                <c:pt idx="239">
                  <c:v>0.66683256340362729</c:v>
                </c:pt>
                <c:pt idx="240">
                  <c:v>0.6696160889117001</c:v>
                </c:pt>
                <c:pt idx="241">
                  <c:v>0.67947468813498602</c:v>
                </c:pt>
                <c:pt idx="242">
                  <c:v>0.68377081350531665</c:v>
                </c:pt>
                <c:pt idx="243">
                  <c:v>0.67656574835550143</c:v>
                </c:pt>
                <c:pt idx="244">
                  <c:v>0.70989726099503248</c:v>
                </c:pt>
                <c:pt idx="245">
                  <c:v>0.71158104676060419</c:v>
                </c:pt>
                <c:pt idx="246">
                  <c:v>0.71081849137311537</c:v>
                </c:pt>
                <c:pt idx="247">
                  <c:v>0.71639256070615243</c:v>
                </c:pt>
                <c:pt idx="248">
                  <c:v>0.72132125002937009</c:v>
                </c:pt>
                <c:pt idx="249">
                  <c:v>0.72457713877867247</c:v>
                </c:pt>
                <c:pt idx="250">
                  <c:v>0.71439874842049733</c:v>
                </c:pt>
                <c:pt idx="251">
                  <c:v>0.70252741797036988</c:v>
                </c:pt>
                <c:pt idx="252">
                  <c:v>0.73850331035699124</c:v>
                </c:pt>
                <c:pt idx="253">
                  <c:v>0.73789088592214114</c:v>
                </c:pt>
                <c:pt idx="254">
                  <c:v>0.75639879785385966</c:v>
                </c:pt>
                <c:pt idx="255">
                  <c:v>0.75882988179628641</c:v>
                </c:pt>
                <c:pt idx="256">
                  <c:v>0.81865157382704856</c:v>
                </c:pt>
                <c:pt idx="257">
                  <c:v>0.89640598094862622</c:v>
                </c:pt>
                <c:pt idx="258">
                  <c:v>0.89656648680449613</c:v>
                </c:pt>
                <c:pt idx="259">
                  <c:v>0.94857007896216783</c:v>
                </c:pt>
                <c:pt idx="260">
                  <c:v>0.96352428139300772</c:v>
                </c:pt>
                <c:pt idx="261">
                  <c:v>0.98704327158536753</c:v>
                </c:pt>
                <c:pt idx="262">
                  <c:v>1.0025244580715067</c:v>
                </c:pt>
                <c:pt idx="263">
                  <c:v>1.0303179083950971</c:v>
                </c:pt>
                <c:pt idx="264">
                  <c:v>1.0227713868712922</c:v>
                </c:pt>
                <c:pt idx="265">
                  <c:v>0.97962369005403793</c:v>
                </c:pt>
                <c:pt idx="266">
                  <c:v>0.93859521979385063</c:v>
                </c:pt>
                <c:pt idx="267">
                  <c:v>0.97762926747995738</c:v>
                </c:pt>
                <c:pt idx="268">
                  <c:v>0.99077457501802635</c:v>
                </c:pt>
                <c:pt idx="269">
                  <c:v>1.0101198026693405</c:v>
                </c:pt>
                <c:pt idx="270">
                  <c:v>0.98902976040991852</c:v>
                </c:pt>
                <c:pt idx="271">
                  <c:v>1.0292242715368496</c:v>
                </c:pt>
                <c:pt idx="272">
                  <c:v>1.1038036531254853</c:v>
                </c:pt>
                <c:pt idx="273">
                  <c:v>1.1263165828486372</c:v>
                </c:pt>
                <c:pt idx="274">
                  <c:v>1.1790555725588692</c:v>
                </c:pt>
                <c:pt idx="275">
                  <c:v>1.2310460435153956</c:v>
                </c:pt>
                <c:pt idx="276">
                  <c:v>1.3082432573046183</c:v>
                </c:pt>
                <c:pt idx="277">
                  <c:v>1.3407078552359237</c:v>
                </c:pt>
                <c:pt idx="278">
                  <c:v>1.3553453179740009</c:v>
                </c:pt>
                <c:pt idx="279">
                  <c:v>1.2834112315650938</c:v>
                </c:pt>
                <c:pt idx="280">
                  <c:v>1.3147721228791331</c:v>
                </c:pt>
                <c:pt idx="281">
                  <c:v>1.4212384644044698</c:v>
                </c:pt>
                <c:pt idx="282">
                  <c:v>1.4072469919646373</c:v>
                </c:pt>
                <c:pt idx="283">
                  <c:v>1.5327683689950289</c:v>
                </c:pt>
                <c:pt idx="284">
                  <c:v>1.5764818031825931</c:v>
                </c:pt>
                <c:pt idx="285">
                  <c:v>1.3665468568772943</c:v>
                </c:pt>
                <c:pt idx="286">
                  <c:v>1.2794309304548874</c:v>
                </c:pt>
                <c:pt idx="287">
                  <c:v>1.1250407748954194</c:v>
                </c:pt>
                <c:pt idx="288">
                  <c:v>1.1832891433656003</c:v>
                </c:pt>
                <c:pt idx="289">
                  <c:v>1.2075630603401319</c:v>
                </c:pt>
                <c:pt idx="290">
                  <c:v>1.242214016555294</c:v>
                </c:pt>
                <c:pt idx="291">
                  <c:v>1.1179644806033555</c:v>
                </c:pt>
                <c:pt idx="292">
                  <c:v>1.1425224868398929</c:v>
                </c:pt>
                <c:pt idx="293">
                  <c:v>1.2099990265899616</c:v>
                </c:pt>
                <c:pt idx="294">
                  <c:v>1.0703677811652177</c:v>
                </c:pt>
                <c:pt idx="295">
                  <c:v>0.98633259071403445</c:v>
                </c:pt>
                <c:pt idx="296">
                  <c:v>0.96430667115432078</c:v>
                </c:pt>
                <c:pt idx="297">
                  <c:v>0.97653288432379581</c:v>
                </c:pt>
                <c:pt idx="298">
                  <c:v>0.94531144391495137</c:v>
                </c:pt>
                <c:pt idx="299">
                  <c:v>0.9436117906503203</c:v>
                </c:pt>
                <c:pt idx="300">
                  <c:v>0.93153875987561108</c:v>
                </c:pt>
                <c:pt idx="301">
                  <c:v>0.9713204108827852</c:v>
                </c:pt>
                <c:pt idx="302">
                  <c:v>1.0348514359628931</c:v>
                </c:pt>
                <c:pt idx="303">
                  <c:v>1.0412844862546264</c:v>
                </c:pt>
                <c:pt idx="304">
                  <c:v>1.0321689131892178</c:v>
                </c:pt>
                <c:pt idx="305">
                  <c:v>1.0954774881382816</c:v>
                </c:pt>
                <c:pt idx="306">
                  <c:v>1.0926722973911085</c:v>
                </c:pt>
                <c:pt idx="307">
                  <c:v>1.1078260641370414</c:v>
                </c:pt>
                <c:pt idx="308">
                  <c:v>1.0485679734671003</c:v>
                </c:pt>
                <c:pt idx="309">
                  <c:v>1.0756309085455331</c:v>
                </c:pt>
                <c:pt idx="310">
                  <c:v>1.0480428202770771</c:v>
                </c:pt>
                <c:pt idx="311">
                  <c:v>1.0921001519923323</c:v>
                </c:pt>
                <c:pt idx="312">
                  <c:v>1.1070369612030493</c:v>
                </c:pt>
                <c:pt idx="313">
                  <c:v>1.0799609049234713</c:v>
                </c:pt>
                <c:pt idx="314">
                  <c:v>0.97231518101612402</c:v>
                </c:pt>
                <c:pt idx="315">
                  <c:v>0.8852142066601385</c:v>
                </c:pt>
                <c:pt idx="316">
                  <c:v>0.88997232036846774</c:v>
                </c:pt>
                <c:pt idx="317">
                  <c:v>0.83536279663450341</c:v>
                </c:pt>
                <c:pt idx="318">
                  <c:v>0.84326359058923039</c:v>
                </c:pt>
                <c:pt idx="319">
                  <c:v>0.84326359058923039</c:v>
                </c:pt>
                <c:pt idx="320">
                  <c:v>0.87271885629507939</c:v>
                </c:pt>
                <c:pt idx="321">
                  <c:v>0.84439811677197696</c:v>
                </c:pt>
                <c:pt idx="322">
                  <c:v>0.87702932344340589</c:v>
                </c:pt>
                <c:pt idx="323">
                  <c:v>0.85754922205008699</c:v>
                </c:pt>
                <c:pt idx="324">
                  <c:v>0.90174692010317536</c:v>
                </c:pt>
                <c:pt idx="325">
                  <c:v>0.90915704216391191</c:v>
                </c:pt>
                <c:pt idx="326">
                  <c:v>0.91834066238874823</c:v>
                </c:pt>
                <c:pt idx="327">
                  <c:v>0.91084265879475967</c:v>
                </c:pt>
                <c:pt idx="328">
                  <c:v>0.9392692833596622</c:v>
                </c:pt>
                <c:pt idx="329">
                  <c:v>0.90299495993303902</c:v>
                </c:pt>
                <c:pt idx="330">
                  <c:v>0.89661256358061103</c:v>
                </c:pt>
                <c:pt idx="331">
                  <c:v>0.88896076730343143</c:v>
                </c:pt>
                <c:pt idx="332">
                  <c:v>0.86267594996733421</c:v>
                </c:pt>
                <c:pt idx="333">
                  <c:v>0.86217978547751561</c:v>
                </c:pt>
                <c:pt idx="334">
                  <c:v>0.86082586060585153</c:v>
                </c:pt>
                <c:pt idx="335">
                  <c:v>0.89672180520875056</c:v>
                </c:pt>
                <c:pt idx="336">
                  <c:v>0.89320562844603169</c:v>
                </c:pt>
                <c:pt idx="337">
                  <c:v>0.88037309372596029</c:v>
                </c:pt>
                <c:pt idx="338">
                  <c:v>0.87096885423535586</c:v>
                </c:pt>
                <c:pt idx="339">
                  <c:v>0.89482808022485472</c:v>
                </c:pt>
                <c:pt idx="340">
                  <c:v>0.91179959104572617</c:v>
                </c:pt>
                <c:pt idx="341">
                  <c:v>0.93200074821360945</c:v>
                </c:pt>
                <c:pt idx="342">
                  <c:v>0.91934336627161672</c:v>
                </c:pt>
                <c:pt idx="343">
                  <c:v>0.90912805346370718</c:v>
                </c:pt>
                <c:pt idx="344">
                  <c:v>0.90832155730959219</c:v>
                </c:pt>
                <c:pt idx="345">
                  <c:v>0.93089368501000413</c:v>
                </c:pt>
                <c:pt idx="346">
                  <c:v>0.94841933772110365</c:v>
                </c:pt>
                <c:pt idx="347">
                  <c:v>0.93688702249126454</c:v>
                </c:pt>
                <c:pt idx="348">
                  <c:v>0.93598471105436776</c:v>
                </c:pt>
                <c:pt idx="349">
                  <c:v>0.93949478493283312</c:v>
                </c:pt>
                <c:pt idx="350">
                  <c:v>0.91630199390382894</c:v>
                </c:pt>
                <c:pt idx="351">
                  <c:v>0.92577580627492462</c:v>
                </c:pt>
                <c:pt idx="352">
                  <c:v>0.91686773127413879</c:v>
                </c:pt>
                <c:pt idx="353">
                  <c:v>0.91686773127413879</c:v>
                </c:pt>
                <c:pt idx="354">
                  <c:v>0.93490358510884042</c:v>
                </c:pt>
                <c:pt idx="355">
                  <c:v>0.94318275788729122</c:v>
                </c:pt>
                <c:pt idx="356">
                  <c:v>0.94725033024232419</c:v>
                </c:pt>
                <c:pt idx="357">
                  <c:v>0.95367239534240078</c:v>
                </c:pt>
                <c:pt idx="358">
                  <c:v>0.97525402492845126</c:v>
                </c:pt>
                <c:pt idx="359">
                  <c:v>0.9742815303226382</c:v>
                </c:pt>
                <c:pt idx="360">
                  <c:v>0.9953615028230417</c:v>
                </c:pt>
                <c:pt idx="361">
                  <c:v>0.98983991829458551</c:v>
                </c:pt>
                <c:pt idx="362">
                  <c:v>0.98649584286781855</c:v>
                </c:pt>
                <c:pt idx="363">
                  <c:v>0.95295957846157886</c:v>
                </c:pt>
                <c:pt idx="364">
                  <c:v>0.94904549364552426</c:v>
                </c:pt>
                <c:pt idx="365">
                  <c:v>0.94705686881148465</c:v>
                </c:pt>
                <c:pt idx="366">
                  <c:v>0.96252279808698982</c:v>
                </c:pt>
                <c:pt idx="367">
                  <c:v>0.94984192004062085</c:v>
                </c:pt>
                <c:pt idx="368">
                  <c:v>0.95300779124718238</c:v>
                </c:pt>
                <c:pt idx="369">
                  <c:v>0.96400122179742764</c:v>
                </c:pt>
                <c:pt idx="370">
                  <c:v>0.9582047023333462</c:v>
                </c:pt>
                <c:pt idx="371">
                  <c:v>0.97545419953196977</c:v>
                </c:pt>
                <c:pt idx="372">
                  <c:v>0.97709465481934077</c:v>
                </c:pt>
                <c:pt idx="373">
                  <c:v>0.99276625129419283</c:v>
                </c:pt>
                <c:pt idx="374">
                  <c:v>0.9820492814006363</c:v>
                </c:pt>
                <c:pt idx="375">
                  <c:v>0.98035512073183351</c:v>
                </c:pt>
                <c:pt idx="376">
                  <c:v>0.98788821591028031</c:v>
                </c:pt>
                <c:pt idx="377">
                  <c:v>0.99765222042763524</c:v>
                </c:pt>
                <c:pt idx="378">
                  <c:v>0.9833314973823204</c:v>
                </c:pt>
                <c:pt idx="379">
                  <c:v>1.0028918517035743</c:v>
                </c:pt>
                <c:pt idx="380">
                  <c:v>0.99051855902358732</c:v>
                </c:pt>
                <c:pt idx="381">
                  <c:v>0.96826866361176611</c:v>
                </c:pt>
                <c:pt idx="382">
                  <c:v>0.96262563168666326</c:v>
                </c:pt>
                <c:pt idx="383">
                  <c:v>0.94687408742808887</c:v>
                </c:pt>
                <c:pt idx="384">
                  <c:v>0.9409161466754995</c:v>
                </c:pt>
                <c:pt idx="385">
                  <c:v>0.94308816318136024</c:v>
                </c:pt>
                <c:pt idx="386">
                  <c:v>0.94901650494531975</c:v>
                </c:pt>
                <c:pt idx="387">
                  <c:v>0.94763755824821583</c:v>
                </c:pt>
                <c:pt idx="388">
                  <c:v>0.96376748133051415</c:v>
                </c:pt>
                <c:pt idx="389">
                  <c:v>0.95301603014092473</c:v>
                </c:pt>
                <c:pt idx="390">
                  <c:v>0.96360667033043146</c:v>
                </c:pt>
                <c:pt idx="391">
                  <c:v>0.97415062345539816</c:v>
                </c:pt>
                <c:pt idx="392">
                  <c:v>0.98194095520513469</c:v>
                </c:pt>
                <c:pt idx="393">
                  <c:v>0.98330189839369031</c:v>
                </c:pt>
                <c:pt idx="394">
                  <c:v>0.98805146806406441</c:v>
                </c:pt>
                <c:pt idx="395">
                  <c:v>0.99270735846114544</c:v>
                </c:pt>
                <c:pt idx="396">
                  <c:v>0.99540513844545497</c:v>
                </c:pt>
                <c:pt idx="397">
                  <c:v>0.97906802244274649</c:v>
                </c:pt>
                <c:pt idx="398">
                  <c:v>0.99743221145029248</c:v>
                </c:pt>
                <c:pt idx="399">
                  <c:v>1.0165946577182108</c:v>
                </c:pt>
                <c:pt idx="400">
                  <c:v>1.0274568762570035</c:v>
                </c:pt>
                <c:pt idx="401">
                  <c:v>1.0268844257140146</c:v>
                </c:pt>
                <c:pt idx="402">
                  <c:v>1.0233374293858148</c:v>
                </c:pt>
                <c:pt idx="403">
                  <c:v>1.0230048221939929</c:v>
                </c:pt>
                <c:pt idx="404">
                  <c:v>1.0219105750473203</c:v>
                </c:pt>
                <c:pt idx="405">
                  <c:v>1.0219105750473203</c:v>
                </c:pt>
                <c:pt idx="406">
                  <c:v>1.0345984714105809</c:v>
                </c:pt>
                <c:pt idx="407">
                  <c:v>1.0309748838849986</c:v>
                </c:pt>
                <c:pt idx="408">
                  <c:v>1.0426207127619549</c:v>
                </c:pt>
                <c:pt idx="409">
                  <c:v>1.0288681682406513</c:v>
                </c:pt>
                <c:pt idx="410">
                  <c:v>1.0474602999750695</c:v>
                </c:pt>
                <c:pt idx="411">
                  <c:v>1.0322744930868053</c:v>
                </c:pt>
                <c:pt idx="412">
                  <c:v>1.0233990685167762</c:v>
                </c:pt>
                <c:pt idx="413">
                  <c:v>1.0123516274408868</c:v>
                </c:pt>
                <c:pt idx="414">
                  <c:v>1.0039220185655842</c:v>
                </c:pt>
                <c:pt idx="415">
                  <c:v>0.99664280337208766</c:v>
                </c:pt>
                <c:pt idx="416">
                  <c:v>1.006079693293449</c:v>
                </c:pt>
                <c:pt idx="417">
                  <c:v>1.0091643961394374</c:v>
                </c:pt>
                <c:pt idx="418">
                  <c:v>1.0349728833595402</c:v>
                </c:pt>
                <c:pt idx="419">
                  <c:v>1.0463215017733456</c:v>
                </c:pt>
                <c:pt idx="420">
                  <c:v>1.0643015142171266</c:v>
                </c:pt>
                <c:pt idx="421">
                  <c:v>1.0857424723211313</c:v>
                </c:pt>
                <c:pt idx="422">
                  <c:v>1.0564339809815817</c:v>
                </c:pt>
                <c:pt idx="423">
                  <c:v>0.95505591920269484</c:v>
                </c:pt>
                <c:pt idx="424">
                  <c:v>0.97620485429516413</c:v>
                </c:pt>
                <c:pt idx="425">
                  <c:v>1.0036266389677093</c:v>
                </c:pt>
                <c:pt idx="426">
                  <c:v>0.99310038420707814</c:v>
                </c:pt>
                <c:pt idx="427">
                  <c:v>1.0091625652741614</c:v>
                </c:pt>
                <c:pt idx="428">
                  <c:v>0.99778556844857658</c:v>
                </c:pt>
                <c:pt idx="429">
                  <c:v>0.96204677311520803</c:v>
                </c:pt>
                <c:pt idx="430">
                  <c:v>0.96697027498681021</c:v>
                </c:pt>
                <c:pt idx="431">
                  <c:v>0.95544040091067228</c:v>
                </c:pt>
                <c:pt idx="432">
                  <c:v>0.96396643535718196</c:v>
                </c:pt>
                <c:pt idx="433">
                  <c:v>0.93726326530549964</c:v>
                </c:pt>
                <c:pt idx="434">
                  <c:v>0.94052525693905564</c:v>
                </c:pt>
                <c:pt idx="435">
                  <c:v>0.94321083115485782</c:v>
                </c:pt>
                <c:pt idx="436">
                  <c:v>0.96525139763678003</c:v>
                </c:pt>
                <c:pt idx="437">
                  <c:v>0.97441792978570629</c:v>
                </c:pt>
                <c:pt idx="438">
                  <c:v>0.9585504307263133</c:v>
                </c:pt>
                <c:pt idx="439">
                  <c:v>0.93836025875008655</c:v>
                </c:pt>
                <c:pt idx="440">
                  <c:v>0.93592246163498105</c:v>
                </c:pt>
                <c:pt idx="441">
                  <c:v>0.92211560144382032</c:v>
                </c:pt>
                <c:pt idx="442">
                  <c:v>0.88179354003598875</c:v>
                </c:pt>
                <c:pt idx="443">
                  <c:v>0.86887312378266535</c:v>
                </c:pt>
                <c:pt idx="444">
                  <c:v>0.83830103025840519</c:v>
                </c:pt>
                <c:pt idx="445">
                  <c:v>0.86391941263400795</c:v>
                </c:pt>
                <c:pt idx="446">
                  <c:v>0.86333567175514991</c:v>
                </c:pt>
                <c:pt idx="447">
                  <c:v>0.87686057869379352</c:v>
                </c:pt>
                <c:pt idx="448">
                  <c:v>0.83623032163115452</c:v>
                </c:pt>
                <c:pt idx="449">
                  <c:v>0.85297266914830283</c:v>
                </c:pt>
                <c:pt idx="450">
                  <c:v>0.81441952874138079</c:v>
                </c:pt>
                <c:pt idx="451">
                  <c:v>0.83287007356111531</c:v>
                </c:pt>
                <c:pt idx="452">
                  <c:v>0.83159426560789762</c:v>
                </c:pt>
                <c:pt idx="453">
                  <c:v>0.82459151107108974</c:v>
                </c:pt>
                <c:pt idx="454">
                  <c:v>0.81828784192553317</c:v>
                </c:pt>
                <c:pt idx="455">
                  <c:v>0.85363635781088321</c:v>
                </c:pt>
                <c:pt idx="456">
                  <c:v>0.86091862444650646</c:v>
                </c:pt>
                <c:pt idx="457">
                  <c:v>0.86091862444650646</c:v>
                </c:pt>
                <c:pt idx="458">
                  <c:v>0.79548441491190947</c:v>
                </c:pt>
                <c:pt idx="459">
                  <c:v>0.77825963439451307</c:v>
                </c:pt>
                <c:pt idx="460">
                  <c:v>0.7930231216924275</c:v>
                </c:pt>
                <c:pt idx="461">
                  <c:v>0.81671116177861236</c:v>
                </c:pt>
                <c:pt idx="462">
                  <c:v>0.79303075029774439</c:v>
                </c:pt>
                <c:pt idx="463">
                  <c:v>0.81751491163481316</c:v>
                </c:pt>
                <c:pt idx="464">
                  <c:v>0.78711430915807967</c:v>
                </c:pt>
                <c:pt idx="465">
                  <c:v>0.78977058952946455</c:v>
                </c:pt>
                <c:pt idx="466">
                  <c:v>0.79517164209391178</c:v>
                </c:pt>
                <c:pt idx="467">
                  <c:v>0.79146505534248013</c:v>
                </c:pt>
                <c:pt idx="468">
                  <c:v>0.76781912515764505</c:v>
                </c:pt>
                <c:pt idx="469">
                  <c:v>0.76099793142738226</c:v>
                </c:pt>
                <c:pt idx="470">
                  <c:v>0.76739741585572041</c:v>
                </c:pt>
                <c:pt idx="471">
                  <c:v>0.77928674981439605</c:v>
                </c:pt>
                <c:pt idx="472">
                  <c:v>0.79215620698420175</c:v>
                </c:pt>
                <c:pt idx="473">
                  <c:v>0.7939007164480969</c:v>
                </c:pt>
                <c:pt idx="474">
                  <c:v>0.79893834225524152</c:v>
                </c:pt>
                <c:pt idx="475">
                  <c:v>0.79893834225524152</c:v>
                </c:pt>
                <c:pt idx="476">
                  <c:v>0.81851425893134233</c:v>
                </c:pt>
                <c:pt idx="477">
                  <c:v>0.85569333494856337</c:v>
                </c:pt>
                <c:pt idx="478">
                  <c:v>0.91360329848688138</c:v>
                </c:pt>
                <c:pt idx="479">
                  <c:v>0.90623589661592008</c:v>
                </c:pt>
                <c:pt idx="480">
                  <c:v>0.92206982981191832</c:v>
                </c:pt>
                <c:pt idx="481">
                  <c:v>0.9472131026483771</c:v>
                </c:pt>
                <c:pt idx="482">
                  <c:v>0.9431269164963707</c:v>
                </c:pt>
                <c:pt idx="483">
                  <c:v>0.99067235170677836</c:v>
                </c:pt>
                <c:pt idx="484">
                  <c:v>0.97299046515878629</c:v>
                </c:pt>
                <c:pt idx="485">
                  <c:v>0.99806477540317939</c:v>
                </c:pt>
                <c:pt idx="486">
                  <c:v>0.94179679287329576</c:v>
                </c:pt>
                <c:pt idx="487">
                  <c:v>0.93933733051908996</c:v>
                </c:pt>
                <c:pt idx="488">
                  <c:v>0.8968832264972586</c:v>
                </c:pt>
                <c:pt idx="489">
                  <c:v>0.87951594363254038</c:v>
                </c:pt>
                <c:pt idx="490">
                  <c:v>0.87057491305678514</c:v>
                </c:pt>
                <c:pt idx="491">
                  <c:v>0.8845203087205028</c:v>
                </c:pt>
                <c:pt idx="492">
                  <c:v>0.86288619432987113</c:v>
                </c:pt>
                <c:pt idx="493">
                  <c:v>0.87941768719605728</c:v>
                </c:pt>
                <c:pt idx="494">
                  <c:v>0.91603682358300942</c:v>
                </c:pt>
                <c:pt idx="495">
                  <c:v>0.9089873819816614</c:v>
                </c:pt>
                <c:pt idx="496">
                  <c:v>0.91880722788993696</c:v>
                </c:pt>
                <c:pt idx="497">
                  <c:v>0.89423915189438097</c:v>
                </c:pt>
                <c:pt idx="498">
                  <c:v>0.89230301186492245</c:v>
                </c:pt>
                <c:pt idx="499">
                  <c:v>0.89850964515084653</c:v>
                </c:pt>
                <c:pt idx="500">
                  <c:v>0.87510416860560392</c:v>
                </c:pt>
                <c:pt idx="501">
                  <c:v>0.84669981956822704</c:v>
                </c:pt>
                <c:pt idx="502">
                  <c:v>0.86167355122867839</c:v>
                </c:pt>
                <c:pt idx="503">
                  <c:v>0.88413247042618581</c:v>
                </c:pt>
                <c:pt idx="504">
                  <c:v>0.88071851697471482</c:v>
                </c:pt>
                <c:pt idx="505">
                  <c:v>0.91531088550104223</c:v>
                </c:pt>
                <c:pt idx="506">
                  <c:v>0.92496381752498136</c:v>
                </c:pt>
                <c:pt idx="507">
                  <c:v>0.91739990278105388</c:v>
                </c:pt>
                <c:pt idx="508">
                  <c:v>0.8947337906631363</c:v>
                </c:pt>
                <c:pt idx="509">
                  <c:v>0.88650161009343809</c:v>
                </c:pt>
                <c:pt idx="510">
                  <c:v>0.90739391890304311</c:v>
                </c:pt>
                <c:pt idx="511">
                  <c:v>0.8965567221896904</c:v>
                </c:pt>
                <c:pt idx="512">
                  <c:v>0.90168070380902365</c:v>
                </c:pt>
                <c:pt idx="513">
                  <c:v>0.90267730480763864</c:v>
                </c:pt>
                <c:pt idx="514">
                  <c:v>0.90450389806474485</c:v>
                </c:pt>
                <c:pt idx="515">
                  <c:v>0.88227658332466208</c:v>
                </c:pt>
                <c:pt idx="516">
                  <c:v>0.88042893511688092</c:v>
                </c:pt>
                <c:pt idx="517">
                  <c:v>0.87636838107873971</c:v>
                </c:pt>
                <c:pt idx="518">
                  <c:v>0.88858421934498355</c:v>
                </c:pt>
                <c:pt idx="519">
                  <c:v>0.90556946165542562</c:v>
                </c:pt>
                <c:pt idx="520">
                  <c:v>0.91693944016411877</c:v>
                </c:pt>
                <c:pt idx="521">
                  <c:v>0.91696903915274874</c:v>
                </c:pt>
                <c:pt idx="522">
                  <c:v>0.94099945104556137</c:v>
                </c:pt>
                <c:pt idx="523">
                  <c:v>0.94359470257441025</c:v>
                </c:pt>
                <c:pt idx="524">
                  <c:v>0.93846980552243897</c:v>
                </c:pt>
                <c:pt idx="525">
                  <c:v>0.9082702930818618</c:v>
                </c:pt>
                <c:pt idx="526">
                  <c:v>0.9082702930818618</c:v>
                </c:pt>
                <c:pt idx="527">
                  <c:v>0.87758377047784664</c:v>
                </c:pt>
                <c:pt idx="528">
                  <c:v>0.89010810954311048</c:v>
                </c:pt>
                <c:pt idx="529">
                  <c:v>0.92753740381472982</c:v>
                </c:pt>
                <c:pt idx="530">
                  <c:v>0.87890809636088063</c:v>
                </c:pt>
                <c:pt idx="531">
                  <c:v>0.9259634699657231</c:v>
                </c:pt>
                <c:pt idx="532">
                  <c:v>0.88108163858780475</c:v>
                </c:pt>
                <c:pt idx="533">
                  <c:v>0.83780944293177673</c:v>
                </c:pt>
                <c:pt idx="534">
                  <c:v>0.84592170182589144</c:v>
                </c:pt>
                <c:pt idx="535">
                  <c:v>0.84341463697450736</c:v>
                </c:pt>
                <c:pt idx="536">
                  <c:v>0.85337576465325382</c:v>
                </c:pt>
                <c:pt idx="537">
                  <c:v>0.8661500168287033</c:v>
                </c:pt>
                <c:pt idx="538">
                  <c:v>0.85700637049572814</c:v>
                </c:pt>
                <c:pt idx="539">
                  <c:v>0.87273747009205282</c:v>
                </c:pt>
                <c:pt idx="540">
                  <c:v>0.88349746531959739</c:v>
                </c:pt>
                <c:pt idx="541">
                  <c:v>0.87529366316167845</c:v>
                </c:pt>
                <c:pt idx="542">
                  <c:v>0.8586041055933239</c:v>
                </c:pt>
                <c:pt idx="543">
                  <c:v>0.87037840018381885</c:v>
                </c:pt>
                <c:pt idx="544">
                  <c:v>0.89431635338018922</c:v>
                </c:pt>
                <c:pt idx="545">
                  <c:v>0.89094206867636672</c:v>
                </c:pt>
                <c:pt idx="546">
                  <c:v>0.90555634045428035</c:v>
                </c:pt>
                <c:pt idx="547">
                  <c:v>0.90919274403679551</c:v>
                </c:pt>
                <c:pt idx="548">
                  <c:v>0.96206264061426749</c:v>
                </c:pt>
                <c:pt idx="549">
                  <c:v>1.0324011279350678</c:v>
                </c:pt>
                <c:pt idx="550">
                  <c:v>0.98077286315899315</c:v>
                </c:pt>
                <c:pt idx="551">
                  <c:v>0.97547525448264472</c:v>
                </c:pt>
                <c:pt idx="552">
                  <c:v>1.010029479982387</c:v>
                </c:pt>
                <c:pt idx="553">
                  <c:v>1.0234643693782899</c:v>
                </c:pt>
                <c:pt idx="554">
                  <c:v>1.0253147638839855</c:v>
                </c:pt>
                <c:pt idx="555">
                  <c:v>1.0315958523578035</c:v>
                </c:pt>
                <c:pt idx="556">
                  <c:v>1.0386520071318304</c:v>
                </c:pt>
                <c:pt idx="557">
                  <c:v>1.0238708214695806</c:v>
                </c:pt>
                <c:pt idx="558">
                  <c:v>0.99487571323645407</c:v>
                </c:pt>
                <c:pt idx="559">
                  <c:v>1.0185988449070973</c:v>
                </c:pt>
                <c:pt idx="560">
                  <c:v>0.98238677089986115</c:v>
                </c:pt>
                <c:pt idx="561">
                  <c:v>0.98196994390533943</c:v>
                </c:pt>
                <c:pt idx="562">
                  <c:v>0.9984550548511979</c:v>
                </c:pt>
                <c:pt idx="563">
                  <c:v>1.0180703351307345</c:v>
                </c:pt>
                <c:pt idx="564">
                  <c:v>1.0002618137344799</c:v>
                </c:pt>
                <c:pt idx="565">
                  <c:v>0.98394727840350993</c:v>
                </c:pt>
                <c:pt idx="566">
                  <c:v>1.0106861503280757</c:v>
                </c:pt>
                <c:pt idx="567">
                  <c:v>1.0100590789710171</c:v>
                </c:pt>
                <c:pt idx="568">
                  <c:v>1.0306938460651196</c:v>
                </c:pt>
                <c:pt idx="569">
                  <c:v>1.0400251560888933</c:v>
                </c:pt>
                <c:pt idx="570">
                  <c:v>1.0510939572596707</c:v>
                </c:pt>
                <c:pt idx="571">
                  <c:v>1.0213759623867036</c:v>
                </c:pt>
                <c:pt idx="572">
                  <c:v>1.0359328670526333</c:v>
                </c:pt>
                <c:pt idx="573">
                  <c:v>1.0364415424551721</c:v>
                </c:pt>
                <c:pt idx="574">
                  <c:v>1.0597869055905165</c:v>
                </c:pt>
                <c:pt idx="575">
                  <c:v>1.0893977948448326</c:v>
                </c:pt>
                <c:pt idx="576">
                  <c:v>1.0882596069315338</c:v>
                </c:pt>
                <c:pt idx="577">
                  <c:v>1.1005788890858763</c:v>
                </c:pt>
                <c:pt idx="578">
                  <c:v>1.0628383477173229</c:v>
                </c:pt>
                <c:pt idx="579">
                  <c:v>1.0668857805543188</c:v>
                </c:pt>
                <c:pt idx="580">
                  <c:v>1.1153289500384329</c:v>
                </c:pt>
                <c:pt idx="581">
                  <c:v>1.1278642742953533</c:v>
                </c:pt>
                <c:pt idx="582">
                  <c:v>1.0707754538333589</c:v>
                </c:pt>
                <c:pt idx="583">
                  <c:v>1.0686110659328152</c:v>
                </c:pt>
                <c:pt idx="584">
                  <c:v>1.0536867676348181</c:v>
                </c:pt>
                <c:pt idx="585">
                  <c:v>1.0389132105778851</c:v>
                </c:pt>
                <c:pt idx="586">
                  <c:v>1.0430827010999533</c:v>
                </c:pt>
                <c:pt idx="587">
                  <c:v>1.0632420535106992</c:v>
                </c:pt>
                <c:pt idx="588">
                  <c:v>1.0529541163801719</c:v>
                </c:pt>
                <c:pt idx="589">
                  <c:v>1.0456126517672883</c:v>
                </c:pt>
                <c:pt idx="590">
                  <c:v>1.0601216487918272</c:v>
                </c:pt>
                <c:pt idx="591">
                  <c:v>1.0517881603435191</c:v>
                </c:pt>
                <c:pt idx="592">
                  <c:v>1.0432496149842896</c:v>
                </c:pt>
                <c:pt idx="593">
                  <c:v>1.0650680364793803</c:v>
                </c:pt>
                <c:pt idx="594">
                  <c:v>1.0639026907311528</c:v>
                </c:pt>
                <c:pt idx="595">
                  <c:v>1.0987583987130238</c:v>
                </c:pt>
                <c:pt idx="596">
                  <c:v>1.0960307145958714</c:v>
                </c:pt>
                <c:pt idx="597">
                  <c:v>1.0953908271818802</c:v>
                </c:pt>
                <c:pt idx="598">
                  <c:v>1.0756629486878646</c:v>
                </c:pt>
                <c:pt idx="599">
                  <c:v>1.1008266661865731</c:v>
                </c:pt>
                <c:pt idx="600">
                  <c:v>1.0737292498121074</c:v>
                </c:pt>
                <c:pt idx="601">
                  <c:v>1.07535505817727</c:v>
                </c:pt>
                <c:pt idx="602">
                  <c:v>1.0799981325174184</c:v>
                </c:pt>
                <c:pt idx="603">
                  <c:v>1.0833827921244721</c:v>
                </c:pt>
                <c:pt idx="604">
                  <c:v>1.0366838269600405</c:v>
                </c:pt>
                <c:pt idx="605">
                  <c:v>1.0552582603301233</c:v>
                </c:pt>
                <c:pt idx="606">
                  <c:v>1.0729782899047005</c:v>
                </c:pt>
                <c:pt idx="607">
                  <c:v>1.0458311350235676</c:v>
                </c:pt>
                <c:pt idx="608">
                  <c:v>1.0747658247025835</c:v>
                </c:pt>
                <c:pt idx="609">
                  <c:v>1.0929454014614577</c:v>
                </c:pt>
                <c:pt idx="610">
                  <c:v>1.1299825854197822</c:v>
                </c:pt>
                <c:pt idx="611">
                  <c:v>1.1027808097245797</c:v>
                </c:pt>
                <c:pt idx="612">
                  <c:v>1.10250648507738</c:v>
                </c:pt>
                <c:pt idx="613">
                  <c:v>1.0888055099280194</c:v>
                </c:pt>
                <c:pt idx="614">
                  <c:v>1.0961289710323547</c:v>
                </c:pt>
                <c:pt idx="615">
                  <c:v>1.0900868104770656</c:v>
                </c:pt>
                <c:pt idx="616">
                  <c:v>1.0932108769264897</c:v>
                </c:pt>
                <c:pt idx="617">
                  <c:v>1.082449050833669</c:v>
                </c:pt>
                <c:pt idx="618">
                  <c:v>1.0654317683808956</c:v>
                </c:pt>
                <c:pt idx="619">
                  <c:v>1.0799358830980315</c:v>
                </c:pt>
                <c:pt idx="620">
                  <c:v>1.0864272159343866</c:v>
                </c:pt>
                <c:pt idx="621">
                  <c:v>1.0875611318287079</c:v>
                </c:pt>
                <c:pt idx="622">
                  <c:v>1.1007869974389246</c:v>
                </c:pt>
                <c:pt idx="623">
                  <c:v>1.1187648738732168</c:v>
                </c:pt>
                <c:pt idx="624">
                  <c:v>1.1083948529494783</c:v>
                </c:pt>
                <c:pt idx="625">
                  <c:v>1.1040279341218056</c:v>
                </c:pt>
                <c:pt idx="626">
                  <c:v>1.1106562767096544</c:v>
                </c:pt>
                <c:pt idx="627">
                  <c:v>1.0922768304914745</c:v>
                </c:pt>
                <c:pt idx="628">
                  <c:v>1.0744908897669583</c:v>
                </c:pt>
                <c:pt idx="629">
                  <c:v>1.0748912389739953</c:v>
                </c:pt>
                <c:pt idx="630">
                  <c:v>1.0257239622731902</c:v>
                </c:pt>
                <c:pt idx="631">
                  <c:v>1.0257239622731902</c:v>
                </c:pt>
                <c:pt idx="632">
                  <c:v>1.0566985410139758</c:v>
                </c:pt>
                <c:pt idx="633">
                  <c:v>1.0651842964244116</c:v>
                </c:pt>
                <c:pt idx="634">
                  <c:v>1.0531765665112161</c:v>
                </c:pt>
                <c:pt idx="635">
                  <c:v>1.0520301397041749</c:v>
                </c:pt>
                <c:pt idx="636">
                  <c:v>1.00995014248709</c:v>
                </c:pt>
                <c:pt idx="637">
                  <c:v>0.99204611095226647</c:v>
                </c:pt>
                <c:pt idx="638">
                  <c:v>0.98019644574123943</c:v>
                </c:pt>
                <c:pt idx="639">
                  <c:v>1.0017020944183326</c:v>
                </c:pt>
              </c:numCache>
            </c:numRef>
          </c:val>
          <c:smooth val="0"/>
          <c:extLst>
            <c:ext xmlns:c16="http://schemas.microsoft.com/office/drawing/2014/chart" uri="{C3380CC4-5D6E-409C-BE32-E72D297353CC}">
              <c16:uniqueId val="{00000004-CD80-434B-86F4-DE146931FE44}"/>
            </c:ext>
          </c:extLst>
        </c:ser>
        <c:dLbls>
          <c:showLegendKey val="0"/>
          <c:showVal val="0"/>
          <c:showCatName val="0"/>
          <c:showSerName val="0"/>
          <c:showPercent val="0"/>
          <c:showBubbleSize val="0"/>
        </c:dLbls>
        <c:smooth val="0"/>
        <c:axId val="303369704"/>
        <c:axId val="303414536"/>
      </c:lineChart>
      <c:dateAx>
        <c:axId val="303369704"/>
        <c:scaling>
          <c:orientation val="minMax"/>
        </c:scaling>
        <c:delete val="0"/>
        <c:axPos val="b"/>
        <c:numFmt formatCode="m/yyyy" sourceLinked="0"/>
        <c:majorTickMark val="out"/>
        <c:minorTickMark val="none"/>
        <c:tickLblPos val="low"/>
        <c:txPr>
          <a:bodyPr rot="-5400000" vert="horz"/>
          <a:lstStyle/>
          <a:p>
            <a:pPr>
              <a:defRPr>
                <a:latin typeface="NeueHaasGroteskDisp W02" panose="020B0504020202020204" pitchFamily="34" charset="-18"/>
              </a:defRPr>
            </a:pPr>
            <a:endParaRPr lang="en-US"/>
          </a:p>
        </c:txPr>
        <c:crossAx val="303414536"/>
        <c:crosses val="autoZero"/>
        <c:auto val="1"/>
        <c:lblOffset val="100"/>
        <c:baseTimeUnit val="days"/>
        <c:majorUnit val="6"/>
        <c:majorTimeUnit val="months"/>
      </c:dateAx>
      <c:valAx>
        <c:axId val="303414536"/>
        <c:scaling>
          <c:orientation val="minMax"/>
          <c:max val="4.5"/>
          <c:min val="0.5"/>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latin typeface="NeueHaasGroteskDisp W02" panose="020B0504020202020204" pitchFamily="34" charset="-18"/>
              </a:defRPr>
            </a:pPr>
            <a:endParaRPr lang="en-US"/>
          </a:p>
        </c:txPr>
        <c:crossAx val="303369704"/>
        <c:crosses val="autoZero"/>
        <c:crossBetween val="between"/>
      </c:valAx>
      <c:spPr>
        <a:noFill/>
      </c:spPr>
    </c:plotArea>
    <c:legend>
      <c:legendPos val="l"/>
      <c:layout>
        <c:manualLayout>
          <c:xMode val="edge"/>
          <c:yMode val="edge"/>
          <c:x val="0.1025604455311057"/>
          <c:y val="8.0293501048218016E-3"/>
          <c:w val="0.4357426650366748"/>
          <c:h val="0.26570277777777779"/>
        </c:manualLayout>
      </c:layout>
      <c:overlay val="1"/>
      <c:txPr>
        <a:bodyPr/>
        <a:lstStyle/>
        <a:p>
          <a:pPr>
            <a:defRPr>
              <a:latin typeface="NeueHaasGroteskDisp W02" panose="020B0504020202020204" pitchFamily="34" charset="-18"/>
            </a:defRPr>
          </a:pPr>
          <a:endParaRPr lang="en-US"/>
        </a:p>
      </c:txPr>
    </c:legend>
    <c:plotVisOnly val="1"/>
    <c:dispBlanksAs val="span"/>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073883897906061"/>
          <c:h val="0.71211319915888183"/>
        </c:manualLayout>
      </c:layout>
      <c:lineChart>
        <c:grouping val="standard"/>
        <c:varyColors val="0"/>
        <c:ser>
          <c:idx val="3"/>
          <c:order val="0"/>
          <c:tx>
            <c:v>PMI kompozit eurozóny</c:v>
          </c:tx>
          <c:spPr>
            <a:ln w="19050">
              <a:solidFill>
                <a:srgbClr val="2C9ADC"/>
              </a:solidFill>
              <a:prstDash val="solid"/>
            </a:ln>
          </c:spPr>
          <c:marker>
            <c:symbol val="none"/>
          </c:marker>
          <c:cat>
            <c:numRef>
              <c:f>'[75]PMI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'[75]PMI data'!$I$4:$I$242</c:f>
              <c:numCache>
                <c:formatCode>General</c:formatCode>
                <c:ptCount val="239"/>
                <c:pt idx="0">
                  <c:v>59.252899999999997</c:v>
                </c:pt>
                <c:pt idx="1">
                  <c:v>60.875599999999999</c:v>
                </c:pt>
                <c:pt idx="2">
                  <c:v>62.5488</c:v>
                </c:pt>
                <c:pt idx="3">
                  <c:v>61.609400000000001</c:v>
                </c:pt>
                <c:pt idx="4">
                  <c:v>61.152200000000001</c:v>
                </c:pt>
                <c:pt idx="5">
                  <c:v>60.560099999999998</c:v>
                </c:pt>
                <c:pt idx="6">
                  <c:v>60.0518</c:v>
                </c:pt>
                <c:pt idx="7">
                  <c:v>59.356999999999999</c:v>
                </c:pt>
                <c:pt idx="8">
                  <c:v>57.384900000000002</c:v>
                </c:pt>
                <c:pt idx="9">
                  <c:v>56.405700000000003</c:v>
                </c:pt>
                <c:pt idx="10">
                  <c:v>56.028500000000001</c:v>
                </c:pt>
                <c:pt idx="11">
                  <c:v>55.337000000000003</c:v>
                </c:pt>
                <c:pt idx="12">
                  <c:v>54.283900000000003</c:v>
                </c:pt>
                <c:pt idx="13">
                  <c:v>52.948999999999998</c:v>
                </c:pt>
                <c:pt idx="14">
                  <c:v>52.039400000000001</c:v>
                </c:pt>
                <c:pt idx="15">
                  <c:v>51.281999999999996</c:v>
                </c:pt>
                <c:pt idx="16">
                  <c:v>51.530500000000004</c:v>
                </c:pt>
                <c:pt idx="17">
                  <c:v>50.959299999999999</c:v>
                </c:pt>
                <c:pt idx="18">
                  <c:v>50.3157</c:v>
                </c:pt>
                <c:pt idx="19">
                  <c:v>48.076900000000002</c:v>
                </c:pt>
                <c:pt idx="20">
                  <c:v>45.200600000000001</c:v>
                </c:pt>
                <c:pt idx="21">
                  <c:v>46.088900000000002</c:v>
                </c:pt>
                <c:pt idx="22">
                  <c:v>47.991799999999998</c:v>
                </c:pt>
                <c:pt idx="23">
                  <c:v>49.970999999999997</c:v>
                </c:pt>
                <c:pt idx="24">
                  <c:v>51.550800000000002</c:v>
                </c:pt>
                <c:pt idx="25">
                  <c:v>52.7789</c:v>
                </c:pt>
                <c:pt idx="26">
                  <c:v>53.322699999999998</c:v>
                </c:pt>
                <c:pt idx="27">
                  <c:v>52.779800000000002</c:v>
                </c:pt>
                <c:pt idx="28">
                  <c:v>53.206800000000001</c:v>
                </c:pt>
                <c:pt idx="29">
                  <c:v>52.763599999999997</c:v>
                </c:pt>
                <c:pt idx="30">
                  <c:v>51.597999999999999</c:v>
                </c:pt>
                <c:pt idx="31">
                  <c:v>49.244799999999998</c:v>
                </c:pt>
                <c:pt idx="32">
                  <c:v>50.746899999999997</c:v>
                </c:pt>
                <c:pt idx="33">
                  <c:v>51.146099999999997</c:v>
                </c:pt>
                <c:pt idx="34">
                  <c:v>50.3352</c:v>
                </c:pt>
                <c:pt idx="35">
                  <c:v>50.391300000000001</c:v>
                </c:pt>
                <c:pt idx="36">
                  <c:v>49.991300000000003</c:v>
                </c:pt>
                <c:pt idx="37">
                  <c:v>48.828699999999998</c:v>
                </c:pt>
                <c:pt idx="38">
                  <c:v>48.356000000000002</c:v>
                </c:pt>
                <c:pt idx="39">
                  <c:v>48.186799999999998</c:v>
                </c:pt>
                <c:pt idx="40">
                  <c:v>48.155299999999997</c:v>
                </c:pt>
                <c:pt idx="41">
                  <c:v>49.847499999999997</c:v>
                </c:pt>
                <c:pt idx="42">
                  <c:v>51.201099999999997</c:v>
                </c:pt>
                <c:pt idx="43">
                  <c:v>52.847499999999997</c:v>
                </c:pt>
                <c:pt idx="44">
                  <c:v>54.877699999999997</c:v>
                </c:pt>
                <c:pt idx="45">
                  <c:v>56.245600000000003</c:v>
                </c:pt>
                <c:pt idx="46">
                  <c:v>55.793599999999998</c:v>
                </c:pt>
                <c:pt idx="47">
                  <c:v>56.185499999999998</c:v>
                </c:pt>
                <c:pt idx="48">
                  <c:v>55.4343</c:v>
                </c:pt>
                <c:pt idx="49">
                  <c:v>54.536000000000001</c:v>
                </c:pt>
                <c:pt idx="50">
                  <c:v>54.926299999999998</c:v>
                </c:pt>
                <c:pt idx="51">
                  <c:v>56.042700000000004</c:v>
                </c:pt>
                <c:pt idx="52">
                  <c:v>55.571800000000003</c:v>
                </c:pt>
                <c:pt idx="53">
                  <c:v>56.0212</c:v>
                </c:pt>
                <c:pt idx="54">
                  <c:v>54.955399999999997</c:v>
                </c:pt>
                <c:pt idx="55">
                  <c:v>53.917499999999997</c:v>
                </c:pt>
                <c:pt idx="56">
                  <c:v>53.738900000000001</c:v>
                </c:pt>
                <c:pt idx="57">
                  <c:v>51.729500000000002</c:v>
                </c:pt>
                <c:pt idx="58">
                  <c:v>52.526899999999998</c:v>
                </c:pt>
                <c:pt idx="59">
                  <c:v>53.355800000000002</c:v>
                </c:pt>
                <c:pt idx="60">
                  <c:v>53.145699999999998</c:v>
                </c:pt>
                <c:pt idx="61">
                  <c:v>52.4527</c:v>
                </c:pt>
                <c:pt idx="62">
                  <c:v>51.765000000000001</c:v>
                </c:pt>
                <c:pt idx="63">
                  <c:v>52.106400000000001</c:v>
                </c:pt>
                <c:pt idx="64">
                  <c:v>52.282400000000003</c:v>
                </c:pt>
                <c:pt idx="65">
                  <c:v>53.183</c:v>
                </c:pt>
                <c:pt idx="66">
                  <c:v>52.762799999999999</c:v>
                </c:pt>
                <c:pt idx="67">
                  <c:v>54.295999999999999</c:v>
                </c:pt>
                <c:pt idx="68">
                  <c:v>54.664999999999999</c:v>
                </c:pt>
                <c:pt idx="69">
                  <c:v>55.054099999999998</c:v>
                </c:pt>
                <c:pt idx="70">
                  <c:v>56.378300000000003</c:v>
                </c:pt>
                <c:pt idx="71">
                  <c:v>56.555599999999998</c:v>
                </c:pt>
                <c:pt idx="72">
                  <c:v>57.732799999999997</c:v>
                </c:pt>
                <c:pt idx="73">
                  <c:v>58.502099999999999</c:v>
                </c:pt>
                <c:pt idx="74">
                  <c:v>58.734499999999997</c:v>
                </c:pt>
                <c:pt idx="75">
                  <c:v>59.005800000000001</c:v>
                </c:pt>
                <c:pt idx="76">
                  <c:v>60.416499999999999</c:v>
                </c:pt>
                <c:pt idx="77">
                  <c:v>58.462299999999999</c:v>
                </c:pt>
                <c:pt idx="78">
                  <c:v>57.811999999999998</c:v>
                </c:pt>
                <c:pt idx="79">
                  <c:v>57.259399999999999</c:v>
                </c:pt>
                <c:pt idx="80">
                  <c:v>57.3474</c:v>
                </c:pt>
                <c:pt idx="81">
                  <c:v>57.639200000000002</c:v>
                </c:pt>
                <c:pt idx="82">
                  <c:v>57.4998</c:v>
                </c:pt>
                <c:pt idx="83">
                  <c:v>57.508899999999997</c:v>
                </c:pt>
                <c:pt idx="84">
                  <c:v>57.709099999999999</c:v>
                </c:pt>
                <c:pt idx="85">
                  <c:v>57.392299999999999</c:v>
                </c:pt>
                <c:pt idx="86">
                  <c:v>56.943899999999999</c:v>
                </c:pt>
                <c:pt idx="87">
                  <c:v>56.840200000000003</c:v>
                </c:pt>
                <c:pt idx="88">
                  <c:v>57.774099999999997</c:v>
                </c:pt>
                <c:pt idx="89">
                  <c:v>57.515099999999997</c:v>
                </c:pt>
                <c:pt idx="90">
                  <c:v>57.360399999999998</c:v>
                </c:pt>
                <c:pt idx="91">
                  <c:v>54.694299999999998</c:v>
                </c:pt>
                <c:pt idx="92">
                  <c:v>54.651499999999999</c:v>
                </c:pt>
                <c:pt idx="93">
                  <c:v>54.123399999999997</c:v>
                </c:pt>
                <c:pt idx="94">
                  <c:v>53.284700000000001</c:v>
                </c:pt>
                <c:pt idx="95">
                  <c:v>51.789099999999998</c:v>
                </c:pt>
                <c:pt idx="96">
                  <c:v>52.7776</c:v>
                </c:pt>
                <c:pt idx="97">
                  <c:v>51.797899999999998</c:v>
                </c:pt>
                <c:pt idx="98">
                  <c:v>51.942300000000003</c:v>
                </c:pt>
                <c:pt idx="99">
                  <c:v>51.0503</c:v>
                </c:pt>
                <c:pt idx="100">
                  <c:v>49.303100000000001</c:v>
                </c:pt>
                <c:pt idx="101">
                  <c:v>47.754600000000003</c:v>
                </c:pt>
                <c:pt idx="102">
                  <c:v>48.166400000000003</c:v>
                </c:pt>
                <c:pt idx="103">
                  <c:v>46.878300000000003</c:v>
                </c:pt>
                <c:pt idx="104">
                  <c:v>43.614400000000003</c:v>
                </c:pt>
                <c:pt idx="105">
                  <c:v>38.923099999999998</c:v>
                </c:pt>
                <c:pt idx="106">
                  <c:v>38.179699999999997</c:v>
                </c:pt>
                <c:pt idx="107">
                  <c:v>38.291200000000003</c:v>
                </c:pt>
                <c:pt idx="108">
                  <c:v>36.2166</c:v>
                </c:pt>
                <c:pt idx="109">
                  <c:v>38.251800000000003</c:v>
                </c:pt>
                <c:pt idx="110">
                  <c:v>41.0625</c:v>
                </c:pt>
                <c:pt idx="111">
                  <c:v>44</c:v>
                </c:pt>
                <c:pt idx="112">
                  <c:v>44.6</c:v>
                </c:pt>
                <c:pt idx="113">
                  <c:v>47</c:v>
                </c:pt>
                <c:pt idx="114">
                  <c:v>50.4</c:v>
                </c:pt>
                <c:pt idx="115">
                  <c:v>51.1</c:v>
                </c:pt>
                <c:pt idx="116">
                  <c:v>53</c:v>
                </c:pt>
                <c:pt idx="117">
                  <c:v>53.7</c:v>
                </c:pt>
                <c:pt idx="118">
                  <c:v>54.2</c:v>
                </c:pt>
                <c:pt idx="119">
                  <c:v>53.7</c:v>
                </c:pt>
                <c:pt idx="120">
                  <c:v>53.7</c:v>
                </c:pt>
                <c:pt idx="121">
                  <c:v>55.9</c:v>
                </c:pt>
                <c:pt idx="122">
                  <c:v>57.3</c:v>
                </c:pt>
                <c:pt idx="123">
                  <c:v>56.4</c:v>
                </c:pt>
                <c:pt idx="124">
                  <c:v>56</c:v>
                </c:pt>
                <c:pt idx="125">
                  <c:v>56.7</c:v>
                </c:pt>
                <c:pt idx="126">
                  <c:v>56.2</c:v>
                </c:pt>
                <c:pt idx="127">
                  <c:v>54.1</c:v>
                </c:pt>
                <c:pt idx="128">
                  <c:v>53.8</c:v>
                </c:pt>
                <c:pt idx="129">
                  <c:v>55.5</c:v>
                </c:pt>
                <c:pt idx="130">
                  <c:v>55.5</c:v>
                </c:pt>
                <c:pt idx="131">
                  <c:v>57</c:v>
                </c:pt>
                <c:pt idx="132">
                  <c:v>58.2</c:v>
                </c:pt>
                <c:pt idx="133">
                  <c:v>57.6</c:v>
                </c:pt>
                <c:pt idx="134">
                  <c:v>57.8</c:v>
                </c:pt>
                <c:pt idx="135">
                  <c:v>55.8</c:v>
                </c:pt>
                <c:pt idx="136">
                  <c:v>53.3</c:v>
                </c:pt>
                <c:pt idx="137">
                  <c:v>51.1</c:v>
                </c:pt>
                <c:pt idx="138">
                  <c:v>50.7</c:v>
                </c:pt>
                <c:pt idx="139">
                  <c:v>49.1</c:v>
                </c:pt>
                <c:pt idx="140">
                  <c:v>46.5</c:v>
                </c:pt>
                <c:pt idx="141">
                  <c:v>47</c:v>
                </c:pt>
                <c:pt idx="142">
                  <c:v>48.3</c:v>
                </c:pt>
                <c:pt idx="143">
                  <c:v>50.4</c:v>
                </c:pt>
                <c:pt idx="144">
                  <c:v>49.3</c:v>
                </c:pt>
                <c:pt idx="145">
                  <c:v>49.1</c:v>
                </c:pt>
                <c:pt idx="146">
                  <c:v>46.7</c:v>
                </c:pt>
                <c:pt idx="147">
                  <c:v>46</c:v>
                </c:pt>
                <c:pt idx="148">
                  <c:v>46.4</c:v>
                </c:pt>
                <c:pt idx="149">
                  <c:v>46.5</c:v>
                </c:pt>
                <c:pt idx="150">
                  <c:v>46.3</c:v>
                </c:pt>
                <c:pt idx="151">
                  <c:v>46.1</c:v>
                </c:pt>
                <c:pt idx="152">
                  <c:v>45.7</c:v>
                </c:pt>
                <c:pt idx="153">
                  <c:v>46.5</c:v>
                </c:pt>
                <c:pt idx="154">
                  <c:v>47.2</c:v>
                </c:pt>
                <c:pt idx="155">
                  <c:v>48.6</c:v>
                </c:pt>
                <c:pt idx="156">
                  <c:v>47.9</c:v>
                </c:pt>
                <c:pt idx="157">
                  <c:v>46.5</c:v>
                </c:pt>
                <c:pt idx="158">
                  <c:v>46.9</c:v>
                </c:pt>
                <c:pt idx="159">
                  <c:v>47.7</c:v>
                </c:pt>
                <c:pt idx="160">
                  <c:v>48.7</c:v>
                </c:pt>
                <c:pt idx="161">
                  <c:v>50.5</c:v>
                </c:pt>
                <c:pt idx="162">
                  <c:v>51.5</c:v>
                </c:pt>
                <c:pt idx="163">
                  <c:v>52.2</c:v>
                </c:pt>
                <c:pt idx="164">
                  <c:v>51.9</c:v>
                </c:pt>
                <c:pt idx="165">
                  <c:v>51.7</c:v>
                </c:pt>
                <c:pt idx="166">
                  <c:v>52.1</c:v>
                </c:pt>
                <c:pt idx="167">
                  <c:v>52.9</c:v>
                </c:pt>
                <c:pt idx="168">
                  <c:v>53.3</c:v>
                </c:pt>
                <c:pt idx="169">
                  <c:v>53.1</c:v>
                </c:pt>
                <c:pt idx="170">
                  <c:v>54</c:v>
                </c:pt>
                <c:pt idx="171">
                  <c:v>53.5</c:v>
                </c:pt>
                <c:pt idx="172">
                  <c:v>52.8</c:v>
                </c:pt>
                <c:pt idx="173">
                  <c:v>53.8</c:v>
                </c:pt>
                <c:pt idx="174">
                  <c:v>52.5</c:v>
                </c:pt>
                <c:pt idx="175">
                  <c:v>52</c:v>
                </c:pt>
                <c:pt idx="176">
                  <c:v>52.1</c:v>
                </c:pt>
                <c:pt idx="177">
                  <c:v>51.1</c:v>
                </c:pt>
                <c:pt idx="178">
                  <c:v>51.4</c:v>
                </c:pt>
                <c:pt idx="179">
                  <c:v>52.6</c:v>
                </c:pt>
                <c:pt idx="180">
                  <c:v>53.3</c:v>
                </c:pt>
                <c:pt idx="181">
                  <c:v>54</c:v>
                </c:pt>
                <c:pt idx="182">
                  <c:v>53.9</c:v>
                </c:pt>
                <c:pt idx="183">
                  <c:v>53.6</c:v>
                </c:pt>
                <c:pt idx="184">
                  <c:v>54.2</c:v>
                </c:pt>
                <c:pt idx="185">
                  <c:v>53.7</c:v>
                </c:pt>
                <c:pt idx="186">
                  <c:v>54.3</c:v>
                </c:pt>
                <c:pt idx="187">
                  <c:v>53.6</c:v>
                </c:pt>
                <c:pt idx="188">
                  <c:v>53.9</c:v>
                </c:pt>
                <c:pt idx="189">
                  <c:v>54.2</c:v>
                </c:pt>
                <c:pt idx="190">
                  <c:v>54.3</c:v>
                </c:pt>
                <c:pt idx="191">
                  <c:v>53.6</c:v>
                </c:pt>
                <c:pt idx="192">
                  <c:v>53</c:v>
                </c:pt>
                <c:pt idx="193">
                  <c:v>53.1</c:v>
                </c:pt>
                <c:pt idx="194">
                  <c:v>53</c:v>
                </c:pt>
                <c:pt idx="195">
                  <c:v>53.1</c:v>
                </c:pt>
                <c:pt idx="196">
                  <c:v>53.1</c:v>
                </c:pt>
                <c:pt idx="197">
                  <c:v>53.2</c:v>
                </c:pt>
                <c:pt idx="198">
                  <c:v>53.3</c:v>
                </c:pt>
                <c:pt idx="199">
                  <c:v>52.6</c:v>
                </c:pt>
                <c:pt idx="200">
                  <c:v>53.3</c:v>
                </c:pt>
                <c:pt idx="201">
                  <c:v>53.9</c:v>
                </c:pt>
                <c:pt idx="202">
                  <c:v>54.4</c:v>
                </c:pt>
                <c:pt idx="203">
                  <c:v>54.4</c:v>
                </c:pt>
                <c:pt idx="204">
                  <c:v>56</c:v>
                </c:pt>
                <c:pt idx="205">
                  <c:v>56.4</c:v>
                </c:pt>
                <c:pt idx="206">
                  <c:v>56.8</c:v>
                </c:pt>
                <c:pt idx="207">
                  <c:v>56.8</c:v>
                </c:pt>
                <c:pt idx="208">
                  <c:v>56.3</c:v>
                </c:pt>
                <c:pt idx="209">
                  <c:v>55.7</c:v>
                </c:pt>
                <c:pt idx="210">
                  <c:v>55.7</c:v>
                </c:pt>
                <c:pt idx="211">
                  <c:v>56.7</c:v>
                </c:pt>
                <c:pt idx="212">
                  <c:v>56</c:v>
                </c:pt>
                <c:pt idx="213">
                  <c:v>57.5</c:v>
                </c:pt>
                <c:pt idx="214">
                  <c:v>58.1</c:v>
                </c:pt>
                <c:pt idx="215">
                  <c:v>58.8</c:v>
                </c:pt>
                <c:pt idx="216">
                  <c:v>57.1</c:v>
                </c:pt>
                <c:pt idx="217">
                  <c:v>55.2</c:v>
                </c:pt>
                <c:pt idx="218">
                  <c:v>55.1</c:v>
                </c:pt>
                <c:pt idx="219">
                  <c:v>54.1</c:v>
                </c:pt>
                <c:pt idx="220">
                  <c:v>54.9</c:v>
                </c:pt>
                <c:pt idx="221">
                  <c:v>54.3</c:v>
                </c:pt>
                <c:pt idx="222">
                  <c:v>54.5</c:v>
                </c:pt>
                <c:pt idx="223">
                  <c:v>54.1</c:v>
                </c:pt>
                <c:pt idx="224">
                  <c:v>53.1</c:v>
                </c:pt>
                <c:pt idx="225">
                  <c:v>52.7</c:v>
                </c:pt>
                <c:pt idx="226">
                  <c:v>51.1</c:v>
                </c:pt>
                <c:pt idx="227">
                  <c:v>51</c:v>
                </c:pt>
                <c:pt idx="228">
                  <c:v>51.9</c:v>
                </c:pt>
                <c:pt idx="229">
                  <c:v>51.6</c:v>
                </c:pt>
                <c:pt idx="230">
                  <c:v>51.5</c:v>
                </c:pt>
                <c:pt idx="231">
                  <c:v>51.8</c:v>
                </c:pt>
                <c:pt idx="232">
                  <c:v>52.2</c:v>
                </c:pt>
                <c:pt idx="233">
                  <c:v>51.5</c:v>
                </c:pt>
                <c:pt idx="234">
                  <c:v>51.9</c:v>
                </c:pt>
                <c:pt idx="235">
                  <c:v>50.1</c:v>
                </c:pt>
                <c:pt idx="236">
                  <c:v>50.6</c:v>
                </c:pt>
                <c:pt idx="237">
                  <c:v>50.6</c:v>
                </c:pt>
                <c:pt idx="238">
                  <c:v>50.9</c:v>
                </c:pt>
              </c:numCache>
            </c:numRef>
          </c:val>
          <c:smooth val="0"/>
          <c:extLst>
            <c:ext xmlns:c16="http://schemas.microsoft.com/office/drawing/2014/chart" uri="{C3380CC4-5D6E-409C-BE32-E72D297353CC}">
              <c16:uniqueId val="{00000000-2842-4A20-9A16-B0F9068D82E8}"/>
            </c:ext>
          </c:extLst>
        </c:ser>
        <c:ser>
          <c:idx val="5"/>
          <c:order val="1"/>
          <c:tx>
            <c:v>PMI priemysel eurozóny</c:v>
          </c:tx>
          <c:spPr>
            <a:ln w="19050">
              <a:solidFill>
                <a:sysClr val="windowText" lastClr="000000"/>
              </a:solidFill>
              <a:prstDash val="solid"/>
            </a:ln>
          </c:spPr>
          <c:marker>
            <c:symbol val="none"/>
          </c:marker>
          <c:cat>
            <c:numRef>
              <c:f>'[75]PMI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'[75]PMI data'!$J$4:$J$242</c:f>
              <c:numCache>
                <c:formatCode>General</c:formatCode>
                <c:ptCount val="239"/>
                <c:pt idx="0">
                  <c:v>58.558999999999997</c:v>
                </c:pt>
                <c:pt idx="1">
                  <c:v>60.612000000000002</c:v>
                </c:pt>
                <c:pt idx="2">
                  <c:v>62.83</c:v>
                </c:pt>
                <c:pt idx="3">
                  <c:v>61.722000000000001</c:v>
                </c:pt>
                <c:pt idx="4">
                  <c:v>61.570999999999998</c:v>
                </c:pt>
                <c:pt idx="5">
                  <c:v>60.451000000000001</c:v>
                </c:pt>
                <c:pt idx="6">
                  <c:v>59.564</c:v>
                </c:pt>
                <c:pt idx="7">
                  <c:v>58.12</c:v>
                </c:pt>
                <c:pt idx="8">
                  <c:v>56.613</c:v>
                </c:pt>
                <c:pt idx="9">
                  <c:v>56.06</c:v>
                </c:pt>
                <c:pt idx="10">
                  <c:v>55.088000000000001</c:v>
                </c:pt>
                <c:pt idx="11">
                  <c:v>55.164000000000001</c:v>
                </c:pt>
                <c:pt idx="12">
                  <c:v>53.97</c:v>
                </c:pt>
                <c:pt idx="13">
                  <c:v>52.316000000000003</c:v>
                </c:pt>
                <c:pt idx="14">
                  <c:v>50.408999999999999</c:v>
                </c:pt>
                <c:pt idx="15">
                  <c:v>49.395000000000003</c:v>
                </c:pt>
                <c:pt idx="16">
                  <c:v>48.853000000000002</c:v>
                </c:pt>
                <c:pt idx="17">
                  <c:v>47.906999999999996</c:v>
                </c:pt>
                <c:pt idx="18">
                  <c:v>48.305</c:v>
                </c:pt>
                <c:pt idx="19">
                  <c:v>46.634999999999998</c:v>
                </c:pt>
                <c:pt idx="20">
                  <c:v>42.975000000000001</c:v>
                </c:pt>
                <c:pt idx="21">
                  <c:v>44.725999999999999</c:v>
                </c:pt>
                <c:pt idx="22">
                  <c:v>45.180999999999997</c:v>
                </c:pt>
                <c:pt idx="23">
                  <c:v>48.137</c:v>
                </c:pt>
                <c:pt idx="24">
                  <c:v>51.140999999999998</c:v>
                </c:pt>
                <c:pt idx="25">
                  <c:v>52.180999999999997</c:v>
                </c:pt>
                <c:pt idx="26">
                  <c:v>52.972999999999999</c:v>
                </c:pt>
                <c:pt idx="27">
                  <c:v>53.707000000000001</c:v>
                </c:pt>
                <c:pt idx="28">
                  <c:v>53.561999999999998</c:v>
                </c:pt>
                <c:pt idx="29">
                  <c:v>53.396000000000001</c:v>
                </c:pt>
                <c:pt idx="30">
                  <c:v>52.59</c:v>
                </c:pt>
                <c:pt idx="31">
                  <c:v>49.155999999999999</c:v>
                </c:pt>
                <c:pt idx="32">
                  <c:v>51.652000000000001</c:v>
                </c:pt>
                <c:pt idx="33">
                  <c:v>51.640999999999998</c:v>
                </c:pt>
                <c:pt idx="34">
                  <c:v>50.085999999999999</c:v>
                </c:pt>
                <c:pt idx="35">
                  <c:v>50.981000000000002</c:v>
                </c:pt>
                <c:pt idx="36">
                  <c:v>51.636000000000003</c:v>
                </c:pt>
                <c:pt idx="37">
                  <c:v>50.475999999999999</c:v>
                </c:pt>
                <c:pt idx="38">
                  <c:v>49.372</c:v>
                </c:pt>
                <c:pt idx="39">
                  <c:v>48.628</c:v>
                </c:pt>
                <c:pt idx="40">
                  <c:v>48.16</c:v>
                </c:pt>
                <c:pt idx="41">
                  <c:v>49.253</c:v>
                </c:pt>
                <c:pt idx="42">
                  <c:v>50.011000000000003</c:v>
                </c:pt>
                <c:pt idx="43">
                  <c:v>51.75</c:v>
                </c:pt>
                <c:pt idx="44">
                  <c:v>53.125999999999998</c:v>
                </c:pt>
                <c:pt idx="45">
                  <c:v>54.362000000000002</c:v>
                </c:pt>
                <c:pt idx="46">
                  <c:v>54.529000000000003</c:v>
                </c:pt>
                <c:pt idx="47">
                  <c:v>54.573</c:v>
                </c:pt>
                <c:pt idx="48">
                  <c:v>54.253999999999998</c:v>
                </c:pt>
                <c:pt idx="49">
                  <c:v>54.738</c:v>
                </c:pt>
                <c:pt idx="50">
                  <c:v>55.511000000000003</c:v>
                </c:pt>
                <c:pt idx="51">
                  <c:v>56.47</c:v>
                </c:pt>
                <c:pt idx="52">
                  <c:v>55.962000000000003</c:v>
                </c:pt>
                <c:pt idx="53">
                  <c:v>57.085000000000001</c:v>
                </c:pt>
                <c:pt idx="54">
                  <c:v>55.683999999999997</c:v>
                </c:pt>
                <c:pt idx="55">
                  <c:v>54.792999999999999</c:v>
                </c:pt>
                <c:pt idx="56">
                  <c:v>54.030999999999999</c:v>
                </c:pt>
                <c:pt idx="57">
                  <c:v>50.448</c:v>
                </c:pt>
                <c:pt idx="58">
                  <c:v>52.347000000000001</c:v>
                </c:pt>
                <c:pt idx="59">
                  <c:v>53.334000000000003</c:v>
                </c:pt>
                <c:pt idx="60">
                  <c:v>53.423000000000002</c:v>
                </c:pt>
                <c:pt idx="61">
                  <c:v>51.64</c:v>
                </c:pt>
                <c:pt idx="62">
                  <c:v>50.274000000000001</c:v>
                </c:pt>
                <c:pt idx="63">
                  <c:v>49.978999999999999</c:v>
                </c:pt>
                <c:pt idx="64">
                  <c:v>51.003999999999998</c:v>
                </c:pt>
                <c:pt idx="65">
                  <c:v>52.765999999999998</c:v>
                </c:pt>
                <c:pt idx="66">
                  <c:v>51.814999999999998</c:v>
                </c:pt>
                <c:pt idx="67">
                  <c:v>53.761000000000003</c:v>
                </c:pt>
                <c:pt idx="68">
                  <c:v>54.289000000000001</c:v>
                </c:pt>
                <c:pt idx="69">
                  <c:v>54.771999999999998</c:v>
                </c:pt>
                <c:pt idx="70">
                  <c:v>55.787999999999997</c:v>
                </c:pt>
                <c:pt idx="71">
                  <c:v>55.863</c:v>
                </c:pt>
                <c:pt idx="72">
                  <c:v>57.015999999999998</c:v>
                </c:pt>
                <c:pt idx="73">
                  <c:v>59.018999999999998</c:v>
                </c:pt>
                <c:pt idx="74">
                  <c:v>59.338999999999999</c:v>
                </c:pt>
                <c:pt idx="75">
                  <c:v>59.475000000000001</c:v>
                </c:pt>
                <c:pt idx="76">
                  <c:v>60.061</c:v>
                </c:pt>
                <c:pt idx="77">
                  <c:v>59.36</c:v>
                </c:pt>
                <c:pt idx="78">
                  <c:v>58.357999999999997</c:v>
                </c:pt>
                <c:pt idx="79">
                  <c:v>58.167999999999999</c:v>
                </c:pt>
                <c:pt idx="80">
                  <c:v>58.633000000000003</c:v>
                </c:pt>
                <c:pt idx="81">
                  <c:v>57.767000000000003</c:v>
                </c:pt>
                <c:pt idx="82">
                  <c:v>57.978000000000002</c:v>
                </c:pt>
                <c:pt idx="83">
                  <c:v>56.951000000000001</c:v>
                </c:pt>
                <c:pt idx="84">
                  <c:v>58.012999999999998</c:v>
                </c:pt>
                <c:pt idx="85">
                  <c:v>57.463000000000001</c:v>
                </c:pt>
                <c:pt idx="86">
                  <c:v>56.859000000000002</c:v>
                </c:pt>
                <c:pt idx="87">
                  <c:v>56.087000000000003</c:v>
                </c:pt>
                <c:pt idx="88">
                  <c:v>56.774999999999999</c:v>
                </c:pt>
                <c:pt idx="89">
                  <c:v>56.029000000000003</c:v>
                </c:pt>
                <c:pt idx="90">
                  <c:v>56.143999999999998</c:v>
                </c:pt>
                <c:pt idx="91">
                  <c:v>55.548000000000002</c:v>
                </c:pt>
                <c:pt idx="92">
                  <c:v>52.567</c:v>
                </c:pt>
                <c:pt idx="93">
                  <c:v>54.088999999999999</c:v>
                </c:pt>
                <c:pt idx="94">
                  <c:v>53.543999999999997</c:v>
                </c:pt>
                <c:pt idx="95">
                  <c:v>54.003</c:v>
                </c:pt>
                <c:pt idx="96">
                  <c:v>53.658000000000001</c:v>
                </c:pt>
                <c:pt idx="97">
                  <c:v>52.137</c:v>
                </c:pt>
                <c:pt idx="98">
                  <c:v>51.88</c:v>
                </c:pt>
                <c:pt idx="99">
                  <c:v>51.866999999999997</c:v>
                </c:pt>
                <c:pt idx="100">
                  <c:v>49.619</c:v>
                </c:pt>
                <c:pt idx="101">
                  <c:v>46.746000000000002</c:v>
                </c:pt>
                <c:pt idx="102">
                  <c:v>47.648000000000003</c:v>
                </c:pt>
                <c:pt idx="103">
                  <c:v>44.073</c:v>
                </c:pt>
                <c:pt idx="104">
                  <c:v>39.773000000000003</c:v>
                </c:pt>
                <c:pt idx="105">
                  <c:v>32.567999999999998</c:v>
                </c:pt>
                <c:pt idx="106">
                  <c:v>31.216000000000001</c:v>
                </c:pt>
                <c:pt idx="107">
                  <c:v>31.352</c:v>
                </c:pt>
                <c:pt idx="108">
                  <c:v>30.792000000000002</c:v>
                </c:pt>
                <c:pt idx="109">
                  <c:v>33.417000000000002</c:v>
                </c:pt>
                <c:pt idx="110">
                  <c:v>36.219000000000001</c:v>
                </c:pt>
                <c:pt idx="111">
                  <c:v>42.6</c:v>
                </c:pt>
                <c:pt idx="112">
                  <c:v>44.506999999999998</c:v>
                </c:pt>
                <c:pt idx="113">
                  <c:v>49.396000000000001</c:v>
                </c:pt>
                <c:pt idx="114">
                  <c:v>51.259</c:v>
                </c:pt>
                <c:pt idx="115">
                  <c:v>51.668999999999997</c:v>
                </c:pt>
                <c:pt idx="116">
                  <c:v>53.871000000000002</c:v>
                </c:pt>
                <c:pt idx="117">
                  <c:v>54.817</c:v>
                </c:pt>
                <c:pt idx="118">
                  <c:v>55.08</c:v>
                </c:pt>
                <c:pt idx="119">
                  <c:v>55.972999999999999</c:v>
                </c:pt>
                <c:pt idx="120">
                  <c:v>56.951000000000001</c:v>
                </c:pt>
                <c:pt idx="121">
                  <c:v>59.83</c:v>
                </c:pt>
                <c:pt idx="122">
                  <c:v>61.216000000000001</c:v>
                </c:pt>
                <c:pt idx="123">
                  <c:v>56.776000000000003</c:v>
                </c:pt>
                <c:pt idx="124">
                  <c:v>57.223999999999997</c:v>
                </c:pt>
                <c:pt idx="125">
                  <c:v>58.726999999999997</c:v>
                </c:pt>
                <c:pt idx="126">
                  <c:v>57.07</c:v>
                </c:pt>
                <c:pt idx="127">
                  <c:v>53.991</c:v>
                </c:pt>
                <c:pt idx="128">
                  <c:v>54.674999999999997</c:v>
                </c:pt>
                <c:pt idx="129">
                  <c:v>55.787999999999997</c:v>
                </c:pt>
                <c:pt idx="130">
                  <c:v>58.408999999999999</c:v>
                </c:pt>
                <c:pt idx="131">
                  <c:v>59.354999999999997</c:v>
                </c:pt>
                <c:pt idx="132">
                  <c:v>61.404000000000003</c:v>
                </c:pt>
                <c:pt idx="133">
                  <c:v>58.462000000000003</c:v>
                </c:pt>
                <c:pt idx="134">
                  <c:v>60.162999999999997</c:v>
                </c:pt>
                <c:pt idx="135">
                  <c:v>55.225999999999999</c:v>
                </c:pt>
                <c:pt idx="136">
                  <c:v>52.494999999999997</c:v>
                </c:pt>
                <c:pt idx="137">
                  <c:v>50.2</c:v>
                </c:pt>
                <c:pt idx="138">
                  <c:v>48.868000000000002</c:v>
                </c:pt>
                <c:pt idx="139">
                  <c:v>49.63</c:v>
                </c:pt>
                <c:pt idx="140">
                  <c:v>46.564999999999998</c:v>
                </c:pt>
                <c:pt idx="141">
                  <c:v>45.685000000000002</c:v>
                </c:pt>
                <c:pt idx="142">
                  <c:v>47.109000000000002</c:v>
                </c:pt>
                <c:pt idx="143">
                  <c:v>50.421999999999997</c:v>
                </c:pt>
                <c:pt idx="144">
                  <c:v>50.331000000000003</c:v>
                </c:pt>
                <c:pt idx="145">
                  <c:v>48.728999999999999</c:v>
                </c:pt>
                <c:pt idx="146">
                  <c:v>46.14</c:v>
                </c:pt>
                <c:pt idx="147">
                  <c:v>44.600999999999999</c:v>
                </c:pt>
                <c:pt idx="148">
                  <c:v>44.746000000000002</c:v>
                </c:pt>
                <c:pt idx="149">
                  <c:v>43.44</c:v>
                </c:pt>
                <c:pt idx="150">
                  <c:v>44.384</c:v>
                </c:pt>
                <c:pt idx="151">
                  <c:v>45.878</c:v>
                </c:pt>
                <c:pt idx="152">
                  <c:v>45.008000000000003</c:v>
                </c:pt>
                <c:pt idx="153">
                  <c:v>46.124000000000002</c:v>
                </c:pt>
                <c:pt idx="154">
                  <c:v>45.981000000000002</c:v>
                </c:pt>
                <c:pt idx="155">
                  <c:v>48.712000000000003</c:v>
                </c:pt>
                <c:pt idx="156">
                  <c:v>47.801000000000002</c:v>
                </c:pt>
                <c:pt idx="157">
                  <c:v>46.713000000000001</c:v>
                </c:pt>
                <c:pt idx="158">
                  <c:v>46.545000000000002</c:v>
                </c:pt>
                <c:pt idx="159">
                  <c:v>48.79</c:v>
                </c:pt>
                <c:pt idx="160">
                  <c:v>49.838000000000001</c:v>
                </c:pt>
                <c:pt idx="161">
                  <c:v>52.301000000000002</c:v>
                </c:pt>
                <c:pt idx="162">
                  <c:v>53.383000000000003</c:v>
                </c:pt>
                <c:pt idx="163">
                  <c:v>52.210999999999999</c:v>
                </c:pt>
                <c:pt idx="164">
                  <c:v>52.878999999999998</c:v>
                </c:pt>
                <c:pt idx="165">
                  <c:v>53.064999999999998</c:v>
                </c:pt>
                <c:pt idx="166">
                  <c:v>54.850999999999999</c:v>
                </c:pt>
                <c:pt idx="167">
                  <c:v>56.703000000000003</c:v>
                </c:pt>
                <c:pt idx="168">
                  <c:v>55.304000000000002</c:v>
                </c:pt>
                <c:pt idx="169">
                  <c:v>55.594999999999999</c:v>
                </c:pt>
                <c:pt idx="170">
                  <c:v>56.521000000000001</c:v>
                </c:pt>
                <c:pt idx="171">
                  <c:v>54.265000000000001</c:v>
                </c:pt>
                <c:pt idx="172">
                  <c:v>52.805</c:v>
                </c:pt>
                <c:pt idx="173">
                  <c:v>52.662999999999997</c:v>
                </c:pt>
                <c:pt idx="174">
                  <c:v>50.973999999999997</c:v>
                </c:pt>
                <c:pt idx="175">
                  <c:v>50.3</c:v>
                </c:pt>
                <c:pt idx="176">
                  <c:v>50.6</c:v>
                </c:pt>
                <c:pt idx="177">
                  <c:v>50.1</c:v>
                </c:pt>
                <c:pt idx="178">
                  <c:v>50.6</c:v>
                </c:pt>
                <c:pt idx="179">
                  <c:v>51</c:v>
                </c:pt>
                <c:pt idx="180">
                  <c:v>51</c:v>
                </c:pt>
                <c:pt idx="181">
                  <c:v>52.2</c:v>
                </c:pt>
                <c:pt idx="182">
                  <c:v>52</c:v>
                </c:pt>
                <c:pt idx="183">
                  <c:v>52.2</c:v>
                </c:pt>
                <c:pt idx="184">
                  <c:v>52.5</c:v>
                </c:pt>
                <c:pt idx="185">
                  <c:v>52.4</c:v>
                </c:pt>
                <c:pt idx="186">
                  <c:v>52.3</c:v>
                </c:pt>
                <c:pt idx="187">
                  <c:v>52</c:v>
                </c:pt>
                <c:pt idx="188">
                  <c:v>52.3</c:v>
                </c:pt>
                <c:pt idx="189">
                  <c:v>52.8</c:v>
                </c:pt>
                <c:pt idx="190">
                  <c:v>53.2</c:v>
                </c:pt>
                <c:pt idx="191">
                  <c:v>52.3</c:v>
                </c:pt>
                <c:pt idx="192">
                  <c:v>51.2</c:v>
                </c:pt>
                <c:pt idx="193">
                  <c:v>51.6</c:v>
                </c:pt>
                <c:pt idx="194">
                  <c:v>51.7</c:v>
                </c:pt>
                <c:pt idx="195">
                  <c:v>51.5</c:v>
                </c:pt>
                <c:pt idx="196">
                  <c:v>52.8</c:v>
                </c:pt>
                <c:pt idx="197">
                  <c:v>52</c:v>
                </c:pt>
                <c:pt idx="198">
                  <c:v>51.7</c:v>
                </c:pt>
                <c:pt idx="199">
                  <c:v>52.6</c:v>
                </c:pt>
                <c:pt idx="200">
                  <c:v>53.5</c:v>
                </c:pt>
                <c:pt idx="201">
                  <c:v>53.7</c:v>
                </c:pt>
                <c:pt idx="202">
                  <c:v>54.9</c:v>
                </c:pt>
                <c:pt idx="203">
                  <c:v>55.2</c:v>
                </c:pt>
                <c:pt idx="204">
                  <c:v>55.4</c:v>
                </c:pt>
                <c:pt idx="205">
                  <c:v>56.2</c:v>
                </c:pt>
                <c:pt idx="206">
                  <c:v>56.7</c:v>
                </c:pt>
                <c:pt idx="207">
                  <c:v>57</c:v>
                </c:pt>
                <c:pt idx="208">
                  <c:v>57.4</c:v>
                </c:pt>
                <c:pt idx="209">
                  <c:v>56.6</c:v>
                </c:pt>
                <c:pt idx="210">
                  <c:v>57.4</c:v>
                </c:pt>
                <c:pt idx="211">
                  <c:v>58.1</c:v>
                </c:pt>
                <c:pt idx="212">
                  <c:v>58.5</c:v>
                </c:pt>
                <c:pt idx="213">
                  <c:v>60.1</c:v>
                </c:pt>
                <c:pt idx="214">
                  <c:v>60.6</c:v>
                </c:pt>
                <c:pt idx="215">
                  <c:v>59.6</c:v>
                </c:pt>
                <c:pt idx="216">
                  <c:v>58.6</c:v>
                </c:pt>
                <c:pt idx="217">
                  <c:v>56.6</c:v>
                </c:pt>
                <c:pt idx="218">
                  <c:v>56.2</c:v>
                </c:pt>
                <c:pt idx="219">
                  <c:v>55.5</c:v>
                </c:pt>
                <c:pt idx="220">
                  <c:v>54.9</c:v>
                </c:pt>
                <c:pt idx="221">
                  <c:v>55.1</c:v>
                </c:pt>
                <c:pt idx="222">
                  <c:v>54.6</c:v>
                </c:pt>
                <c:pt idx="223">
                  <c:v>53.2</c:v>
                </c:pt>
                <c:pt idx="224">
                  <c:v>52</c:v>
                </c:pt>
                <c:pt idx="225">
                  <c:v>51.8</c:v>
                </c:pt>
                <c:pt idx="226">
                  <c:v>51.4</c:v>
                </c:pt>
                <c:pt idx="227">
                  <c:v>50.5</c:v>
                </c:pt>
                <c:pt idx="228">
                  <c:v>49.3</c:v>
                </c:pt>
                <c:pt idx="229">
                  <c:v>47.5</c:v>
                </c:pt>
                <c:pt idx="230">
                  <c:v>47.9</c:v>
                </c:pt>
                <c:pt idx="231">
                  <c:v>47.7</c:v>
                </c:pt>
                <c:pt idx="232">
                  <c:v>47.6</c:v>
                </c:pt>
                <c:pt idx="233">
                  <c:v>46.5</c:v>
                </c:pt>
                <c:pt idx="234">
                  <c:v>47</c:v>
                </c:pt>
                <c:pt idx="235">
                  <c:v>45.7</c:v>
                </c:pt>
                <c:pt idx="236">
                  <c:v>45.9</c:v>
                </c:pt>
                <c:pt idx="237">
                  <c:v>46.9</c:v>
                </c:pt>
                <c:pt idx="238">
                  <c:v>46.3</c:v>
                </c:pt>
              </c:numCache>
            </c:numRef>
          </c:val>
          <c:smooth val="0"/>
          <c:extLst>
            <c:ext xmlns:c16="http://schemas.microsoft.com/office/drawing/2014/chart" uri="{C3380CC4-5D6E-409C-BE32-E72D297353CC}">
              <c16:uniqueId val="{00000001-2842-4A20-9A16-B0F9068D82E8}"/>
            </c:ext>
          </c:extLst>
        </c:ser>
        <c:ser>
          <c:idx val="0"/>
          <c:order val="2"/>
          <c:tx>
            <c:v>PMI služby eurozóny</c:v>
          </c:tx>
          <c:spPr>
            <a:ln w="19050">
              <a:solidFill>
                <a:sysClr val="window" lastClr="FFFFFF">
                  <a:lumMod val="50000"/>
                </a:sysClr>
              </a:solidFill>
              <a:prstDash val="solid"/>
            </a:ln>
          </c:spPr>
          <c:marker>
            <c:symbol val="none"/>
          </c:marker>
          <c:dPt>
            <c:idx val="2"/>
            <c:bubble3D val="0"/>
            <c:extLst>
              <c:ext xmlns:c16="http://schemas.microsoft.com/office/drawing/2014/chart" uri="{C3380CC4-5D6E-409C-BE32-E72D297353CC}">
                <c16:uniqueId val="{00000002-2842-4A20-9A16-B0F9068D82E8}"/>
              </c:ext>
            </c:extLst>
          </c:dPt>
          <c:cat>
            <c:numRef>
              <c:f>'[75]PMI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'[75]PMI data'!$K$4:$K$242</c:f>
              <c:numCache>
                <c:formatCode>General</c:formatCode>
                <c:ptCount val="239"/>
                <c:pt idx="0">
                  <c:v>59.715000000000003</c:v>
                </c:pt>
                <c:pt idx="1">
                  <c:v>61.051000000000002</c:v>
                </c:pt>
                <c:pt idx="2">
                  <c:v>62.360999999999997</c:v>
                </c:pt>
                <c:pt idx="3">
                  <c:v>61.533999999999999</c:v>
                </c:pt>
                <c:pt idx="4">
                  <c:v>60.872999999999998</c:v>
                </c:pt>
                <c:pt idx="5">
                  <c:v>60.633000000000003</c:v>
                </c:pt>
                <c:pt idx="6">
                  <c:v>60.377000000000002</c:v>
                </c:pt>
                <c:pt idx="7">
                  <c:v>60.180999999999997</c:v>
                </c:pt>
                <c:pt idx="8">
                  <c:v>57.899000000000001</c:v>
                </c:pt>
                <c:pt idx="9">
                  <c:v>56.636000000000003</c:v>
                </c:pt>
                <c:pt idx="10">
                  <c:v>56.655000000000001</c:v>
                </c:pt>
                <c:pt idx="11">
                  <c:v>55.451999999999998</c:v>
                </c:pt>
                <c:pt idx="12">
                  <c:v>54.493000000000002</c:v>
                </c:pt>
                <c:pt idx="13">
                  <c:v>53.371000000000002</c:v>
                </c:pt>
                <c:pt idx="14">
                  <c:v>53.125999999999998</c:v>
                </c:pt>
                <c:pt idx="15">
                  <c:v>52.539000000000001</c:v>
                </c:pt>
                <c:pt idx="16">
                  <c:v>53.314999999999998</c:v>
                </c:pt>
                <c:pt idx="17">
                  <c:v>52.994</c:v>
                </c:pt>
                <c:pt idx="18">
                  <c:v>51.655000000000001</c:v>
                </c:pt>
                <c:pt idx="19">
                  <c:v>49.037999999999997</c:v>
                </c:pt>
                <c:pt idx="20">
                  <c:v>46.683</c:v>
                </c:pt>
                <c:pt idx="21">
                  <c:v>46.997</c:v>
                </c:pt>
                <c:pt idx="22">
                  <c:v>49.865000000000002</c:v>
                </c:pt>
                <c:pt idx="23">
                  <c:v>51.192999999999998</c:v>
                </c:pt>
                <c:pt idx="24">
                  <c:v>51.823999999999998</c:v>
                </c:pt>
                <c:pt idx="25">
                  <c:v>53.177</c:v>
                </c:pt>
                <c:pt idx="26">
                  <c:v>53.555999999999997</c:v>
                </c:pt>
                <c:pt idx="27">
                  <c:v>52.161999999999999</c:v>
                </c:pt>
                <c:pt idx="28">
                  <c:v>52.97</c:v>
                </c:pt>
                <c:pt idx="29">
                  <c:v>52.341999999999999</c:v>
                </c:pt>
                <c:pt idx="30">
                  <c:v>50.936999999999998</c:v>
                </c:pt>
                <c:pt idx="31">
                  <c:v>49.304000000000002</c:v>
                </c:pt>
                <c:pt idx="32">
                  <c:v>50.143999999999998</c:v>
                </c:pt>
                <c:pt idx="33">
                  <c:v>50.816000000000003</c:v>
                </c:pt>
                <c:pt idx="34">
                  <c:v>50.500999999999998</c:v>
                </c:pt>
                <c:pt idx="35">
                  <c:v>49.999000000000002</c:v>
                </c:pt>
                <c:pt idx="36">
                  <c:v>48.895000000000003</c:v>
                </c:pt>
                <c:pt idx="37">
                  <c:v>47.731000000000002</c:v>
                </c:pt>
                <c:pt idx="38">
                  <c:v>47.679000000000002</c:v>
                </c:pt>
                <c:pt idx="39">
                  <c:v>47.893000000000001</c:v>
                </c:pt>
                <c:pt idx="40">
                  <c:v>48.152000000000001</c:v>
                </c:pt>
                <c:pt idx="41">
                  <c:v>50.244</c:v>
                </c:pt>
                <c:pt idx="42">
                  <c:v>51.994</c:v>
                </c:pt>
                <c:pt idx="43">
                  <c:v>53.579000000000001</c:v>
                </c:pt>
                <c:pt idx="44">
                  <c:v>56.045000000000002</c:v>
                </c:pt>
                <c:pt idx="45">
                  <c:v>57.500999999999998</c:v>
                </c:pt>
                <c:pt idx="46">
                  <c:v>56.636000000000003</c:v>
                </c:pt>
                <c:pt idx="47">
                  <c:v>57.26</c:v>
                </c:pt>
                <c:pt idx="48">
                  <c:v>56.220999999999997</c:v>
                </c:pt>
                <c:pt idx="49">
                  <c:v>54.402000000000001</c:v>
                </c:pt>
                <c:pt idx="50">
                  <c:v>54.536999999999999</c:v>
                </c:pt>
                <c:pt idx="51">
                  <c:v>55.758000000000003</c:v>
                </c:pt>
                <c:pt idx="52">
                  <c:v>55.311999999999998</c:v>
                </c:pt>
                <c:pt idx="53">
                  <c:v>55.311999999999998</c:v>
                </c:pt>
                <c:pt idx="54">
                  <c:v>54.47</c:v>
                </c:pt>
                <c:pt idx="55">
                  <c:v>53.334000000000003</c:v>
                </c:pt>
                <c:pt idx="56">
                  <c:v>53.543999999999997</c:v>
                </c:pt>
                <c:pt idx="57">
                  <c:v>52.582999999999998</c:v>
                </c:pt>
                <c:pt idx="58">
                  <c:v>52.646999999999998</c:v>
                </c:pt>
                <c:pt idx="59">
                  <c:v>53.37</c:v>
                </c:pt>
                <c:pt idx="60">
                  <c:v>52.960999999999999</c:v>
                </c:pt>
                <c:pt idx="61">
                  <c:v>52.994999999999997</c:v>
                </c:pt>
                <c:pt idx="62">
                  <c:v>52.758000000000003</c:v>
                </c:pt>
                <c:pt idx="63">
                  <c:v>53.524000000000001</c:v>
                </c:pt>
                <c:pt idx="64">
                  <c:v>53.134</c:v>
                </c:pt>
                <c:pt idx="65">
                  <c:v>53.460999999999999</c:v>
                </c:pt>
                <c:pt idx="66">
                  <c:v>53.395000000000003</c:v>
                </c:pt>
                <c:pt idx="67">
                  <c:v>54.652999999999999</c:v>
                </c:pt>
                <c:pt idx="68">
                  <c:v>54.914999999999999</c:v>
                </c:pt>
                <c:pt idx="69">
                  <c:v>55.241999999999997</c:v>
                </c:pt>
                <c:pt idx="70">
                  <c:v>56.771999999999998</c:v>
                </c:pt>
                <c:pt idx="71">
                  <c:v>57.017000000000003</c:v>
                </c:pt>
                <c:pt idx="72">
                  <c:v>58.210999999999999</c:v>
                </c:pt>
                <c:pt idx="73">
                  <c:v>58.158000000000001</c:v>
                </c:pt>
                <c:pt idx="74">
                  <c:v>58.332000000000001</c:v>
                </c:pt>
                <c:pt idx="75">
                  <c:v>58.692999999999998</c:v>
                </c:pt>
                <c:pt idx="76">
                  <c:v>60.654000000000003</c:v>
                </c:pt>
                <c:pt idx="77">
                  <c:v>57.863999999999997</c:v>
                </c:pt>
                <c:pt idx="78">
                  <c:v>57.448</c:v>
                </c:pt>
                <c:pt idx="79">
                  <c:v>56.654000000000003</c:v>
                </c:pt>
                <c:pt idx="80">
                  <c:v>56.49</c:v>
                </c:pt>
                <c:pt idx="81">
                  <c:v>57.554000000000002</c:v>
                </c:pt>
                <c:pt idx="82">
                  <c:v>57.180999999999997</c:v>
                </c:pt>
                <c:pt idx="83">
                  <c:v>57.88</c:v>
                </c:pt>
                <c:pt idx="84">
                  <c:v>57.506</c:v>
                </c:pt>
                <c:pt idx="85">
                  <c:v>57.353000000000002</c:v>
                </c:pt>
                <c:pt idx="86">
                  <c:v>56.991</c:v>
                </c:pt>
                <c:pt idx="87">
                  <c:v>57.26</c:v>
                </c:pt>
                <c:pt idx="88">
                  <c:v>58.331000000000003</c:v>
                </c:pt>
                <c:pt idx="89">
                  <c:v>58.343000000000004</c:v>
                </c:pt>
                <c:pt idx="90">
                  <c:v>58.039000000000001</c:v>
                </c:pt>
                <c:pt idx="91">
                  <c:v>54.219000000000001</c:v>
                </c:pt>
                <c:pt idx="92">
                  <c:v>55.814</c:v>
                </c:pt>
                <c:pt idx="93">
                  <c:v>54.142000000000003</c:v>
                </c:pt>
                <c:pt idx="94">
                  <c:v>53.14</c:v>
                </c:pt>
                <c:pt idx="95">
                  <c:v>50.555</c:v>
                </c:pt>
                <c:pt idx="96">
                  <c:v>52.286999999999999</c:v>
                </c:pt>
                <c:pt idx="97">
                  <c:v>51.609000000000002</c:v>
                </c:pt>
                <c:pt idx="98">
                  <c:v>51.976999999999997</c:v>
                </c:pt>
                <c:pt idx="99">
                  <c:v>50.594999999999999</c:v>
                </c:pt>
                <c:pt idx="100">
                  <c:v>49.127000000000002</c:v>
                </c:pt>
                <c:pt idx="101">
                  <c:v>48.317</c:v>
                </c:pt>
                <c:pt idx="102">
                  <c:v>48.454999999999998</c:v>
                </c:pt>
                <c:pt idx="103">
                  <c:v>48.442</c:v>
                </c:pt>
                <c:pt idx="104">
                  <c:v>45.756</c:v>
                </c:pt>
                <c:pt idx="105">
                  <c:v>42.466000000000001</c:v>
                </c:pt>
                <c:pt idx="106">
                  <c:v>42.061999999999998</c:v>
                </c:pt>
                <c:pt idx="107">
                  <c:v>42.158999999999999</c:v>
                </c:pt>
                <c:pt idx="108">
                  <c:v>39.24</c:v>
                </c:pt>
                <c:pt idx="109">
                  <c:v>40.947000000000003</c:v>
                </c:pt>
                <c:pt idx="110">
                  <c:v>43.762</c:v>
                </c:pt>
                <c:pt idx="111">
                  <c:v>44.822000000000003</c:v>
                </c:pt>
                <c:pt idx="112">
                  <c:v>44.651000000000003</c:v>
                </c:pt>
                <c:pt idx="113">
                  <c:v>45.692</c:v>
                </c:pt>
                <c:pt idx="114">
                  <c:v>49.921999999999997</c:v>
                </c:pt>
                <c:pt idx="115">
                  <c:v>50.86</c:v>
                </c:pt>
                <c:pt idx="116">
                  <c:v>52.578000000000003</c:v>
                </c:pt>
                <c:pt idx="117">
                  <c:v>53.04</c:v>
                </c:pt>
                <c:pt idx="118">
                  <c:v>53.634</c:v>
                </c:pt>
                <c:pt idx="119">
                  <c:v>52.502000000000002</c:v>
                </c:pt>
                <c:pt idx="120">
                  <c:v>51.81</c:v>
                </c:pt>
                <c:pt idx="121">
                  <c:v>54.08</c:v>
                </c:pt>
                <c:pt idx="122">
                  <c:v>55.595999999999997</c:v>
                </c:pt>
                <c:pt idx="123">
                  <c:v>56.167999999999999</c:v>
                </c:pt>
                <c:pt idx="124">
                  <c:v>55.506999999999998</c:v>
                </c:pt>
                <c:pt idx="125">
                  <c:v>55.783000000000001</c:v>
                </c:pt>
                <c:pt idx="126">
                  <c:v>55.875</c:v>
                </c:pt>
                <c:pt idx="127">
                  <c:v>54.085999999999999</c:v>
                </c:pt>
                <c:pt idx="128">
                  <c:v>53.347999999999999</c:v>
                </c:pt>
                <c:pt idx="129">
                  <c:v>55.42</c:v>
                </c:pt>
                <c:pt idx="130">
                  <c:v>54.22</c:v>
                </c:pt>
                <c:pt idx="131">
                  <c:v>55.936</c:v>
                </c:pt>
                <c:pt idx="132">
                  <c:v>56.753999999999998</c:v>
                </c:pt>
                <c:pt idx="133">
                  <c:v>57.158999999999999</c:v>
                </c:pt>
                <c:pt idx="134">
                  <c:v>56.732999999999997</c:v>
                </c:pt>
                <c:pt idx="135">
                  <c:v>55.991</c:v>
                </c:pt>
                <c:pt idx="136">
                  <c:v>53.710999999999999</c:v>
                </c:pt>
                <c:pt idx="137">
                  <c:v>51.578000000000003</c:v>
                </c:pt>
                <c:pt idx="138">
                  <c:v>51.484000000000002</c:v>
                </c:pt>
                <c:pt idx="139">
                  <c:v>48.843000000000004</c:v>
                </c:pt>
                <c:pt idx="140">
                  <c:v>46.402999999999999</c:v>
                </c:pt>
                <c:pt idx="141">
                  <c:v>47.533000000000001</c:v>
                </c:pt>
                <c:pt idx="142">
                  <c:v>48.802</c:v>
                </c:pt>
                <c:pt idx="143">
                  <c:v>50.445999999999998</c:v>
                </c:pt>
                <c:pt idx="144">
                  <c:v>48.847999999999999</c:v>
                </c:pt>
                <c:pt idx="145">
                  <c:v>49.197000000000003</c:v>
                </c:pt>
                <c:pt idx="146">
                  <c:v>46.881999999999998</c:v>
                </c:pt>
                <c:pt idx="147">
                  <c:v>46.668999999999997</c:v>
                </c:pt>
                <c:pt idx="148">
                  <c:v>47.131999999999998</c:v>
                </c:pt>
                <c:pt idx="149">
                  <c:v>47.9</c:v>
                </c:pt>
                <c:pt idx="150">
                  <c:v>47.23</c:v>
                </c:pt>
                <c:pt idx="151">
                  <c:v>46.149000000000001</c:v>
                </c:pt>
                <c:pt idx="152">
                  <c:v>46.042999999999999</c:v>
                </c:pt>
                <c:pt idx="153">
                  <c:v>46.741</c:v>
                </c:pt>
                <c:pt idx="154">
                  <c:v>47.823999999999998</c:v>
                </c:pt>
                <c:pt idx="155">
                  <c:v>48.618000000000002</c:v>
                </c:pt>
                <c:pt idx="156">
                  <c:v>47.871000000000002</c:v>
                </c:pt>
                <c:pt idx="157">
                  <c:v>46.353999999999999</c:v>
                </c:pt>
                <c:pt idx="158">
                  <c:v>47.012</c:v>
                </c:pt>
                <c:pt idx="159">
                  <c:v>47.235999999999997</c:v>
                </c:pt>
                <c:pt idx="160">
                  <c:v>48.26</c:v>
                </c:pt>
                <c:pt idx="161">
                  <c:v>49.765999999999998</c:v>
                </c:pt>
                <c:pt idx="162">
                  <c:v>50.694000000000003</c:v>
                </c:pt>
                <c:pt idx="163">
                  <c:v>52.182000000000002</c:v>
                </c:pt>
                <c:pt idx="164">
                  <c:v>51.551000000000002</c:v>
                </c:pt>
                <c:pt idx="165">
                  <c:v>51.180999999999997</c:v>
                </c:pt>
                <c:pt idx="166">
                  <c:v>50.959000000000003</c:v>
                </c:pt>
                <c:pt idx="167">
                  <c:v>51.569000000000003</c:v>
                </c:pt>
                <c:pt idx="168">
                  <c:v>52.573</c:v>
                </c:pt>
                <c:pt idx="169">
                  <c:v>52.158999999999999</c:v>
                </c:pt>
                <c:pt idx="170">
                  <c:v>53.121000000000002</c:v>
                </c:pt>
                <c:pt idx="171">
                  <c:v>53.225000000000001</c:v>
                </c:pt>
                <c:pt idx="172">
                  <c:v>52.820999999999998</c:v>
                </c:pt>
                <c:pt idx="173">
                  <c:v>54.162999999999997</c:v>
                </c:pt>
                <c:pt idx="174">
                  <c:v>53.104999999999997</c:v>
                </c:pt>
                <c:pt idx="175">
                  <c:v>52.354999999999997</c:v>
                </c:pt>
                <c:pt idx="176">
                  <c:v>52.281999999999996</c:v>
                </c:pt>
                <c:pt idx="177">
                  <c:v>51.1</c:v>
                </c:pt>
                <c:pt idx="178">
                  <c:v>51.6</c:v>
                </c:pt>
                <c:pt idx="179">
                  <c:v>52.7</c:v>
                </c:pt>
                <c:pt idx="180">
                  <c:v>53.7</c:v>
                </c:pt>
                <c:pt idx="181">
                  <c:v>54.2</c:v>
                </c:pt>
                <c:pt idx="182">
                  <c:v>54.1</c:v>
                </c:pt>
                <c:pt idx="183">
                  <c:v>53.8</c:v>
                </c:pt>
                <c:pt idx="184">
                  <c:v>54.4</c:v>
                </c:pt>
                <c:pt idx="185">
                  <c:v>54</c:v>
                </c:pt>
                <c:pt idx="186">
                  <c:v>54.4</c:v>
                </c:pt>
                <c:pt idx="187">
                  <c:v>53.7</c:v>
                </c:pt>
                <c:pt idx="188">
                  <c:v>54.1</c:v>
                </c:pt>
                <c:pt idx="189">
                  <c:v>54.2</c:v>
                </c:pt>
                <c:pt idx="190">
                  <c:v>54.2</c:v>
                </c:pt>
                <c:pt idx="191">
                  <c:v>53.6</c:v>
                </c:pt>
                <c:pt idx="192">
                  <c:v>53.3</c:v>
                </c:pt>
                <c:pt idx="193">
                  <c:v>53.1</c:v>
                </c:pt>
                <c:pt idx="194">
                  <c:v>53.1</c:v>
                </c:pt>
                <c:pt idx="195">
                  <c:v>53.3</c:v>
                </c:pt>
                <c:pt idx="196">
                  <c:v>52.8</c:v>
                </c:pt>
                <c:pt idx="197">
                  <c:v>52.9</c:v>
                </c:pt>
                <c:pt idx="198">
                  <c:v>52.8</c:v>
                </c:pt>
                <c:pt idx="199">
                  <c:v>52.2</c:v>
                </c:pt>
                <c:pt idx="200">
                  <c:v>52.8</c:v>
                </c:pt>
                <c:pt idx="201">
                  <c:v>53.8</c:v>
                </c:pt>
                <c:pt idx="202">
                  <c:v>53.7</c:v>
                </c:pt>
                <c:pt idx="203">
                  <c:v>53.7</c:v>
                </c:pt>
                <c:pt idx="204">
                  <c:v>55.5</c:v>
                </c:pt>
                <c:pt idx="205">
                  <c:v>56</c:v>
                </c:pt>
                <c:pt idx="206">
                  <c:v>56.4</c:v>
                </c:pt>
                <c:pt idx="207">
                  <c:v>56.3</c:v>
                </c:pt>
                <c:pt idx="208">
                  <c:v>55.4</c:v>
                </c:pt>
                <c:pt idx="209">
                  <c:v>55.4</c:v>
                </c:pt>
                <c:pt idx="210">
                  <c:v>54.7</c:v>
                </c:pt>
                <c:pt idx="211">
                  <c:v>55.8</c:v>
                </c:pt>
                <c:pt idx="212">
                  <c:v>55</c:v>
                </c:pt>
                <c:pt idx="213">
                  <c:v>56.2</c:v>
                </c:pt>
                <c:pt idx="214">
                  <c:v>56.6</c:v>
                </c:pt>
                <c:pt idx="215">
                  <c:v>58</c:v>
                </c:pt>
                <c:pt idx="216">
                  <c:v>56.2</c:v>
                </c:pt>
                <c:pt idx="217">
                  <c:v>54.9</c:v>
                </c:pt>
                <c:pt idx="218">
                  <c:v>54.7</c:v>
                </c:pt>
                <c:pt idx="219">
                  <c:v>53.8</c:v>
                </c:pt>
                <c:pt idx="220">
                  <c:v>55.2</c:v>
                </c:pt>
                <c:pt idx="221">
                  <c:v>54.2</c:v>
                </c:pt>
                <c:pt idx="222">
                  <c:v>54.4</c:v>
                </c:pt>
                <c:pt idx="223">
                  <c:v>54.7</c:v>
                </c:pt>
                <c:pt idx="224">
                  <c:v>53.7</c:v>
                </c:pt>
                <c:pt idx="225">
                  <c:v>53.4</c:v>
                </c:pt>
                <c:pt idx="226">
                  <c:v>51.2</c:v>
                </c:pt>
                <c:pt idx="227">
                  <c:v>51.2</c:v>
                </c:pt>
                <c:pt idx="228">
                  <c:v>52.8</c:v>
                </c:pt>
                <c:pt idx="229">
                  <c:v>53.3</c:v>
                </c:pt>
                <c:pt idx="230">
                  <c:v>52.8</c:v>
                </c:pt>
                <c:pt idx="231">
                  <c:v>52.9</c:v>
                </c:pt>
                <c:pt idx="232">
                  <c:v>53.6</c:v>
                </c:pt>
                <c:pt idx="233">
                  <c:v>53.2</c:v>
                </c:pt>
                <c:pt idx="234">
                  <c:v>53.5</c:v>
                </c:pt>
                <c:pt idx="235">
                  <c:v>51.6</c:v>
                </c:pt>
                <c:pt idx="236">
                  <c:v>52.2</c:v>
                </c:pt>
                <c:pt idx="237">
                  <c:v>51.9</c:v>
                </c:pt>
                <c:pt idx="238">
                  <c:v>52.8</c:v>
                </c:pt>
              </c:numCache>
            </c:numRef>
          </c:val>
          <c:smooth val="0"/>
          <c:extLst>
            <c:ext xmlns:c16="http://schemas.microsoft.com/office/drawing/2014/chart" uri="{C3380CC4-5D6E-409C-BE32-E72D297353CC}">
              <c16:uniqueId val="{00000003-2842-4A20-9A16-B0F9068D82E8}"/>
            </c:ext>
          </c:extLst>
        </c:ser>
        <c:ser>
          <c:idx val="1"/>
          <c:order val="3"/>
          <c:tx>
            <c:v>PMI hranica rastu</c:v>
          </c:tx>
          <c:spPr>
            <a:ln w="19050">
              <a:solidFill>
                <a:srgbClr val="C00000"/>
              </a:solidFill>
            </a:ln>
          </c:spPr>
          <c:marker>
            <c:symbol val="none"/>
          </c:marker>
          <c:cat>
            <c:numRef>
              <c:f>'[75]PMI data'!$A$4:$A$242</c:f>
              <c:numCache>
                <c:formatCode>General</c:formatCode>
                <c:ptCount val="239"/>
                <c:pt idx="0">
                  <c:v>36585</c:v>
                </c:pt>
                <c:pt idx="1">
                  <c:v>36616</c:v>
                </c:pt>
                <c:pt idx="2">
                  <c:v>36646</c:v>
                </c:pt>
                <c:pt idx="3">
                  <c:v>36677</c:v>
                </c:pt>
                <c:pt idx="4">
                  <c:v>36707</c:v>
                </c:pt>
                <c:pt idx="5">
                  <c:v>36738</c:v>
                </c:pt>
                <c:pt idx="6">
                  <c:v>36769</c:v>
                </c:pt>
                <c:pt idx="7">
                  <c:v>36799</c:v>
                </c:pt>
                <c:pt idx="8">
                  <c:v>36830</c:v>
                </c:pt>
                <c:pt idx="9">
                  <c:v>36860</c:v>
                </c:pt>
                <c:pt idx="10">
                  <c:v>36891</c:v>
                </c:pt>
                <c:pt idx="11">
                  <c:v>36922</c:v>
                </c:pt>
                <c:pt idx="12">
                  <c:v>36950</c:v>
                </c:pt>
                <c:pt idx="13">
                  <c:v>36981</c:v>
                </c:pt>
                <c:pt idx="14">
                  <c:v>37011</c:v>
                </c:pt>
                <c:pt idx="15">
                  <c:v>37042</c:v>
                </c:pt>
                <c:pt idx="16">
                  <c:v>37072</c:v>
                </c:pt>
                <c:pt idx="17">
                  <c:v>37103</c:v>
                </c:pt>
                <c:pt idx="18">
                  <c:v>37134</c:v>
                </c:pt>
                <c:pt idx="19">
                  <c:v>37164</c:v>
                </c:pt>
                <c:pt idx="20">
                  <c:v>37195</c:v>
                </c:pt>
                <c:pt idx="21">
                  <c:v>37225</c:v>
                </c:pt>
                <c:pt idx="22">
                  <c:v>37256</c:v>
                </c:pt>
                <c:pt idx="23">
                  <c:v>37287</c:v>
                </c:pt>
                <c:pt idx="24">
                  <c:v>37315</c:v>
                </c:pt>
                <c:pt idx="25">
                  <c:v>37346</c:v>
                </c:pt>
                <c:pt idx="26">
                  <c:v>37376</c:v>
                </c:pt>
                <c:pt idx="27">
                  <c:v>37407</c:v>
                </c:pt>
                <c:pt idx="28">
                  <c:v>37437</c:v>
                </c:pt>
                <c:pt idx="29">
                  <c:v>37468</c:v>
                </c:pt>
                <c:pt idx="30">
                  <c:v>37499</c:v>
                </c:pt>
                <c:pt idx="31">
                  <c:v>37529</c:v>
                </c:pt>
                <c:pt idx="32">
                  <c:v>37560</c:v>
                </c:pt>
                <c:pt idx="33">
                  <c:v>37590</c:v>
                </c:pt>
                <c:pt idx="34">
                  <c:v>37621</c:v>
                </c:pt>
                <c:pt idx="35">
                  <c:v>37652</c:v>
                </c:pt>
                <c:pt idx="36">
                  <c:v>37680</c:v>
                </c:pt>
                <c:pt idx="37">
                  <c:v>37711</c:v>
                </c:pt>
                <c:pt idx="38">
                  <c:v>37741</c:v>
                </c:pt>
                <c:pt idx="39">
                  <c:v>37772</c:v>
                </c:pt>
                <c:pt idx="40">
                  <c:v>37802</c:v>
                </c:pt>
                <c:pt idx="41">
                  <c:v>37833</c:v>
                </c:pt>
                <c:pt idx="42">
                  <c:v>37864</c:v>
                </c:pt>
                <c:pt idx="43">
                  <c:v>37894</c:v>
                </c:pt>
                <c:pt idx="44">
                  <c:v>37925</c:v>
                </c:pt>
                <c:pt idx="45">
                  <c:v>37955</c:v>
                </c:pt>
                <c:pt idx="46">
                  <c:v>37986</c:v>
                </c:pt>
                <c:pt idx="47">
                  <c:v>38017</c:v>
                </c:pt>
                <c:pt idx="48">
                  <c:v>38046</c:v>
                </c:pt>
                <c:pt idx="49">
                  <c:v>38077</c:v>
                </c:pt>
                <c:pt idx="50">
                  <c:v>38107</c:v>
                </c:pt>
                <c:pt idx="51">
                  <c:v>38138</c:v>
                </c:pt>
                <c:pt idx="52">
                  <c:v>38168</c:v>
                </c:pt>
                <c:pt idx="53">
                  <c:v>38199</c:v>
                </c:pt>
                <c:pt idx="54">
                  <c:v>38230</c:v>
                </c:pt>
                <c:pt idx="55">
                  <c:v>38260</c:v>
                </c:pt>
                <c:pt idx="56">
                  <c:v>38291</c:v>
                </c:pt>
                <c:pt idx="57">
                  <c:v>38321</c:v>
                </c:pt>
                <c:pt idx="58">
                  <c:v>38352</c:v>
                </c:pt>
                <c:pt idx="59">
                  <c:v>38383</c:v>
                </c:pt>
                <c:pt idx="60">
                  <c:v>38411</c:v>
                </c:pt>
                <c:pt idx="61">
                  <c:v>38442</c:v>
                </c:pt>
                <c:pt idx="62">
                  <c:v>38472</c:v>
                </c:pt>
                <c:pt idx="63">
                  <c:v>38503</c:v>
                </c:pt>
                <c:pt idx="64">
                  <c:v>38533</c:v>
                </c:pt>
                <c:pt idx="65">
                  <c:v>38564</c:v>
                </c:pt>
                <c:pt idx="66">
                  <c:v>38595</c:v>
                </c:pt>
                <c:pt idx="67">
                  <c:v>38625</c:v>
                </c:pt>
                <c:pt idx="68">
                  <c:v>38656</c:v>
                </c:pt>
                <c:pt idx="69">
                  <c:v>38686</c:v>
                </c:pt>
                <c:pt idx="70">
                  <c:v>38717</c:v>
                </c:pt>
                <c:pt idx="71">
                  <c:v>38748</c:v>
                </c:pt>
                <c:pt idx="72">
                  <c:v>38776</c:v>
                </c:pt>
                <c:pt idx="73">
                  <c:v>38807</c:v>
                </c:pt>
                <c:pt idx="74">
                  <c:v>38837</c:v>
                </c:pt>
                <c:pt idx="75">
                  <c:v>38868</c:v>
                </c:pt>
                <c:pt idx="76">
                  <c:v>38898</c:v>
                </c:pt>
                <c:pt idx="77">
                  <c:v>38929</c:v>
                </c:pt>
                <c:pt idx="78">
                  <c:v>38960</c:v>
                </c:pt>
                <c:pt idx="79">
                  <c:v>38990</c:v>
                </c:pt>
                <c:pt idx="80">
                  <c:v>39021</c:v>
                </c:pt>
                <c:pt idx="81">
                  <c:v>39051</c:v>
                </c:pt>
                <c:pt idx="82">
                  <c:v>39082</c:v>
                </c:pt>
                <c:pt idx="83">
                  <c:v>39113</c:v>
                </c:pt>
                <c:pt idx="84">
                  <c:v>39141</c:v>
                </c:pt>
                <c:pt idx="85">
                  <c:v>39172</c:v>
                </c:pt>
                <c:pt idx="86">
                  <c:v>39202</c:v>
                </c:pt>
                <c:pt idx="87">
                  <c:v>39233</c:v>
                </c:pt>
                <c:pt idx="88">
                  <c:v>39263</c:v>
                </c:pt>
                <c:pt idx="89">
                  <c:v>39294</c:v>
                </c:pt>
                <c:pt idx="90">
                  <c:v>39325</c:v>
                </c:pt>
                <c:pt idx="91">
                  <c:v>39355</c:v>
                </c:pt>
                <c:pt idx="92">
                  <c:v>39386</c:v>
                </c:pt>
                <c:pt idx="93">
                  <c:v>39416</c:v>
                </c:pt>
                <c:pt idx="94">
                  <c:v>39447</c:v>
                </c:pt>
                <c:pt idx="95">
                  <c:v>39478</c:v>
                </c:pt>
                <c:pt idx="96">
                  <c:v>39507</c:v>
                </c:pt>
                <c:pt idx="97">
                  <c:v>39538</c:v>
                </c:pt>
                <c:pt idx="98">
                  <c:v>39568</c:v>
                </c:pt>
                <c:pt idx="99">
                  <c:v>39599</c:v>
                </c:pt>
                <c:pt idx="100">
                  <c:v>39629</c:v>
                </c:pt>
                <c:pt idx="101">
                  <c:v>39660</c:v>
                </c:pt>
                <c:pt idx="102">
                  <c:v>39691</c:v>
                </c:pt>
                <c:pt idx="103">
                  <c:v>39721</c:v>
                </c:pt>
                <c:pt idx="104">
                  <c:v>39752</c:v>
                </c:pt>
                <c:pt idx="105">
                  <c:v>39782</c:v>
                </c:pt>
                <c:pt idx="106">
                  <c:v>39813</c:v>
                </c:pt>
                <c:pt idx="107">
                  <c:v>39844</c:v>
                </c:pt>
                <c:pt idx="108">
                  <c:v>39872</c:v>
                </c:pt>
                <c:pt idx="109">
                  <c:v>39903</c:v>
                </c:pt>
                <c:pt idx="110">
                  <c:v>39933</c:v>
                </c:pt>
                <c:pt idx="111">
                  <c:v>39964</c:v>
                </c:pt>
                <c:pt idx="112">
                  <c:v>39994</c:v>
                </c:pt>
                <c:pt idx="113">
                  <c:v>40025</c:v>
                </c:pt>
                <c:pt idx="114">
                  <c:v>40056</c:v>
                </c:pt>
                <c:pt idx="115">
                  <c:v>40086</c:v>
                </c:pt>
                <c:pt idx="116">
                  <c:v>40117</c:v>
                </c:pt>
                <c:pt idx="117">
                  <c:v>40147</c:v>
                </c:pt>
                <c:pt idx="118">
                  <c:v>40178</c:v>
                </c:pt>
                <c:pt idx="119">
                  <c:v>40209</c:v>
                </c:pt>
                <c:pt idx="120">
                  <c:v>40237</c:v>
                </c:pt>
                <c:pt idx="121">
                  <c:v>40268</c:v>
                </c:pt>
                <c:pt idx="122">
                  <c:v>40298</c:v>
                </c:pt>
                <c:pt idx="123">
                  <c:v>40329</c:v>
                </c:pt>
                <c:pt idx="124">
                  <c:v>40359</c:v>
                </c:pt>
                <c:pt idx="125">
                  <c:v>40390</c:v>
                </c:pt>
                <c:pt idx="126">
                  <c:v>40421</c:v>
                </c:pt>
                <c:pt idx="127">
                  <c:v>40451</c:v>
                </c:pt>
                <c:pt idx="128">
                  <c:v>40482</c:v>
                </c:pt>
                <c:pt idx="129">
                  <c:v>40512</c:v>
                </c:pt>
                <c:pt idx="130">
                  <c:v>40543</c:v>
                </c:pt>
                <c:pt idx="131">
                  <c:v>40574</c:v>
                </c:pt>
                <c:pt idx="132">
                  <c:v>40602</c:v>
                </c:pt>
                <c:pt idx="133">
                  <c:v>40633</c:v>
                </c:pt>
                <c:pt idx="134">
                  <c:v>40663</c:v>
                </c:pt>
                <c:pt idx="135">
                  <c:v>40694</c:v>
                </c:pt>
                <c:pt idx="136">
                  <c:v>40724</c:v>
                </c:pt>
                <c:pt idx="137">
                  <c:v>40755</c:v>
                </c:pt>
                <c:pt idx="138">
                  <c:v>40786</c:v>
                </c:pt>
                <c:pt idx="139">
                  <c:v>40816</c:v>
                </c:pt>
                <c:pt idx="140">
                  <c:v>40847</c:v>
                </c:pt>
                <c:pt idx="141">
                  <c:v>40877</c:v>
                </c:pt>
                <c:pt idx="142">
                  <c:v>40908</c:v>
                </c:pt>
                <c:pt idx="143">
                  <c:v>40939</c:v>
                </c:pt>
                <c:pt idx="144">
                  <c:v>40968</c:v>
                </c:pt>
                <c:pt idx="145">
                  <c:v>40999</c:v>
                </c:pt>
                <c:pt idx="146">
                  <c:v>41029</c:v>
                </c:pt>
                <c:pt idx="147">
                  <c:v>41060</c:v>
                </c:pt>
                <c:pt idx="148">
                  <c:v>41090</c:v>
                </c:pt>
                <c:pt idx="149">
                  <c:v>41121</c:v>
                </c:pt>
                <c:pt idx="150">
                  <c:v>41152</c:v>
                </c:pt>
                <c:pt idx="151">
                  <c:v>41182</c:v>
                </c:pt>
                <c:pt idx="152">
                  <c:v>41213</c:v>
                </c:pt>
                <c:pt idx="153">
                  <c:v>41243</c:v>
                </c:pt>
                <c:pt idx="154">
                  <c:v>41274</c:v>
                </c:pt>
                <c:pt idx="155">
                  <c:v>41305</c:v>
                </c:pt>
                <c:pt idx="156">
                  <c:v>41333</c:v>
                </c:pt>
                <c:pt idx="157">
                  <c:v>41364</c:v>
                </c:pt>
                <c:pt idx="158">
                  <c:v>41394</c:v>
                </c:pt>
                <c:pt idx="159">
                  <c:v>41425</c:v>
                </c:pt>
                <c:pt idx="160">
                  <c:v>41455</c:v>
                </c:pt>
                <c:pt idx="161">
                  <c:v>41486</c:v>
                </c:pt>
                <c:pt idx="162">
                  <c:v>41517</c:v>
                </c:pt>
                <c:pt idx="163">
                  <c:v>41547</c:v>
                </c:pt>
                <c:pt idx="164">
                  <c:v>41578</c:v>
                </c:pt>
                <c:pt idx="165">
                  <c:v>41608</c:v>
                </c:pt>
                <c:pt idx="166">
                  <c:v>41639</c:v>
                </c:pt>
                <c:pt idx="167">
                  <c:v>41670</c:v>
                </c:pt>
                <c:pt idx="168">
                  <c:v>41698</c:v>
                </c:pt>
                <c:pt idx="169">
                  <c:v>41729</c:v>
                </c:pt>
                <c:pt idx="170">
                  <c:v>41759</c:v>
                </c:pt>
                <c:pt idx="171">
                  <c:v>41790</c:v>
                </c:pt>
                <c:pt idx="172">
                  <c:v>41820</c:v>
                </c:pt>
                <c:pt idx="173">
                  <c:v>41851</c:v>
                </c:pt>
                <c:pt idx="174">
                  <c:v>41882</c:v>
                </c:pt>
                <c:pt idx="175">
                  <c:v>41912</c:v>
                </c:pt>
                <c:pt idx="176">
                  <c:v>41943</c:v>
                </c:pt>
                <c:pt idx="177">
                  <c:v>41973</c:v>
                </c:pt>
                <c:pt idx="178">
                  <c:v>42004</c:v>
                </c:pt>
                <c:pt idx="179">
                  <c:v>42035</c:v>
                </c:pt>
                <c:pt idx="180">
                  <c:v>42063</c:v>
                </c:pt>
                <c:pt idx="181">
                  <c:v>42094</c:v>
                </c:pt>
                <c:pt idx="182">
                  <c:v>42124</c:v>
                </c:pt>
                <c:pt idx="183">
                  <c:v>42155</c:v>
                </c:pt>
                <c:pt idx="184">
                  <c:v>42185</c:v>
                </c:pt>
                <c:pt idx="185">
                  <c:v>42216</c:v>
                </c:pt>
                <c:pt idx="186">
                  <c:v>42247</c:v>
                </c:pt>
                <c:pt idx="187">
                  <c:v>42277</c:v>
                </c:pt>
                <c:pt idx="188">
                  <c:v>42308</c:v>
                </c:pt>
                <c:pt idx="189">
                  <c:v>42338</c:v>
                </c:pt>
                <c:pt idx="190">
                  <c:v>42369</c:v>
                </c:pt>
                <c:pt idx="191">
                  <c:v>42400</c:v>
                </c:pt>
                <c:pt idx="192">
                  <c:v>42429</c:v>
                </c:pt>
                <c:pt idx="193">
                  <c:v>42460</c:v>
                </c:pt>
                <c:pt idx="194">
                  <c:v>42490</c:v>
                </c:pt>
                <c:pt idx="195">
                  <c:v>42521</c:v>
                </c:pt>
                <c:pt idx="196">
                  <c:v>42551</c:v>
                </c:pt>
                <c:pt idx="197">
                  <c:v>42582</c:v>
                </c:pt>
                <c:pt idx="198">
                  <c:v>42613</c:v>
                </c:pt>
                <c:pt idx="199">
                  <c:v>42643</c:v>
                </c:pt>
                <c:pt idx="200">
                  <c:v>42674</c:v>
                </c:pt>
                <c:pt idx="201">
                  <c:v>42704</c:v>
                </c:pt>
                <c:pt idx="202">
                  <c:v>42735</c:v>
                </c:pt>
                <c:pt idx="203">
                  <c:v>42736</c:v>
                </c:pt>
                <c:pt idx="204">
                  <c:v>42767</c:v>
                </c:pt>
                <c:pt idx="205">
                  <c:v>42795</c:v>
                </c:pt>
                <c:pt idx="206">
                  <c:v>42827</c:v>
                </c:pt>
                <c:pt idx="207">
                  <c:v>42858</c:v>
                </c:pt>
                <c:pt idx="208">
                  <c:v>42887</c:v>
                </c:pt>
                <c:pt idx="209">
                  <c:v>42946</c:v>
                </c:pt>
                <c:pt idx="210">
                  <c:v>42948</c:v>
                </c:pt>
                <c:pt idx="211">
                  <c:v>42980</c:v>
                </c:pt>
                <c:pt idx="212">
                  <c:v>43011</c:v>
                </c:pt>
                <c:pt idx="213">
                  <c:v>43040</c:v>
                </c:pt>
                <c:pt idx="214">
                  <c:v>43099</c:v>
                </c:pt>
                <c:pt idx="215">
                  <c:v>43101</c:v>
                </c:pt>
                <c:pt idx="216">
                  <c:v>43132</c:v>
                </c:pt>
                <c:pt idx="217">
                  <c:v>43160</c:v>
                </c:pt>
                <c:pt idx="218">
                  <c:v>43191</c:v>
                </c:pt>
                <c:pt idx="219">
                  <c:v>43221</c:v>
                </c:pt>
                <c:pt idx="220">
                  <c:v>43252</c:v>
                </c:pt>
                <c:pt idx="221">
                  <c:v>43282</c:v>
                </c:pt>
                <c:pt idx="222">
                  <c:v>43313</c:v>
                </c:pt>
                <c:pt idx="223">
                  <c:v>43344</c:v>
                </c:pt>
                <c:pt idx="224">
                  <c:v>43374</c:v>
                </c:pt>
                <c:pt idx="225">
                  <c:v>43405</c:v>
                </c:pt>
                <c:pt idx="226">
                  <c:v>43435</c:v>
                </c:pt>
                <c:pt idx="227">
                  <c:v>43466</c:v>
                </c:pt>
                <c:pt idx="228">
                  <c:v>43497</c:v>
                </c:pt>
                <c:pt idx="229">
                  <c:v>43525</c:v>
                </c:pt>
                <c:pt idx="230">
                  <c:v>43556</c:v>
                </c:pt>
                <c:pt idx="231">
                  <c:v>43586</c:v>
                </c:pt>
                <c:pt idx="232">
                  <c:v>43617</c:v>
                </c:pt>
                <c:pt idx="233">
                  <c:v>43647</c:v>
                </c:pt>
                <c:pt idx="234">
                  <c:v>43678</c:v>
                </c:pt>
                <c:pt idx="235">
                  <c:v>43709</c:v>
                </c:pt>
                <c:pt idx="236">
                  <c:v>43739</c:v>
                </c:pt>
                <c:pt idx="237">
                  <c:v>43770</c:v>
                </c:pt>
                <c:pt idx="238">
                  <c:v>43800</c:v>
                </c:pt>
              </c:numCache>
            </c:numRef>
          </c:cat>
          <c:val>
            <c:numRef>
              <c:f>'[75]PMI data'!$L$4:$L$242</c:f>
              <c:numCache>
                <c:formatCode>General</c:formatCode>
                <c:ptCount val="23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numCache>
            </c:numRef>
          </c:val>
          <c:smooth val="0"/>
          <c:extLst>
            <c:ext xmlns:c16="http://schemas.microsoft.com/office/drawing/2014/chart" uri="{C3380CC4-5D6E-409C-BE32-E72D297353CC}">
              <c16:uniqueId val="{00000004-2842-4A20-9A16-B0F9068D82E8}"/>
            </c:ext>
          </c:extLst>
        </c:ser>
        <c:dLbls>
          <c:showLegendKey val="0"/>
          <c:showVal val="0"/>
          <c:showCatName val="0"/>
          <c:showSerName val="0"/>
          <c:showPercent val="0"/>
          <c:showBubbleSize val="0"/>
        </c:dLbls>
        <c:smooth val="0"/>
        <c:axId val="303415320"/>
        <c:axId val="303415712"/>
      </c:lineChart>
      <c:catAx>
        <c:axId val="303415320"/>
        <c:scaling>
          <c:orientation val="minMax"/>
          <c:max val="7216"/>
          <c:min val="277"/>
        </c:scaling>
        <c:delete val="0"/>
        <c:axPos val="b"/>
        <c:numFmt formatCode="m/yyyy" sourceLinked="0"/>
        <c:majorTickMark val="out"/>
        <c:minorTickMark val="none"/>
        <c:tickLblPos val="low"/>
        <c:txPr>
          <a:bodyPr rot="-5400000" vert="horz"/>
          <a:lstStyle/>
          <a:p>
            <a:pPr>
              <a:defRPr/>
            </a:pPr>
            <a:endParaRPr lang="en-US"/>
          </a:p>
        </c:txPr>
        <c:crossAx val="303415712"/>
        <c:crosses val="autoZero"/>
        <c:auto val="1"/>
        <c:lblAlgn val="ctr"/>
        <c:lblOffset val="100"/>
        <c:tickLblSkip val="12"/>
        <c:noMultiLvlLbl val="0"/>
      </c:catAx>
      <c:valAx>
        <c:axId val="303415712"/>
        <c:scaling>
          <c:orientation val="minMax"/>
          <c:min val="3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03415320"/>
        <c:crosses val="autoZero"/>
        <c:crossBetween val="between"/>
      </c:valAx>
    </c:plotArea>
    <c:legend>
      <c:legendPos val="l"/>
      <c:layout>
        <c:manualLayout>
          <c:xMode val="edge"/>
          <c:yMode val="edge"/>
          <c:x val="0.15"/>
          <c:y val="4.4335812190142931E-2"/>
          <c:w val="0.77407247368921628"/>
          <c:h val="0.1165308605251497"/>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07849879990274E-2"/>
          <c:y val="0.21100718998100526"/>
          <c:w val="0.91351843249686038"/>
          <c:h val="0.67571978756658013"/>
        </c:manualLayout>
      </c:layout>
      <c:barChart>
        <c:barDir val="col"/>
        <c:grouping val="stacked"/>
        <c:varyColors val="0"/>
        <c:ser>
          <c:idx val="3"/>
          <c:order val="1"/>
          <c:tx>
            <c:strRef>
              <c:f>'Zhrnutie '!$A$55</c:f>
              <c:strCache>
                <c:ptCount val="1"/>
                <c:pt idx="0">
                  <c:v>Structural balance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'!$B$19:$G$19</c:f>
              <c:numCache>
                <c:formatCode>General</c:formatCode>
                <c:ptCount val="6"/>
                <c:pt idx="0">
                  <c:v>2020</c:v>
                </c:pt>
                <c:pt idx="1">
                  <c:v>2021</c:v>
                </c:pt>
                <c:pt idx="2">
                  <c:v>2022</c:v>
                </c:pt>
                <c:pt idx="3">
                  <c:v>2023</c:v>
                </c:pt>
                <c:pt idx="4">
                  <c:v>2024</c:v>
                </c:pt>
                <c:pt idx="5">
                  <c:v>2025</c:v>
                </c:pt>
              </c:numCache>
            </c:numRef>
          </c:cat>
          <c:val>
            <c:numRef>
              <c:f>'Zhrnutie '!$B$24:$G$24</c:f>
              <c:numCache>
                <c:formatCode>0.0</c:formatCode>
                <c:ptCount val="6"/>
                <c:pt idx="0">
                  <c:v>-2.420555717838754</c:v>
                </c:pt>
                <c:pt idx="1">
                  <c:v>-2.0635855456614034</c:v>
                </c:pt>
                <c:pt idx="2">
                  <c:v>-3.7640521645162535</c:v>
                </c:pt>
                <c:pt idx="3">
                  <c:v>-2.9927862707724007</c:v>
                </c:pt>
                <c:pt idx="4">
                  <c:v>-2.4990313515294234</c:v>
                </c:pt>
                <c:pt idx="5">
                  <c:v>-1.9990313515294234</c:v>
                </c:pt>
              </c:numCache>
            </c:numRef>
          </c:val>
          <c:extLst>
            <c:ext xmlns:c16="http://schemas.microsoft.com/office/drawing/2014/chart" uri="{C3380CC4-5D6E-409C-BE32-E72D297353CC}">
              <c16:uniqueId val="{00000000-485E-4C3B-A8CB-A8523286E3BD}"/>
            </c:ext>
          </c:extLst>
        </c:ser>
        <c:ser>
          <c:idx val="1"/>
          <c:order val="2"/>
          <c:tx>
            <c:strRef>
              <c:f>'Zhrnutie '!$A$52</c:f>
              <c:strCache>
                <c:ptCount val="1"/>
                <c:pt idx="0">
                  <c:v>Cyclical component</c:v>
                </c:pt>
              </c:strCache>
            </c:strRef>
          </c:tx>
          <c:spPr>
            <a:solidFill>
              <a:schemeClr val="accent2"/>
            </a:solidFill>
            <a:ln>
              <a:noFill/>
            </a:ln>
            <a:effectLst/>
          </c:spPr>
          <c:invertIfNegative val="0"/>
          <c:val>
            <c:numRef>
              <c:f>'Zhrnutie '!$B$21:$G$21</c:f>
              <c:numCache>
                <c:formatCode>0.0</c:formatCode>
                <c:ptCount val="6"/>
                <c:pt idx="0">
                  <c:v>-1.2033255243057102</c:v>
                </c:pt>
                <c:pt idx="1">
                  <c:v>-0.59199843483403747</c:v>
                </c:pt>
                <c:pt idx="2">
                  <c:v>-0.33542875066051131</c:v>
                </c:pt>
                <c:pt idx="3">
                  <c:v>0.59453602758345592</c:v>
                </c:pt>
                <c:pt idx="4">
                  <c:v>0.17527910866542679</c:v>
                </c:pt>
                <c:pt idx="5">
                  <c:v>-2.5271755475309167E-2</c:v>
                </c:pt>
              </c:numCache>
            </c:numRef>
          </c:val>
          <c:extLst>
            <c:ext xmlns:c16="http://schemas.microsoft.com/office/drawing/2014/chart" uri="{C3380CC4-5D6E-409C-BE32-E72D297353CC}">
              <c16:uniqueId val="{00000001-485E-4C3B-A8CB-A8523286E3BD}"/>
            </c:ext>
          </c:extLst>
        </c:ser>
        <c:ser>
          <c:idx val="2"/>
          <c:order val="3"/>
          <c:tx>
            <c:strRef>
              <c:f>'Zhrnutie '!$A$53</c:f>
              <c:strCache>
                <c:ptCount val="1"/>
                <c:pt idx="0">
                  <c:v>One-offs: COVID-19</c:v>
                </c:pt>
              </c:strCache>
            </c:strRef>
          </c:tx>
          <c:spPr>
            <a:solidFill>
              <a:schemeClr val="tx1">
                <a:lumMod val="65000"/>
                <a:lumOff val="35000"/>
              </a:schemeClr>
            </a:solidFill>
            <a:ln>
              <a:noFill/>
            </a:ln>
            <a:effectLst/>
          </c:spPr>
          <c:invertIfNegative val="0"/>
          <c:val>
            <c:numRef>
              <c:f>'Zhrnutie '!$B$22:$G$22</c:f>
              <c:numCache>
                <c:formatCode>0.0</c:formatCode>
                <c:ptCount val="6"/>
                <c:pt idx="0">
                  <c:v>-1.9214873763433484</c:v>
                </c:pt>
                <c:pt idx="1">
                  <c:v>-3.0855094667506555</c:v>
                </c:pt>
                <c:pt idx="2">
                  <c:v>-0.97096369967021812</c:v>
                </c:pt>
                <c:pt idx="3">
                  <c:v>0</c:v>
                </c:pt>
                <c:pt idx="4">
                  <c:v>0</c:v>
                </c:pt>
                <c:pt idx="5">
                  <c:v>0</c:v>
                </c:pt>
              </c:numCache>
            </c:numRef>
          </c:val>
          <c:extLst>
            <c:ext xmlns:c16="http://schemas.microsoft.com/office/drawing/2014/chart" uri="{C3380CC4-5D6E-409C-BE32-E72D297353CC}">
              <c16:uniqueId val="{00000002-485E-4C3B-A8CB-A8523286E3BD}"/>
            </c:ext>
          </c:extLst>
        </c:ser>
        <c:ser>
          <c:idx val="4"/>
          <c:order val="4"/>
          <c:tx>
            <c:strRef>
              <c:f>'Zhrnutie '!$A$54</c:f>
              <c:strCache>
                <c:ptCount val="1"/>
                <c:pt idx="0">
                  <c:v>One-offs: others</c:v>
                </c:pt>
              </c:strCache>
            </c:strRef>
          </c:tx>
          <c:spPr>
            <a:solidFill>
              <a:schemeClr val="tx1">
                <a:lumMod val="50000"/>
                <a:lumOff val="50000"/>
              </a:schemeClr>
            </a:solidFill>
            <a:ln>
              <a:noFill/>
            </a:ln>
            <a:effectLst/>
          </c:spPr>
          <c:invertIfNegative val="0"/>
          <c:val>
            <c:numRef>
              <c:f>'Zhrnutie '!$B$23:$G$23</c:f>
              <c:numCache>
                <c:formatCode>0.0</c:formatCode>
                <c:ptCount val="6"/>
                <c:pt idx="0">
                  <c:v>7.7107489132215212E-2</c:v>
                </c:pt>
                <c:pt idx="1">
                  <c:v>-0.40901949928002779</c:v>
                </c:pt>
                <c:pt idx="2">
                  <c:v>0</c:v>
                </c:pt>
                <c:pt idx="3">
                  <c:v>0</c:v>
                </c:pt>
                <c:pt idx="4">
                  <c:v>0</c:v>
                </c:pt>
                <c:pt idx="5">
                  <c:v>0</c:v>
                </c:pt>
              </c:numCache>
            </c:numRef>
          </c:val>
          <c:extLst>
            <c:ext xmlns:c16="http://schemas.microsoft.com/office/drawing/2014/chart" uri="{C3380CC4-5D6E-409C-BE32-E72D297353CC}">
              <c16:uniqueId val="{00000003-485E-4C3B-A8CB-A8523286E3BD}"/>
            </c:ext>
          </c:extLst>
        </c:ser>
        <c:dLbls>
          <c:showLegendKey val="0"/>
          <c:showVal val="0"/>
          <c:showCatName val="0"/>
          <c:showSerName val="0"/>
          <c:showPercent val="0"/>
          <c:showBubbleSize val="0"/>
        </c:dLbls>
        <c:gapWidth val="150"/>
        <c:overlap val="100"/>
        <c:axId val="305389816"/>
        <c:axId val="305390208"/>
      </c:barChart>
      <c:lineChart>
        <c:grouping val="standard"/>
        <c:varyColors val="0"/>
        <c:ser>
          <c:idx val="0"/>
          <c:order val="0"/>
          <c:tx>
            <c:strRef>
              <c:f>'Zhrnutie '!$A$51</c:f>
              <c:strCache>
                <c:ptCount val="1"/>
                <c:pt idx="0">
                  <c:v>General government balance</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'!$B$19:$G$19</c:f>
              <c:numCache>
                <c:formatCode>General</c:formatCode>
                <c:ptCount val="6"/>
                <c:pt idx="0">
                  <c:v>2020</c:v>
                </c:pt>
                <c:pt idx="1">
                  <c:v>2021</c:v>
                </c:pt>
                <c:pt idx="2">
                  <c:v>2022</c:v>
                </c:pt>
                <c:pt idx="3">
                  <c:v>2023</c:v>
                </c:pt>
                <c:pt idx="4">
                  <c:v>2024</c:v>
                </c:pt>
                <c:pt idx="5">
                  <c:v>2025</c:v>
                </c:pt>
              </c:numCache>
            </c:numRef>
          </c:cat>
          <c:val>
            <c:numRef>
              <c:f>'Zhrnutie '!$B$20:$G$20</c:f>
              <c:numCache>
                <c:formatCode>0.0</c:formatCode>
                <c:ptCount val="6"/>
                <c:pt idx="0">
                  <c:v>-5.4682611293555974</c:v>
                </c:pt>
                <c:pt idx="1">
                  <c:v>-6.1501129465261242</c:v>
                </c:pt>
                <c:pt idx="2">
                  <c:v>-5.0704446148469824</c:v>
                </c:pt>
                <c:pt idx="3">
                  <c:v>-2.3982502431889445</c:v>
                </c:pt>
                <c:pt idx="4">
                  <c:v>-2.3237522428639967</c:v>
                </c:pt>
                <c:pt idx="5">
                  <c:v>-2.0243031070047324</c:v>
                </c:pt>
              </c:numCache>
            </c:numRef>
          </c:val>
          <c:smooth val="0"/>
          <c:extLst>
            <c:ext xmlns:c16="http://schemas.microsoft.com/office/drawing/2014/chart" uri="{C3380CC4-5D6E-409C-BE32-E72D297353CC}">
              <c16:uniqueId val="{00000004-485E-4C3B-A8CB-A8523286E3BD}"/>
            </c:ext>
          </c:extLst>
        </c:ser>
        <c:dLbls>
          <c:showLegendKey val="0"/>
          <c:showVal val="0"/>
          <c:showCatName val="0"/>
          <c:showSerName val="0"/>
          <c:showPercent val="0"/>
          <c:showBubbleSize val="0"/>
        </c:dLbls>
        <c:marker val="1"/>
        <c:smooth val="0"/>
        <c:axId val="305389816"/>
        <c:axId val="305390208"/>
      </c:lineChart>
      <c:catAx>
        <c:axId val="305389816"/>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90208"/>
        <c:crosses val="autoZero"/>
        <c:auto val="1"/>
        <c:lblAlgn val="ctr"/>
        <c:lblOffset val="100"/>
        <c:noMultiLvlLbl val="0"/>
      </c:catAx>
      <c:valAx>
        <c:axId val="305390208"/>
        <c:scaling>
          <c:orientation val="minMax"/>
        </c:scaling>
        <c:delete val="0"/>
        <c:axPos val="l"/>
        <c:majorGridlines>
          <c:spPr>
            <a:ln w="9525" cap="flat" cmpd="sng" algn="ctr">
              <a:solidFill>
                <a:schemeClr val="bg1">
                  <a:lumMod val="75000"/>
                  <a:alpha val="56000"/>
                </a:schemeClr>
              </a:solidFill>
              <a:prstDash val="sysDot"/>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5389816"/>
        <c:crosses val="autoZero"/>
        <c:crossBetween val="between"/>
      </c:valAx>
      <c:spPr>
        <a:noFill/>
        <a:ln>
          <a:noFill/>
        </a:ln>
        <a:effectLst/>
      </c:spPr>
    </c:plotArea>
    <c:legend>
      <c:legendPos val="t"/>
      <c:layout>
        <c:manualLayout>
          <c:xMode val="edge"/>
          <c:yMode val="edge"/>
          <c:x val="6.509994083639456E-2"/>
          <c:y val="4.535714285714286E-2"/>
          <c:w val="0.85492690420564765"/>
          <c:h val="0.1450813669139750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8'!$J$4</c:f>
              <c:strCache>
                <c:ptCount val="1"/>
                <c:pt idx="0">
                  <c:v>Cena ropy (USD/bl.)</c:v>
                </c:pt>
              </c:strCache>
            </c:strRef>
          </c:tx>
          <c:spPr>
            <a:ln w="19050">
              <a:solidFill>
                <a:srgbClr val="2C9ADC"/>
              </a:solidFill>
              <a:prstDash val="solid"/>
            </a:ln>
          </c:spPr>
          <c:marker>
            <c:symbol val="none"/>
          </c:marker>
          <c:cat>
            <c:numRef>
              <c:f>'Graf 8'!$I$5:$I$280</c:f>
              <c:numCache>
                <c:formatCode>m/d/yyyy</c:formatCode>
                <c:ptCount val="276"/>
                <c:pt idx="0">
                  <c:v>44637</c:v>
                </c:pt>
                <c:pt idx="1">
                  <c:v>44636</c:v>
                </c:pt>
                <c:pt idx="2">
                  <c:v>44635</c:v>
                </c:pt>
                <c:pt idx="3">
                  <c:v>44634</c:v>
                </c:pt>
                <c:pt idx="4">
                  <c:v>44631</c:v>
                </c:pt>
                <c:pt idx="5">
                  <c:v>44630</c:v>
                </c:pt>
                <c:pt idx="6">
                  <c:v>44629</c:v>
                </c:pt>
                <c:pt idx="7">
                  <c:v>44628</c:v>
                </c:pt>
                <c:pt idx="8">
                  <c:v>44627</c:v>
                </c:pt>
                <c:pt idx="9">
                  <c:v>44624</c:v>
                </c:pt>
                <c:pt idx="10">
                  <c:v>44623</c:v>
                </c:pt>
                <c:pt idx="11">
                  <c:v>44622</c:v>
                </c:pt>
                <c:pt idx="12">
                  <c:v>44621</c:v>
                </c:pt>
                <c:pt idx="13">
                  <c:v>44620</c:v>
                </c:pt>
                <c:pt idx="14">
                  <c:v>44617</c:v>
                </c:pt>
                <c:pt idx="15">
                  <c:v>44616</c:v>
                </c:pt>
                <c:pt idx="16">
                  <c:v>44615</c:v>
                </c:pt>
                <c:pt idx="17">
                  <c:v>44614</c:v>
                </c:pt>
                <c:pt idx="18">
                  <c:v>44613</c:v>
                </c:pt>
                <c:pt idx="19">
                  <c:v>44610</c:v>
                </c:pt>
                <c:pt idx="20">
                  <c:v>44609</c:v>
                </c:pt>
                <c:pt idx="21">
                  <c:v>44608</c:v>
                </c:pt>
                <c:pt idx="22">
                  <c:v>44607</c:v>
                </c:pt>
                <c:pt idx="23">
                  <c:v>44606</c:v>
                </c:pt>
                <c:pt idx="24">
                  <c:v>44603</c:v>
                </c:pt>
                <c:pt idx="25">
                  <c:v>44602</c:v>
                </c:pt>
                <c:pt idx="26">
                  <c:v>44601</c:v>
                </c:pt>
                <c:pt idx="27">
                  <c:v>44600</c:v>
                </c:pt>
                <c:pt idx="28">
                  <c:v>44599</c:v>
                </c:pt>
                <c:pt idx="29">
                  <c:v>44596</c:v>
                </c:pt>
                <c:pt idx="30">
                  <c:v>44595</c:v>
                </c:pt>
                <c:pt idx="31">
                  <c:v>44594</c:v>
                </c:pt>
                <c:pt idx="32">
                  <c:v>44593</c:v>
                </c:pt>
                <c:pt idx="33">
                  <c:v>44592</c:v>
                </c:pt>
                <c:pt idx="34">
                  <c:v>44589</c:v>
                </c:pt>
                <c:pt idx="35">
                  <c:v>44588</c:v>
                </c:pt>
                <c:pt idx="36">
                  <c:v>44587</c:v>
                </c:pt>
                <c:pt idx="37">
                  <c:v>44586</c:v>
                </c:pt>
                <c:pt idx="38">
                  <c:v>44585</c:v>
                </c:pt>
                <c:pt idx="39">
                  <c:v>44582</c:v>
                </c:pt>
                <c:pt idx="40">
                  <c:v>44581</c:v>
                </c:pt>
                <c:pt idx="41">
                  <c:v>44580</c:v>
                </c:pt>
                <c:pt idx="42">
                  <c:v>44579</c:v>
                </c:pt>
                <c:pt idx="43">
                  <c:v>44578</c:v>
                </c:pt>
                <c:pt idx="44">
                  <c:v>44575</c:v>
                </c:pt>
                <c:pt idx="45">
                  <c:v>44574</c:v>
                </c:pt>
                <c:pt idx="46">
                  <c:v>44573</c:v>
                </c:pt>
                <c:pt idx="47">
                  <c:v>44572</c:v>
                </c:pt>
                <c:pt idx="48">
                  <c:v>44571</c:v>
                </c:pt>
                <c:pt idx="49">
                  <c:v>44568</c:v>
                </c:pt>
                <c:pt idx="50">
                  <c:v>44567</c:v>
                </c:pt>
                <c:pt idx="51">
                  <c:v>44566</c:v>
                </c:pt>
                <c:pt idx="52">
                  <c:v>44565</c:v>
                </c:pt>
                <c:pt idx="53">
                  <c:v>44564</c:v>
                </c:pt>
                <c:pt idx="54">
                  <c:v>44561</c:v>
                </c:pt>
                <c:pt idx="55">
                  <c:v>44560</c:v>
                </c:pt>
                <c:pt idx="56">
                  <c:v>44559</c:v>
                </c:pt>
                <c:pt idx="57">
                  <c:v>44558</c:v>
                </c:pt>
                <c:pt idx="58">
                  <c:v>44557</c:v>
                </c:pt>
                <c:pt idx="59">
                  <c:v>44554</c:v>
                </c:pt>
                <c:pt idx="60">
                  <c:v>44553</c:v>
                </c:pt>
                <c:pt idx="61">
                  <c:v>44552</c:v>
                </c:pt>
                <c:pt idx="62">
                  <c:v>44551</c:v>
                </c:pt>
                <c:pt idx="63">
                  <c:v>44550</c:v>
                </c:pt>
                <c:pt idx="64">
                  <c:v>44547</c:v>
                </c:pt>
                <c:pt idx="65">
                  <c:v>44546</c:v>
                </c:pt>
                <c:pt idx="66">
                  <c:v>44545</c:v>
                </c:pt>
                <c:pt idx="67">
                  <c:v>44544</c:v>
                </c:pt>
                <c:pt idx="68">
                  <c:v>44543</c:v>
                </c:pt>
                <c:pt idx="69">
                  <c:v>44540</c:v>
                </c:pt>
                <c:pt idx="70">
                  <c:v>44539</c:v>
                </c:pt>
                <c:pt idx="71">
                  <c:v>44538</c:v>
                </c:pt>
                <c:pt idx="72">
                  <c:v>44537</c:v>
                </c:pt>
                <c:pt idx="73">
                  <c:v>44536</c:v>
                </c:pt>
                <c:pt idx="74">
                  <c:v>44533</c:v>
                </c:pt>
                <c:pt idx="75">
                  <c:v>44532</c:v>
                </c:pt>
                <c:pt idx="76">
                  <c:v>44531</c:v>
                </c:pt>
                <c:pt idx="77">
                  <c:v>44530</c:v>
                </c:pt>
                <c:pt idx="78">
                  <c:v>44529</c:v>
                </c:pt>
                <c:pt idx="79">
                  <c:v>44526</c:v>
                </c:pt>
                <c:pt idx="80">
                  <c:v>44525</c:v>
                </c:pt>
                <c:pt idx="81">
                  <c:v>44524</c:v>
                </c:pt>
                <c:pt idx="82">
                  <c:v>44523</c:v>
                </c:pt>
                <c:pt idx="83">
                  <c:v>44522</c:v>
                </c:pt>
                <c:pt idx="84">
                  <c:v>44519</c:v>
                </c:pt>
                <c:pt idx="85">
                  <c:v>44518</c:v>
                </c:pt>
                <c:pt idx="86">
                  <c:v>44517</c:v>
                </c:pt>
                <c:pt idx="87">
                  <c:v>44516</c:v>
                </c:pt>
                <c:pt idx="88">
                  <c:v>44515</c:v>
                </c:pt>
                <c:pt idx="89">
                  <c:v>44512</c:v>
                </c:pt>
                <c:pt idx="90">
                  <c:v>44511</c:v>
                </c:pt>
                <c:pt idx="91">
                  <c:v>44510</c:v>
                </c:pt>
                <c:pt idx="92">
                  <c:v>44509</c:v>
                </c:pt>
                <c:pt idx="93">
                  <c:v>44508</c:v>
                </c:pt>
                <c:pt idx="94">
                  <c:v>44505</c:v>
                </c:pt>
                <c:pt idx="95">
                  <c:v>44504</c:v>
                </c:pt>
                <c:pt idx="96">
                  <c:v>44503</c:v>
                </c:pt>
                <c:pt idx="97">
                  <c:v>44502</c:v>
                </c:pt>
                <c:pt idx="98">
                  <c:v>44501</c:v>
                </c:pt>
                <c:pt idx="99">
                  <c:v>44498</c:v>
                </c:pt>
                <c:pt idx="100">
                  <c:v>44497</c:v>
                </c:pt>
                <c:pt idx="101">
                  <c:v>44496</c:v>
                </c:pt>
                <c:pt idx="102">
                  <c:v>44495</c:v>
                </c:pt>
                <c:pt idx="103">
                  <c:v>44494</c:v>
                </c:pt>
                <c:pt idx="104">
                  <c:v>44491</c:v>
                </c:pt>
                <c:pt idx="105">
                  <c:v>44490</c:v>
                </c:pt>
                <c:pt idx="106">
                  <c:v>44489</c:v>
                </c:pt>
                <c:pt idx="107">
                  <c:v>44488</c:v>
                </c:pt>
                <c:pt idx="108">
                  <c:v>44487</c:v>
                </c:pt>
                <c:pt idx="109">
                  <c:v>44484</c:v>
                </c:pt>
                <c:pt idx="110">
                  <c:v>44483</c:v>
                </c:pt>
                <c:pt idx="111">
                  <c:v>44482</c:v>
                </c:pt>
                <c:pt idx="112">
                  <c:v>44481</c:v>
                </c:pt>
                <c:pt idx="113">
                  <c:v>44480</c:v>
                </c:pt>
                <c:pt idx="114">
                  <c:v>44477</c:v>
                </c:pt>
                <c:pt idx="115">
                  <c:v>44476</c:v>
                </c:pt>
                <c:pt idx="116">
                  <c:v>44475</c:v>
                </c:pt>
                <c:pt idx="117">
                  <c:v>44474</c:v>
                </c:pt>
                <c:pt idx="118">
                  <c:v>44473</c:v>
                </c:pt>
                <c:pt idx="119">
                  <c:v>44470</c:v>
                </c:pt>
                <c:pt idx="120">
                  <c:v>44469</c:v>
                </c:pt>
                <c:pt idx="121">
                  <c:v>44468</c:v>
                </c:pt>
                <c:pt idx="122">
                  <c:v>44467</c:v>
                </c:pt>
                <c:pt idx="123">
                  <c:v>44466</c:v>
                </c:pt>
                <c:pt idx="124">
                  <c:v>44463</c:v>
                </c:pt>
                <c:pt idx="125">
                  <c:v>44462</c:v>
                </c:pt>
                <c:pt idx="126">
                  <c:v>44461</c:v>
                </c:pt>
                <c:pt idx="127">
                  <c:v>44460</c:v>
                </c:pt>
                <c:pt idx="128">
                  <c:v>44459</c:v>
                </c:pt>
                <c:pt idx="129">
                  <c:v>44456</c:v>
                </c:pt>
                <c:pt idx="130">
                  <c:v>44455</c:v>
                </c:pt>
                <c:pt idx="131">
                  <c:v>44454</c:v>
                </c:pt>
                <c:pt idx="132">
                  <c:v>44453</c:v>
                </c:pt>
                <c:pt idx="133">
                  <c:v>44452</c:v>
                </c:pt>
                <c:pt idx="134">
                  <c:v>44449</c:v>
                </c:pt>
                <c:pt idx="135">
                  <c:v>44448</c:v>
                </c:pt>
                <c:pt idx="136">
                  <c:v>44447</c:v>
                </c:pt>
                <c:pt idx="137">
                  <c:v>44446</c:v>
                </c:pt>
                <c:pt idx="138">
                  <c:v>44445</c:v>
                </c:pt>
                <c:pt idx="139">
                  <c:v>44442</c:v>
                </c:pt>
                <c:pt idx="140">
                  <c:v>44441</c:v>
                </c:pt>
                <c:pt idx="141">
                  <c:v>44440</c:v>
                </c:pt>
                <c:pt idx="142">
                  <c:v>44439</c:v>
                </c:pt>
                <c:pt idx="143">
                  <c:v>44438</c:v>
                </c:pt>
                <c:pt idx="144">
                  <c:v>44435</c:v>
                </c:pt>
                <c:pt idx="145">
                  <c:v>44434</c:v>
                </c:pt>
                <c:pt idx="146">
                  <c:v>44433</c:v>
                </c:pt>
                <c:pt idx="147">
                  <c:v>44432</c:v>
                </c:pt>
                <c:pt idx="148">
                  <c:v>44431</c:v>
                </c:pt>
                <c:pt idx="149">
                  <c:v>44428</c:v>
                </c:pt>
                <c:pt idx="150">
                  <c:v>44427</c:v>
                </c:pt>
                <c:pt idx="151">
                  <c:v>44426</c:v>
                </c:pt>
                <c:pt idx="152">
                  <c:v>44425</c:v>
                </c:pt>
                <c:pt idx="153">
                  <c:v>44424</c:v>
                </c:pt>
                <c:pt idx="154">
                  <c:v>44421</c:v>
                </c:pt>
                <c:pt idx="155">
                  <c:v>44420</c:v>
                </c:pt>
                <c:pt idx="156">
                  <c:v>44419</c:v>
                </c:pt>
                <c:pt idx="157">
                  <c:v>44418</c:v>
                </c:pt>
                <c:pt idx="158">
                  <c:v>44417</c:v>
                </c:pt>
                <c:pt idx="159">
                  <c:v>44414</c:v>
                </c:pt>
                <c:pt idx="160">
                  <c:v>44413</c:v>
                </c:pt>
                <c:pt idx="161">
                  <c:v>44412</c:v>
                </c:pt>
                <c:pt idx="162">
                  <c:v>44411</c:v>
                </c:pt>
                <c:pt idx="163">
                  <c:v>44410</c:v>
                </c:pt>
                <c:pt idx="164">
                  <c:v>44407</c:v>
                </c:pt>
                <c:pt idx="165">
                  <c:v>44406</c:v>
                </c:pt>
                <c:pt idx="166">
                  <c:v>44405</c:v>
                </c:pt>
                <c:pt idx="167">
                  <c:v>44404</c:v>
                </c:pt>
                <c:pt idx="168">
                  <c:v>44403</c:v>
                </c:pt>
                <c:pt idx="169">
                  <c:v>44400</c:v>
                </c:pt>
                <c:pt idx="170">
                  <c:v>44399</c:v>
                </c:pt>
                <c:pt idx="171">
                  <c:v>44398</c:v>
                </c:pt>
                <c:pt idx="172">
                  <c:v>44397</c:v>
                </c:pt>
                <c:pt idx="173">
                  <c:v>44396</c:v>
                </c:pt>
                <c:pt idx="174">
                  <c:v>44393</c:v>
                </c:pt>
                <c:pt idx="175">
                  <c:v>44392</c:v>
                </c:pt>
                <c:pt idx="176">
                  <c:v>44391</c:v>
                </c:pt>
                <c:pt idx="177">
                  <c:v>44390</c:v>
                </c:pt>
                <c:pt idx="178">
                  <c:v>44389</c:v>
                </c:pt>
                <c:pt idx="179">
                  <c:v>44386</c:v>
                </c:pt>
                <c:pt idx="180">
                  <c:v>44385</c:v>
                </c:pt>
                <c:pt idx="181">
                  <c:v>44384</c:v>
                </c:pt>
                <c:pt idx="182">
                  <c:v>44383</c:v>
                </c:pt>
                <c:pt idx="183">
                  <c:v>44382</c:v>
                </c:pt>
                <c:pt idx="184">
                  <c:v>44379</c:v>
                </c:pt>
                <c:pt idx="185">
                  <c:v>44378</c:v>
                </c:pt>
                <c:pt idx="186">
                  <c:v>44377</c:v>
                </c:pt>
                <c:pt idx="187">
                  <c:v>44376</c:v>
                </c:pt>
                <c:pt idx="188">
                  <c:v>44375</c:v>
                </c:pt>
                <c:pt idx="189">
                  <c:v>44372</c:v>
                </c:pt>
                <c:pt idx="190">
                  <c:v>44371</c:v>
                </c:pt>
                <c:pt idx="191">
                  <c:v>44370</c:v>
                </c:pt>
                <c:pt idx="192">
                  <c:v>44369</c:v>
                </c:pt>
                <c:pt idx="193">
                  <c:v>44368</c:v>
                </c:pt>
                <c:pt idx="194">
                  <c:v>44365</c:v>
                </c:pt>
                <c:pt idx="195">
                  <c:v>44364</c:v>
                </c:pt>
                <c:pt idx="196">
                  <c:v>44363</c:v>
                </c:pt>
                <c:pt idx="197">
                  <c:v>44362</c:v>
                </c:pt>
                <c:pt idx="198">
                  <c:v>44361</c:v>
                </c:pt>
                <c:pt idx="199">
                  <c:v>44358</c:v>
                </c:pt>
                <c:pt idx="200">
                  <c:v>44357</c:v>
                </c:pt>
                <c:pt idx="201">
                  <c:v>44356</c:v>
                </c:pt>
                <c:pt idx="202">
                  <c:v>44355</c:v>
                </c:pt>
                <c:pt idx="203">
                  <c:v>44354</c:v>
                </c:pt>
                <c:pt idx="204">
                  <c:v>44351</c:v>
                </c:pt>
                <c:pt idx="205">
                  <c:v>44350</c:v>
                </c:pt>
                <c:pt idx="206">
                  <c:v>44349</c:v>
                </c:pt>
                <c:pt idx="207">
                  <c:v>44348</c:v>
                </c:pt>
                <c:pt idx="208">
                  <c:v>44347</c:v>
                </c:pt>
                <c:pt idx="209">
                  <c:v>44344</c:v>
                </c:pt>
                <c:pt idx="210">
                  <c:v>44343</c:v>
                </c:pt>
                <c:pt idx="211">
                  <c:v>44342</c:v>
                </c:pt>
                <c:pt idx="212">
                  <c:v>44341</c:v>
                </c:pt>
                <c:pt idx="213">
                  <c:v>44340</c:v>
                </c:pt>
                <c:pt idx="214">
                  <c:v>44337</c:v>
                </c:pt>
                <c:pt idx="215">
                  <c:v>44336</c:v>
                </c:pt>
                <c:pt idx="216">
                  <c:v>44335</c:v>
                </c:pt>
                <c:pt idx="217">
                  <c:v>44334</c:v>
                </c:pt>
                <c:pt idx="218">
                  <c:v>44333</c:v>
                </c:pt>
                <c:pt idx="219">
                  <c:v>44330</c:v>
                </c:pt>
                <c:pt idx="220">
                  <c:v>44329</c:v>
                </c:pt>
                <c:pt idx="221">
                  <c:v>44328</c:v>
                </c:pt>
                <c:pt idx="222">
                  <c:v>44327</c:v>
                </c:pt>
                <c:pt idx="223">
                  <c:v>44326</c:v>
                </c:pt>
                <c:pt idx="224">
                  <c:v>44323</c:v>
                </c:pt>
                <c:pt idx="225">
                  <c:v>44322</c:v>
                </c:pt>
                <c:pt idx="226">
                  <c:v>44321</c:v>
                </c:pt>
                <c:pt idx="227">
                  <c:v>44320</c:v>
                </c:pt>
                <c:pt idx="228">
                  <c:v>44319</c:v>
                </c:pt>
                <c:pt idx="229">
                  <c:v>44316</c:v>
                </c:pt>
                <c:pt idx="230">
                  <c:v>44315</c:v>
                </c:pt>
                <c:pt idx="231">
                  <c:v>44314</c:v>
                </c:pt>
                <c:pt idx="232">
                  <c:v>44313</c:v>
                </c:pt>
                <c:pt idx="233">
                  <c:v>44312</c:v>
                </c:pt>
                <c:pt idx="234">
                  <c:v>44309</c:v>
                </c:pt>
                <c:pt idx="235">
                  <c:v>44308</c:v>
                </c:pt>
                <c:pt idx="236">
                  <c:v>44307</c:v>
                </c:pt>
                <c:pt idx="237">
                  <c:v>44306</c:v>
                </c:pt>
                <c:pt idx="238">
                  <c:v>44305</c:v>
                </c:pt>
                <c:pt idx="239">
                  <c:v>44302</c:v>
                </c:pt>
                <c:pt idx="240">
                  <c:v>44301</c:v>
                </c:pt>
                <c:pt idx="241">
                  <c:v>44300</c:v>
                </c:pt>
                <c:pt idx="242">
                  <c:v>44299</c:v>
                </c:pt>
                <c:pt idx="243">
                  <c:v>44298</c:v>
                </c:pt>
                <c:pt idx="244">
                  <c:v>44295</c:v>
                </c:pt>
                <c:pt idx="245">
                  <c:v>44294</c:v>
                </c:pt>
                <c:pt idx="246">
                  <c:v>44293</c:v>
                </c:pt>
                <c:pt idx="247">
                  <c:v>44292</c:v>
                </c:pt>
                <c:pt idx="248">
                  <c:v>44291</c:v>
                </c:pt>
                <c:pt idx="249">
                  <c:v>44287</c:v>
                </c:pt>
                <c:pt idx="250">
                  <c:v>44286</c:v>
                </c:pt>
                <c:pt idx="251">
                  <c:v>44285</c:v>
                </c:pt>
                <c:pt idx="252">
                  <c:v>44284</c:v>
                </c:pt>
                <c:pt idx="253">
                  <c:v>44281</c:v>
                </c:pt>
                <c:pt idx="254">
                  <c:v>44280</c:v>
                </c:pt>
                <c:pt idx="255">
                  <c:v>44279</c:v>
                </c:pt>
                <c:pt idx="256">
                  <c:v>44278</c:v>
                </c:pt>
                <c:pt idx="257">
                  <c:v>44277</c:v>
                </c:pt>
                <c:pt idx="258">
                  <c:v>44274</c:v>
                </c:pt>
                <c:pt idx="259">
                  <c:v>44273</c:v>
                </c:pt>
                <c:pt idx="260">
                  <c:v>44272</c:v>
                </c:pt>
                <c:pt idx="261">
                  <c:v>44271</c:v>
                </c:pt>
                <c:pt idx="262">
                  <c:v>44270</c:v>
                </c:pt>
                <c:pt idx="263">
                  <c:v>44267</c:v>
                </c:pt>
                <c:pt idx="264">
                  <c:v>44266</c:v>
                </c:pt>
                <c:pt idx="265">
                  <c:v>44265</c:v>
                </c:pt>
                <c:pt idx="266">
                  <c:v>44264</c:v>
                </c:pt>
                <c:pt idx="267">
                  <c:v>44263</c:v>
                </c:pt>
                <c:pt idx="268">
                  <c:v>44260</c:v>
                </c:pt>
                <c:pt idx="269">
                  <c:v>44259</c:v>
                </c:pt>
                <c:pt idx="270">
                  <c:v>44258</c:v>
                </c:pt>
                <c:pt idx="271">
                  <c:v>44257</c:v>
                </c:pt>
                <c:pt idx="272">
                  <c:v>44256</c:v>
                </c:pt>
                <c:pt idx="273">
                  <c:v>44253</c:v>
                </c:pt>
                <c:pt idx="274">
                  <c:v>44252</c:v>
                </c:pt>
                <c:pt idx="275">
                  <c:v>44251</c:v>
                </c:pt>
              </c:numCache>
            </c:numRef>
          </c:cat>
          <c:val>
            <c:numRef>
              <c:f>'Graf 8'!$J$5:$J$280</c:f>
              <c:numCache>
                <c:formatCode>0.0</c:formatCode>
                <c:ptCount val="276"/>
                <c:pt idx="0">
                  <c:v>101.21</c:v>
                </c:pt>
                <c:pt idx="1">
                  <c:v>98.02</c:v>
                </c:pt>
                <c:pt idx="2">
                  <c:v>99.91</c:v>
                </c:pt>
                <c:pt idx="3">
                  <c:v>106.9</c:v>
                </c:pt>
                <c:pt idx="4">
                  <c:v>112.67</c:v>
                </c:pt>
                <c:pt idx="5">
                  <c:v>109.33</c:v>
                </c:pt>
                <c:pt idx="6">
                  <c:v>111.14</c:v>
                </c:pt>
                <c:pt idx="7">
                  <c:v>127.98</c:v>
                </c:pt>
                <c:pt idx="8">
                  <c:v>123.21</c:v>
                </c:pt>
                <c:pt idx="9">
                  <c:v>118.11</c:v>
                </c:pt>
                <c:pt idx="10">
                  <c:v>110.46</c:v>
                </c:pt>
                <c:pt idx="11">
                  <c:v>112.93</c:v>
                </c:pt>
                <c:pt idx="12">
                  <c:v>104.97</c:v>
                </c:pt>
                <c:pt idx="13">
                  <c:v>100.99</c:v>
                </c:pt>
                <c:pt idx="14">
                  <c:v>97.93</c:v>
                </c:pt>
                <c:pt idx="15">
                  <c:v>99.08</c:v>
                </c:pt>
                <c:pt idx="16">
                  <c:v>96.84</c:v>
                </c:pt>
                <c:pt idx="17">
                  <c:v>96.84</c:v>
                </c:pt>
                <c:pt idx="18">
                  <c:v>95.39</c:v>
                </c:pt>
                <c:pt idx="19">
                  <c:v>93.54</c:v>
                </c:pt>
                <c:pt idx="20">
                  <c:v>92.97</c:v>
                </c:pt>
                <c:pt idx="21">
                  <c:v>94.81</c:v>
                </c:pt>
                <c:pt idx="22">
                  <c:v>93.28</c:v>
                </c:pt>
                <c:pt idx="23">
                  <c:v>96.48</c:v>
                </c:pt>
                <c:pt idx="24">
                  <c:v>94.44</c:v>
                </c:pt>
                <c:pt idx="25">
                  <c:v>91.41</c:v>
                </c:pt>
                <c:pt idx="26">
                  <c:v>91.55</c:v>
                </c:pt>
                <c:pt idx="27">
                  <c:v>90.78</c:v>
                </c:pt>
                <c:pt idx="28">
                  <c:v>92.69</c:v>
                </c:pt>
                <c:pt idx="29">
                  <c:v>93.27</c:v>
                </c:pt>
                <c:pt idx="30">
                  <c:v>91.11</c:v>
                </c:pt>
                <c:pt idx="31">
                  <c:v>89.47</c:v>
                </c:pt>
                <c:pt idx="32">
                  <c:v>89.16</c:v>
                </c:pt>
                <c:pt idx="33">
                  <c:v>91.21</c:v>
                </c:pt>
                <c:pt idx="34">
                  <c:v>90.03</c:v>
                </c:pt>
                <c:pt idx="35">
                  <c:v>89.34</c:v>
                </c:pt>
                <c:pt idx="36">
                  <c:v>89.96</c:v>
                </c:pt>
                <c:pt idx="37">
                  <c:v>88.2</c:v>
                </c:pt>
                <c:pt idx="38">
                  <c:v>86.27</c:v>
                </c:pt>
                <c:pt idx="39">
                  <c:v>87.89</c:v>
                </c:pt>
                <c:pt idx="40">
                  <c:v>88.38</c:v>
                </c:pt>
                <c:pt idx="41">
                  <c:v>88.44</c:v>
                </c:pt>
                <c:pt idx="42">
                  <c:v>87.51</c:v>
                </c:pt>
                <c:pt idx="43">
                  <c:v>86.48</c:v>
                </c:pt>
                <c:pt idx="44">
                  <c:v>86.06</c:v>
                </c:pt>
                <c:pt idx="45">
                  <c:v>84.47</c:v>
                </c:pt>
                <c:pt idx="46">
                  <c:v>84.67</c:v>
                </c:pt>
                <c:pt idx="47">
                  <c:v>83.72</c:v>
                </c:pt>
                <c:pt idx="48">
                  <c:v>80.87</c:v>
                </c:pt>
                <c:pt idx="49">
                  <c:v>81.75</c:v>
                </c:pt>
                <c:pt idx="50">
                  <c:v>81.99</c:v>
                </c:pt>
                <c:pt idx="51">
                  <c:v>80.8</c:v>
                </c:pt>
                <c:pt idx="52">
                  <c:v>80</c:v>
                </c:pt>
                <c:pt idx="53">
                  <c:v>78.98</c:v>
                </c:pt>
                <c:pt idx="54">
                  <c:v>77.78</c:v>
                </c:pt>
                <c:pt idx="55">
                  <c:v>79.319999999999993</c:v>
                </c:pt>
                <c:pt idx="56">
                  <c:v>79.23</c:v>
                </c:pt>
                <c:pt idx="57">
                  <c:v>78.94</c:v>
                </c:pt>
                <c:pt idx="58">
                  <c:v>78.599999999999994</c:v>
                </c:pt>
                <c:pt idx="59">
                  <c:v>76.14</c:v>
                </c:pt>
                <c:pt idx="60">
                  <c:v>76.849999999999994</c:v>
                </c:pt>
                <c:pt idx="61">
                  <c:v>75.290000000000006</c:v>
                </c:pt>
                <c:pt idx="62">
                  <c:v>73.98</c:v>
                </c:pt>
                <c:pt idx="63">
                  <c:v>71.52</c:v>
                </c:pt>
                <c:pt idx="64">
                  <c:v>73.52</c:v>
                </c:pt>
                <c:pt idx="65">
                  <c:v>75.02</c:v>
                </c:pt>
                <c:pt idx="66">
                  <c:v>73.88</c:v>
                </c:pt>
                <c:pt idx="67">
                  <c:v>73.7</c:v>
                </c:pt>
                <c:pt idx="68">
                  <c:v>74.39</c:v>
                </c:pt>
                <c:pt idx="69">
                  <c:v>75.150000000000006</c:v>
                </c:pt>
                <c:pt idx="70">
                  <c:v>74.42</c:v>
                </c:pt>
                <c:pt idx="71">
                  <c:v>75.819999999999993</c:v>
                </c:pt>
                <c:pt idx="72">
                  <c:v>75.44</c:v>
                </c:pt>
                <c:pt idx="73">
                  <c:v>73.08</c:v>
                </c:pt>
                <c:pt idx="74">
                  <c:v>69.88</c:v>
                </c:pt>
                <c:pt idx="75">
                  <c:v>69.67</c:v>
                </c:pt>
                <c:pt idx="76">
                  <c:v>68.87</c:v>
                </c:pt>
                <c:pt idx="77">
                  <c:v>70.569999999999993</c:v>
                </c:pt>
                <c:pt idx="78">
                  <c:v>73.44</c:v>
                </c:pt>
                <c:pt idx="79">
                  <c:v>72.72</c:v>
                </c:pt>
                <c:pt idx="80">
                  <c:v>82.22</c:v>
                </c:pt>
                <c:pt idx="81">
                  <c:v>82.25</c:v>
                </c:pt>
                <c:pt idx="82">
                  <c:v>82.31</c:v>
                </c:pt>
                <c:pt idx="83">
                  <c:v>79.7</c:v>
                </c:pt>
                <c:pt idx="84">
                  <c:v>78.89</c:v>
                </c:pt>
                <c:pt idx="85">
                  <c:v>81.239999999999995</c:v>
                </c:pt>
                <c:pt idx="86">
                  <c:v>80.28</c:v>
                </c:pt>
                <c:pt idx="87">
                  <c:v>82.43</c:v>
                </c:pt>
                <c:pt idx="88">
                  <c:v>82.05</c:v>
                </c:pt>
                <c:pt idx="89">
                  <c:v>82.17</c:v>
                </c:pt>
                <c:pt idx="90">
                  <c:v>82.87</c:v>
                </c:pt>
                <c:pt idx="91">
                  <c:v>82.64</c:v>
                </c:pt>
                <c:pt idx="92">
                  <c:v>84.78</c:v>
                </c:pt>
                <c:pt idx="93">
                  <c:v>83.43</c:v>
                </c:pt>
                <c:pt idx="94">
                  <c:v>82.74</c:v>
                </c:pt>
                <c:pt idx="95">
                  <c:v>80.540000000000006</c:v>
                </c:pt>
                <c:pt idx="96">
                  <c:v>81.99</c:v>
                </c:pt>
                <c:pt idx="97">
                  <c:v>84.72</c:v>
                </c:pt>
                <c:pt idx="98">
                  <c:v>84.71</c:v>
                </c:pt>
                <c:pt idx="99">
                  <c:v>84.38</c:v>
                </c:pt>
                <c:pt idx="100">
                  <c:v>84.32</c:v>
                </c:pt>
                <c:pt idx="101">
                  <c:v>84.58</c:v>
                </c:pt>
                <c:pt idx="102">
                  <c:v>86.4</c:v>
                </c:pt>
                <c:pt idx="103">
                  <c:v>85.99</c:v>
                </c:pt>
                <c:pt idx="104">
                  <c:v>85.53</c:v>
                </c:pt>
                <c:pt idx="105">
                  <c:v>84.61</c:v>
                </c:pt>
                <c:pt idx="106">
                  <c:v>85.82</c:v>
                </c:pt>
                <c:pt idx="107">
                  <c:v>85.08</c:v>
                </c:pt>
                <c:pt idx="108">
                  <c:v>84.33</c:v>
                </c:pt>
                <c:pt idx="109">
                  <c:v>84.86</c:v>
                </c:pt>
                <c:pt idx="110">
                  <c:v>84</c:v>
                </c:pt>
                <c:pt idx="111">
                  <c:v>83.18</c:v>
                </c:pt>
                <c:pt idx="112">
                  <c:v>83.42</c:v>
                </c:pt>
                <c:pt idx="113">
                  <c:v>83.65</c:v>
                </c:pt>
                <c:pt idx="114">
                  <c:v>82.39</c:v>
                </c:pt>
                <c:pt idx="115">
                  <c:v>81.95</c:v>
                </c:pt>
                <c:pt idx="116">
                  <c:v>81.08</c:v>
                </c:pt>
                <c:pt idx="117">
                  <c:v>82.56</c:v>
                </c:pt>
                <c:pt idx="118">
                  <c:v>81.260000000000005</c:v>
                </c:pt>
                <c:pt idx="119">
                  <c:v>79.28</c:v>
                </c:pt>
                <c:pt idx="120">
                  <c:v>78.52</c:v>
                </c:pt>
                <c:pt idx="121">
                  <c:v>78.64</c:v>
                </c:pt>
                <c:pt idx="122">
                  <c:v>79.09</c:v>
                </c:pt>
                <c:pt idx="123">
                  <c:v>79.53</c:v>
                </c:pt>
                <c:pt idx="124">
                  <c:v>78.09</c:v>
                </c:pt>
                <c:pt idx="125">
                  <c:v>77.25</c:v>
                </c:pt>
                <c:pt idx="126">
                  <c:v>76.19</c:v>
                </c:pt>
                <c:pt idx="127">
                  <c:v>74.36</c:v>
                </c:pt>
                <c:pt idx="128">
                  <c:v>73.92</c:v>
                </c:pt>
                <c:pt idx="129">
                  <c:v>75.34</c:v>
                </c:pt>
                <c:pt idx="130">
                  <c:v>75.67</c:v>
                </c:pt>
                <c:pt idx="131">
                  <c:v>75.459999999999994</c:v>
                </c:pt>
                <c:pt idx="132">
                  <c:v>73.599999999999994</c:v>
                </c:pt>
                <c:pt idx="133">
                  <c:v>73.510000000000005</c:v>
                </c:pt>
                <c:pt idx="134">
                  <c:v>72.92</c:v>
                </c:pt>
                <c:pt idx="135">
                  <c:v>71.45</c:v>
                </c:pt>
                <c:pt idx="136">
                  <c:v>72.599999999999994</c:v>
                </c:pt>
                <c:pt idx="137">
                  <c:v>71.69</c:v>
                </c:pt>
                <c:pt idx="138">
                  <c:v>72.22</c:v>
                </c:pt>
                <c:pt idx="139">
                  <c:v>72.61</c:v>
                </c:pt>
                <c:pt idx="140">
                  <c:v>73.03</c:v>
                </c:pt>
                <c:pt idx="141">
                  <c:v>71.59</c:v>
                </c:pt>
                <c:pt idx="142">
                  <c:v>72.989999999999995</c:v>
                </c:pt>
                <c:pt idx="143">
                  <c:v>73.41</c:v>
                </c:pt>
                <c:pt idx="144">
                  <c:v>72.7</c:v>
                </c:pt>
                <c:pt idx="145">
                  <c:v>71.069999999999993</c:v>
                </c:pt>
                <c:pt idx="146">
                  <c:v>72.25</c:v>
                </c:pt>
                <c:pt idx="147">
                  <c:v>71.05</c:v>
                </c:pt>
                <c:pt idx="148">
                  <c:v>68.75</c:v>
                </c:pt>
                <c:pt idx="149">
                  <c:v>65.180000000000007</c:v>
                </c:pt>
                <c:pt idx="150">
                  <c:v>66.45</c:v>
                </c:pt>
                <c:pt idx="151">
                  <c:v>68.23</c:v>
                </c:pt>
                <c:pt idx="152">
                  <c:v>69.03</c:v>
                </c:pt>
                <c:pt idx="153">
                  <c:v>69.510000000000005</c:v>
                </c:pt>
                <c:pt idx="154">
                  <c:v>70.59</c:v>
                </c:pt>
                <c:pt idx="155">
                  <c:v>71.31</c:v>
                </c:pt>
                <c:pt idx="156">
                  <c:v>71.44</c:v>
                </c:pt>
                <c:pt idx="157">
                  <c:v>70.63</c:v>
                </c:pt>
                <c:pt idx="158">
                  <c:v>69.040000000000006</c:v>
                </c:pt>
                <c:pt idx="159">
                  <c:v>70.7</c:v>
                </c:pt>
                <c:pt idx="160">
                  <c:v>71.290000000000006</c:v>
                </c:pt>
                <c:pt idx="161">
                  <c:v>70.38</c:v>
                </c:pt>
                <c:pt idx="162">
                  <c:v>72.41</c:v>
                </c:pt>
                <c:pt idx="163">
                  <c:v>72.89</c:v>
                </c:pt>
                <c:pt idx="164">
                  <c:v>76.33</c:v>
                </c:pt>
                <c:pt idx="165">
                  <c:v>76.05</c:v>
                </c:pt>
                <c:pt idx="166">
                  <c:v>74.739999999999995</c:v>
                </c:pt>
                <c:pt idx="167">
                  <c:v>74.48</c:v>
                </c:pt>
                <c:pt idx="168">
                  <c:v>74.5</c:v>
                </c:pt>
                <c:pt idx="169">
                  <c:v>74.099999999999994</c:v>
                </c:pt>
                <c:pt idx="170">
                  <c:v>73.790000000000006</c:v>
                </c:pt>
                <c:pt idx="171">
                  <c:v>72.23</c:v>
                </c:pt>
                <c:pt idx="172">
                  <c:v>69.349999999999994</c:v>
                </c:pt>
                <c:pt idx="173">
                  <c:v>68.62</c:v>
                </c:pt>
                <c:pt idx="174">
                  <c:v>73.59</c:v>
                </c:pt>
                <c:pt idx="175">
                  <c:v>73.47</c:v>
                </c:pt>
                <c:pt idx="176">
                  <c:v>74.760000000000005</c:v>
                </c:pt>
                <c:pt idx="177">
                  <c:v>76.489999999999995</c:v>
                </c:pt>
                <c:pt idx="178">
                  <c:v>75.16</c:v>
                </c:pt>
                <c:pt idx="179">
                  <c:v>75.55</c:v>
                </c:pt>
                <c:pt idx="180">
                  <c:v>74.12</c:v>
                </c:pt>
                <c:pt idx="181">
                  <c:v>73.430000000000007</c:v>
                </c:pt>
                <c:pt idx="182">
                  <c:v>74.53</c:v>
                </c:pt>
                <c:pt idx="183">
                  <c:v>77.16</c:v>
                </c:pt>
                <c:pt idx="184">
                  <c:v>76.17</c:v>
                </c:pt>
                <c:pt idx="185">
                  <c:v>75.84</c:v>
                </c:pt>
                <c:pt idx="186">
                  <c:v>75.13</c:v>
                </c:pt>
                <c:pt idx="187">
                  <c:v>74.760000000000005</c:v>
                </c:pt>
                <c:pt idx="188">
                  <c:v>74.680000000000007</c:v>
                </c:pt>
                <c:pt idx="189">
                  <c:v>76.180000000000007</c:v>
                </c:pt>
                <c:pt idx="190">
                  <c:v>75.56</c:v>
                </c:pt>
                <c:pt idx="191">
                  <c:v>75.19</c:v>
                </c:pt>
                <c:pt idx="192">
                  <c:v>74.81</c:v>
                </c:pt>
                <c:pt idx="193">
                  <c:v>74.900000000000006</c:v>
                </c:pt>
                <c:pt idx="194">
                  <c:v>73.510000000000005</c:v>
                </c:pt>
                <c:pt idx="195">
                  <c:v>73.08</c:v>
                </c:pt>
                <c:pt idx="196">
                  <c:v>74.39</c:v>
                </c:pt>
                <c:pt idx="197">
                  <c:v>73.989999999999995</c:v>
                </c:pt>
                <c:pt idx="198">
                  <c:v>72.86</c:v>
                </c:pt>
                <c:pt idx="199">
                  <c:v>72.69</c:v>
                </c:pt>
                <c:pt idx="200">
                  <c:v>72.52</c:v>
                </c:pt>
                <c:pt idx="201">
                  <c:v>72.22</c:v>
                </c:pt>
                <c:pt idx="202">
                  <c:v>72.22</c:v>
                </c:pt>
                <c:pt idx="203">
                  <c:v>71.489999999999995</c:v>
                </c:pt>
                <c:pt idx="204">
                  <c:v>71.89</c:v>
                </c:pt>
                <c:pt idx="205">
                  <c:v>71.31</c:v>
                </c:pt>
                <c:pt idx="206">
                  <c:v>71.349999999999994</c:v>
                </c:pt>
                <c:pt idx="207">
                  <c:v>70.25</c:v>
                </c:pt>
                <c:pt idx="208">
                  <c:v>69.319999999999993</c:v>
                </c:pt>
                <c:pt idx="209">
                  <c:v>69.63</c:v>
                </c:pt>
                <c:pt idx="210">
                  <c:v>69.459999999999994</c:v>
                </c:pt>
                <c:pt idx="211">
                  <c:v>68.87</c:v>
                </c:pt>
                <c:pt idx="212">
                  <c:v>68.650000000000006</c:v>
                </c:pt>
                <c:pt idx="213">
                  <c:v>68.459999999999994</c:v>
                </c:pt>
                <c:pt idx="214">
                  <c:v>66.44</c:v>
                </c:pt>
                <c:pt idx="215">
                  <c:v>65.11</c:v>
                </c:pt>
                <c:pt idx="216">
                  <c:v>66.66</c:v>
                </c:pt>
                <c:pt idx="217">
                  <c:v>68.709999999999994</c:v>
                </c:pt>
                <c:pt idx="218">
                  <c:v>69.459999999999994</c:v>
                </c:pt>
                <c:pt idx="219">
                  <c:v>68.709999999999994</c:v>
                </c:pt>
                <c:pt idx="220">
                  <c:v>67.05</c:v>
                </c:pt>
                <c:pt idx="221">
                  <c:v>69.319999999999993</c:v>
                </c:pt>
                <c:pt idx="222">
                  <c:v>68.55</c:v>
                </c:pt>
                <c:pt idx="223">
                  <c:v>68.319999999999993</c:v>
                </c:pt>
                <c:pt idx="224">
                  <c:v>68.28</c:v>
                </c:pt>
                <c:pt idx="225">
                  <c:v>68.09</c:v>
                </c:pt>
                <c:pt idx="226">
                  <c:v>68.959999999999994</c:v>
                </c:pt>
                <c:pt idx="227">
                  <c:v>68.88</c:v>
                </c:pt>
                <c:pt idx="228">
                  <c:v>67.56</c:v>
                </c:pt>
                <c:pt idx="229">
                  <c:v>67.25</c:v>
                </c:pt>
                <c:pt idx="230">
                  <c:v>68.56</c:v>
                </c:pt>
                <c:pt idx="231">
                  <c:v>67.27</c:v>
                </c:pt>
                <c:pt idx="232">
                  <c:v>66.42</c:v>
                </c:pt>
                <c:pt idx="233">
                  <c:v>65.650000000000006</c:v>
                </c:pt>
                <c:pt idx="234">
                  <c:v>66.11</c:v>
                </c:pt>
                <c:pt idx="235">
                  <c:v>65.400000000000006</c:v>
                </c:pt>
                <c:pt idx="236">
                  <c:v>65.319999999999993</c:v>
                </c:pt>
                <c:pt idx="237">
                  <c:v>66.569999999999993</c:v>
                </c:pt>
                <c:pt idx="238" formatCode="0.00">
                  <c:v>67.05</c:v>
                </c:pt>
                <c:pt idx="239" formatCode="0.00">
                  <c:v>66.77</c:v>
                </c:pt>
                <c:pt idx="240" formatCode="0.00">
                  <c:v>66.94</c:v>
                </c:pt>
                <c:pt idx="241" formatCode="0.00">
                  <c:v>66.58</c:v>
                </c:pt>
                <c:pt idx="242" formatCode="General">
                  <c:v>63.67</c:v>
                </c:pt>
                <c:pt idx="243" formatCode="General">
                  <c:v>63.28</c:v>
                </c:pt>
                <c:pt idx="244" formatCode="General">
                  <c:v>62.95</c:v>
                </c:pt>
                <c:pt idx="245" formatCode="General">
                  <c:v>63.2</c:v>
                </c:pt>
                <c:pt idx="246" formatCode="General">
                  <c:v>63.16</c:v>
                </c:pt>
                <c:pt idx="247" formatCode="General">
                  <c:v>62.74</c:v>
                </c:pt>
                <c:pt idx="248" formatCode="General">
                  <c:v>62.15</c:v>
                </c:pt>
                <c:pt idx="249" formatCode="General">
                  <c:v>64.86</c:v>
                </c:pt>
                <c:pt idx="250" formatCode="General">
                  <c:v>63.54</c:v>
                </c:pt>
                <c:pt idx="251" formatCode="General">
                  <c:v>64.14</c:v>
                </c:pt>
                <c:pt idx="252" formatCode="General">
                  <c:v>64.98</c:v>
                </c:pt>
                <c:pt idx="253" formatCode="General">
                  <c:v>64.569999999999993</c:v>
                </c:pt>
                <c:pt idx="254" formatCode="General">
                  <c:v>61.95</c:v>
                </c:pt>
                <c:pt idx="255" formatCode="General">
                  <c:v>64.41</c:v>
                </c:pt>
                <c:pt idx="256" formatCode="General">
                  <c:v>60.79</c:v>
                </c:pt>
                <c:pt idx="257" formatCode="General">
                  <c:v>64.62</c:v>
                </c:pt>
                <c:pt idx="258" formatCode="General">
                  <c:v>64.53</c:v>
                </c:pt>
                <c:pt idx="259" formatCode="General">
                  <c:v>63.28</c:v>
                </c:pt>
                <c:pt idx="260" formatCode="General">
                  <c:v>68</c:v>
                </c:pt>
                <c:pt idx="261" formatCode="General">
                  <c:v>68.39</c:v>
                </c:pt>
                <c:pt idx="262" formatCode="General">
                  <c:v>68.88</c:v>
                </c:pt>
                <c:pt idx="263" formatCode="General">
                  <c:v>69.22</c:v>
                </c:pt>
                <c:pt idx="264" formatCode="General">
                  <c:v>69.63</c:v>
                </c:pt>
                <c:pt idx="265" formatCode="General">
                  <c:v>67.900000000000006</c:v>
                </c:pt>
                <c:pt idx="266" formatCode="General">
                  <c:v>67.52</c:v>
                </c:pt>
                <c:pt idx="267" formatCode="General">
                  <c:v>68.239999999999995</c:v>
                </c:pt>
                <c:pt idx="268" formatCode="General">
                  <c:v>69.36</c:v>
                </c:pt>
                <c:pt idx="269" formatCode="General">
                  <c:v>66.739999999999995</c:v>
                </c:pt>
                <c:pt idx="270" formatCode="General">
                  <c:v>64.069999999999993</c:v>
                </c:pt>
                <c:pt idx="271" formatCode="General">
                  <c:v>62.7</c:v>
                </c:pt>
                <c:pt idx="272" formatCode="General">
                  <c:v>63.69</c:v>
                </c:pt>
                <c:pt idx="273" formatCode="General">
                  <c:v>66.13</c:v>
                </c:pt>
                <c:pt idx="274" formatCode="General">
                  <c:v>66.88</c:v>
                </c:pt>
                <c:pt idx="275" formatCode="General">
                  <c:v>67.040000000000006</c:v>
                </c:pt>
              </c:numCache>
            </c:numRef>
          </c:val>
          <c:smooth val="0"/>
          <c:extLst>
            <c:ext xmlns:c16="http://schemas.microsoft.com/office/drawing/2014/chart" uri="{C3380CC4-5D6E-409C-BE32-E72D297353CC}">
              <c16:uniqueId val="{00000000-9894-4C4F-8B06-2532700D9A4F}"/>
            </c:ext>
          </c:extLst>
        </c:ser>
        <c:dLbls>
          <c:showLegendKey val="0"/>
          <c:showVal val="0"/>
          <c:showCatName val="0"/>
          <c:showSerName val="0"/>
          <c:showPercent val="0"/>
          <c:showBubbleSize val="0"/>
        </c:dLbls>
        <c:smooth val="0"/>
        <c:axId val="303412488"/>
        <c:axId val="303412880"/>
      </c:lineChart>
      <c:dateAx>
        <c:axId val="303412488"/>
        <c:scaling>
          <c:orientation val="minMax"/>
          <c:min val="44440"/>
        </c:scaling>
        <c:delete val="0"/>
        <c:axPos val="b"/>
        <c:numFmt formatCode="m/yyyy" sourceLinked="0"/>
        <c:majorTickMark val="out"/>
        <c:minorTickMark val="none"/>
        <c:tickLblPos val="low"/>
        <c:txPr>
          <a:bodyPr rot="-5400000" vert="horz"/>
          <a:lstStyle/>
          <a:p>
            <a:pPr>
              <a:defRPr/>
            </a:pPr>
            <a:endParaRPr lang="en-US"/>
          </a:p>
        </c:txPr>
        <c:crossAx val="303412880"/>
        <c:crosses val="autoZero"/>
        <c:auto val="1"/>
        <c:lblOffset val="100"/>
        <c:baseTimeUnit val="days"/>
        <c:majorUnit val="21"/>
        <c:majorTimeUnit val="days"/>
      </c:dateAx>
      <c:valAx>
        <c:axId val="303412880"/>
        <c:scaling>
          <c:orientation val="minMax"/>
          <c:max val="140"/>
          <c:min val="5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03412488"/>
        <c:crosses val="autoZero"/>
        <c:crossBetween val="between"/>
      </c:valAx>
      <c:spPr>
        <a:noFill/>
      </c:spPr>
    </c:plotArea>
    <c:plotVisOnly val="1"/>
    <c:dispBlanksAs val="span"/>
    <c:showDLblsOverMax val="0"/>
  </c:chart>
  <c:spPr>
    <a:noFill/>
    <a:ln>
      <a:noFill/>
    </a:ln>
  </c:spPr>
  <c:txPr>
    <a:bodyPr/>
    <a:lstStyle/>
    <a:p>
      <a:pPr>
        <a:defRPr sz="800" b="0" i="0" u="none" strike="noStrike" baseline="0">
          <a:solidFill>
            <a:srgbClr val="000000"/>
          </a:solidFill>
          <a:latin typeface="NeueHaasGroteskDisp W02" panose="020B0504020202020204"/>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8'!$J$4</c:f>
              <c:strCache>
                <c:ptCount val="1"/>
                <c:pt idx="0">
                  <c:v>Cena ropy (USD/bl.)</c:v>
                </c:pt>
              </c:strCache>
            </c:strRef>
          </c:tx>
          <c:spPr>
            <a:ln w="19050">
              <a:solidFill>
                <a:srgbClr val="2C9ADC"/>
              </a:solidFill>
              <a:prstDash val="solid"/>
            </a:ln>
          </c:spPr>
          <c:marker>
            <c:symbol val="none"/>
          </c:marker>
          <c:cat>
            <c:numRef>
              <c:f>'Graf 8'!$I$5:$I$280</c:f>
              <c:numCache>
                <c:formatCode>m/d/yyyy</c:formatCode>
                <c:ptCount val="276"/>
                <c:pt idx="0">
                  <c:v>44637</c:v>
                </c:pt>
                <c:pt idx="1">
                  <c:v>44636</c:v>
                </c:pt>
                <c:pt idx="2">
                  <c:v>44635</c:v>
                </c:pt>
                <c:pt idx="3">
                  <c:v>44634</c:v>
                </c:pt>
                <c:pt idx="4">
                  <c:v>44631</c:v>
                </c:pt>
                <c:pt idx="5">
                  <c:v>44630</c:v>
                </c:pt>
                <c:pt idx="6">
                  <c:v>44629</c:v>
                </c:pt>
                <c:pt idx="7">
                  <c:v>44628</c:v>
                </c:pt>
                <c:pt idx="8">
                  <c:v>44627</c:v>
                </c:pt>
                <c:pt idx="9">
                  <c:v>44624</c:v>
                </c:pt>
                <c:pt idx="10">
                  <c:v>44623</c:v>
                </c:pt>
                <c:pt idx="11">
                  <c:v>44622</c:v>
                </c:pt>
                <c:pt idx="12">
                  <c:v>44621</c:v>
                </c:pt>
                <c:pt idx="13">
                  <c:v>44620</c:v>
                </c:pt>
                <c:pt idx="14">
                  <c:v>44617</c:v>
                </c:pt>
                <c:pt idx="15">
                  <c:v>44616</c:v>
                </c:pt>
                <c:pt idx="16">
                  <c:v>44615</c:v>
                </c:pt>
                <c:pt idx="17">
                  <c:v>44614</c:v>
                </c:pt>
                <c:pt idx="18">
                  <c:v>44613</c:v>
                </c:pt>
                <c:pt idx="19">
                  <c:v>44610</c:v>
                </c:pt>
                <c:pt idx="20">
                  <c:v>44609</c:v>
                </c:pt>
                <c:pt idx="21">
                  <c:v>44608</c:v>
                </c:pt>
                <c:pt idx="22">
                  <c:v>44607</c:v>
                </c:pt>
                <c:pt idx="23">
                  <c:v>44606</c:v>
                </c:pt>
                <c:pt idx="24">
                  <c:v>44603</c:v>
                </c:pt>
                <c:pt idx="25">
                  <c:v>44602</c:v>
                </c:pt>
                <c:pt idx="26">
                  <c:v>44601</c:v>
                </c:pt>
                <c:pt idx="27">
                  <c:v>44600</c:v>
                </c:pt>
                <c:pt idx="28">
                  <c:v>44599</c:v>
                </c:pt>
                <c:pt idx="29">
                  <c:v>44596</c:v>
                </c:pt>
                <c:pt idx="30">
                  <c:v>44595</c:v>
                </c:pt>
                <c:pt idx="31">
                  <c:v>44594</c:v>
                </c:pt>
                <c:pt idx="32">
                  <c:v>44593</c:v>
                </c:pt>
                <c:pt idx="33">
                  <c:v>44592</c:v>
                </c:pt>
                <c:pt idx="34">
                  <c:v>44589</c:v>
                </c:pt>
                <c:pt idx="35">
                  <c:v>44588</c:v>
                </c:pt>
                <c:pt idx="36">
                  <c:v>44587</c:v>
                </c:pt>
                <c:pt idx="37">
                  <c:v>44586</c:v>
                </c:pt>
                <c:pt idx="38">
                  <c:v>44585</c:v>
                </c:pt>
                <c:pt idx="39">
                  <c:v>44582</c:v>
                </c:pt>
                <c:pt idx="40">
                  <c:v>44581</c:v>
                </c:pt>
                <c:pt idx="41">
                  <c:v>44580</c:v>
                </c:pt>
                <c:pt idx="42">
                  <c:v>44579</c:v>
                </c:pt>
                <c:pt idx="43">
                  <c:v>44578</c:v>
                </c:pt>
                <c:pt idx="44">
                  <c:v>44575</c:v>
                </c:pt>
                <c:pt idx="45">
                  <c:v>44574</c:v>
                </c:pt>
                <c:pt idx="46">
                  <c:v>44573</c:v>
                </c:pt>
                <c:pt idx="47">
                  <c:v>44572</c:v>
                </c:pt>
                <c:pt idx="48">
                  <c:v>44571</c:v>
                </c:pt>
                <c:pt idx="49">
                  <c:v>44568</c:v>
                </c:pt>
                <c:pt idx="50">
                  <c:v>44567</c:v>
                </c:pt>
                <c:pt idx="51">
                  <c:v>44566</c:v>
                </c:pt>
                <c:pt idx="52">
                  <c:v>44565</c:v>
                </c:pt>
                <c:pt idx="53">
                  <c:v>44564</c:v>
                </c:pt>
                <c:pt idx="54">
                  <c:v>44561</c:v>
                </c:pt>
                <c:pt idx="55">
                  <c:v>44560</c:v>
                </c:pt>
                <c:pt idx="56">
                  <c:v>44559</c:v>
                </c:pt>
                <c:pt idx="57">
                  <c:v>44558</c:v>
                </c:pt>
                <c:pt idx="58">
                  <c:v>44557</c:v>
                </c:pt>
                <c:pt idx="59">
                  <c:v>44554</c:v>
                </c:pt>
                <c:pt idx="60">
                  <c:v>44553</c:v>
                </c:pt>
                <c:pt idx="61">
                  <c:v>44552</c:v>
                </c:pt>
                <c:pt idx="62">
                  <c:v>44551</c:v>
                </c:pt>
                <c:pt idx="63">
                  <c:v>44550</c:v>
                </c:pt>
                <c:pt idx="64">
                  <c:v>44547</c:v>
                </c:pt>
                <c:pt idx="65">
                  <c:v>44546</c:v>
                </c:pt>
                <c:pt idx="66">
                  <c:v>44545</c:v>
                </c:pt>
                <c:pt idx="67">
                  <c:v>44544</c:v>
                </c:pt>
                <c:pt idx="68">
                  <c:v>44543</c:v>
                </c:pt>
                <c:pt idx="69">
                  <c:v>44540</c:v>
                </c:pt>
                <c:pt idx="70">
                  <c:v>44539</c:v>
                </c:pt>
                <c:pt idx="71">
                  <c:v>44538</c:v>
                </c:pt>
                <c:pt idx="72">
                  <c:v>44537</c:v>
                </c:pt>
                <c:pt idx="73">
                  <c:v>44536</c:v>
                </c:pt>
                <c:pt idx="74">
                  <c:v>44533</c:v>
                </c:pt>
                <c:pt idx="75">
                  <c:v>44532</c:v>
                </c:pt>
                <c:pt idx="76">
                  <c:v>44531</c:v>
                </c:pt>
                <c:pt idx="77">
                  <c:v>44530</c:v>
                </c:pt>
                <c:pt idx="78">
                  <c:v>44529</c:v>
                </c:pt>
                <c:pt idx="79">
                  <c:v>44526</c:v>
                </c:pt>
                <c:pt idx="80">
                  <c:v>44525</c:v>
                </c:pt>
                <c:pt idx="81">
                  <c:v>44524</c:v>
                </c:pt>
                <c:pt idx="82">
                  <c:v>44523</c:v>
                </c:pt>
                <c:pt idx="83">
                  <c:v>44522</c:v>
                </c:pt>
                <c:pt idx="84">
                  <c:v>44519</c:v>
                </c:pt>
                <c:pt idx="85">
                  <c:v>44518</c:v>
                </c:pt>
                <c:pt idx="86">
                  <c:v>44517</c:v>
                </c:pt>
                <c:pt idx="87">
                  <c:v>44516</c:v>
                </c:pt>
                <c:pt idx="88">
                  <c:v>44515</c:v>
                </c:pt>
                <c:pt idx="89">
                  <c:v>44512</c:v>
                </c:pt>
                <c:pt idx="90">
                  <c:v>44511</c:v>
                </c:pt>
                <c:pt idx="91">
                  <c:v>44510</c:v>
                </c:pt>
                <c:pt idx="92">
                  <c:v>44509</c:v>
                </c:pt>
                <c:pt idx="93">
                  <c:v>44508</c:v>
                </c:pt>
                <c:pt idx="94">
                  <c:v>44505</c:v>
                </c:pt>
                <c:pt idx="95">
                  <c:v>44504</c:v>
                </c:pt>
                <c:pt idx="96">
                  <c:v>44503</c:v>
                </c:pt>
                <c:pt idx="97">
                  <c:v>44502</c:v>
                </c:pt>
                <c:pt idx="98">
                  <c:v>44501</c:v>
                </c:pt>
                <c:pt idx="99">
                  <c:v>44498</c:v>
                </c:pt>
                <c:pt idx="100">
                  <c:v>44497</c:v>
                </c:pt>
                <c:pt idx="101">
                  <c:v>44496</c:v>
                </c:pt>
                <c:pt idx="102">
                  <c:v>44495</c:v>
                </c:pt>
                <c:pt idx="103">
                  <c:v>44494</c:v>
                </c:pt>
                <c:pt idx="104">
                  <c:v>44491</c:v>
                </c:pt>
                <c:pt idx="105">
                  <c:v>44490</c:v>
                </c:pt>
                <c:pt idx="106">
                  <c:v>44489</c:v>
                </c:pt>
                <c:pt idx="107">
                  <c:v>44488</c:v>
                </c:pt>
                <c:pt idx="108">
                  <c:v>44487</c:v>
                </c:pt>
                <c:pt idx="109">
                  <c:v>44484</c:v>
                </c:pt>
                <c:pt idx="110">
                  <c:v>44483</c:v>
                </c:pt>
                <c:pt idx="111">
                  <c:v>44482</c:v>
                </c:pt>
                <c:pt idx="112">
                  <c:v>44481</c:v>
                </c:pt>
                <c:pt idx="113">
                  <c:v>44480</c:v>
                </c:pt>
                <c:pt idx="114">
                  <c:v>44477</c:v>
                </c:pt>
                <c:pt idx="115">
                  <c:v>44476</c:v>
                </c:pt>
                <c:pt idx="116">
                  <c:v>44475</c:v>
                </c:pt>
                <c:pt idx="117">
                  <c:v>44474</c:v>
                </c:pt>
                <c:pt idx="118">
                  <c:v>44473</c:v>
                </c:pt>
                <c:pt idx="119">
                  <c:v>44470</c:v>
                </c:pt>
                <c:pt idx="120">
                  <c:v>44469</c:v>
                </c:pt>
                <c:pt idx="121">
                  <c:v>44468</c:v>
                </c:pt>
                <c:pt idx="122">
                  <c:v>44467</c:v>
                </c:pt>
                <c:pt idx="123">
                  <c:v>44466</c:v>
                </c:pt>
                <c:pt idx="124">
                  <c:v>44463</c:v>
                </c:pt>
                <c:pt idx="125">
                  <c:v>44462</c:v>
                </c:pt>
                <c:pt idx="126">
                  <c:v>44461</c:v>
                </c:pt>
                <c:pt idx="127">
                  <c:v>44460</c:v>
                </c:pt>
                <c:pt idx="128">
                  <c:v>44459</c:v>
                </c:pt>
                <c:pt idx="129">
                  <c:v>44456</c:v>
                </c:pt>
                <c:pt idx="130">
                  <c:v>44455</c:v>
                </c:pt>
                <c:pt idx="131">
                  <c:v>44454</c:v>
                </c:pt>
                <c:pt idx="132">
                  <c:v>44453</c:v>
                </c:pt>
                <c:pt idx="133">
                  <c:v>44452</c:v>
                </c:pt>
                <c:pt idx="134">
                  <c:v>44449</c:v>
                </c:pt>
                <c:pt idx="135">
                  <c:v>44448</c:v>
                </c:pt>
                <c:pt idx="136">
                  <c:v>44447</c:v>
                </c:pt>
                <c:pt idx="137">
                  <c:v>44446</c:v>
                </c:pt>
                <c:pt idx="138">
                  <c:v>44445</c:v>
                </c:pt>
                <c:pt idx="139">
                  <c:v>44442</c:v>
                </c:pt>
                <c:pt idx="140">
                  <c:v>44441</c:v>
                </c:pt>
                <c:pt idx="141">
                  <c:v>44440</c:v>
                </c:pt>
                <c:pt idx="142">
                  <c:v>44439</c:v>
                </c:pt>
                <c:pt idx="143">
                  <c:v>44438</c:v>
                </c:pt>
                <c:pt idx="144">
                  <c:v>44435</c:v>
                </c:pt>
                <c:pt idx="145">
                  <c:v>44434</c:v>
                </c:pt>
                <c:pt idx="146">
                  <c:v>44433</c:v>
                </c:pt>
                <c:pt idx="147">
                  <c:v>44432</c:v>
                </c:pt>
                <c:pt idx="148">
                  <c:v>44431</c:v>
                </c:pt>
                <c:pt idx="149">
                  <c:v>44428</c:v>
                </c:pt>
                <c:pt idx="150">
                  <c:v>44427</c:v>
                </c:pt>
                <c:pt idx="151">
                  <c:v>44426</c:v>
                </c:pt>
                <c:pt idx="152">
                  <c:v>44425</c:v>
                </c:pt>
                <c:pt idx="153">
                  <c:v>44424</c:v>
                </c:pt>
                <c:pt idx="154">
                  <c:v>44421</c:v>
                </c:pt>
                <c:pt idx="155">
                  <c:v>44420</c:v>
                </c:pt>
                <c:pt idx="156">
                  <c:v>44419</c:v>
                </c:pt>
                <c:pt idx="157">
                  <c:v>44418</c:v>
                </c:pt>
                <c:pt idx="158">
                  <c:v>44417</c:v>
                </c:pt>
                <c:pt idx="159">
                  <c:v>44414</c:v>
                </c:pt>
                <c:pt idx="160">
                  <c:v>44413</c:v>
                </c:pt>
                <c:pt idx="161">
                  <c:v>44412</c:v>
                </c:pt>
                <c:pt idx="162">
                  <c:v>44411</c:v>
                </c:pt>
                <c:pt idx="163">
                  <c:v>44410</c:v>
                </c:pt>
                <c:pt idx="164">
                  <c:v>44407</c:v>
                </c:pt>
                <c:pt idx="165">
                  <c:v>44406</c:v>
                </c:pt>
                <c:pt idx="166">
                  <c:v>44405</c:v>
                </c:pt>
                <c:pt idx="167">
                  <c:v>44404</c:v>
                </c:pt>
                <c:pt idx="168">
                  <c:v>44403</c:v>
                </c:pt>
                <c:pt idx="169">
                  <c:v>44400</c:v>
                </c:pt>
                <c:pt idx="170">
                  <c:v>44399</c:v>
                </c:pt>
                <c:pt idx="171">
                  <c:v>44398</c:v>
                </c:pt>
                <c:pt idx="172">
                  <c:v>44397</c:v>
                </c:pt>
                <c:pt idx="173">
                  <c:v>44396</c:v>
                </c:pt>
                <c:pt idx="174">
                  <c:v>44393</c:v>
                </c:pt>
                <c:pt idx="175">
                  <c:v>44392</c:v>
                </c:pt>
                <c:pt idx="176">
                  <c:v>44391</c:v>
                </c:pt>
                <c:pt idx="177">
                  <c:v>44390</c:v>
                </c:pt>
                <c:pt idx="178">
                  <c:v>44389</c:v>
                </c:pt>
                <c:pt idx="179">
                  <c:v>44386</c:v>
                </c:pt>
                <c:pt idx="180">
                  <c:v>44385</c:v>
                </c:pt>
                <c:pt idx="181">
                  <c:v>44384</c:v>
                </c:pt>
                <c:pt idx="182">
                  <c:v>44383</c:v>
                </c:pt>
                <c:pt idx="183">
                  <c:v>44382</c:v>
                </c:pt>
                <c:pt idx="184">
                  <c:v>44379</c:v>
                </c:pt>
                <c:pt idx="185">
                  <c:v>44378</c:v>
                </c:pt>
                <c:pt idx="186">
                  <c:v>44377</c:v>
                </c:pt>
                <c:pt idx="187">
                  <c:v>44376</c:v>
                </c:pt>
                <c:pt idx="188">
                  <c:v>44375</c:v>
                </c:pt>
                <c:pt idx="189">
                  <c:v>44372</c:v>
                </c:pt>
                <c:pt idx="190">
                  <c:v>44371</c:v>
                </c:pt>
                <c:pt idx="191">
                  <c:v>44370</c:v>
                </c:pt>
                <c:pt idx="192">
                  <c:v>44369</c:v>
                </c:pt>
                <c:pt idx="193">
                  <c:v>44368</c:v>
                </c:pt>
                <c:pt idx="194">
                  <c:v>44365</c:v>
                </c:pt>
                <c:pt idx="195">
                  <c:v>44364</c:v>
                </c:pt>
                <c:pt idx="196">
                  <c:v>44363</c:v>
                </c:pt>
                <c:pt idx="197">
                  <c:v>44362</c:v>
                </c:pt>
                <c:pt idx="198">
                  <c:v>44361</c:v>
                </c:pt>
                <c:pt idx="199">
                  <c:v>44358</c:v>
                </c:pt>
                <c:pt idx="200">
                  <c:v>44357</c:v>
                </c:pt>
                <c:pt idx="201">
                  <c:v>44356</c:v>
                </c:pt>
                <c:pt idx="202">
                  <c:v>44355</c:v>
                </c:pt>
                <c:pt idx="203">
                  <c:v>44354</c:v>
                </c:pt>
                <c:pt idx="204">
                  <c:v>44351</c:v>
                </c:pt>
                <c:pt idx="205">
                  <c:v>44350</c:v>
                </c:pt>
                <c:pt idx="206">
                  <c:v>44349</c:v>
                </c:pt>
                <c:pt idx="207">
                  <c:v>44348</c:v>
                </c:pt>
                <c:pt idx="208">
                  <c:v>44347</c:v>
                </c:pt>
                <c:pt idx="209">
                  <c:v>44344</c:v>
                </c:pt>
                <c:pt idx="210">
                  <c:v>44343</c:v>
                </c:pt>
                <c:pt idx="211">
                  <c:v>44342</c:v>
                </c:pt>
                <c:pt idx="212">
                  <c:v>44341</c:v>
                </c:pt>
                <c:pt idx="213">
                  <c:v>44340</c:v>
                </c:pt>
                <c:pt idx="214">
                  <c:v>44337</c:v>
                </c:pt>
                <c:pt idx="215">
                  <c:v>44336</c:v>
                </c:pt>
                <c:pt idx="216">
                  <c:v>44335</c:v>
                </c:pt>
                <c:pt idx="217">
                  <c:v>44334</c:v>
                </c:pt>
                <c:pt idx="218">
                  <c:v>44333</c:v>
                </c:pt>
                <c:pt idx="219">
                  <c:v>44330</c:v>
                </c:pt>
                <c:pt idx="220">
                  <c:v>44329</c:v>
                </c:pt>
                <c:pt idx="221">
                  <c:v>44328</c:v>
                </c:pt>
                <c:pt idx="222">
                  <c:v>44327</c:v>
                </c:pt>
                <c:pt idx="223">
                  <c:v>44326</c:v>
                </c:pt>
                <c:pt idx="224">
                  <c:v>44323</c:v>
                </c:pt>
                <c:pt idx="225">
                  <c:v>44322</c:v>
                </c:pt>
                <c:pt idx="226">
                  <c:v>44321</c:v>
                </c:pt>
                <c:pt idx="227">
                  <c:v>44320</c:v>
                </c:pt>
                <c:pt idx="228">
                  <c:v>44319</c:v>
                </c:pt>
                <c:pt idx="229">
                  <c:v>44316</c:v>
                </c:pt>
                <c:pt idx="230">
                  <c:v>44315</c:v>
                </c:pt>
                <c:pt idx="231">
                  <c:v>44314</c:v>
                </c:pt>
                <c:pt idx="232">
                  <c:v>44313</c:v>
                </c:pt>
                <c:pt idx="233">
                  <c:v>44312</c:v>
                </c:pt>
                <c:pt idx="234">
                  <c:v>44309</c:v>
                </c:pt>
                <c:pt idx="235">
                  <c:v>44308</c:v>
                </c:pt>
                <c:pt idx="236">
                  <c:v>44307</c:v>
                </c:pt>
                <c:pt idx="237">
                  <c:v>44306</c:v>
                </c:pt>
                <c:pt idx="238">
                  <c:v>44305</c:v>
                </c:pt>
                <c:pt idx="239">
                  <c:v>44302</c:v>
                </c:pt>
                <c:pt idx="240">
                  <c:v>44301</c:v>
                </c:pt>
                <c:pt idx="241">
                  <c:v>44300</c:v>
                </c:pt>
                <c:pt idx="242">
                  <c:v>44299</c:v>
                </c:pt>
                <c:pt idx="243">
                  <c:v>44298</c:v>
                </c:pt>
                <c:pt idx="244">
                  <c:v>44295</c:v>
                </c:pt>
                <c:pt idx="245">
                  <c:v>44294</c:v>
                </c:pt>
                <c:pt idx="246">
                  <c:v>44293</c:v>
                </c:pt>
                <c:pt idx="247">
                  <c:v>44292</c:v>
                </c:pt>
                <c:pt idx="248">
                  <c:v>44291</c:v>
                </c:pt>
                <c:pt idx="249">
                  <c:v>44287</c:v>
                </c:pt>
                <c:pt idx="250">
                  <c:v>44286</c:v>
                </c:pt>
                <c:pt idx="251">
                  <c:v>44285</c:v>
                </c:pt>
                <c:pt idx="252">
                  <c:v>44284</c:v>
                </c:pt>
                <c:pt idx="253">
                  <c:v>44281</c:v>
                </c:pt>
                <c:pt idx="254">
                  <c:v>44280</c:v>
                </c:pt>
                <c:pt idx="255">
                  <c:v>44279</c:v>
                </c:pt>
                <c:pt idx="256">
                  <c:v>44278</c:v>
                </c:pt>
                <c:pt idx="257">
                  <c:v>44277</c:v>
                </c:pt>
                <c:pt idx="258">
                  <c:v>44274</c:v>
                </c:pt>
                <c:pt idx="259">
                  <c:v>44273</c:v>
                </c:pt>
                <c:pt idx="260">
                  <c:v>44272</c:v>
                </c:pt>
                <c:pt idx="261">
                  <c:v>44271</c:v>
                </c:pt>
                <c:pt idx="262">
                  <c:v>44270</c:v>
                </c:pt>
                <c:pt idx="263">
                  <c:v>44267</c:v>
                </c:pt>
                <c:pt idx="264">
                  <c:v>44266</c:v>
                </c:pt>
                <c:pt idx="265">
                  <c:v>44265</c:v>
                </c:pt>
                <c:pt idx="266">
                  <c:v>44264</c:v>
                </c:pt>
                <c:pt idx="267">
                  <c:v>44263</c:v>
                </c:pt>
                <c:pt idx="268">
                  <c:v>44260</c:v>
                </c:pt>
                <c:pt idx="269">
                  <c:v>44259</c:v>
                </c:pt>
                <c:pt idx="270">
                  <c:v>44258</c:v>
                </c:pt>
                <c:pt idx="271">
                  <c:v>44257</c:v>
                </c:pt>
                <c:pt idx="272">
                  <c:v>44256</c:v>
                </c:pt>
                <c:pt idx="273">
                  <c:v>44253</c:v>
                </c:pt>
                <c:pt idx="274">
                  <c:v>44252</c:v>
                </c:pt>
                <c:pt idx="275">
                  <c:v>44251</c:v>
                </c:pt>
              </c:numCache>
            </c:numRef>
          </c:cat>
          <c:val>
            <c:numRef>
              <c:f>'Graf 8'!$J$5:$J$280</c:f>
              <c:numCache>
                <c:formatCode>0.0</c:formatCode>
                <c:ptCount val="276"/>
                <c:pt idx="0">
                  <c:v>101.21</c:v>
                </c:pt>
                <c:pt idx="1">
                  <c:v>98.02</c:v>
                </c:pt>
                <c:pt idx="2">
                  <c:v>99.91</c:v>
                </c:pt>
                <c:pt idx="3">
                  <c:v>106.9</c:v>
                </c:pt>
                <c:pt idx="4">
                  <c:v>112.67</c:v>
                </c:pt>
                <c:pt idx="5">
                  <c:v>109.33</c:v>
                </c:pt>
                <c:pt idx="6">
                  <c:v>111.14</c:v>
                </c:pt>
                <c:pt idx="7">
                  <c:v>127.98</c:v>
                </c:pt>
                <c:pt idx="8">
                  <c:v>123.21</c:v>
                </c:pt>
                <c:pt idx="9">
                  <c:v>118.11</c:v>
                </c:pt>
                <c:pt idx="10">
                  <c:v>110.46</c:v>
                </c:pt>
                <c:pt idx="11">
                  <c:v>112.93</c:v>
                </c:pt>
                <c:pt idx="12">
                  <c:v>104.97</c:v>
                </c:pt>
                <c:pt idx="13">
                  <c:v>100.99</c:v>
                </c:pt>
                <c:pt idx="14">
                  <c:v>97.93</c:v>
                </c:pt>
                <c:pt idx="15">
                  <c:v>99.08</c:v>
                </c:pt>
                <c:pt idx="16">
                  <c:v>96.84</c:v>
                </c:pt>
                <c:pt idx="17">
                  <c:v>96.84</c:v>
                </c:pt>
                <c:pt idx="18">
                  <c:v>95.39</c:v>
                </c:pt>
                <c:pt idx="19">
                  <c:v>93.54</c:v>
                </c:pt>
                <c:pt idx="20">
                  <c:v>92.97</c:v>
                </c:pt>
                <c:pt idx="21">
                  <c:v>94.81</c:v>
                </c:pt>
                <c:pt idx="22">
                  <c:v>93.28</c:v>
                </c:pt>
                <c:pt idx="23">
                  <c:v>96.48</c:v>
                </c:pt>
                <c:pt idx="24">
                  <c:v>94.44</c:v>
                </c:pt>
                <c:pt idx="25">
                  <c:v>91.41</c:v>
                </c:pt>
                <c:pt idx="26">
                  <c:v>91.55</c:v>
                </c:pt>
                <c:pt idx="27">
                  <c:v>90.78</c:v>
                </c:pt>
                <c:pt idx="28">
                  <c:v>92.69</c:v>
                </c:pt>
                <c:pt idx="29">
                  <c:v>93.27</c:v>
                </c:pt>
                <c:pt idx="30">
                  <c:v>91.11</c:v>
                </c:pt>
                <c:pt idx="31">
                  <c:v>89.47</c:v>
                </c:pt>
                <c:pt idx="32">
                  <c:v>89.16</c:v>
                </c:pt>
                <c:pt idx="33">
                  <c:v>91.21</c:v>
                </c:pt>
                <c:pt idx="34">
                  <c:v>90.03</c:v>
                </c:pt>
                <c:pt idx="35">
                  <c:v>89.34</c:v>
                </c:pt>
                <c:pt idx="36">
                  <c:v>89.96</c:v>
                </c:pt>
                <c:pt idx="37">
                  <c:v>88.2</c:v>
                </c:pt>
                <c:pt idx="38">
                  <c:v>86.27</c:v>
                </c:pt>
                <c:pt idx="39">
                  <c:v>87.89</c:v>
                </c:pt>
                <c:pt idx="40">
                  <c:v>88.38</c:v>
                </c:pt>
                <c:pt idx="41">
                  <c:v>88.44</c:v>
                </c:pt>
                <c:pt idx="42">
                  <c:v>87.51</c:v>
                </c:pt>
                <c:pt idx="43">
                  <c:v>86.48</c:v>
                </c:pt>
                <c:pt idx="44">
                  <c:v>86.06</c:v>
                </c:pt>
                <c:pt idx="45">
                  <c:v>84.47</c:v>
                </c:pt>
                <c:pt idx="46">
                  <c:v>84.67</c:v>
                </c:pt>
                <c:pt idx="47">
                  <c:v>83.72</c:v>
                </c:pt>
                <c:pt idx="48">
                  <c:v>80.87</c:v>
                </c:pt>
                <c:pt idx="49">
                  <c:v>81.75</c:v>
                </c:pt>
                <c:pt idx="50">
                  <c:v>81.99</c:v>
                </c:pt>
                <c:pt idx="51">
                  <c:v>80.8</c:v>
                </c:pt>
                <c:pt idx="52">
                  <c:v>80</c:v>
                </c:pt>
                <c:pt idx="53">
                  <c:v>78.98</c:v>
                </c:pt>
                <c:pt idx="54">
                  <c:v>77.78</c:v>
                </c:pt>
                <c:pt idx="55">
                  <c:v>79.319999999999993</c:v>
                </c:pt>
                <c:pt idx="56">
                  <c:v>79.23</c:v>
                </c:pt>
                <c:pt idx="57">
                  <c:v>78.94</c:v>
                </c:pt>
                <c:pt idx="58">
                  <c:v>78.599999999999994</c:v>
                </c:pt>
                <c:pt idx="59">
                  <c:v>76.14</c:v>
                </c:pt>
                <c:pt idx="60">
                  <c:v>76.849999999999994</c:v>
                </c:pt>
                <c:pt idx="61">
                  <c:v>75.290000000000006</c:v>
                </c:pt>
                <c:pt idx="62">
                  <c:v>73.98</c:v>
                </c:pt>
                <c:pt idx="63">
                  <c:v>71.52</c:v>
                </c:pt>
                <c:pt idx="64">
                  <c:v>73.52</c:v>
                </c:pt>
                <c:pt idx="65">
                  <c:v>75.02</c:v>
                </c:pt>
                <c:pt idx="66">
                  <c:v>73.88</c:v>
                </c:pt>
                <c:pt idx="67">
                  <c:v>73.7</c:v>
                </c:pt>
                <c:pt idx="68">
                  <c:v>74.39</c:v>
                </c:pt>
                <c:pt idx="69">
                  <c:v>75.150000000000006</c:v>
                </c:pt>
                <c:pt idx="70">
                  <c:v>74.42</c:v>
                </c:pt>
                <c:pt idx="71">
                  <c:v>75.819999999999993</c:v>
                </c:pt>
                <c:pt idx="72">
                  <c:v>75.44</c:v>
                </c:pt>
                <c:pt idx="73">
                  <c:v>73.08</c:v>
                </c:pt>
                <c:pt idx="74">
                  <c:v>69.88</c:v>
                </c:pt>
                <c:pt idx="75">
                  <c:v>69.67</c:v>
                </c:pt>
                <c:pt idx="76">
                  <c:v>68.87</c:v>
                </c:pt>
                <c:pt idx="77">
                  <c:v>70.569999999999993</c:v>
                </c:pt>
                <c:pt idx="78">
                  <c:v>73.44</c:v>
                </c:pt>
                <c:pt idx="79">
                  <c:v>72.72</c:v>
                </c:pt>
                <c:pt idx="80">
                  <c:v>82.22</c:v>
                </c:pt>
                <c:pt idx="81">
                  <c:v>82.25</c:v>
                </c:pt>
                <c:pt idx="82">
                  <c:v>82.31</c:v>
                </c:pt>
                <c:pt idx="83">
                  <c:v>79.7</c:v>
                </c:pt>
                <c:pt idx="84">
                  <c:v>78.89</c:v>
                </c:pt>
                <c:pt idx="85">
                  <c:v>81.239999999999995</c:v>
                </c:pt>
                <c:pt idx="86">
                  <c:v>80.28</c:v>
                </c:pt>
                <c:pt idx="87">
                  <c:v>82.43</c:v>
                </c:pt>
                <c:pt idx="88">
                  <c:v>82.05</c:v>
                </c:pt>
                <c:pt idx="89">
                  <c:v>82.17</c:v>
                </c:pt>
                <c:pt idx="90">
                  <c:v>82.87</c:v>
                </c:pt>
                <c:pt idx="91">
                  <c:v>82.64</c:v>
                </c:pt>
                <c:pt idx="92">
                  <c:v>84.78</c:v>
                </c:pt>
                <c:pt idx="93">
                  <c:v>83.43</c:v>
                </c:pt>
                <c:pt idx="94">
                  <c:v>82.74</c:v>
                </c:pt>
                <c:pt idx="95">
                  <c:v>80.540000000000006</c:v>
                </c:pt>
                <c:pt idx="96">
                  <c:v>81.99</c:v>
                </c:pt>
                <c:pt idx="97">
                  <c:v>84.72</c:v>
                </c:pt>
                <c:pt idx="98">
                  <c:v>84.71</c:v>
                </c:pt>
                <c:pt idx="99">
                  <c:v>84.38</c:v>
                </c:pt>
                <c:pt idx="100">
                  <c:v>84.32</c:v>
                </c:pt>
                <c:pt idx="101">
                  <c:v>84.58</c:v>
                </c:pt>
                <c:pt idx="102">
                  <c:v>86.4</c:v>
                </c:pt>
                <c:pt idx="103">
                  <c:v>85.99</c:v>
                </c:pt>
                <c:pt idx="104">
                  <c:v>85.53</c:v>
                </c:pt>
                <c:pt idx="105">
                  <c:v>84.61</c:v>
                </c:pt>
                <c:pt idx="106">
                  <c:v>85.82</c:v>
                </c:pt>
                <c:pt idx="107">
                  <c:v>85.08</c:v>
                </c:pt>
                <c:pt idx="108">
                  <c:v>84.33</c:v>
                </c:pt>
                <c:pt idx="109">
                  <c:v>84.86</c:v>
                </c:pt>
                <c:pt idx="110">
                  <c:v>84</c:v>
                </c:pt>
                <c:pt idx="111">
                  <c:v>83.18</c:v>
                </c:pt>
                <c:pt idx="112">
                  <c:v>83.42</c:v>
                </c:pt>
                <c:pt idx="113">
                  <c:v>83.65</c:v>
                </c:pt>
                <c:pt idx="114">
                  <c:v>82.39</c:v>
                </c:pt>
                <c:pt idx="115">
                  <c:v>81.95</c:v>
                </c:pt>
                <c:pt idx="116">
                  <c:v>81.08</c:v>
                </c:pt>
                <c:pt idx="117">
                  <c:v>82.56</c:v>
                </c:pt>
                <c:pt idx="118">
                  <c:v>81.260000000000005</c:v>
                </c:pt>
                <c:pt idx="119">
                  <c:v>79.28</c:v>
                </c:pt>
                <c:pt idx="120">
                  <c:v>78.52</c:v>
                </c:pt>
                <c:pt idx="121">
                  <c:v>78.64</c:v>
                </c:pt>
                <c:pt idx="122">
                  <c:v>79.09</c:v>
                </c:pt>
                <c:pt idx="123">
                  <c:v>79.53</c:v>
                </c:pt>
                <c:pt idx="124">
                  <c:v>78.09</c:v>
                </c:pt>
                <c:pt idx="125">
                  <c:v>77.25</c:v>
                </c:pt>
                <c:pt idx="126">
                  <c:v>76.19</c:v>
                </c:pt>
                <c:pt idx="127">
                  <c:v>74.36</c:v>
                </c:pt>
                <c:pt idx="128">
                  <c:v>73.92</c:v>
                </c:pt>
                <c:pt idx="129">
                  <c:v>75.34</c:v>
                </c:pt>
                <c:pt idx="130">
                  <c:v>75.67</c:v>
                </c:pt>
                <c:pt idx="131">
                  <c:v>75.459999999999994</c:v>
                </c:pt>
                <c:pt idx="132">
                  <c:v>73.599999999999994</c:v>
                </c:pt>
                <c:pt idx="133">
                  <c:v>73.510000000000005</c:v>
                </c:pt>
                <c:pt idx="134">
                  <c:v>72.92</c:v>
                </c:pt>
                <c:pt idx="135">
                  <c:v>71.45</c:v>
                </c:pt>
                <c:pt idx="136">
                  <c:v>72.599999999999994</c:v>
                </c:pt>
                <c:pt idx="137">
                  <c:v>71.69</c:v>
                </c:pt>
                <c:pt idx="138">
                  <c:v>72.22</c:v>
                </c:pt>
                <c:pt idx="139">
                  <c:v>72.61</c:v>
                </c:pt>
                <c:pt idx="140">
                  <c:v>73.03</c:v>
                </c:pt>
                <c:pt idx="141">
                  <c:v>71.59</c:v>
                </c:pt>
                <c:pt idx="142">
                  <c:v>72.989999999999995</c:v>
                </c:pt>
                <c:pt idx="143">
                  <c:v>73.41</c:v>
                </c:pt>
                <c:pt idx="144">
                  <c:v>72.7</c:v>
                </c:pt>
                <c:pt idx="145">
                  <c:v>71.069999999999993</c:v>
                </c:pt>
                <c:pt idx="146">
                  <c:v>72.25</c:v>
                </c:pt>
                <c:pt idx="147">
                  <c:v>71.05</c:v>
                </c:pt>
                <c:pt idx="148">
                  <c:v>68.75</c:v>
                </c:pt>
                <c:pt idx="149">
                  <c:v>65.180000000000007</c:v>
                </c:pt>
                <c:pt idx="150">
                  <c:v>66.45</c:v>
                </c:pt>
                <c:pt idx="151">
                  <c:v>68.23</c:v>
                </c:pt>
                <c:pt idx="152">
                  <c:v>69.03</c:v>
                </c:pt>
                <c:pt idx="153">
                  <c:v>69.510000000000005</c:v>
                </c:pt>
                <c:pt idx="154">
                  <c:v>70.59</c:v>
                </c:pt>
                <c:pt idx="155">
                  <c:v>71.31</c:v>
                </c:pt>
                <c:pt idx="156">
                  <c:v>71.44</c:v>
                </c:pt>
                <c:pt idx="157">
                  <c:v>70.63</c:v>
                </c:pt>
                <c:pt idx="158">
                  <c:v>69.040000000000006</c:v>
                </c:pt>
                <c:pt idx="159">
                  <c:v>70.7</c:v>
                </c:pt>
                <c:pt idx="160">
                  <c:v>71.290000000000006</c:v>
                </c:pt>
                <c:pt idx="161">
                  <c:v>70.38</c:v>
                </c:pt>
                <c:pt idx="162">
                  <c:v>72.41</c:v>
                </c:pt>
                <c:pt idx="163">
                  <c:v>72.89</c:v>
                </c:pt>
                <c:pt idx="164">
                  <c:v>76.33</c:v>
                </c:pt>
                <c:pt idx="165">
                  <c:v>76.05</c:v>
                </c:pt>
                <c:pt idx="166">
                  <c:v>74.739999999999995</c:v>
                </c:pt>
                <c:pt idx="167">
                  <c:v>74.48</c:v>
                </c:pt>
                <c:pt idx="168">
                  <c:v>74.5</c:v>
                </c:pt>
                <c:pt idx="169">
                  <c:v>74.099999999999994</c:v>
                </c:pt>
                <c:pt idx="170">
                  <c:v>73.790000000000006</c:v>
                </c:pt>
                <c:pt idx="171">
                  <c:v>72.23</c:v>
                </c:pt>
                <c:pt idx="172">
                  <c:v>69.349999999999994</c:v>
                </c:pt>
                <c:pt idx="173">
                  <c:v>68.62</c:v>
                </c:pt>
                <c:pt idx="174">
                  <c:v>73.59</c:v>
                </c:pt>
                <c:pt idx="175">
                  <c:v>73.47</c:v>
                </c:pt>
                <c:pt idx="176">
                  <c:v>74.760000000000005</c:v>
                </c:pt>
                <c:pt idx="177">
                  <c:v>76.489999999999995</c:v>
                </c:pt>
                <c:pt idx="178">
                  <c:v>75.16</c:v>
                </c:pt>
                <c:pt idx="179">
                  <c:v>75.55</c:v>
                </c:pt>
                <c:pt idx="180">
                  <c:v>74.12</c:v>
                </c:pt>
                <c:pt idx="181">
                  <c:v>73.430000000000007</c:v>
                </c:pt>
                <c:pt idx="182">
                  <c:v>74.53</c:v>
                </c:pt>
                <c:pt idx="183">
                  <c:v>77.16</c:v>
                </c:pt>
                <c:pt idx="184">
                  <c:v>76.17</c:v>
                </c:pt>
                <c:pt idx="185">
                  <c:v>75.84</c:v>
                </c:pt>
                <c:pt idx="186">
                  <c:v>75.13</c:v>
                </c:pt>
                <c:pt idx="187">
                  <c:v>74.760000000000005</c:v>
                </c:pt>
                <c:pt idx="188">
                  <c:v>74.680000000000007</c:v>
                </c:pt>
                <c:pt idx="189">
                  <c:v>76.180000000000007</c:v>
                </c:pt>
                <c:pt idx="190">
                  <c:v>75.56</c:v>
                </c:pt>
                <c:pt idx="191">
                  <c:v>75.19</c:v>
                </c:pt>
                <c:pt idx="192">
                  <c:v>74.81</c:v>
                </c:pt>
                <c:pt idx="193">
                  <c:v>74.900000000000006</c:v>
                </c:pt>
                <c:pt idx="194">
                  <c:v>73.510000000000005</c:v>
                </c:pt>
                <c:pt idx="195">
                  <c:v>73.08</c:v>
                </c:pt>
                <c:pt idx="196">
                  <c:v>74.39</c:v>
                </c:pt>
                <c:pt idx="197">
                  <c:v>73.989999999999995</c:v>
                </c:pt>
                <c:pt idx="198">
                  <c:v>72.86</c:v>
                </c:pt>
                <c:pt idx="199">
                  <c:v>72.69</c:v>
                </c:pt>
                <c:pt idx="200">
                  <c:v>72.52</c:v>
                </c:pt>
                <c:pt idx="201">
                  <c:v>72.22</c:v>
                </c:pt>
                <c:pt idx="202">
                  <c:v>72.22</c:v>
                </c:pt>
                <c:pt idx="203">
                  <c:v>71.489999999999995</c:v>
                </c:pt>
                <c:pt idx="204">
                  <c:v>71.89</c:v>
                </c:pt>
                <c:pt idx="205">
                  <c:v>71.31</c:v>
                </c:pt>
                <c:pt idx="206">
                  <c:v>71.349999999999994</c:v>
                </c:pt>
                <c:pt idx="207">
                  <c:v>70.25</c:v>
                </c:pt>
                <c:pt idx="208">
                  <c:v>69.319999999999993</c:v>
                </c:pt>
                <c:pt idx="209">
                  <c:v>69.63</c:v>
                </c:pt>
                <c:pt idx="210">
                  <c:v>69.459999999999994</c:v>
                </c:pt>
                <c:pt idx="211">
                  <c:v>68.87</c:v>
                </c:pt>
                <c:pt idx="212">
                  <c:v>68.650000000000006</c:v>
                </c:pt>
                <c:pt idx="213">
                  <c:v>68.459999999999994</c:v>
                </c:pt>
                <c:pt idx="214">
                  <c:v>66.44</c:v>
                </c:pt>
                <c:pt idx="215">
                  <c:v>65.11</c:v>
                </c:pt>
                <c:pt idx="216">
                  <c:v>66.66</c:v>
                </c:pt>
                <c:pt idx="217">
                  <c:v>68.709999999999994</c:v>
                </c:pt>
                <c:pt idx="218">
                  <c:v>69.459999999999994</c:v>
                </c:pt>
                <c:pt idx="219">
                  <c:v>68.709999999999994</c:v>
                </c:pt>
                <c:pt idx="220">
                  <c:v>67.05</c:v>
                </c:pt>
                <c:pt idx="221">
                  <c:v>69.319999999999993</c:v>
                </c:pt>
                <c:pt idx="222">
                  <c:v>68.55</c:v>
                </c:pt>
                <c:pt idx="223">
                  <c:v>68.319999999999993</c:v>
                </c:pt>
                <c:pt idx="224">
                  <c:v>68.28</c:v>
                </c:pt>
                <c:pt idx="225">
                  <c:v>68.09</c:v>
                </c:pt>
                <c:pt idx="226">
                  <c:v>68.959999999999994</c:v>
                </c:pt>
                <c:pt idx="227">
                  <c:v>68.88</c:v>
                </c:pt>
                <c:pt idx="228">
                  <c:v>67.56</c:v>
                </c:pt>
                <c:pt idx="229">
                  <c:v>67.25</c:v>
                </c:pt>
                <c:pt idx="230">
                  <c:v>68.56</c:v>
                </c:pt>
                <c:pt idx="231">
                  <c:v>67.27</c:v>
                </c:pt>
                <c:pt idx="232">
                  <c:v>66.42</c:v>
                </c:pt>
                <c:pt idx="233">
                  <c:v>65.650000000000006</c:v>
                </c:pt>
                <c:pt idx="234">
                  <c:v>66.11</c:v>
                </c:pt>
                <c:pt idx="235">
                  <c:v>65.400000000000006</c:v>
                </c:pt>
                <c:pt idx="236">
                  <c:v>65.319999999999993</c:v>
                </c:pt>
                <c:pt idx="237">
                  <c:v>66.569999999999993</c:v>
                </c:pt>
                <c:pt idx="238" formatCode="0.00">
                  <c:v>67.05</c:v>
                </c:pt>
                <c:pt idx="239" formatCode="0.00">
                  <c:v>66.77</c:v>
                </c:pt>
                <c:pt idx="240" formatCode="0.00">
                  <c:v>66.94</c:v>
                </c:pt>
                <c:pt idx="241" formatCode="0.00">
                  <c:v>66.58</c:v>
                </c:pt>
                <c:pt idx="242" formatCode="General">
                  <c:v>63.67</c:v>
                </c:pt>
                <c:pt idx="243" formatCode="General">
                  <c:v>63.28</c:v>
                </c:pt>
                <c:pt idx="244" formatCode="General">
                  <c:v>62.95</c:v>
                </c:pt>
                <c:pt idx="245" formatCode="General">
                  <c:v>63.2</c:v>
                </c:pt>
                <c:pt idx="246" formatCode="General">
                  <c:v>63.16</c:v>
                </c:pt>
                <c:pt idx="247" formatCode="General">
                  <c:v>62.74</c:v>
                </c:pt>
                <c:pt idx="248" formatCode="General">
                  <c:v>62.15</c:v>
                </c:pt>
                <c:pt idx="249" formatCode="General">
                  <c:v>64.86</c:v>
                </c:pt>
                <c:pt idx="250" formatCode="General">
                  <c:v>63.54</c:v>
                </c:pt>
                <c:pt idx="251" formatCode="General">
                  <c:v>64.14</c:v>
                </c:pt>
                <c:pt idx="252" formatCode="General">
                  <c:v>64.98</c:v>
                </c:pt>
                <c:pt idx="253" formatCode="General">
                  <c:v>64.569999999999993</c:v>
                </c:pt>
                <c:pt idx="254" formatCode="General">
                  <c:v>61.95</c:v>
                </c:pt>
                <c:pt idx="255" formatCode="General">
                  <c:v>64.41</c:v>
                </c:pt>
                <c:pt idx="256" formatCode="General">
                  <c:v>60.79</c:v>
                </c:pt>
                <c:pt idx="257" formatCode="General">
                  <c:v>64.62</c:v>
                </c:pt>
                <c:pt idx="258" formatCode="General">
                  <c:v>64.53</c:v>
                </c:pt>
                <c:pt idx="259" formatCode="General">
                  <c:v>63.28</c:v>
                </c:pt>
                <c:pt idx="260" formatCode="General">
                  <c:v>68</c:v>
                </c:pt>
                <c:pt idx="261" formatCode="General">
                  <c:v>68.39</c:v>
                </c:pt>
                <c:pt idx="262" formatCode="General">
                  <c:v>68.88</c:v>
                </c:pt>
                <c:pt idx="263" formatCode="General">
                  <c:v>69.22</c:v>
                </c:pt>
                <c:pt idx="264" formatCode="General">
                  <c:v>69.63</c:v>
                </c:pt>
                <c:pt idx="265" formatCode="General">
                  <c:v>67.900000000000006</c:v>
                </c:pt>
                <c:pt idx="266" formatCode="General">
                  <c:v>67.52</c:v>
                </c:pt>
                <c:pt idx="267" formatCode="General">
                  <c:v>68.239999999999995</c:v>
                </c:pt>
                <c:pt idx="268" formatCode="General">
                  <c:v>69.36</c:v>
                </c:pt>
                <c:pt idx="269" formatCode="General">
                  <c:v>66.739999999999995</c:v>
                </c:pt>
                <c:pt idx="270" formatCode="General">
                  <c:v>64.069999999999993</c:v>
                </c:pt>
                <c:pt idx="271" formatCode="General">
                  <c:v>62.7</c:v>
                </c:pt>
                <c:pt idx="272" formatCode="General">
                  <c:v>63.69</c:v>
                </c:pt>
                <c:pt idx="273" formatCode="General">
                  <c:v>66.13</c:v>
                </c:pt>
                <c:pt idx="274" formatCode="General">
                  <c:v>66.88</c:v>
                </c:pt>
                <c:pt idx="275" formatCode="General">
                  <c:v>67.040000000000006</c:v>
                </c:pt>
              </c:numCache>
            </c:numRef>
          </c:val>
          <c:smooth val="0"/>
          <c:extLst>
            <c:ext xmlns:c16="http://schemas.microsoft.com/office/drawing/2014/chart" uri="{C3380CC4-5D6E-409C-BE32-E72D297353CC}">
              <c16:uniqueId val="{00000000-D014-4AC5-A290-28651562AAF3}"/>
            </c:ext>
          </c:extLst>
        </c:ser>
        <c:dLbls>
          <c:showLegendKey val="0"/>
          <c:showVal val="0"/>
          <c:showCatName val="0"/>
          <c:showSerName val="0"/>
          <c:showPercent val="0"/>
          <c:showBubbleSize val="0"/>
        </c:dLbls>
        <c:smooth val="0"/>
        <c:axId val="303413664"/>
        <c:axId val="303414056"/>
      </c:lineChart>
      <c:dateAx>
        <c:axId val="303413664"/>
        <c:scaling>
          <c:orientation val="minMax"/>
          <c:min val="44440"/>
        </c:scaling>
        <c:delete val="0"/>
        <c:axPos val="b"/>
        <c:numFmt formatCode="m/yyyy" sourceLinked="0"/>
        <c:majorTickMark val="out"/>
        <c:minorTickMark val="none"/>
        <c:tickLblPos val="low"/>
        <c:txPr>
          <a:bodyPr rot="-5400000" vert="horz"/>
          <a:lstStyle/>
          <a:p>
            <a:pPr>
              <a:defRPr/>
            </a:pPr>
            <a:endParaRPr lang="en-US"/>
          </a:p>
        </c:txPr>
        <c:crossAx val="303414056"/>
        <c:crosses val="autoZero"/>
        <c:auto val="1"/>
        <c:lblOffset val="100"/>
        <c:baseTimeUnit val="days"/>
        <c:majorUnit val="21"/>
        <c:majorTimeUnit val="days"/>
      </c:dateAx>
      <c:valAx>
        <c:axId val="303414056"/>
        <c:scaling>
          <c:orientation val="minMax"/>
          <c:max val="140"/>
          <c:min val="5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03413664"/>
        <c:crosses val="autoZero"/>
        <c:crossBetween val="between"/>
      </c:valAx>
      <c:spPr>
        <a:noFill/>
      </c:spPr>
    </c:plotArea>
    <c:plotVisOnly val="1"/>
    <c:dispBlanksAs val="span"/>
    <c:showDLblsOverMax val="0"/>
  </c:chart>
  <c:spPr>
    <a:noFill/>
    <a:ln>
      <a:noFill/>
    </a:ln>
  </c:spPr>
  <c:txPr>
    <a:bodyPr/>
    <a:lstStyle/>
    <a:p>
      <a:pPr>
        <a:defRPr sz="800" b="0" i="0" u="none" strike="noStrike" baseline="0">
          <a:solidFill>
            <a:srgbClr val="000000"/>
          </a:solidFill>
          <a:latin typeface="NeueHaasGroteskDisp W02" panose="020B0504020202020204"/>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9+Tab 4'!$K$6</c:f>
              <c:strCache>
                <c:ptCount val="1"/>
                <c:pt idx="0">
                  <c:v>Zamestnanosť</c:v>
                </c:pt>
              </c:strCache>
            </c:strRef>
          </c:tx>
          <c:spPr>
            <a:solidFill>
              <a:srgbClr val="2C9ADC"/>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4'!$L$6:$AA$6</c:f>
              <c:numCache>
                <c:formatCode>0.0</c:formatCode>
                <c:ptCount val="16"/>
                <c:pt idx="0">
                  <c:v>8.2429179441465064E-2</c:v>
                </c:pt>
                <c:pt idx="1">
                  <c:v>0.40994835602924617</c:v>
                </c:pt>
                <c:pt idx="2">
                  <c:v>0.23596458210039067</c:v>
                </c:pt>
                <c:pt idx="3">
                  <c:v>0.22532309943905071</c:v>
                </c:pt>
                <c:pt idx="4">
                  <c:v>0.41205235629633297</c:v>
                </c:pt>
                <c:pt idx="5">
                  <c:v>0.55614470548231731</c:v>
                </c:pt>
                <c:pt idx="6">
                  <c:v>0.62639874828291386</c:v>
                </c:pt>
                <c:pt idx="7">
                  <c:v>0.6001724349491061</c:v>
                </c:pt>
                <c:pt idx="8">
                  <c:v>0.54613782161266522</c:v>
                </c:pt>
                <c:pt idx="9">
                  <c:v>0.36395653292115554</c:v>
                </c:pt>
                <c:pt idx="10">
                  <c:v>-0.34961434299442273</c:v>
                </c:pt>
                <c:pt idx="11">
                  <c:v>-0.16540748001756767</c:v>
                </c:pt>
                <c:pt idx="12">
                  <c:v>-5.6749220932311779E-2</c:v>
                </c:pt>
                <c:pt idx="13">
                  <c:v>-7.6467436812074754E-2</c:v>
                </c:pt>
                <c:pt idx="14">
                  <c:v>-0.1573397525634681</c:v>
                </c:pt>
                <c:pt idx="15">
                  <c:v>-0.21871673296582009</c:v>
                </c:pt>
              </c:numCache>
            </c:numRef>
          </c:val>
          <c:extLst>
            <c:ext xmlns:c16="http://schemas.microsoft.com/office/drawing/2014/chart" uri="{C3380CC4-5D6E-409C-BE32-E72D297353CC}">
              <c16:uniqueId val="{00000000-AB53-43D6-AD88-259B96262364}"/>
            </c:ext>
          </c:extLst>
        </c:ser>
        <c:ser>
          <c:idx val="2"/>
          <c:order val="1"/>
          <c:tx>
            <c:strRef>
              <c:f>'Graf 9+Tab 4'!$K$7</c:f>
              <c:strCache>
                <c:ptCount val="1"/>
                <c:pt idx="0">
                  <c:v>Zásoba kapitálu</c:v>
                </c:pt>
              </c:strCache>
            </c:strRef>
          </c:tx>
          <c:spPr>
            <a:solidFill>
              <a:srgbClr val="D6DCE5"/>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4'!$L$7:$AA$7</c:f>
              <c:numCache>
                <c:formatCode>0.0</c:formatCode>
                <c:ptCount val="16"/>
                <c:pt idx="0">
                  <c:v>0.1662247002515585</c:v>
                </c:pt>
                <c:pt idx="1">
                  <c:v>0.38537384389965418</c:v>
                </c:pt>
                <c:pt idx="2">
                  <c:v>0.47335339215784383</c:v>
                </c:pt>
                <c:pt idx="3">
                  <c:v>0.25703630775012049</c:v>
                </c:pt>
                <c:pt idx="4">
                  <c:v>0.29895612230331403</c:v>
                </c:pt>
                <c:pt idx="5">
                  <c:v>0.50920569129950577</c:v>
                </c:pt>
                <c:pt idx="6">
                  <c:v>0.82965919354791517</c:v>
                </c:pt>
                <c:pt idx="7">
                  <c:v>0.53909980171668936</c:v>
                </c:pt>
                <c:pt idx="8">
                  <c:v>0.6569777270070819</c:v>
                </c:pt>
                <c:pt idx="9">
                  <c:v>0.74575147313909296</c:v>
                </c:pt>
                <c:pt idx="10">
                  <c:v>0.74714755145625789</c:v>
                </c:pt>
                <c:pt idx="11">
                  <c:v>0.48079266840118084</c:v>
                </c:pt>
                <c:pt idx="12">
                  <c:v>0.66449827868802747</c:v>
                </c:pt>
                <c:pt idx="13">
                  <c:v>1.0752579743426904</c:v>
                </c:pt>
                <c:pt idx="14">
                  <c:v>1.2666834719427653</c:v>
                </c:pt>
                <c:pt idx="15">
                  <c:v>1.0959060691187117</c:v>
                </c:pt>
              </c:numCache>
            </c:numRef>
          </c:val>
          <c:extLst>
            <c:ext xmlns:c16="http://schemas.microsoft.com/office/drawing/2014/chart" uri="{C3380CC4-5D6E-409C-BE32-E72D297353CC}">
              <c16:uniqueId val="{00000001-AB53-43D6-AD88-259B96262364}"/>
            </c:ext>
          </c:extLst>
        </c:ser>
        <c:ser>
          <c:idx val="3"/>
          <c:order val="2"/>
          <c:tx>
            <c:strRef>
              <c:f>'Graf 9+Tab 4'!$K$8</c:f>
              <c:strCache>
                <c:ptCount val="1"/>
                <c:pt idx="0">
                  <c:v>TFP</c:v>
                </c:pt>
              </c:strCache>
            </c:strRef>
          </c:tx>
          <c:spPr>
            <a:solidFill>
              <a:srgbClr val="555555"/>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4'!$L$8:$AA$8</c:f>
              <c:numCache>
                <c:formatCode>0.0</c:formatCode>
                <c:ptCount val="16"/>
                <c:pt idx="0">
                  <c:v>1.2883674665692846</c:v>
                </c:pt>
                <c:pt idx="1">
                  <c:v>1.7114657447650172</c:v>
                </c:pt>
                <c:pt idx="2">
                  <c:v>1.788841017858589</c:v>
                </c:pt>
                <c:pt idx="3">
                  <c:v>1.3127876565419028</c:v>
                </c:pt>
                <c:pt idx="4">
                  <c:v>1.1733192123615677</c:v>
                </c:pt>
                <c:pt idx="5">
                  <c:v>2.0041338864376534</c:v>
                </c:pt>
                <c:pt idx="6">
                  <c:v>1.1469647230510027</c:v>
                </c:pt>
                <c:pt idx="7">
                  <c:v>1.0040314110177473</c:v>
                </c:pt>
                <c:pt idx="8">
                  <c:v>1.3078118443990094</c:v>
                </c:pt>
                <c:pt idx="9">
                  <c:v>1.1351779162689812</c:v>
                </c:pt>
                <c:pt idx="10">
                  <c:v>0.28906393541290321</c:v>
                </c:pt>
                <c:pt idx="11">
                  <c:v>1.0246571544957783</c:v>
                </c:pt>
                <c:pt idx="12">
                  <c:v>0.80234621633330505</c:v>
                </c:pt>
                <c:pt idx="13">
                  <c:v>1.747925734825051</c:v>
                </c:pt>
                <c:pt idx="14">
                  <c:v>1.7735013207301309</c:v>
                </c:pt>
                <c:pt idx="15">
                  <c:v>1.4429214995045792</c:v>
                </c:pt>
              </c:numCache>
            </c:numRef>
          </c:val>
          <c:extLst>
            <c:ext xmlns:c16="http://schemas.microsoft.com/office/drawing/2014/chart" uri="{C3380CC4-5D6E-409C-BE32-E72D297353CC}">
              <c16:uniqueId val="{00000002-AB53-43D6-AD88-259B96262364}"/>
            </c:ext>
          </c:extLst>
        </c:ser>
        <c:dLbls>
          <c:showLegendKey val="0"/>
          <c:showVal val="0"/>
          <c:showCatName val="0"/>
          <c:showSerName val="0"/>
          <c:showPercent val="0"/>
          <c:showBubbleSize val="0"/>
        </c:dLbls>
        <c:gapWidth val="150"/>
        <c:overlap val="100"/>
        <c:axId val="303050888"/>
        <c:axId val="303051280"/>
      </c:barChart>
      <c:lineChart>
        <c:grouping val="standard"/>
        <c:varyColors val="0"/>
        <c:ser>
          <c:idx val="0"/>
          <c:order val="3"/>
          <c:tx>
            <c:strRef>
              <c:f>'Graf 9+Tab 4'!$K$9</c:f>
              <c:strCache>
                <c:ptCount val="1"/>
                <c:pt idx="0">
                  <c:v>Pot. produkt</c:v>
                </c:pt>
              </c:strCache>
            </c:strRef>
          </c:tx>
          <c:spPr>
            <a:ln w="19050">
              <a:solidFill>
                <a:schemeClr val="tx1"/>
              </a:solidFill>
            </a:ln>
          </c:spPr>
          <c:marker>
            <c:symbol val="none"/>
          </c:marker>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4'!$L$9:$AA$9</c:f>
              <c:numCache>
                <c:formatCode>0.0</c:formatCode>
                <c:ptCount val="16"/>
                <c:pt idx="0">
                  <c:v>1.5402102911241</c:v>
                </c:pt>
                <c:pt idx="1">
                  <c:v>2.5203236880782853</c:v>
                </c:pt>
                <c:pt idx="2">
                  <c:v>2.5107310089115487</c:v>
                </c:pt>
                <c:pt idx="3">
                  <c:v>1.8014756236803153</c:v>
                </c:pt>
                <c:pt idx="4">
                  <c:v>1.8924662307303386</c:v>
                </c:pt>
                <c:pt idx="5">
                  <c:v>3.0906746547865183</c:v>
                </c:pt>
                <c:pt idx="6">
                  <c:v>2.6197198888912476</c:v>
                </c:pt>
                <c:pt idx="7">
                  <c:v>2.154539012941914</c:v>
                </c:pt>
                <c:pt idx="8">
                  <c:v>2.5266552297070088</c:v>
                </c:pt>
                <c:pt idx="9">
                  <c:v>2.2571752425081915</c:v>
                </c:pt>
                <c:pt idx="10">
                  <c:v>0.68216578289821417</c:v>
                </c:pt>
                <c:pt idx="11">
                  <c:v>1.3413845555988901</c:v>
                </c:pt>
                <c:pt idx="12">
                  <c:v>1.4128404804746975</c:v>
                </c:pt>
                <c:pt idx="13">
                  <c:v>2.7587436745771576</c:v>
                </c:pt>
                <c:pt idx="14">
                  <c:v>2.8940191467675236</c:v>
                </c:pt>
                <c:pt idx="15">
                  <c:v>2.3253115107275457</c:v>
                </c:pt>
              </c:numCache>
            </c:numRef>
          </c:val>
          <c:smooth val="0"/>
          <c:extLst>
            <c:ext xmlns:c16="http://schemas.microsoft.com/office/drawing/2014/chart" uri="{C3380CC4-5D6E-409C-BE32-E72D297353CC}">
              <c16:uniqueId val="{00000003-AB53-43D6-AD88-259B96262364}"/>
            </c:ext>
          </c:extLst>
        </c:ser>
        <c:dLbls>
          <c:showLegendKey val="0"/>
          <c:showVal val="0"/>
          <c:showCatName val="0"/>
          <c:showSerName val="0"/>
          <c:showPercent val="0"/>
          <c:showBubbleSize val="0"/>
        </c:dLbls>
        <c:marker val="1"/>
        <c:smooth val="0"/>
        <c:axId val="303050888"/>
        <c:axId val="303051280"/>
      </c:lineChart>
      <c:catAx>
        <c:axId val="303050888"/>
        <c:scaling>
          <c:orientation val="minMax"/>
        </c:scaling>
        <c:delete val="0"/>
        <c:axPos val="b"/>
        <c:numFmt formatCode="General" sourceLinked="1"/>
        <c:majorTickMark val="none"/>
        <c:minorTickMark val="none"/>
        <c:tickLblPos val="low"/>
        <c:spPr>
          <a:ln w="6350">
            <a:solidFill>
              <a:schemeClr val="tx1"/>
            </a:solidFill>
          </a:ln>
        </c:spPr>
        <c:crossAx val="303051280"/>
        <c:crosses val="autoZero"/>
        <c:auto val="1"/>
        <c:lblAlgn val="ctr"/>
        <c:lblOffset val="100"/>
        <c:noMultiLvlLbl val="0"/>
      </c:catAx>
      <c:valAx>
        <c:axId val="303051280"/>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303050888"/>
        <c:crosses val="autoZero"/>
        <c:crossBetween val="between"/>
      </c:valAx>
      <c:spPr>
        <a:noFill/>
      </c:spPr>
    </c:plotArea>
    <c:legend>
      <c:legendPos val="r"/>
      <c:layout>
        <c:manualLayout>
          <c:xMode val="edge"/>
          <c:yMode val="edge"/>
          <c:x val="7.0137857373506543E-2"/>
          <c:y val="1.8786157475221679E-2"/>
          <c:w val="0.88347748329566056"/>
          <c:h val="0.17427552890561021"/>
        </c:manualLayout>
      </c:layout>
      <c:overlay val="1"/>
    </c:legend>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'Graf 9+Tab 4'!$K$13</c:f>
              <c:strCache>
                <c:ptCount val="1"/>
                <c:pt idx="0">
                  <c:v>Employment</c:v>
                </c:pt>
              </c:strCache>
            </c:strRef>
          </c:tx>
          <c:spPr>
            <a:solidFill>
              <a:srgbClr val="2C9ADC"/>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4'!$L$6:$AA$6</c:f>
              <c:numCache>
                <c:formatCode>0.0</c:formatCode>
                <c:ptCount val="16"/>
                <c:pt idx="0">
                  <c:v>8.2429179441465064E-2</c:v>
                </c:pt>
                <c:pt idx="1">
                  <c:v>0.40994835602924617</c:v>
                </c:pt>
                <c:pt idx="2">
                  <c:v>0.23596458210039067</c:v>
                </c:pt>
                <c:pt idx="3">
                  <c:v>0.22532309943905071</c:v>
                </c:pt>
                <c:pt idx="4">
                  <c:v>0.41205235629633297</c:v>
                </c:pt>
                <c:pt idx="5">
                  <c:v>0.55614470548231731</c:v>
                </c:pt>
                <c:pt idx="6">
                  <c:v>0.62639874828291386</c:v>
                </c:pt>
                <c:pt idx="7">
                  <c:v>0.6001724349491061</c:v>
                </c:pt>
                <c:pt idx="8">
                  <c:v>0.54613782161266522</c:v>
                </c:pt>
                <c:pt idx="9">
                  <c:v>0.36395653292115554</c:v>
                </c:pt>
                <c:pt idx="10">
                  <c:v>-0.34961434299442273</c:v>
                </c:pt>
                <c:pt idx="11">
                  <c:v>-0.16540748001756767</c:v>
                </c:pt>
                <c:pt idx="12">
                  <c:v>-5.6749220932311779E-2</c:v>
                </c:pt>
                <c:pt idx="13">
                  <c:v>-7.6467436812074754E-2</c:v>
                </c:pt>
                <c:pt idx="14">
                  <c:v>-0.1573397525634681</c:v>
                </c:pt>
                <c:pt idx="15">
                  <c:v>-0.21871673296582009</c:v>
                </c:pt>
              </c:numCache>
            </c:numRef>
          </c:val>
          <c:extLst>
            <c:ext xmlns:c16="http://schemas.microsoft.com/office/drawing/2014/chart" uri="{C3380CC4-5D6E-409C-BE32-E72D297353CC}">
              <c16:uniqueId val="{00000000-1754-4527-828F-872C3F5BE250}"/>
            </c:ext>
          </c:extLst>
        </c:ser>
        <c:ser>
          <c:idx val="2"/>
          <c:order val="1"/>
          <c:tx>
            <c:strRef>
              <c:f>'Graf 9+Tab 4'!$K$14</c:f>
              <c:strCache>
                <c:ptCount val="1"/>
                <c:pt idx="0">
                  <c:v>Capital stock</c:v>
                </c:pt>
              </c:strCache>
            </c:strRef>
          </c:tx>
          <c:spPr>
            <a:solidFill>
              <a:srgbClr val="D6DCE5"/>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4'!$L$7:$AA$7</c:f>
              <c:numCache>
                <c:formatCode>0.0</c:formatCode>
                <c:ptCount val="16"/>
                <c:pt idx="0">
                  <c:v>0.1662247002515585</c:v>
                </c:pt>
                <c:pt idx="1">
                  <c:v>0.38537384389965418</c:v>
                </c:pt>
                <c:pt idx="2">
                  <c:v>0.47335339215784383</c:v>
                </c:pt>
                <c:pt idx="3">
                  <c:v>0.25703630775012049</c:v>
                </c:pt>
                <c:pt idx="4">
                  <c:v>0.29895612230331403</c:v>
                </c:pt>
                <c:pt idx="5">
                  <c:v>0.50920569129950577</c:v>
                </c:pt>
                <c:pt idx="6">
                  <c:v>0.82965919354791517</c:v>
                </c:pt>
                <c:pt idx="7">
                  <c:v>0.53909980171668936</c:v>
                </c:pt>
                <c:pt idx="8">
                  <c:v>0.6569777270070819</c:v>
                </c:pt>
                <c:pt idx="9">
                  <c:v>0.74575147313909296</c:v>
                </c:pt>
                <c:pt idx="10">
                  <c:v>0.74714755145625789</c:v>
                </c:pt>
                <c:pt idx="11">
                  <c:v>0.48079266840118084</c:v>
                </c:pt>
                <c:pt idx="12">
                  <c:v>0.66449827868802747</c:v>
                </c:pt>
                <c:pt idx="13">
                  <c:v>1.0752579743426904</c:v>
                </c:pt>
                <c:pt idx="14">
                  <c:v>1.2666834719427653</c:v>
                </c:pt>
                <c:pt idx="15">
                  <c:v>1.0959060691187117</c:v>
                </c:pt>
              </c:numCache>
            </c:numRef>
          </c:val>
          <c:extLst>
            <c:ext xmlns:c16="http://schemas.microsoft.com/office/drawing/2014/chart" uri="{C3380CC4-5D6E-409C-BE32-E72D297353CC}">
              <c16:uniqueId val="{00000001-1754-4527-828F-872C3F5BE250}"/>
            </c:ext>
          </c:extLst>
        </c:ser>
        <c:ser>
          <c:idx val="3"/>
          <c:order val="2"/>
          <c:tx>
            <c:strRef>
              <c:f>'Graf 9+Tab 4'!$K$15</c:f>
              <c:strCache>
                <c:ptCount val="1"/>
                <c:pt idx="0">
                  <c:v>TFP</c:v>
                </c:pt>
              </c:strCache>
            </c:strRef>
          </c:tx>
          <c:spPr>
            <a:solidFill>
              <a:srgbClr val="555555"/>
            </a:solidFill>
          </c:spPr>
          <c:invertIfNegative val="0"/>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4'!$L$8:$AA$8</c:f>
              <c:numCache>
                <c:formatCode>0.0</c:formatCode>
                <c:ptCount val="16"/>
                <c:pt idx="0">
                  <c:v>1.2883674665692846</c:v>
                </c:pt>
                <c:pt idx="1">
                  <c:v>1.7114657447650172</c:v>
                </c:pt>
                <c:pt idx="2">
                  <c:v>1.788841017858589</c:v>
                </c:pt>
                <c:pt idx="3">
                  <c:v>1.3127876565419028</c:v>
                </c:pt>
                <c:pt idx="4">
                  <c:v>1.1733192123615677</c:v>
                </c:pt>
                <c:pt idx="5">
                  <c:v>2.0041338864376534</c:v>
                </c:pt>
                <c:pt idx="6">
                  <c:v>1.1469647230510027</c:v>
                </c:pt>
                <c:pt idx="7">
                  <c:v>1.0040314110177473</c:v>
                </c:pt>
                <c:pt idx="8">
                  <c:v>1.3078118443990094</c:v>
                </c:pt>
                <c:pt idx="9">
                  <c:v>1.1351779162689812</c:v>
                </c:pt>
                <c:pt idx="10">
                  <c:v>0.28906393541290321</c:v>
                </c:pt>
                <c:pt idx="11">
                  <c:v>1.0246571544957783</c:v>
                </c:pt>
                <c:pt idx="12">
                  <c:v>0.80234621633330505</c:v>
                </c:pt>
                <c:pt idx="13">
                  <c:v>1.747925734825051</c:v>
                </c:pt>
                <c:pt idx="14">
                  <c:v>1.7735013207301309</c:v>
                </c:pt>
                <c:pt idx="15">
                  <c:v>1.4429214995045792</c:v>
                </c:pt>
              </c:numCache>
            </c:numRef>
          </c:val>
          <c:extLst>
            <c:ext xmlns:c16="http://schemas.microsoft.com/office/drawing/2014/chart" uri="{C3380CC4-5D6E-409C-BE32-E72D297353CC}">
              <c16:uniqueId val="{00000002-1754-4527-828F-872C3F5BE250}"/>
            </c:ext>
          </c:extLst>
        </c:ser>
        <c:dLbls>
          <c:showLegendKey val="0"/>
          <c:showVal val="0"/>
          <c:showCatName val="0"/>
          <c:showSerName val="0"/>
          <c:showPercent val="0"/>
          <c:showBubbleSize val="0"/>
        </c:dLbls>
        <c:gapWidth val="150"/>
        <c:overlap val="100"/>
        <c:axId val="303052064"/>
        <c:axId val="303713808"/>
      </c:barChart>
      <c:lineChart>
        <c:grouping val="standard"/>
        <c:varyColors val="0"/>
        <c:ser>
          <c:idx val="0"/>
          <c:order val="3"/>
          <c:tx>
            <c:strRef>
              <c:f>'Graf 9+Tab 4'!$K$16</c:f>
              <c:strCache>
                <c:ptCount val="1"/>
                <c:pt idx="0">
                  <c:v>Pot. output</c:v>
                </c:pt>
              </c:strCache>
            </c:strRef>
          </c:tx>
          <c:spPr>
            <a:ln w="19050">
              <a:solidFill>
                <a:schemeClr val="tx1"/>
              </a:solidFill>
            </a:ln>
          </c:spPr>
          <c:marker>
            <c:symbol val="none"/>
          </c:marker>
          <c:cat>
            <c:strRef>
              <c:f>'Graf 9+Tab 4'!$L$5:$AA$5</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2021F</c:v>
                </c:pt>
                <c:pt idx="12">
                  <c:v>2022F</c:v>
                </c:pt>
                <c:pt idx="13">
                  <c:v>2023F</c:v>
                </c:pt>
                <c:pt idx="14">
                  <c:v>2024F</c:v>
                </c:pt>
                <c:pt idx="15">
                  <c:v>2025F</c:v>
                </c:pt>
              </c:strCache>
            </c:strRef>
          </c:cat>
          <c:val>
            <c:numRef>
              <c:f>'Graf 9+Tab 4'!$L$9:$AA$9</c:f>
              <c:numCache>
                <c:formatCode>0.0</c:formatCode>
                <c:ptCount val="16"/>
                <c:pt idx="0">
                  <c:v>1.5402102911241</c:v>
                </c:pt>
                <c:pt idx="1">
                  <c:v>2.5203236880782853</c:v>
                </c:pt>
                <c:pt idx="2">
                  <c:v>2.5107310089115487</c:v>
                </c:pt>
                <c:pt idx="3">
                  <c:v>1.8014756236803153</c:v>
                </c:pt>
                <c:pt idx="4">
                  <c:v>1.8924662307303386</c:v>
                </c:pt>
                <c:pt idx="5">
                  <c:v>3.0906746547865183</c:v>
                </c:pt>
                <c:pt idx="6">
                  <c:v>2.6197198888912476</c:v>
                </c:pt>
                <c:pt idx="7">
                  <c:v>2.154539012941914</c:v>
                </c:pt>
                <c:pt idx="8">
                  <c:v>2.5266552297070088</c:v>
                </c:pt>
                <c:pt idx="9">
                  <c:v>2.2571752425081915</c:v>
                </c:pt>
                <c:pt idx="10">
                  <c:v>0.68216578289821417</c:v>
                </c:pt>
                <c:pt idx="11">
                  <c:v>1.3413845555988901</c:v>
                </c:pt>
                <c:pt idx="12">
                  <c:v>1.4128404804746975</c:v>
                </c:pt>
                <c:pt idx="13">
                  <c:v>2.7587436745771576</c:v>
                </c:pt>
                <c:pt idx="14">
                  <c:v>2.8940191467675236</c:v>
                </c:pt>
                <c:pt idx="15">
                  <c:v>2.3253115107275457</c:v>
                </c:pt>
              </c:numCache>
            </c:numRef>
          </c:val>
          <c:smooth val="0"/>
          <c:extLst>
            <c:ext xmlns:c16="http://schemas.microsoft.com/office/drawing/2014/chart" uri="{C3380CC4-5D6E-409C-BE32-E72D297353CC}">
              <c16:uniqueId val="{00000003-1754-4527-828F-872C3F5BE250}"/>
            </c:ext>
          </c:extLst>
        </c:ser>
        <c:dLbls>
          <c:showLegendKey val="0"/>
          <c:showVal val="0"/>
          <c:showCatName val="0"/>
          <c:showSerName val="0"/>
          <c:showPercent val="0"/>
          <c:showBubbleSize val="0"/>
        </c:dLbls>
        <c:marker val="1"/>
        <c:smooth val="0"/>
        <c:axId val="303052064"/>
        <c:axId val="303713808"/>
      </c:lineChart>
      <c:catAx>
        <c:axId val="303052064"/>
        <c:scaling>
          <c:orientation val="minMax"/>
        </c:scaling>
        <c:delete val="0"/>
        <c:axPos val="b"/>
        <c:numFmt formatCode="General" sourceLinked="1"/>
        <c:majorTickMark val="none"/>
        <c:minorTickMark val="none"/>
        <c:tickLblPos val="low"/>
        <c:spPr>
          <a:ln w="6350">
            <a:solidFill>
              <a:schemeClr val="tx1"/>
            </a:solidFill>
          </a:ln>
        </c:spPr>
        <c:crossAx val="303713808"/>
        <c:crosses val="autoZero"/>
        <c:auto val="1"/>
        <c:lblAlgn val="ctr"/>
        <c:lblOffset val="100"/>
        <c:noMultiLvlLbl val="0"/>
      </c:catAx>
      <c:valAx>
        <c:axId val="303713808"/>
        <c:scaling>
          <c:orientation val="minMax"/>
        </c:scaling>
        <c:delete val="0"/>
        <c:axPos val="l"/>
        <c:majorGridlines>
          <c:spPr>
            <a:ln w="6350">
              <a:solidFill>
                <a:schemeClr val="bg1">
                  <a:lumMod val="95000"/>
                </a:schemeClr>
              </a:solidFill>
              <a:prstDash val="sysDot"/>
            </a:ln>
          </c:spPr>
        </c:majorGridlines>
        <c:numFmt formatCode="0.0" sourceLinked="1"/>
        <c:majorTickMark val="out"/>
        <c:minorTickMark val="none"/>
        <c:tickLblPos val="nextTo"/>
        <c:spPr>
          <a:ln w="6350">
            <a:solidFill>
              <a:schemeClr val="tx1"/>
            </a:solidFill>
          </a:ln>
        </c:spPr>
        <c:crossAx val="303052064"/>
        <c:crosses val="autoZero"/>
        <c:crossBetween val="between"/>
      </c:valAx>
      <c:spPr>
        <a:noFill/>
      </c:spPr>
    </c:plotArea>
    <c:legend>
      <c:legendPos val="r"/>
      <c:layout>
        <c:manualLayout>
          <c:xMode val="edge"/>
          <c:yMode val="edge"/>
          <c:x val="0.11219884580673473"/>
          <c:y val="4.1877478081197312E-3"/>
          <c:w val="0.87085918676569218"/>
          <c:h val="0.17799834173715132"/>
        </c:manualLayout>
      </c:layout>
      <c:overlay val="1"/>
    </c:legend>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10 + Tab 5'!$J$6</c:f>
              <c:strCache>
                <c:ptCount val="1"/>
                <c:pt idx="0">
                  <c:v>Produkčná medzera</c:v>
                </c:pt>
              </c:strCache>
            </c:strRef>
          </c:tx>
          <c:spPr>
            <a:ln w="19050">
              <a:solidFill>
                <a:schemeClr val="tx1"/>
              </a:solidFill>
            </a:ln>
          </c:spPr>
          <c:marker>
            <c:symbol val="none"/>
          </c:marker>
          <c:cat>
            <c:strRef>
              <c:f>'Graf 10 + Tab 5'!$K$5:$AE$5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2021F</c:v>
                </c:pt>
                <c:pt idx="17">
                  <c:v>2022F</c:v>
                </c:pt>
                <c:pt idx="18">
                  <c:v>2023F</c:v>
                </c:pt>
                <c:pt idx="19">
                  <c:v>2024F</c:v>
                </c:pt>
                <c:pt idx="20">
                  <c:v>2025F</c:v>
                </c:pt>
              </c:strCache>
            </c:strRef>
          </c:cat>
          <c:val>
            <c:numRef>
              <c:f>'Graf 10 + Tab 5'!$K$6:$AE$6</c:f>
              <c:numCache>
                <c:formatCode>0.00</c:formatCode>
                <c:ptCount val="21"/>
                <c:pt idx="0">
                  <c:v>-1.4169998791101923</c:v>
                </c:pt>
                <c:pt idx="1">
                  <c:v>-0.29383068198196582</c:v>
                </c:pt>
                <c:pt idx="2">
                  <c:v>2.7637265968845304</c:v>
                </c:pt>
                <c:pt idx="3">
                  <c:v>2.9268149548684619</c:v>
                </c:pt>
                <c:pt idx="4">
                  <c:v>-4.9272713746868586</c:v>
                </c:pt>
                <c:pt idx="5">
                  <c:v>-0.47693714212238003</c:v>
                </c:pt>
                <c:pt idx="6">
                  <c:v>-0.3632851727386921</c:v>
                </c:pt>
                <c:pt idx="7">
                  <c:v>-1.4834774832111486</c:v>
                </c:pt>
                <c:pt idx="8">
                  <c:v>-2.5931855040583374</c:v>
                </c:pt>
                <c:pt idx="9">
                  <c:v>-1.7979013091302676</c:v>
                </c:pt>
                <c:pt idx="10">
                  <c:v>0.22630718462026689</c:v>
                </c:pt>
                <c:pt idx="11">
                  <c:v>-0.44568467801500145</c:v>
                </c:pt>
                <c:pt idx="12">
                  <c:v>0.35894748155951284</c:v>
                </c:pt>
                <c:pt idx="13">
                  <c:v>1.5998988189407148</c:v>
                </c:pt>
                <c:pt idx="14">
                  <c:v>1.945854823897597</c:v>
                </c:pt>
                <c:pt idx="15">
                  <c:v>-3.1583347094638059</c:v>
                </c:pt>
                <c:pt idx="16">
                  <c:v>-1.5538016662310694</c:v>
                </c:pt>
                <c:pt idx="17">
                  <c:v>-0.88039042168113202</c:v>
                </c:pt>
                <c:pt idx="18">
                  <c:v>1.5604620146547399</c:v>
                </c:pt>
                <c:pt idx="19">
                  <c:v>0.46005015397749816</c:v>
                </c:pt>
                <c:pt idx="20">
                  <c:v>-6.6330066864328519E-2</c:v>
                </c:pt>
              </c:numCache>
            </c:numRef>
          </c:val>
          <c:smooth val="0"/>
          <c:extLst>
            <c:ext xmlns:c16="http://schemas.microsoft.com/office/drawing/2014/chart" uri="{C3380CC4-5D6E-409C-BE32-E72D297353CC}">
              <c16:uniqueId val="{00000000-5322-4ADF-B424-3CA2E1BDBFC5}"/>
            </c:ext>
          </c:extLst>
        </c:ser>
        <c:dLbls>
          <c:showLegendKey val="0"/>
          <c:showVal val="0"/>
          <c:showCatName val="0"/>
          <c:showSerName val="0"/>
          <c:showPercent val="0"/>
          <c:showBubbleSize val="0"/>
        </c:dLbls>
        <c:smooth val="0"/>
        <c:axId val="303714592"/>
        <c:axId val="303714984"/>
      </c:lineChart>
      <c:catAx>
        <c:axId val="303714592"/>
        <c:scaling>
          <c:orientation val="minMax"/>
        </c:scaling>
        <c:delete val="0"/>
        <c:axPos val="b"/>
        <c:numFmt formatCode="General" sourceLinked="1"/>
        <c:majorTickMark val="none"/>
        <c:minorTickMark val="none"/>
        <c:tickLblPos val="low"/>
        <c:spPr>
          <a:ln w="6350">
            <a:solidFill>
              <a:schemeClr val="tx1"/>
            </a:solidFill>
          </a:ln>
        </c:spPr>
        <c:crossAx val="303714984"/>
        <c:crosses val="autoZero"/>
        <c:auto val="1"/>
        <c:lblAlgn val="ctr"/>
        <c:lblOffset val="100"/>
        <c:noMultiLvlLbl val="0"/>
      </c:catAx>
      <c:valAx>
        <c:axId val="303714984"/>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303714592"/>
        <c:crosses val="autoZero"/>
        <c:crossBetween val="between"/>
      </c:val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'Graf 10 + Tab 5'!$J$6</c:f>
              <c:strCache>
                <c:ptCount val="1"/>
                <c:pt idx="0">
                  <c:v>Produkčná medzera</c:v>
                </c:pt>
              </c:strCache>
            </c:strRef>
          </c:tx>
          <c:spPr>
            <a:ln w="19050">
              <a:solidFill>
                <a:schemeClr val="tx1"/>
              </a:solidFill>
            </a:ln>
          </c:spPr>
          <c:marker>
            <c:symbol val="none"/>
          </c:marker>
          <c:cat>
            <c:strRef>
              <c:f>'Graf 10 + Tab 5'!$K$5:$AE$5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2021F</c:v>
                </c:pt>
                <c:pt idx="17">
                  <c:v>2022F</c:v>
                </c:pt>
                <c:pt idx="18">
                  <c:v>2023F</c:v>
                </c:pt>
                <c:pt idx="19">
                  <c:v>2024F</c:v>
                </c:pt>
                <c:pt idx="20">
                  <c:v>2025F</c:v>
                </c:pt>
              </c:strCache>
            </c:strRef>
          </c:cat>
          <c:val>
            <c:numRef>
              <c:f>'Graf 10 + Tab 5'!$K$6:$AE$6</c:f>
              <c:numCache>
                <c:formatCode>0.00</c:formatCode>
                <c:ptCount val="21"/>
                <c:pt idx="0">
                  <c:v>-1.4169998791101923</c:v>
                </c:pt>
                <c:pt idx="1">
                  <c:v>-0.29383068198196582</c:v>
                </c:pt>
                <c:pt idx="2">
                  <c:v>2.7637265968845304</c:v>
                </c:pt>
                <c:pt idx="3">
                  <c:v>2.9268149548684619</c:v>
                </c:pt>
                <c:pt idx="4">
                  <c:v>-4.9272713746868586</c:v>
                </c:pt>
                <c:pt idx="5">
                  <c:v>-0.47693714212238003</c:v>
                </c:pt>
                <c:pt idx="6">
                  <c:v>-0.3632851727386921</c:v>
                </c:pt>
                <c:pt idx="7">
                  <c:v>-1.4834774832111486</c:v>
                </c:pt>
                <c:pt idx="8">
                  <c:v>-2.5931855040583374</c:v>
                </c:pt>
                <c:pt idx="9">
                  <c:v>-1.7979013091302676</c:v>
                </c:pt>
                <c:pt idx="10">
                  <c:v>0.22630718462026689</c:v>
                </c:pt>
                <c:pt idx="11">
                  <c:v>-0.44568467801500145</c:v>
                </c:pt>
                <c:pt idx="12">
                  <c:v>0.35894748155951284</c:v>
                </c:pt>
                <c:pt idx="13">
                  <c:v>1.5998988189407148</c:v>
                </c:pt>
                <c:pt idx="14">
                  <c:v>1.945854823897597</c:v>
                </c:pt>
                <c:pt idx="15">
                  <c:v>-3.1583347094638059</c:v>
                </c:pt>
                <c:pt idx="16">
                  <c:v>-1.5538016662310694</c:v>
                </c:pt>
                <c:pt idx="17">
                  <c:v>-0.88039042168113202</c:v>
                </c:pt>
                <c:pt idx="18">
                  <c:v>1.5604620146547399</c:v>
                </c:pt>
                <c:pt idx="19">
                  <c:v>0.46005015397749816</c:v>
                </c:pt>
                <c:pt idx="20">
                  <c:v>-6.6330066864328519E-2</c:v>
                </c:pt>
              </c:numCache>
            </c:numRef>
          </c:val>
          <c:smooth val="0"/>
          <c:extLst>
            <c:ext xmlns:c16="http://schemas.microsoft.com/office/drawing/2014/chart" uri="{C3380CC4-5D6E-409C-BE32-E72D297353CC}">
              <c16:uniqueId val="{00000000-0981-48B9-A284-EA7AF9208ACF}"/>
            </c:ext>
          </c:extLst>
        </c:ser>
        <c:dLbls>
          <c:showLegendKey val="0"/>
          <c:showVal val="0"/>
          <c:showCatName val="0"/>
          <c:showSerName val="0"/>
          <c:showPercent val="0"/>
          <c:showBubbleSize val="0"/>
        </c:dLbls>
        <c:smooth val="0"/>
        <c:axId val="303658136"/>
        <c:axId val="303658528"/>
      </c:lineChart>
      <c:catAx>
        <c:axId val="303658136"/>
        <c:scaling>
          <c:orientation val="minMax"/>
        </c:scaling>
        <c:delete val="0"/>
        <c:axPos val="b"/>
        <c:numFmt formatCode="General" sourceLinked="1"/>
        <c:majorTickMark val="none"/>
        <c:minorTickMark val="none"/>
        <c:tickLblPos val="low"/>
        <c:spPr>
          <a:ln w="6350">
            <a:solidFill>
              <a:schemeClr val="tx1"/>
            </a:solidFill>
          </a:ln>
        </c:spPr>
        <c:crossAx val="303658528"/>
        <c:crosses val="autoZero"/>
        <c:auto val="1"/>
        <c:lblAlgn val="ctr"/>
        <c:lblOffset val="100"/>
        <c:noMultiLvlLbl val="0"/>
      </c:catAx>
      <c:valAx>
        <c:axId val="303658528"/>
        <c:scaling>
          <c:orientation val="minMax"/>
        </c:scaling>
        <c:delete val="0"/>
        <c:axPos val="l"/>
        <c:majorGridlines>
          <c:spPr>
            <a:ln w="6350">
              <a:solidFill>
                <a:schemeClr val="bg1">
                  <a:lumMod val="95000"/>
                </a:schemeClr>
              </a:solidFill>
              <a:prstDash val="sysDot"/>
            </a:ln>
          </c:spPr>
        </c:majorGridlines>
        <c:numFmt formatCode="0" sourceLinked="0"/>
        <c:majorTickMark val="out"/>
        <c:minorTickMark val="none"/>
        <c:tickLblPos val="nextTo"/>
        <c:spPr>
          <a:ln w="6350">
            <a:solidFill>
              <a:schemeClr val="tx1"/>
            </a:solidFill>
          </a:ln>
        </c:spPr>
        <c:crossAx val="303658136"/>
        <c:crosses val="autoZero"/>
        <c:crossBetween val="between"/>
      </c:valAx>
      <c:spPr>
        <a:noFill/>
      </c:spPr>
    </c:plotArea>
    <c:plotVisOnly val="1"/>
    <c:dispBlanksAs val="gap"/>
    <c:showDLblsOverMax val="0"/>
  </c:chart>
  <c:spPr>
    <a:noFill/>
    <a:ln>
      <a:noFill/>
    </a:ln>
  </c:spPr>
  <c:txPr>
    <a:bodyPr/>
    <a:lstStyle/>
    <a:p>
      <a:pPr>
        <a:defRPr sz="8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11 + 12'!$Q$9</c:f>
              <c:strCache>
                <c:ptCount val="1"/>
                <c:pt idx="0">
                  <c:v>Prognóza feb 2020</c:v>
                </c:pt>
              </c:strCache>
            </c:strRef>
          </c:tx>
          <c:spPr>
            <a:ln w="19050" cap="rnd">
              <a:solidFill>
                <a:schemeClr val="tx1"/>
              </a:solidFill>
              <a:prstDash val="solid"/>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+ 12'!$R$9:$X$9</c:f>
              <c:numCache>
                <c:formatCode>0.0</c:formatCode>
                <c:ptCount val="7"/>
                <c:pt idx="0">
                  <c:v>100</c:v>
                </c:pt>
                <c:pt idx="1">
                  <c:v>102.2021846369048</c:v>
                </c:pt>
                <c:pt idx="2">
                  <c:v>104.93790922539593</c:v>
                </c:pt>
                <c:pt idx="3">
                  <c:v>107.75619791943055</c:v>
                </c:pt>
                <c:pt idx="4">
                  <c:v>111.60228072844421</c:v>
                </c:pt>
              </c:numCache>
            </c:numRef>
          </c:val>
          <c:smooth val="0"/>
          <c:extLst>
            <c:ext xmlns:c16="http://schemas.microsoft.com/office/drawing/2014/chart" uri="{C3380CC4-5D6E-409C-BE32-E72D297353CC}">
              <c16:uniqueId val="{00000000-50D7-418A-929A-595D91D70702}"/>
            </c:ext>
          </c:extLst>
        </c:ser>
        <c:ser>
          <c:idx val="3"/>
          <c:order val="1"/>
          <c:tx>
            <c:strRef>
              <c:f>'Graf 11 + 12'!$Q$6</c:f>
              <c:strCache>
                <c:ptCount val="1"/>
                <c:pt idx="0">
                  <c:v>Prognóza feb 2022</c:v>
                </c:pt>
              </c:strCache>
            </c:strRef>
          </c:tx>
          <c:spPr>
            <a:ln w="19050" cap="rnd">
              <a:solidFill>
                <a:schemeClr val="tx1"/>
              </a:solidFill>
              <a:prstDash val="dash"/>
              <a:round/>
            </a:ln>
            <a:effectLst/>
          </c:spPr>
          <c:marker>
            <c:symbol val="none"/>
          </c:marker>
          <c:val>
            <c:numRef>
              <c:f>'Graf 11 + 12'!$R$6:$X$6</c:f>
              <c:numCache>
                <c:formatCode>0.0</c:formatCode>
                <c:ptCount val="7"/>
                <c:pt idx="0">
                  <c:v>100</c:v>
                </c:pt>
                <c:pt idx="1">
                  <c:v>95.641246192072813</c:v>
                </c:pt>
                <c:pt idx="2">
                  <c:v>98.651578535855947</c:v>
                </c:pt>
                <c:pt idx="3">
                  <c:v>102.13959144448074</c:v>
                </c:pt>
                <c:pt idx="4">
                  <c:v>107.55754051638478</c:v>
                </c:pt>
                <c:pt idx="5">
                  <c:v>109.28846203756575</c:v>
                </c:pt>
                <c:pt idx="6">
                  <c:v>111.39678993269671</c:v>
                </c:pt>
              </c:numCache>
            </c:numRef>
          </c:val>
          <c:smooth val="0"/>
          <c:extLst>
            <c:ext xmlns:c16="http://schemas.microsoft.com/office/drawing/2014/chart" uri="{C3380CC4-5D6E-409C-BE32-E72D297353CC}">
              <c16:uniqueId val="{00000000-6A58-4E44-85D7-F1B0C6931257}"/>
            </c:ext>
          </c:extLst>
        </c:ser>
        <c:ser>
          <c:idx val="2"/>
          <c:order val="2"/>
          <c:tx>
            <c:strRef>
              <c:f>'Graf 11 + 12'!$Q$8</c:f>
              <c:strCache>
                <c:ptCount val="1"/>
                <c:pt idx="0">
                  <c:v>Rizikový scenár k mar 2022</c:v>
                </c:pt>
              </c:strCache>
            </c:strRef>
          </c:tx>
          <c:spPr>
            <a:ln w="19050" cap="rnd">
              <a:solidFill>
                <a:srgbClr val="FF0000"/>
              </a:solidFill>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+ 12'!$R$8:$X$8</c:f>
              <c:numCache>
                <c:formatCode>0.0</c:formatCode>
                <c:ptCount val="7"/>
                <c:pt idx="0">
                  <c:v>100</c:v>
                </c:pt>
                <c:pt idx="1">
                  <c:v>95.641246192072813</c:v>
                </c:pt>
                <c:pt idx="2">
                  <c:v>98.53006301556681</c:v>
                </c:pt>
                <c:pt idx="3">
                  <c:v>98.957398398198322</c:v>
                </c:pt>
                <c:pt idx="4">
                  <c:v>102.44062920590119</c:v>
                </c:pt>
                <c:pt idx="5">
                  <c:v>104.38425839690694</c:v>
                </c:pt>
                <c:pt idx="6">
                  <c:v>106.40527856994318</c:v>
                </c:pt>
              </c:numCache>
            </c:numRef>
          </c:val>
          <c:smooth val="0"/>
          <c:extLst>
            <c:ext xmlns:c16="http://schemas.microsoft.com/office/drawing/2014/chart" uri="{C3380CC4-5D6E-409C-BE32-E72D297353CC}">
              <c16:uniqueId val="{00000002-50D7-418A-929A-595D91D70702}"/>
            </c:ext>
          </c:extLst>
        </c:ser>
        <c:ser>
          <c:idx val="1"/>
          <c:order val="3"/>
          <c:tx>
            <c:strRef>
              <c:f>'Graf 11 + 12'!$Q$7</c:f>
              <c:strCache>
                <c:ptCount val="1"/>
                <c:pt idx="0">
                  <c:v>Prognóza mar 2022</c:v>
                </c:pt>
              </c:strCache>
            </c:strRef>
          </c:tx>
          <c:spPr>
            <a:ln w="19050" cap="rnd">
              <a:solidFill>
                <a:srgbClr val="369ADC"/>
              </a:solidFill>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+ 12'!$R$7:$X$7</c:f>
              <c:numCache>
                <c:formatCode>0.0</c:formatCode>
                <c:ptCount val="7"/>
                <c:pt idx="0">
                  <c:v>100</c:v>
                </c:pt>
                <c:pt idx="1">
                  <c:v>95.641246192072813</c:v>
                </c:pt>
                <c:pt idx="2">
                  <c:v>98.53006301556681</c:v>
                </c:pt>
                <c:pt idx="3">
                  <c:v>100.60564287537086</c:v>
                </c:pt>
                <c:pt idx="4">
                  <c:v>105.92688756949492</c:v>
                </c:pt>
                <c:pt idx="5">
                  <c:v>107.81149441075507</c:v>
                </c:pt>
                <c:pt idx="6">
                  <c:v>109.74041226458642</c:v>
                </c:pt>
              </c:numCache>
            </c:numRef>
          </c:val>
          <c:smooth val="0"/>
          <c:extLst>
            <c:ext xmlns:c16="http://schemas.microsoft.com/office/drawing/2014/chart" uri="{C3380CC4-5D6E-409C-BE32-E72D297353CC}">
              <c16:uniqueId val="{00000001-50D7-418A-929A-595D91D70702}"/>
            </c:ext>
          </c:extLst>
        </c:ser>
        <c:dLbls>
          <c:showLegendKey val="0"/>
          <c:showVal val="0"/>
          <c:showCatName val="0"/>
          <c:showSerName val="0"/>
          <c:showPercent val="0"/>
          <c:showBubbleSize val="0"/>
        </c:dLbls>
        <c:smooth val="0"/>
        <c:axId val="303659312"/>
        <c:axId val="303638368"/>
      </c:lineChart>
      <c:catAx>
        <c:axId val="30365931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8368"/>
        <c:crossesAt val="100"/>
        <c:auto val="1"/>
        <c:lblAlgn val="ctr"/>
        <c:lblOffset val="100"/>
        <c:noMultiLvlLbl val="0"/>
      </c:catAx>
      <c:valAx>
        <c:axId val="30363836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59312"/>
        <c:crossesAt val="1"/>
        <c:crossBetween val="between"/>
      </c:valAx>
      <c:spPr>
        <a:noFill/>
        <a:ln>
          <a:noFill/>
        </a:ln>
        <a:effectLst/>
      </c:spPr>
    </c:plotArea>
    <c:legend>
      <c:legendPos val="tr"/>
      <c:layout>
        <c:manualLayout>
          <c:xMode val="edge"/>
          <c:yMode val="edge"/>
          <c:x val="0.53762885736129107"/>
          <c:y val="0.53133355438858942"/>
          <c:w val="0.45736858664367208"/>
          <c:h val="0.33156077862858341"/>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11 + 12'!$Q$26</c:f>
              <c:strCache>
                <c:ptCount val="1"/>
                <c:pt idx="0">
                  <c:v>Prognóza feb 2020</c:v>
                </c:pt>
              </c:strCache>
            </c:strRef>
          </c:tx>
          <c:spPr>
            <a:ln w="19050" cap="rnd">
              <a:solidFill>
                <a:srgbClr val="000000"/>
              </a:solidFill>
              <a:prstDash val="solid"/>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+ 12'!$R$26:$X$26</c:f>
              <c:numCache>
                <c:formatCode>0.0</c:formatCode>
                <c:ptCount val="7"/>
                <c:pt idx="0">
                  <c:v>100</c:v>
                </c:pt>
                <c:pt idx="1">
                  <c:v>100.23486774575257</c:v>
                </c:pt>
                <c:pt idx="2">
                  <c:v>100.52407012079833</c:v>
                </c:pt>
                <c:pt idx="3">
                  <c:v>100.74151011140044</c:v>
                </c:pt>
                <c:pt idx="4">
                  <c:v>101.16010194745361</c:v>
                </c:pt>
              </c:numCache>
            </c:numRef>
          </c:val>
          <c:smooth val="0"/>
          <c:extLst>
            <c:ext xmlns:c16="http://schemas.microsoft.com/office/drawing/2014/chart" uri="{C3380CC4-5D6E-409C-BE32-E72D297353CC}">
              <c16:uniqueId val="{00000000-8A53-4EC4-8B85-C343040AF7D5}"/>
            </c:ext>
          </c:extLst>
        </c:ser>
        <c:ser>
          <c:idx val="3"/>
          <c:order val="1"/>
          <c:tx>
            <c:strRef>
              <c:f>'Graf 11 + 12'!$Q$23</c:f>
              <c:strCache>
                <c:ptCount val="1"/>
                <c:pt idx="0">
                  <c:v>Prognóza feb 2022</c:v>
                </c:pt>
              </c:strCache>
            </c:strRef>
          </c:tx>
          <c:spPr>
            <a:ln w="19050" cap="rnd">
              <a:solidFill>
                <a:schemeClr val="tx1"/>
              </a:solidFill>
              <a:prstDash val="dash"/>
              <a:round/>
            </a:ln>
            <a:effectLst/>
          </c:spPr>
          <c:marker>
            <c:symbol val="none"/>
          </c:marker>
          <c:val>
            <c:numRef>
              <c:f>'Graf 11 + 12'!$R$23:$X$23</c:f>
              <c:numCache>
                <c:formatCode>0.0</c:formatCode>
                <c:ptCount val="7"/>
                <c:pt idx="0">
                  <c:v>100</c:v>
                </c:pt>
                <c:pt idx="1">
                  <c:v>98.113848003631659</c:v>
                </c:pt>
                <c:pt idx="2">
                  <c:v>97.526135003823839</c:v>
                </c:pt>
                <c:pt idx="3">
                  <c:v>98.232456517118877</c:v>
                </c:pt>
                <c:pt idx="4">
                  <c:v>99.635851630623719</c:v>
                </c:pt>
                <c:pt idx="5">
                  <c:v>100.11870207199887</c:v>
                </c:pt>
                <c:pt idx="6">
                  <c:v>100.22599645069396</c:v>
                </c:pt>
              </c:numCache>
            </c:numRef>
          </c:val>
          <c:smooth val="0"/>
          <c:extLst>
            <c:ext xmlns:c16="http://schemas.microsoft.com/office/drawing/2014/chart" uri="{C3380CC4-5D6E-409C-BE32-E72D297353CC}">
              <c16:uniqueId val="{00000000-DF3E-4688-93FA-3426A8365F96}"/>
            </c:ext>
          </c:extLst>
        </c:ser>
        <c:ser>
          <c:idx val="2"/>
          <c:order val="2"/>
          <c:tx>
            <c:strRef>
              <c:f>'Graf 11 + 12'!$Q$25</c:f>
              <c:strCache>
                <c:ptCount val="1"/>
                <c:pt idx="0">
                  <c:v>Rizikový scenár k mar 2022</c:v>
                </c:pt>
              </c:strCache>
            </c:strRef>
          </c:tx>
          <c:spPr>
            <a:ln w="19050" cap="rnd">
              <a:solidFill>
                <a:srgbClr val="FF0000"/>
              </a:solidFill>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+ 12'!$R$25:$X$25</c:f>
              <c:numCache>
                <c:formatCode>0.0</c:formatCode>
                <c:ptCount val="7"/>
                <c:pt idx="0">
                  <c:v>100</c:v>
                </c:pt>
                <c:pt idx="1">
                  <c:v>98.113848003631659</c:v>
                </c:pt>
                <c:pt idx="2">
                  <c:v>97.543258397097986</c:v>
                </c:pt>
                <c:pt idx="3">
                  <c:v>97.857256884781648</c:v>
                </c:pt>
                <c:pt idx="4">
                  <c:v>98.791694132020382</c:v>
                </c:pt>
                <c:pt idx="5">
                  <c:v>98.970565218255075</c:v>
                </c:pt>
                <c:pt idx="6">
                  <c:v>99.273717895918836</c:v>
                </c:pt>
              </c:numCache>
            </c:numRef>
          </c:val>
          <c:smooth val="0"/>
          <c:extLst>
            <c:ext xmlns:c16="http://schemas.microsoft.com/office/drawing/2014/chart" uri="{C3380CC4-5D6E-409C-BE32-E72D297353CC}">
              <c16:uniqueId val="{00000002-8A53-4EC4-8B85-C343040AF7D5}"/>
            </c:ext>
          </c:extLst>
        </c:ser>
        <c:ser>
          <c:idx val="1"/>
          <c:order val="3"/>
          <c:tx>
            <c:strRef>
              <c:f>'Graf 11 + 12'!$Q$24</c:f>
              <c:strCache>
                <c:ptCount val="1"/>
                <c:pt idx="0">
                  <c:v>Prognóza mar 2022</c:v>
                </c:pt>
              </c:strCache>
            </c:strRef>
          </c:tx>
          <c:spPr>
            <a:ln w="19050" cap="rnd">
              <a:solidFill>
                <a:srgbClr val="369ADC"/>
              </a:solidFill>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+ 12'!$R$24:$X$24</c:f>
              <c:numCache>
                <c:formatCode>0.0</c:formatCode>
                <c:ptCount val="7"/>
                <c:pt idx="0">
                  <c:v>100</c:v>
                </c:pt>
                <c:pt idx="1">
                  <c:v>98.113848003631659</c:v>
                </c:pt>
                <c:pt idx="2">
                  <c:v>97.543258397097986</c:v>
                </c:pt>
                <c:pt idx="3">
                  <c:v>98.105806300788885</c:v>
                </c:pt>
                <c:pt idx="4">
                  <c:v>99.67685743259689</c:v>
                </c:pt>
                <c:pt idx="5">
                  <c:v>100.25859158654312</c:v>
                </c:pt>
                <c:pt idx="6">
                  <c:v>100.30413915449317</c:v>
                </c:pt>
              </c:numCache>
            </c:numRef>
          </c:val>
          <c:smooth val="0"/>
          <c:extLst>
            <c:ext xmlns:c16="http://schemas.microsoft.com/office/drawing/2014/chart" uri="{C3380CC4-5D6E-409C-BE32-E72D297353CC}">
              <c16:uniqueId val="{00000001-8A53-4EC4-8B85-C343040AF7D5}"/>
            </c:ext>
          </c:extLst>
        </c:ser>
        <c:dLbls>
          <c:showLegendKey val="0"/>
          <c:showVal val="0"/>
          <c:showCatName val="0"/>
          <c:showSerName val="0"/>
          <c:showPercent val="0"/>
          <c:showBubbleSize val="0"/>
        </c:dLbls>
        <c:smooth val="0"/>
        <c:axId val="303639152"/>
        <c:axId val="303639544"/>
      </c:lineChart>
      <c:catAx>
        <c:axId val="30363915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9544"/>
        <c:crossesAt val="100"/>
        <c:auto val="1"/>
        <c:lblAlgn val="ctr"/>
        <c:lblOffset val="100"/>
        <c:noMultiLvlLbl val="0"/>
      </c:catAx>
      <c:valAx>
        <c:axId val="30363954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3639152"/>
        <c:crossesAt val="1"/>
        <c:crossBetween val="between"/>
        <c:majorUnit val="1"/>
      </c:valAx>
      <c:spPr>
        <a:noFill/>
        <a:ln>
          <a:noFill/>
        </a:ln>
        <a:effectLst/>
      </c:spPr>
    </c:plotArea>
    <c:legend>
      <c:legendPos val="tr"/>
      <c:layout>
        <c:manualLayout>
          <c:xMode val="edge"/>
          <c:yMode val="edge"/>
          <c:x val="0.59682403981371734"/>
          <c:y val="0.54039560125678376"/>
          <c:w val="0.37393210719789155"/>
          <c:h val="0.31061635451095604"/>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11 + 12'!$Q$16</c:f>
              <c:strCache>
                <c:ptCount val="1"/>
                <c:pt idx="0">
                  <c:v>Feb 2020</c:v>
                </c:pt>
              </c:strCache>
            </c:strRef>
          </c:tx>
          <c:spPr>
            <a:ln w="19050" cap="rnd">
              <a:solidFill>
                <a:schemeClr val="tx1"/>
              </a:solidFill>
              <a:prstDash val="solid"/>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+ 12'!$R$9:$X$9</c:f>
              <c:numCache>
                <c:formatCode>0.0</c:formatCode>
                <c:ptCount val="7"/>
                <c:pt idx="0">
                  <c:v>100</c:v>
                </c:pt>
                <c:pt idx="1">
                  <c:v>102.2021846369048</c:v>
                </c:pt>
                <c:pt idx="2">
                  <c:v>104.93790922539593</c:v>
                </c:pt>
                <c:pt idx="3">
                  <c:v>107.75619791943055</c:v>
                </c:pt>
                <c:pt idx="4">
                  <c:v>111.60228072844421</c:v>
                </c:pt>
              </c:numCache>
            </c:numRef>
          </c:val>
          <c:smooth val="0"/>
          <c:extLst>
            <c:ext xmlns:c16="http://schemas.microsoft.com/office/drawing/2014/chart" uri="{C3380CC4-5D6E-409C-BE32-E72D297353CC}">
              <c16:uniqueId val="{00000000-979C-4F91-AABD-E247174BD569}"/>
            </c:ext>
          </c:extLst>
        </c:ser>
        <c:ser>
          <c:idx val="3"/>
          <c:order val="1"/>
          <c:tx>
            <c:strRef>
              <c:f>'Graf 11 + 12'!$Q$13</c:f>
              <c:strCache>
                <c:ptCount val="1"/>
                <c:pt idx="0">
                  <c:v>Feb 2022</c:v>
                </c:pt>
              </c:strCache>
            </c:strRef>
          </c:tx>
          <c:spPr>
            <a:ln w="19050" cap="rnd">
              <a:solidFill>
                <a:schemeClr val="tx1"/>
              </a:solidFill>
              <a:prstDash val="dash"/>
              <a:round/>
            </a:ln>
            <a:effectLst/>
          </c:spPr>
          <c:marker>
            <c:symbol val="none"/>
          </c:marker>
          <c:val>
            <c:numRef>
              <c:f>'Graf 11 + 12'!$R$6:$X$6</c:f>
              <c:numCache>
                <c:formatCode>0.0</c:formatCode>
                <c:ptCount val="7"/>
                <c:pt idx="0">
                  <c:v>100</c:v>
                </c:pt>
                <c:pt idx="1">
                  <c:v>95.641246192072813</c:v>
                </c:pt>
                <c:pt idx="2">
                  <c:v>98.651578535855947</c:v>
                </c:pt>
                <c:pt idx="3">
                  <c:v>102.13959144448074</c:v>
                </c:pt>
                <c:pt idx="4">
                  <c:v>107.55754051638478</c:v>
                </c:pt>
                <c:pt idx="5">
                  <c:v>109.28846203756575</c:v>
                </c:pt>
                <c:pt idx="6">
                  <c:v>111.39678993269671</c:v>
                </c:pt>
              </c:numCache>
            </c:numRef>
          </c:val>
          <c:smooth val="0"/>
          <c:extLst>
            <c:ext xmlns:c16="http://schemas.microsoft.com/office/drawing/2014/chart" uri="{C3380CC4-5D6E-409C-BE32-E72D297353CC}">
              <c16:uniqueId val="{00000001-979C-4F91-AABD-E247174BD569}"/>
            </c:ext>
          </c:extLst>
        </c:ser>
        <c:ser>
          <c:idx val="2"/>
          <c:order val="2"/>
          <c:tx>
            <c:strRef>
              <c:f>'Graf 11 + 12'!$Q$15</c:f>
              <c:strCache>
                <c:ptCount val="1"/>
                <c:pt idx="0">
                  <c:v>Risk scenario for Mar 2022</c:v>
                </c:pt>
              </c:strCache>
            </c:strRef>
          </c:tx>
          <c:spPr>
            <a:ln w="19050" cap="rnd">
              <a:solidFill>
                <a:srgbClr val="FF0000"/>
              </a:solidFill>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+ 12'!$R$8:$X$8</c:f>
              <c:numCache>
                <c:formatCode>0.0</c:formatCode>
                <c:ptCount val="7"/>
                <c:pt idx="0">
                  <c:v>100</c:v>
                </c:pt>
                <c:pt idx="1">
                  <c:v>95.641246192072813</c:v>
                </c:pt>
                <c:pt idx="2">
                  <c:v>98.53006301556681</c:v>
                </c:pt>
                <c:pt idx="3">
                  <c:v>98.957398398198322</c:v>
                </c:pt>
                <c:pt idx="4">
                  <c:v>102.44062920590119</c:v>
                </c:pt>
                <c:pt idx="5">
                  <c:v>104.38425839690694</c:v>
                </c:pt>
                <c:pt idx="6">
                  <c:v>106.40527856994318</c:v>
                </c:pt>
              </c:numCache>
            </c:numRef>
          </c:val>
          <c:smooth val="0"/>
          <c:extLst>
            <c:ext xmlns:c16="http://schemas.microsoft.com/office/drawing/2014/chart" uri="{C3380CC4-5D6E-409C-BE32-E72D297353CC}">
              <c16:uniqueId val="{00000002-979C-4F91-AABD-E247174BD569}"/>
            </c:ext>
          </c:extLst>
        </c:ser>
        <c:ser>
          <c:idx val="1"/>
          <c:order val="3"/>
          <c:tx>
            <c:strRef>
              <c:f>'Graf 11 + 12'!$Q$14</c:f>
              <c:strCache>
                <c:ptCount val="1"/>
                <c:pt idx="0">
                  <c:v>Mar 2022</c:v>
                </c:pt>
              </c:strCache>
            </c:strRef>
          </c:tx>
          <c:spPr>
            <a:ln w="19050" cap="rnd">
              <a:solidFill>
                <a:srgbClr val="369ADC"/>
              </a:solidFill>
              <a:round/>
            </a:ln>
            <a:effectLst/>
          </c:spPr>
          <c:marker>
            <c:symbol val="none"/>
          </c:marker>
          <c:cat>
            <c:numRef>
              <c:f>'Graf 11 + 12'!$R$5:$X$5</c:f>
              <c:numCache>
                <c:formatCode>General</c:formatCode>
                <c:ptCount val="7"/>
                <c:pt idx="0">
                  <c:v>2019</c:v>
                </c:pt>
                <c:pt idx="1">
                  <c:v>2020</c:v>
                </c:pt>
                <c:pt idx="2">
                  <c:v>2021</c:v>
                </c:pt>
                <c:pt idx="3">
                  <c:v>2022</c:v>
                </c:pt>
                <c:pt idx="4">
                  <c:v>2023</c:v>
                </c:pt>
                <c:pt idx="5">
                  <c:v>2024</c:v>
                </c:pt>
                <c:pt idx="6">
                  <c:v>2025</c:v>
                </c:pt>
              </c:numCache>
            </c:numRef>
          </c:cat>
          <c:val>
            <c:numRef>
              <c:f>'Graf 11 + 12'!$R$7:$X$7</c:f>
              <c:numCache>
                <c:formatCode>0.0</c:formatCode>
                <c:ptCount val="7"/>
                <c:pt idx="0">
                  <c:v>100</c:v>
                </c:pt>
                <c:pt idx="1">
                  <c:v>95.641246192072813</c:v>
                </c:pt>
                <c:pt idx="2">
                  <c:v>98.53006301556681</c:v>
                </c:pt>
                <c:pt idx="3">
                  <c:v>100.60564287537086</c:v>
                </c:pt>
                <c:pt idx="4">
                  <c:v>105.92688756949492</c:v>
                </c:pt>
                <c:pt idx="5">
                  <c:v>107.81149441075507</c:v>
                </c:pt>
                <c:pt idx="6">
                  <c:v>109.74041226458642</c:v>
                </c:pt>
              </c:numCache>
            </c:numRef>
          </c:val>
          <c:smooth val="0"/>
          <c:extLst>
            <c:ext xmlns:c16="http://schemas.microsoft.com/office/drawing/2014/chart" uri="{C3380CC4-5D6E-409C-BE32-E72D297353CC}">
              <c16:uniqueId val="{00000003-979C-4F91-AABD-E247174BD569}"/>
            </c:ext>
          </c:extLst>
        </c:ser>
        <c:dLbls>
          <c:showLegendKey val="0"/>
          <c:showVal val="0"/>
          <c:showCatName val="0"/>
          <c:showSerName val="0"/>
          <c:showPercent val="0"/>
          <c:showBubbleSize val="0"/>
        </c:dLbls>
        <c:smooth val="0"/>
        <c:axId val="309375616"/>
        <c:axId val="309376008"/>
      </c:lineChart>
      <c:catAx>
        <c:axId val="3093756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6008"/>
        <c:crossesAt val="100"/>
        <c:auto val="1"/>
        <c:lblAlgn val="ctr"/>
        <c:lblOffset val="100"/>
        <c:noMultiLvlLbl val="0"/>
      </c:catAx>
      <c:valAx>
        <c:axId val="309376008"/>
        <c:scaling>
          <c:orientation val="minMax"/>
          <c:min val="9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5616"/>
        <c:crossesAt val="1"/>
        <c:crossBetween val="between"/>
      </c:valAx>
      <c:spPr>
        <a:noFill/>
        <a:ln>
          <a:noFill/>
        </a:ln>
        <a:effectLst/>
      </c:spPr>
    </c:plotArea>
    <c:legend>
      <c:legendPos val="tr"/>
      <c:layout>
        <c:manualLayout>
          <c:xMode val="edge"/>
          <c:yMode val="edge"/>
          <c:x val="0.53762885736129107"/>
          <c:y val="0.53133355438858942"/>
          <c:w val="0.45736858664367208"/>
          <c:h val="0.33156077862858341"/>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11 + 12'!$Q$33</c:f>
              <c:strCache>
                <c:ptCount val="1"/>
                <c:pt idx="0">
                  <c:v>Feb 2020</c:v>
                </c:pt>
              </c:strCache>
            </c:strRef>
          </c:tx>
          <c:spPr>
            <a:ln w="19050" cap="rnd">
              <a:solidFill>
                <a:srgbClr val="000000"/>
              </a:solidFill>
              <a:prstDash val="solid"/>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+ 12'!$R$26:$X$26</c:f>
              <c:numCache>
                <c:formatCode>0.0</c:formatCode>
                <c:ptCount val="7"/>
                <c:pt idx="0">
                  <c:v>100</c:v>
                </c:pt>
                <c:pt idx="1">
                  <c:v>100.23486774575257</c:v>
                </c:pt>
                <c:pt idx="2">
                  <c:v>100.52407012079833</c:v>
                </c:pt>
                <c:pt idx="3">
                  <c:v>100.74151011140044</c:v>
                </c:pt>
                <c:pt idx="4">
                  <c:v>101.16010194745361</c:v>
                </c:pt>
              </c:numCache>
            </c:numRef>
          </c:val>
          <c:smooth val="0"/>
          <c:extLst>
            <c:ext xmlns:c16="http://schemas.microsoft.com/office/drawing/2014/chart" uri="{C3380CC4-5D6E-409C-BE32-E72D297353CC}">
              <c16:uniqueId val="{00000000-8FE6-4FA2-926A-3776529BDF7F}"/>
            </c:ext>
          </c:extLst>
        </c:ser>
        <c:ser>
          <c:idx val="3"/>
          <c:order val="1"/>
          <c:tx>
            <c:strRef>
              <c:f>'Graf 11 + 12'!$Q$30</c:f>
              <c:strCache>
                <c:ptCount val="1"/>
                <c:pt idx="0">
                  <c:v>Feb 2022</c:v>
                </c:pt>
              </c:strCache>
            </c:strRef>
          </c:tx>
          <c:spPr>
            <a:ln w="19050" cap="rnd">
              <a:solidFill>
                <a:schemeClr val="tx1"/>
              </a:solidFill>
              <a:prstDash val="dash"/>
              <a:round/>
            </a:ln>
            <a:effectLst/>
          </c:spPr>
          <c:marker>
            <c:symbol val="none"/>
          </c:marker>
          <c:val>
            <c:numRef>
              <c:f>'Graf 11 + 12'!$R$23:$X$23</c:f>
              <c:numCache>
                <c:formatCode>0.0</c:formatCode>
                <c:ptCount val="7"/>
                <c:pt idx="0">
                  <c:v>100</c:v>
                </c:pt>
                <c:pt idx="1">
                  <c:v>98.113848003631659</c:v>
                </c:pt>
                <c:pt idx="2">
                  <c:v>97.526135003823839</c:v>
                </c:pt>
                <c:pt idx="3">
                  <c:v>98.232456517118877</c:v>
                </c:pt>
                <c:pt idx="4">
                  <c:v>99.635851630623719</c:v>
                </c:pt>
                <c:pt idx="5">
                  <c:v>100.11870207199887</c:v>
                </c:pt>
                <c:pt idx="6">
                  <c:v>100.22599645069396</c:v>
                </c:pt>
              </c:numCache>
            </c:numRef>
          </c:val>
          <c:smooth val="0"/>
          <c:extLst>
            <c:ext xmlns:c16="http://schemas.microsoft.com/office/drawing/2014/chart" uri="{C3380CC4-5D6E-409C-BE32-E72D297353CC}">
              <c16:uniqueId val="{00000001-8FE6-4FA2-926A-3776529BDF7F}"/>
            </c:ext>
          </c:extLst>
        </c:ser>
        <c:ser>
          <c:idx val="2"/>
          <c:order val="2"/>
          <c:tx>
            <c:strRef>
              <c:f>'Graf 11 + 12'!$Q$32</c:f>
              <c:strCache>
                <c:ptCount val="1"/>
                <c:pt idx="0">
                  <c:v>Risk scenario for Mar 2022</c:v>
                </c:pt>
              </c:strCache>
            </c:strRef>
          </c:tx>
          <c:spPr>
            <a:ln w="19050" cap="rnd">
              <a:solidFill>
                <a:srgbClr val="FF0000"/>
              </a:solidFill>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+ 12'!$R$25:$X$25</c:f>
              <c:numCache>
                <c:formatCode>0.0</c:formatCode>
                <c:ptCount val="7"/>
                <c:pt idx="0">
                  <c:v>100</c:v>
                </c:pt>
                <c:pt idx="1">
                  <c:v>98.113848003631659</c:v>
                </c:pt>
                <c:pt idx="2">
                  <c:v>97.543258397097986</c:v>
                </c:pt>
                <c:pt idx="3">
                  <c:v>97.857256884781648</c:v>
                </c:pt>
                <c:pt idx="4">
                  <c:v>98.791694132020382</c:v>
                </c:pt>
                <c:pt idx="5">
                  <c:v>98.970565218255075</c:v>
                </c:pt>
                <c:pt idx="6">
                  <c:v>99.273717895918836</c:v>
                </c:pt>
              </c:numCache>
            </c:numRef>
          </c:val>
          <c:smooth val="0"/>
          <c:extLst>
            <c:ext xmlns:c16="http://schemas.microsoft.com/office/drawing/2014/chart" uri="{C3380CC4-5D6E-409C-BE32-E72D297353CC}">
              <c16:uniqueId val="{00000002-8FE6-4FA2-926A-3776529BDF7F}"/>
            </c:ext>
          </c:extLst>
        </c:ser>
        <c:ser>
          <c:idx val="1"/>
          <c:order val="3"/>
          <c:tx>
            <c:strRef>
              <c:f>'Graf 11 + 12'!$Q$31</c:f>
              <c:strCache>
                <c:ptCount val="1"/>
                <c:pt idx="0">
                  <c:v>Mar 2022</c:v>
                </c:pt>
              </c:strCache>
            </c:strRef>
          </c:tx>
          <c:spPr>
            <a:ln w="19050" cap="rnd">
              <a:solidFill>
                <a:srgbClr val="369ADC"/>
              </a:solidFill>
              <a:round/>
            </a:ln>
            <a:effectLst/>
          </c:spPr>
          <c:marker>
            <c:symbol val="none"/>
          </c:marker>
          <c:cat>
            <c:numRef>
              <c:f>'Graf 11 + 12'!$R$22:$X$22</c:f>
              <c:numCache>
                <c:formatCode>General</c:formatCode>
                <c:ptCount val="7"/>
                <c:pt idx="0">
                  <c:v>2019</c:v>
                </c:pt>
                <c:pt idx="1">
                  <c:v>2020</c:v>
                </c:pt>
                <c:pt idx="2">
                  <c:v>2021</c:v>
                </c:pt>
                <c:pt idx="3">
                  <c:v>2022</c:v>
                </c:pt>
                <c:pt idx="4">
                  <c:v>2023</c:v>
                </c:pt>
                <c:pt idx="5">
                  <c:v>2024</c:v>
                </c:pt>
                <c:pt idx="6">
                  <c:v>2025</c:v>
                </c:pt>
              </c:numCache>
            </c:numRef>
          </c:cat>
          <c:val>
            <c:numRef>
              <c:f>'Graf 11 + 12'!$R$24:$X$24</c:f>
              <c:numCache>
                <c:formatCode>0.0</c:formatCode>
                <c:ptCount val="7"/>
                <c:pt idx="0">
                  <c:v>100</c:v>
                </c:pt>
                <c:pt idx="1">
                  <c:v>98.113848003631659</c:v>
                </c:pt>
                <c:pt idx="2">
                  <c:v>97.543258397097986</c:v>
                </c:pt>
                <c:pt idx="3">
                  <c:v>98.105806300788885</c:v>
                </c:pt>
                <c:pt idx="4">
                  <c:v>99.67685743259689</c:v>
                </c:pt>
                <c:pt idx="5">
                  <c:v>100.25859158654312</c:v>
                </c:pt>
                <c:pt idx="6">
                  <c:v>100.30413915449317</c:v>
                </c:pt>
              </c:numCache>
            </c:numRef>
          </c:val>
          <c:smooth val="0"/>
          <c:extLst>
            <c:ext xmlns:c16="http://schemas.microsoft.com/office/drawing/2014/chart" uri="{C3380CC4-5D6E-409C-BE32-E72D297353CC}">
              <c16:uniqueId val="{00000003-8FE6-4FA2-926A-3776529BDF7F}"/>
            </c:ext>
          </c:extLst>
        </c:ser>
        <c:dLbls>
          <c:showLegendKey val="0"/>
          <c:showVal val="0"/>
          <c:showCatName val="0"/>
          <c:showSerName val="0"/>
          <c:showPercent val="0"/>
          <c:showBubbleSize val="0"/>
        </c:dLbls>
        <c:smooth val="0"/>
        <c:axId val="309376792"/>
        <c:axId val="309377184"/>
      </c:lineChart>
      <c:catAx>
        <c:axId val="309376792"/>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7184"/>
        <c:crossesAt val="100"/>
        <c:auto val="1"/>
        <c:lblAlgn val="ctr"/>
        <c:lblOffset val="100"/>
        <c:noMultiLvlLbl val="0"/>
      </c:catAx>
      <c:valAx>
        <c:axId val="309377184"/>
        <c:scaling>
          <c:orientation val="minMax"/>
          <c:max val="102"/>
          <c:min val="96"/>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crossAx val="309376792"/>
        <c:crossesAt val="1"/>
        <c:crossBetween val="between"/>
        <c:majorUnit val="1"/>
      </c:valAx>
      <c:spPr>
        <a:noFill/>
        <a:ln>
          <a:noFill/>
        </a:ln>
        <a:effectLst/>
      </c:spPr>
    </c:plotArea>
    <c:legend>
      <c:legendPos val="tr"/>
      <c:layout>
        <c:manualLayout>
          <c:xMode val="edge"/>
          <c:yMode val="edge"/>
          <c:x val="0.59682403981371734"/>
          <c:y val="0.54039560125678376"/>
          <c:w val="0.37393210719789155"/>
          <c:h val="0.31061635451095604"/>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latin typeface="NeueHaasGroteskText W02" panose="020B0504020202020204" pitchFamily="34" charset="-18"/>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92709210695847E-2"/>
          <c:y val="4.2553191489361701E-2"/>
          <c:w val="0.90847981747355289"/>
          <c:h val="0.74110579543470312"/>
        </c:manualLayout>
      </c:layout>
      <c:areaChart>
        <c:grouping val="stacked"/>
        <c:varyColors val="0"/>
        <c:ser>
          <c:idx val="0"/>
          <c:order val="0"/>
          <c:tx>
            <c:strRef>
              <c:f>'Zhrnutie '!$J$21</c:f>
              <c:strCache>
                <c:ptCount val="1"/>
                <c:pt idx="0">
                  <c:v>Čistý dlh VS</c:v>
                </c:pt>
              </c:strCache>
            </c:strRef>
          </c:tx>
          <c:spPr>
            <a:solidFill>
              <a:schemeClr val="accent1">
                <a:lumMod val="75000"/>
              </a:schemeClr>
            </a:solidFill>
            <a:ln w="19050" cap="rnd">
              <a:noFill/>
              <a:round/>
            </a:ln>
            <a:effectLst/>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'Zhrnutie '!$K$21:$AB$21</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extLst>
            <c:ext xmlns:c16="http://schemas.microsoft.com/office/drawing/2014/chart" uri="{C3380CC4-5D6E-409C-BE32-E72D297353CC}">
              <c16:uniqueId val="{00000000-5F4D-4715-A971-C5ACE16A901E}"/>
            </c:ext>
          </c:extLst>
        </c:ser>
        <c:ser>
          <c:idx val="1"/>
          <c:order val="1"/>
          <c:tx>
            <c:strRef>
              <c:f>'Zhrnutie '!$J$22</c:f>
              <c:strCache>
                <c:ptCount val="1"/>
                <c:pt idx="0">
                  <c:v>Likvidné finančné aktíva</c:v>
                </c:pt>
              </c:strCache>
            </c:strRef>
          </c:tx>
          <c:spPr>
            <a:solidFill>
              <a:schemeClr val="accent1">
                <a:lumMod val="40000"/>
                <a:lumOff val="60000"/>
              </a:schemeClr>
            </a:solidFill>
            <a:ln w="25400">
              <a:noFill/>
            </a:ln>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'Zhrnutie '!$K$22:$AB$22</c:f>
              <c:numCache>
                <c:formatCode>0.0</c:formatCode>
                <c:ptCount val="18"/>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5.7352388505529746</c:v>
                </c:pt>
                <c:pt idx="10">
                  <c:v>6.0675370931905945</c:v>
                </c:pt>
                <c:pt idx="11">
                  <c:v>4.8918620126802637</c:v>
                </c:pt>
                <c:pt idx="12">
                  <c:v>10.10737999796762</c:v>
                </c:pt>
                <c:pt idx="13">
                  <c:v>11.545238189841243</c:v>
                </c:pt>
                <c:pt idx="14">
                  <c:v>9.7377755624339741</c:v>
                </c:pt>
                <c:pt idx="15">
                  <c:v>7.9874295325995774</c:v>
                </c:pt>
                <c:pt idx="16">
                  <c:v>7.3727980232014261</c:v>
                </c:pt>
                <c:pt idx="17">
                  <c:v>5.6845330338979778</c:v>
                </c:pt>
              </c:numCache>
            </c:numRef>
          </c:val>
          <c:extLst>
            <c:ext xmlns:c16="http://schemas.microsoft.com/office/drawing/2014/chart" uri="{C3380CC4-5D6E-409C-BE32-E72D297353CC}">
              <c16:uniqueId val="{00000001-5F4D-4715-A971-C5ACE16A901E}"/>
            </c:ext>
          </c:extLst>
        </c:ser>
        <c:dLbls>
          <c:showLegendKey val="0"/>
          <c:showVal val="0"/>
          <c:showCatName val="0"/>
          <c:showSerName val="0"/>
          <c:showPercent val="0"/>
          <c:showBubbleSize val="0"/>
        </c:dLbls>
        <c:axId val="560515240"/>
        <c:axId val="560515632"/>
      </c:areaChart>
      <c:lineChart>
        <c:grouping val="standard"/>
        <c:varyColors val="0"/>
        <c:ser>
          <c:idx val="2"/>
          <c:order val="2"/>
          <c:tx>
            <c:strRef>
              <c:f>'Zhrnutie '!$J$20</c:f>
              <c:strCache>
                <c:ptCount val="1"/>
                <c:pt idx="0">
                  <c:v>Hrubý dlh VS</c:v>
                </c:pt>
              </c:strCache>
            </c:strRef>
          </c:tx>
          <c:spPr>
            <a:ln>
              <a:noFill/>
            </a:ln>
          </c:spPr>
          <c:marker>
            <c:symbol val="circle"/>
            <c:size val="5"/>
            <c:spPr>
              <a:solidFill>
                <a:schemeClr val="tx1"/>
              </a:solidFill>
              <a:ln>
                <a:noFill/>
              </a:ln>
            </c:spPr>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4D-4715-A971-C5ACE16A901E}"/>
                </c:ext>
              </c:extLst>
            </c:dLbl>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4D-4715-A971-C5ACE16A901E}"/>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'!$K$20:$AB$20</c:f>
              <c:numCache>
                <c:formatCode>0.0</c:formatCode>
                <c:ptCount val="18"/>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51.599917885306233</c:v>
                </c:pt>
                <c:pt idx="10">
                  <c:v>49.629580785317003</c:v>
                </c:pt>
                <c:pt idx="11">
                  <c:v>48.142494378377911</c:v>
                </c:pt>
                <c:pt idx="12">
                  <c:v>59.744350879996823</c:v>
                </c:pt>
                <c:pt idx="13">
                  <c:v>63.074366211029421</c:v>
                </c:pt>
                <c:pt idx="14">
                  <c:v>61.597419227432063</c:v>
                </c:pt>
                <c:pt idx="15">
                  <c:v>58.019477974885667</c:v>
                </c:pt>
                <c:pt idx="16">
                  <c:v>58.167417455327389</c:v>
                </c:pt>
                <c:pt idx="17">
                  <c:v>57.279923815567514</c:v>
                </c:pt>
              </c:numCache>
            </c:numRef>
          </c:val>
          <c:smooth val="0"/>
          <c:extLst>
            <c:ext xmlns:c16="http://schemas.microsoft.com/office/drawing/2014/chart" uri="{C3380CC4-5D6E-409C-BE32-E72D297353CC}">
              <c16:uniqueId val="{00000002-5F4D-4715-A971-C5ACE16A901E}"/>
            </c:ext>
          </c:extLst>
        </c:ser>
        <c:ser>
          <c:idx val="3"/>
          <c:order val="3"/>
          <c:spPr>
            <a:ln w="28575">
              <a:noFill/>
            </a:ln>
          </c:spPr>
          <c:marker>
            <c:symbol val="diamond"/>
            <c:size val="7"/>
            <c:spPr>
              <a:noFill/>
              <a:ln>
                <a:noFill/>
              </a:ln>
            </c:spPr>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'!$K$21:$AB$21</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smooth val="0"/>
          <c:extLst>
            <c:ext xmlns:c16="http://schemas.microsoft.com/office/drawing/2014/chart" uri="{C3380CC4-5D6E-409C-BE32-E72D297353CC}">
              <c16:uniqueId val="{00000005-5F4D-4715-A971-C5ACE16A901E}"/>
            </c:ext>
          </c:extLst>
        </c:ser>
        <c:ser>
          <c:idx val="4"/>
          <c:order val="4"/>
          <c:tx>
            <c:strRef>
              <c:f>'Zhrnutie '!$J$23</c:f>
              <c:strCache>
                <c:ptCount val="1"/>
                <c:pt idx="0">
                  <c:v>Horné sankčné pásmo (hrubý dlh)</c:v>
                </c:pt>
              </c:strCache>
            </c:strRef>
          </c:tx>
          <c:spPr>
            <a:ln w="19050">
              <a:solidFill>
                <a:srgbClr val="FF0000"/>
              </a:solidFill>
              <a:prstDash val="sysDot"/>
            </a:ln>
          </c:spPr>
          <c:marker>
            <c:symbol val="none"/>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'!$K$23:$AB$23</c:f>
              <c:numCache>
                <c:formatCode>0.0</c:formatCode>
                <c:ptCount val="18"/>
                <c:pt idx="4">
                  <c:v>60</c:v>
                </c:pt>
                <c:pt idx="5">
                  <c:v>60</c:v>
                </c:pt>
                <c:pt idx="6">
                  <c:v>60</c:v>
                </c:pt>
                <c:pt idx="7">
                  <c:v>60</c:v>
                </c:pt>
                <c:pt idx="8">
                  <c:v>60</c:v>
                </c:pt>
                <c:pt idx="9">
                  <c:v>60</c:v>
                </c:pt>
                <c:pt idx="10">
                  <c:v>59</c:v>
                </c:pt>
                <c:pt idx="11">
                  <c:v>58</c:v>
                </c:pt>
                <c:pt idx="12">
                  <c:v>57</c:v>
                </c:pt>
                <c:pt idx="13">
                  <c:v>56</c:v>
                </c:pt>
                <c:pt idx="14">
                  <c:v>55</c:v>
                </c:pt>
                <c:pt idx="15">
                  <c:v>54</c:v>
                </c:pt>
                <c:pt idx="16">
                  <c:v>53</c:v>
                </c:pt>
                <c:pt idx="17">
                  <c:v>52</c:v>
                </c:pt>
              </c:numCache>
            </c:numRef>
          </c:val>
          <c:smooth val="0"/>
          <c:extLst>
            <c:ext xmlns:c16="http://schemas.microsoft.com/office/drawing/2014/chart" uri="{C3380CC4-5D6E-409C-BE32-E72D297353CC}">
              <c16:uniqueId val="{00000006-5F4D-4715-A971-C5ACE16A901E}"/>
            </c:ext>
          </c:extLst>
        </c:ser>
        <c:ser>
          <c:idx val="5"/>
          <c:order val="5"/>
          <c:tx>
            <c:strRef>
              <c:f>'Zhrnutie '!$J$24</c:f>
              <c:strCache>
                <c:ptCount val="1"/>
                <c:pt idx="0">
                  <c:v>Hrubý dlh pri splnení cieľov nominálneho salda</c:v>
                </c:pt>
              </c:strCache>
            </c:strRef>
          </c:tx>
          <c:spPr>
            <a:ln w="25400">
              <a:solidFill>
                <a:schemeClr val="tx1"/>
              </a:solidFill>
              <a:prstDash val="dash"/>
            </a:ln>
          </c:spPr>
          <c:marker>
            <c:symbol val="none"/>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'!$K$24:$AB$24</c:f>
              <c:numCache>
                <c:formatCode>0.0</c:formatCode>
                <c:ptCount val="18"/>
                <c:pt idx="14">
                  <c:v>61.597419227432063</c:v>
                </c:pt>
                <c:pt idx="15">
                  <c:v>57.139444386167561</c:v>
                </c:pt>
                <c:pt idx="16">
                  <c:v>56.415801774462061</c:v>
                </c:pt>
                <c:pt idx="17">
                  <c:v>54.145798426782001</c:v>
                </c:pt>
              </c:numCache>
            </c:numRef>
          </c:val>
          <c:smooth val="0"/>
          <c:extLst>
            <c:ext xmlns:c16="http://schemas.microsoft.com/office/drawing/2014/chart" uri="{C3380CC4-5D6E-409C-BE32-E72D297353CC}">
              <c16:uniqueId val="{00000007-5F4D-4715-A971-C5ACE16A901E}"/>
            </c:ext>
          </c:extLst>
        </c:ser>
        <c:dLbls>
          <c:showLegendKey val="0"/>
          <c:showVal val="0"/>
          <c:showCatName val="0"/>
          <c:showSerName val="0"/>
          <c:showPercent val="0"/>
          <c:showBubbleSize val="0"/>
        </c:dLbls>
        <c:marker val="1"/>
        <c:smooth val="0"/>
        <c:axId val="560515240"/>
        <c:axId val="560515632"/>
      </c:lineChart>
      <c:catAx>
        <c:axId val="560515240"/>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5400000" vert="horz"/>
          <a:lstStyle/>
          <a:p>
            <a:pPr>
              <a:defRPr/>
            </a:pPr>
            <a:endParaRPr lang="en-US"/>
          </a:p>
        </c:txPr>
        <c:crossAx val="560515632"/>
        <c:crosses val="autoZero"/>
        <c:auto val="0"/>
        <c:lblAlgn val="ctr"/>
        <c:lblOffset val="100"/>
        <c:noMultiLvlLbl val="0"/>
      </c:catAx>
      <c:valAx>
        <c:axId val="56051563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chemeClr val="tx1"/>
            </a:solidFill>
          </a:ln>
          <a:effectLst/>
        </c:spPr>
        <c:txPr>
          <a:bodyPr rot="-60000000" vert="horz"/>
          <a:lstStyle/>
          <a:p>
            <a:pPr>
              <a:defRPr/>
            </a:pPr>
            <a:endParaRPr lang="en-US"/>
          </a:p>
        </c:txPr>
        <c:crossAx val="560515240"/>
        <c:crosses val="autoZero"/>
        <c:crossBetween val="between"/>
      </c:valAx>
      <c:spPr>
        <a:noFill/>
        <a:ln w="3175">
          <a:noFill/>
          <a:prstDash val="sysDot"/>
        </a:ln>
        <a:effectLst/>
      </c:spPr>
    </c:plotArea>
    <c:legend>
      <c:legendPos val="t"/>
      <c:legendEntry>
        <c:idx val="3"/>
        <c:delete val="1"/>
      </c:legendEntry>
      <c:layout>
        <c:manualLayout>
          <c:xMode val="edge"/>
          <c:yMode val="edge"/>
          <c:x val="0"/>
          <c:y val="2.4973404596946813E-2"/>
          <c:w val="0.56520771542768311"/>
          <c:h val="0.15561453967668243"/>
        </c:manualLayout>
      </c:layout>
      <c:overlay val="0"/>
      <c:txPr>
        <a:bodyPr/>
        <a:lstStyle/>
        <a:p>
          <a:pPr>
            <a:defRPr sz="600"/>
          </a:pPr>
          <a:endParaRPr lang="en-US"/>
        </a:p>
      </c:txPr>
    </c:legend>
    <c:plotVisOnly val="1"/>
    <c:dispBlanksAs val="gap"/>
    <c:showDLblsOverMax val="0"/>
  </c:chart>
  <c:spPr>
    <a:no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09547622341598"/>
          <c:y val="7.1136732813820949E-2"/>
          <c:w val="0.67153464250703598"/>
          <c:h val="0.92886313672978171"/>
        </c:manualLayout>
      </c:layout>
      <c:barChart>
        <c:barDir val="bar"/>
        <c:grouping val="stacked"/>
        <c:varyColors val="0"/>
        <c:ser>
          <c:idx val="0"/>
          <c:order val="0"/>
          <c:spPr>
            <a:solidFill>
              <a:srgbClr val="C5E0B4"/>
            </a:solidFill>
            <a:ln>
              <a:noFill/>
            </a:ln>
          </c:spPr>
          <c:invertIfNegative val="0"/>
          <c:dPt>
            <c:idx val="6"/>
            <c:invertIfNegative val="0"/>
            <c:bubble3D val="0"/>
            <c:spPr>
              <a:solidFill>
                <a:srgbClr val="F8CBAD"/>
              </a:solidFill>
              <a:ln>
                <a:noFill/>
              </a:ln>
            </c:spPr>
            <c:extLst>
              <c:ext xmlns:c16="http://schemas.microsoft.com/office/drawing/2014/chart" uri="{C3380CC4-5D6E-409C-BE32-E72D297353CC}">
                <c16:uniqueId val="{00000001-D632-4BF1-AF17-F7A5F6117207}"/>
              </c:ext>
            </c:extLst>
          </c:dPt>
          <c:cat>
            <c:strRef>
              <c:f>'Graf 13'!$C$30:$C$42</c:f>
              <c:strCache>
                <c:ptCount val="13"/>
                <c:pt idx="0">
                  <c:v>Saldo VS - rozpočet</c:v>
                </c:pt>
                <c:pt idx="1">
                  <c:v>Vyšší vplyv prijatých opatrení v boji s pandémiou COVID-19 (ŠR + spolufinancovanie)</c:v>
                </c:pt>
                <c:pt idx="2">
                  <c:v>Zaznamenanie výdavkov z nezrovnalostí preclievaním tovaru z III. krajín</c:v>
                </c:pt>
                <c:pt idx="3">
                  <c:v>Vyššie výdavky na kompenzácie v štátnom rozpočte</c:v>
                </c:pt>
                <c:pt idx="4">
                  <c:v>Vyššie daňovo-odvodové príjmy</c:v>
                </c:pt>
                <c:pt idx="5">
                  <c:v>Nevyčerpané investície v štátnom rozpočte</c:v>
                </c:pt>
                <c:pt idx="6">
                  <c:v>Hospodárenie samospráv (po očistení o vplyv vyšších daní)</c:v>
                </c:pt>
                <c:pt idx="7">
                  <c:v>Nižšie výdavky na spolufinancovanie</c:v>
                </c:pt>
                <c:pt idx="8">
                  <c:v>Nižšie výdavky SP (najmä dôchodky a nemocenské poistenie)</c:v>
                </c:pt>
                <c:pt idx="9">
                  <c:v>Vyššie príjmy zo zelenej energie</c:v>
                </c:pt>
                <c:pt idx="10">
                  <c:v>Nižší odvod do EÚ </c:v>
                </c:pt>
                <c:pt idx="11">
                  <c:v>Ostatné</c:v>
                </c:pt>
                <c:pt idx="12">
                  <c:v>Saldo VS - skutočnosť</c:v>
                </c:pt>
              </c:strCache>
            </c:strRef>
          </c:cat>
          <c:val>
            <c:numRef>
              <c:f>'Graf 13'!$F$30:$F$42</c:f>
              <c:numCache>
                <c:formatCode>#,##0</c:formatCode>
                <c:ptCount val="13"/>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632-4BF1-AF17-F7A5F6117207}"/>
            </c:ext>
          </c:extLst>
        </c:ser>
        <c:ser>
          <c:idx val="1"/>
          <c:order val="1"/>
          <c:spPr>
            <a:noFill/>
          </c:spPr>
          <c:invertIfNegative val="0"/>
          <c:cat>
            <c:strRef>
              <c:f>'Graf 13'!$C$30:$C$42</c:f>
              <c:strCache>
                <c:ptCount val="13"/>
                <c:pt idx="0">
                  <c:v>Saldo VS - rozpočet</c:v>
                </c:pt>
                <c:pt idx="1">
                  <c:v>Vyšší vplyv prijatých opatrení v boji s pandémiou COVID-19 (ŠR + spolufinancovanie)</c:v>
                </c:pt>
                <c:pt idx="2">
                  <c:v>Zaznamenanie výdavkov z nezrovnalostí preclievaním tovaru z III. krajín</c:v>
                </c:pt>
                <c:pt idx="3">
                  <c:v>Vyššie výdavky na kompenzácie v štátnom rozpočte</c:v>
                </c:pt>
                <c:pt idx="4">
                  <c:v>Vyššie daňovo-odvodové príjmy</c:v>
                </c:pt>
                <c:pt idx="5">
                  <c:v>Nevyčerpané investície v štátnom rozpočte</c:v>
                </c:pt>
                <c:pt idx="6">
                  <c:v>Hospodárenie samospráv (po očistení o vplyv vyšších daní)</c:v>
                </c:pt>
                <c:pt idx="7">
                  <c:v>Nižšie výdavky na spolufinancovanie</c:v>
                </c:pt>
                <c:pt idx="8">
                  <c:v>Nižšie výdavky SP (najmä dôchodky a nemocenské poistenie)</c:v>
                </c:pt>
                <c:pt idx="9">
                  <c:v>Vyššie príjmy zo zelenej energie</c:v>
                </c:pt>
                <c:pt idx="10">
                  <c:v>Nižší odvod do EÚ </c:v>
                </c:pt>
                <c:pt idx="11">
                  <c:v>Ostatné</c:v>
                </c:pt>
                <c:pt idx="12">
                  <c:v>Saldo VS - skutočnosť</c:v>
                </c:pt>
              </c:strCache>
            </c:strRef>
          </c:cat>
          <c:val>
            <c:numRef>
              <c:f>'Graf 13'!$G$30:$G$42</c:f>
              <c:numCache>
                <c:formatCode>#,##0</c:formatCode>
                <c:ptCount val="13"/>
                <c:pt idx="1">
                  <c:v>-7090.5</c:v>
                </c:pt>
                <c:pt idx="2">
                  <c:v>-9046.1512095407579</c:v>
                </c:pt>
                <c:pt idx="3">
                  <c:v>-9573.1512095407579</c:v>
                </c:pt>
                <c:pt idx="4">
                  <c:v>-7914.6972095407582</c:v>
                </c:pt>
                <c:pt idx="5">
                  <c:v>-7154.6972095407582</c:v>
                </c:pt>
                <c:pt idx="6">
                  <c:v>-6834.6972095407582</c:v>
                </c:pt>
                <c:pt idx="7">
                  <c:v>-6533.5972095407578</c:v>
                </c:pt>
                <c:pt idx="8">
                  <c:v>-6295.5972095407578</c:v>
                </c:pt>
                <c:pt idx="9">
                  <c:v>-6137.5972095407578</c:v>
                </c:pt>
                <c:pt idx="10">
                  <c:v>-6065.397209540758</c:v>
                </c:pt>
                <c:pt idx="11">
                  <c:v>-5973.1440000000011</c:v>
                </c:pt>
              </c:numCache>
            </c:numRef>
          </c:val>
          <c:extLst>
            <c:ext xmlns:c16="http://schemas.microsoft.com/office/drawing/2014/chart" uri="{C3380CC4-5D6E-409C-BE32-E72D297353CC}">
              <c16:uniqueId val="{00000003-D632-4BF1-AF17-F7A5F6117207}"/>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5-D632-4BF1-AF17-F7A5F6117207}"/>
              </c:ext>
            </c:extLst>
          </c:dPt>
          <c:dPt>
            <c:idx val="1"/>
            <c:invertIfNegative val="0"/>
            <c:bubble3D val="0"/>
            <c:spPr>
              <a:solidFill>
                <a:srgbClr val="FF0000"/>
              </a:solidFill>
            </c:spPr>
            <c:extLst>
              <c:ext xmlns:c16="http://schemas.microsoft.com/office/drawing/2014/chart" uri="{C3380CC4-5D6E-409C-BE32-E72D297353CC}">
                <c16:uniqueId val="{00000007-D632-4BF1-AF17-F7A5F6117207}"/>
              </c:ext>
            </c:extLst>
          </c:dPt>
          <c:dPt>
            <c:idx val="4"/>
            <c:invertIfNegative val="0"/>
            <c:bubble3D val="0"/>
            <c:spPr>
              <a:solidFill>
                <a:schemeClr val="accent5">
                  <a:lumMod val="60000"/>
                  <a:lumOff val="40000"/>
                </a:schemeClr>
              </a:solidFill>
            </c:spPr>
            <c:extLst>
              <c:ext xmlns:c16="http://schemas.microsoft.com/office/drawing/2014/chart" uri="{C3380CC4-5D6E-409C-BE32-E72D297353CC}">
                <c16:uniqueId val="{00000009-D632-4BF1-AF17-F7A5F6117207}"/>
              </c:ext>
            </c:extLst>
          </c:dPt>
          <c:dPt>
            <c:idx val="5"/>
            <c:invertIfNegative val="0"/>
            <c:bubble3D val="0"/>
            <c:spPr>
              <a:solidFill>
                <a:schemeClr val="accent5">
                  <a:lumMod val="60000"/>
                  <a:lumOff val="40000"/>
                </a:schemeClr>
              </a:solidFill>
            </c:spPr>
            <c:extLst>
              <c:ext xmlns:c16="http://schemas.microsoft.com/office/drawing/2014/chart" uri="{C3380CC4-5D6E-409C-BE32-E72D297353CC}">
                <c16:uniqueId val="{0000000B-D632-4BF1-AF17-F7A5F6117207}"/>
              </c:ext>
            </c:extLst>
          </c:dPt>
          <c:dPt>
            <c:idx val="6"/>
            <c:invertIfNegative val="0"/>
            <c:bubble3D val="0"/>
            <c:spPr>
              <a:solidFill>
                <a:schemeClr val="accent6">
                  <a:lumMod val="40000"/>
                  <a:lumOff val="60000"/>
                </a:schemeClr>
              </a:solidFill>
            </c:spPr>
            <c:extLst>
              <c:ext xmlns:c16="http://schemas.microsoft.com/office/drawing/2014/chart" uri="{C3380CC4-5D6E-409C-BE32-E72D297353CC}">
                <c16:uniqueId val="{0000000D-D632-4BF1-AF17-F7A5F6117207}"/>
              </c:ext>
            </c:extLst>
          </c:dPt>
          <c:dPt>
            <c:idx val="7"/>
            <c:invertIfNegative val="0"/>
            <c:bubble3D val="0"/>
            <c:spPr>
              <a:solidFill>
                <a:srgbClr val="C5E0B4"/>
              </a:solidFill>
            </c:spPr>
            <c:extLst>
              <c:ext xmlns:c16="http://schemas.microsoft.com/office/drawing/2014/chart" uri="{C3380CC4-5D6E-409C-BE32-E72D297353CC}">
                <c16:uniqueId val="{0000000F-D632-4BF1-AF17-F7A5F6117207}"/>
              </c:ext>
            </c:extLst>
          </c:dPt>
          <c:dPt>
            <c:idx val="8"/>
            <c:invertIfNegative val="0"/>
            <c:bubble3D val="0"/>
            <c:spPr>
              <a:solidFill>
                <a:srgbClr val="C5E0B4"/>
              </a:solidFill>
            </c:spPr>
            <c:extLst>
              <c:ext xmlns:c16="http://schemas.microsoft.com/office/drawing/2014/chart" uri="{C3380CC4-5D6E-409C-BE32-E72D297353CC}">
                <c16:uniqueId val="{00000011-D632-4BF1-AF17-F7A5F6117207}"/>
              </c:ext>
            </c:extLst>
          </c:dPt>
          <c:dPt>
            <c:idx val="9"/>
            <c:invertIfNegative val="0"/>
            <c:bubble3D val="0"/>
            <c:spPr>
              <a:solidFill>
                <a:srgbClr val="C5E0B4"/>
              </a:solidFill>
            </c:spPr>
            <c:extLst>
              <c:ext xmlns:c16="http://schemas.microsoft.com/office/drawing/2014/chart" uri="{C3380CC4-5D6E-409C-BE32-E72D297353CC}">
                <c16:uniqueId val="{00000013-D632-4BF1-AF17-F7A5F6117207}"/>
              </c:ext>
            </c:extLst>
          </c:dPt>
          <c:dPt>
            <c:idx val="10"/>
            <c:invertIfNegative val="0"/>
            <c:bubble3D val="0"/>
            <c:spPr>
              <a:solidFill>
                <a:schemeClr val="accent5">
                  <a:lumMod val="60000"/>
                  <a:lumOff val="40000"/>
                </a:schemeClr>
              </a:solidFill>
            </c:spPr>
            <c:extLst>
              <c:ext xmlns:c16="http://schemas.microsoft.com/office/drawing/2014/chart" uri="{C3380CC4-5D6E-409C-BE32-E72D297353CC}">
                <c16:uniqueId val="{00000015-D632-4BF1-AF17-F7A5F6117207}"/>
              </c:ext>
            </c:extLst>
          </c:dPt>
          <c:dPt>
            <c:idx val="11"/>
            <c:invertIfNegative val="0"/>
            <c:bubble3D val="0"/>
            <c:spPr>
              <a:solidFill>
                <a:schemeClr val="accent5">
                  <a:lumMod val="60000"/>
                  <a:lumOff val="40000"/>
                </a:schemeClr>
              </a:solidFill>
            </c:spPr>
            <c:extLst>
              <c:ext xmlns:c16="http://schemas.microsoft.com/office/drawing/2014/chart" uri="{C3380CC4-5D6E-409C-BE32-E72D297353CC}">
                <c16:uniqueId val="{00000017-D632-4BF1-AF17-F7A5F6117207}"/>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19-D632-4BF1-AF17-F7A5F6117207}"/>
              </c:ext>
            </c:extLst>
          </c:dPt>
          <c:dLbls>
            <c:dLbl>
              <c:idx val="0"/>
              <c:layout>
                <c:manualLayout>
                  <c:x val="-0.26011728630445374"/>
                  <c:y val="4.0878180353883615E-3"/>
                </c:manualLayout>
              </c:layout>
              <c:tx>
                <c:rich>
                  <a:bodyPr/>
                  <a:lstStyle/>
                  <a:p>
                    <a:fld id="{999E837E-ADEA-4D06-A45F-3CFDC80E86AB}" type="VALUE">
                      <a:rPr lang="en-US"/>
                      <a:pPr/>
                      <a:t>[HODNOTA]</a:t>
                    </a:fld>
                    <a:r>
                      <a:rPr lang="en-US"/>
                      <a:t>; (-7,41 % HDP)</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632-4BF1-AF17-F7A5F6117207}"/>
                </c:ext>
              </c:extLst>
            </c:dLbl>
            <c:dLbl>
              <c:idx val="4"/>
              <c:tx>
                <c:rich>
                  <a:bodyPr/>
                  <a:lstStyle/>
                  <a:p>
                    <a:r>
                      <a:rPr lang="en-US"/>
                      <a:t>1850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32-4BF1-AF17-F7A5F6117207}"/>
                </c:ext>
              </c:extLst>
            </c:dLbl>
            <c:dLbl>
              <c:idx val="5"/>
              <c:tx>
                <c:rich>
                  <a:bodyPr/>
                  <a:lstStyle/>
                  <a:p>
                    <a:r>
                      <a:rPr lang="en-US"/>
                      <a:t>760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32-4BF1-AF17-F7A5F6117207}"/>
                </c:ext>
              </c:extLst>
            </c:dLbl>
            <c:dLbl>
              <c:idx val="6"/>
              <c:tx>
                <c:rich>
                  <a:bodyPr wrap="square" lIns="38100" tIns="19050" rIns="38100" bIns="19050" anchor="ctr">
                    <a:spAutoFit/>
                  </a:bodyPr>
                  <a:lstStyle/>
                  <a:p>
                    <a:pPr>
                      <a:defRPr sz="900"/>
                    </a:pPr>
                    <a:r>
                      <a:rPr lang="en-US"/>
                      <a:t>320</a:t>
                    </a:r>
                  </a:p>
                </c:rich>
              </c:tx>
              <c:spPr>
                <a:solidFill>
                  <a:schemeClr val="accent5">
                    <a:lumMod val="60000"/>
                    <a:lumOff val="40000"/>
                  </a:schemeClr>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32-4BF1-AF17-F7A5F6117207}"/>
                </c:ext>
              </c:extLst>
            </c:dLbl>
            <c:dLbl>
              <c:idx val="7"/>
              <c:tx>
                <c:rich>
                  <a:bodyPr wrap="square" lIns="38100" tIns="19050" rIns="38100" bIns="19050" anchor="ctr">
                    <a:spAutoFit/>
                  </a:bodyPr>
                  <a:lstStyle/>
                  <a:p>
                    <a:pPr>
                      <a:defRPr sz="900"/>
                    </a:pPr>
                    <a:r>
                      <a:rPr lang="en-US"/>
                      <a:t>301</a:t>
                    </a:r>
                  </a:p>
                </c:rich>
              </c:tx>
              <c:spPr>
                <a:solidFill>
                  <a:schemeClr val="accent5">
                    <a:lumMod val="60000"/>
                    <a:lumOff val="40000"/>
                  </a:schemeClr>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632-4BF1-AF17-F7A5F6117207}"/>
                </c:ext>
              </c:extLst>
            </c:dLbl>
            <c:dLbl>
              <c:idx val="8"/>
              <c:tx>
                <c:rich>
                  <a:bodyPr wrap="square" lIns="38100" tIns="19050" rIns="38100" bIns="19050" anchor="ctr">
                    <a:spAutoFit/>
                  </a:bodyPr>
                  <a:lstStyle/>
                  <a:p>
                    <a:pPr>
                      <a:defRPr sz="900"/>
                    </a:pPr>
                    <a:r>
                      <a:rPr lang="en-US"/>
                      <a:t>238</a:t>
                    </a:r>
                  </a:p>
                </c:rich>
              </c:tx>
              <c:spPr>
                <a:solidFill>
                  <a:schemeClr val="accent5">
                    <a:lumMod val="60000"/>
                    <a:lumOff val="40000"/>
                  </a:schemeClr>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32-4BF1-AF17-F7A5F6117207}"/>
                </c:ext>
              </c:extLst>
            </c:dLbl>
            <c:dLbl>
              <c:idx val="9"/>
              <c:layout>
                <c:manualLayout>
                  <c:x val="4.777019152586894E-3"/>
                  <c:y val="0"/>
                </c:manualLayout>
              </c:layout>
              <c:tx>
                <c:rich>
                  <a:bodyPr wrap="square" lIns="38100" tIns="19050" rIns="38100" bIns="19050" anchor="ctr">
                    <a:spAutoFit/>
                  </a:bodyPr>
                  <a:lstStyle/>
                  <a:p>
                    <a:pPr>
                      <a:defRPr sz="900"/>
                    </a:pPr>
                    <a:r>
                      <a:rPr lang="en-US"/>
                      <a:t>158</a:t>
                    </a:r>
                  </a:p>
                </c:rich>
              </c:tx>
              <c:spPr>
                <a:solidFill>
                  <a:schemeClr val="accent5">
                    <a:lumMod val="60000"/>
                    <a:lumOff val="40000"/>
                  </a:schemeClr>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632-4BF1-AF17-F7A5F6117207}"/>
                </c:ext>
              </c:extLst>
            </c:dLbl>
            <c:dLbl>
              <c:idx val="10"/>
              <c:layout>
                <c:manualLayout>
                  <c:x val="6.36998577551646E-3"/>
                  <c:y val="-1.2252439550824541E-2"/>
                </c:manualLayout>
              </c:layout>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632-4BF1-AF17-F7A5F6117207}"/>
                </c:ext>
              </c:extLst>
            </c:dLbl>
            <c:dLbl>
              <c:idx val="11"/>
              <c:layout>
                <c:manualLayout>
                  <c:x val="1.5890423642447951E-3"/>
                  <c:y val="-8.002465011269614E-3"/>
                </c:manualLayout>
              </c:layout>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632-4BF1-AF17-F7A5F6117207}"/>
                </c:ext>
              </c:extLst>
            </c:dLbl>
            <c:dLbl>
              <c:idx val="12"/>
              <c:layout>
                <c:manualLayout>
                  <c:x val="-0.12032148712553771"/>
                  <c:y val="1.5884891705841627E-7"/>
                </c:manualLayout>
              </c:layout>
              <c:tx>
                <c:rich>
                  <a:bodyPr wrap="square" lIns="38100" tIns="19050" rIns="38100" bIns="19050" anchor="ctr">
                    <a:noAutofit/>
                  </a:bodyPr>
                  <a:lstStyle/>
                  <a:p>
                    <a:pPr>
                      <a:defRPr sz="900"/>
                    </a:pPr>
                    <a:r>
                      <a:rPr lang="en-US" sz="900"/>
                      <a:t>-5973; (-6,15 % HDP)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5004733421616995"/>
                      <c:h val="5.916963024975852E-2"/>
                    </c:manualLayout>
                  </c15:layout>
                </c:ext>
                <c:ext xmlns:c16="http://schemas.microsoft.com/office/drawing/2014/chart" uri="{C3380CC4-5D6E-409C-BE32-E72D297353CC}">
                  <c16:uniqueId val="{00000019-D632-4BF1-AF17-F7A5F6117207}"/>
                </c:ext>
              </c:extLst>
            </c:dLbl>
            <c:spPr>
              <a:noFill/>
              <a:ln>
                <a:noFill/>
              </a:ln>
              <a:effectLst/>
            </c:spPr>
            <c:txPr>
              <a:bodyPr wrap="square" lIns="38100" tIns="19050" rIns="38100" bIns="19050" anchor="ctr">
                <a:spAutoFit/>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13'!$C$30:$C$42</c:f>
              <c:strCache>
                <c:ptCount val="13"/>
                <c:pt idx="0">
                  <c:v>Saldo VS - rozpočet</c:v>
                </c:pt>
                <c:pt idx="1">
                  <c:v>Vyšší vplyv prijatých opatrení v boji s pandémiou COVID-19 (ŠR + spolufinancovanie)</c:v>
                </c:pt>
                <c:pt idx="2">
                  <c:v>Zaznamenanie výdavkov z nezrovnalostí preclievaním tovaru z III. krajín</c:v>
                </c:pt>
                <c:pt idx="3">
                  <c:v>Vyššie výdavky na kompenzácie v štátnom rozpočte</c:v>
                </c:pt>
                <c:pt idx="4">
                  <c:v>Vyššie daňovo-odvodové príjmy</c:v>
                </c:pt>
                <c:pt idx="5">
                  <c:v>Nevyčerpané investície v štátnom rozpočte</c:v>
                </c:pt>
                <c:pt idx="6">
                  <c:v>Hospodárenie samospráv (po očistení o vplyv vyšších daní)</c:v>
                </c:pt>
                <c:pt idx="7">
                  <c:v>Nižšie výdavky na spolufinancovanie</c:v>
                </c:pt>
                <c:pt idx="8">
                  <c:v>Nižšie výdavky SP (najmä dôchodky a nemocenské poistenie)</c:v>
                </c:pt>
                <c:pt idx="9">
                  <c:v>Vyššie príjmy zo zelenej energie</c:v>
                </c:pt>
                <c:pt idx="10">
                  <c:v>Nižší odvod do EÚ </c:v>
                </c:pt>
                <c:pt idx="11">
                  <c:v>Ostatné</c:v>
                </c:pt>
                <c:pt idx="12">
                  <c:v>Saldo VS - skutočnosť</c:v>
                </c:pt>
              </c:strCache>
            </c:strRef>
          </c:cat>
          <c:val>
            <c:numRef>
              <c:f>'Graf 13'!$H$30:$H$42</c:f>
              <c:numCache>
                <c:formatCode>#,##0</c:formatCode>
                <c:ptCount val="13"/>
                <c:pt idx="0">
                  <c:v>-7090.5</c:v>
                </c:pt>
                <c:pt idx="1">
                  <c:v>-1955.6512095407575</c:v>
                </c:pt>
                <c:pt idx="2">
                  <c:v>-527</c:v>
                </c:pt>
                <c:pt idx="3">
                  <c:v>-191.54599999999999</c:v>
                </c:pt>
                <c:pt idx="4">
                  <c:v>-1850</c:v>
                </c:pt>
                <c:pt idx="5">
                  <c:v>-760</c:v>
                </c:pt>
                <c:pt idx="6">
                  <c:v>-320</c:v>
                </c:pt>
                <c:pt idx="7">
                  <c:v>-301.10000000000002</c:v>
                </c:pt>
                <c:pt idx="8">
                  <c:v>-238</c:v>
                </c:pt>
                <c:pt idx="9">
                  <c:v>-158</c:v>
                </c:pt>
                <c:pt idx="10">
                  <c:v>-72.2</c:v>
                </c:pt>
                <c:pt idx="11">
                  <c:v>-92.253209540757098</c:v>
                </c:pt>
                <c:pt idx="12">
                  <c:v>-5973.1440000000011</c:v>
                </c:pt>
              </c:numCache>
            </c:numRef>
          </c:val>
          <c:extLst>
            <c:ext xmlns:c16="http://schemas.microsoft.com/office/drawing/2014/chart" uri="{C3380CC4-5D6E-409C-BE32-E72D297353CC}">
              <c16:uniqueId val="{0000001A-D632-4BF1-AF17-F7A5F6117207}"/>
            </c:ext>
          </c:extLst>
        </c:ser>
        <c:dLbls>
          <c:showLegendKey val="0"/>
          <c:showVal val="0"/>
          <c:showCatName val="0"/>
          <c:showSerName val="0"/>
          <c:showPercent val="0"/>
          <c:showBubbleSize val="0"/>
        </c:dLbls>
        <c:gapWidth val="60"/>
        <c:overlap val="100"/>
        <c:axId val="523353008"/>
        <c:axId val="523353792"/>
      </c:barChart>
      <c:catAx>
        <c:axId val="523353008"/>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en-US"/>
          </a:p>
        </c:txPr>
        <c:crossAx val="523353792"/>
        <c:crosses val="autoZero"/>
        <c:auto val="1"/>
        <c:lblAlgn val="ctr"/>
        <c:lblOffset val="100"/>
        <c:noMultiLvlLbl val="0"/>
      </c:catAx>
      <c:valAx>
        <c:axId val="523353792"/>
        <c:scaling>
          <c:orientation val="minMax"/>
          <c:max val="-5000"/>
          <c:min val="-10000"/>
        </c:scaling>
        <c:delete val="0"/>
        <c:axPos val="t"/>
        <c:numFmt formatCode="#,##0" sourceLinked="1"/>
        <c:majorTickMark val="out"/>
        <c:minorTickMark val="none"/>
        <c:tickLblPos val="low"/>
        <c:spPr>
          <a:ln>
            <a:solidFill>
              <a:schemeClr val="tx1"/>
            </a:solidFill>
          </a:ln>
        </c:spPr>
        <c:txPr>
          <a:bodyPr/>
          <a:lstStyle/>
          <a:p>
            <a:pPr>
              <a:defRPr sz="800"/>
            </a:pPr>
            <a:endParaRPr lang="en-US"/>
          </a:p>
        </c:txPr>
        <c:crossAx val="523353008"/>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09547622341598"/>
          <c:y val="7.1136732813820949E-2"/>
          <c:w val="0.67153464250703598"/>
          <c:h val="0.92886313672978171"/>
        </c:manualLayout>
      </c:layout>
      <c:barChart>
        <c:barDir val="bar"/>
        <c:grouping val="stacked"/>
        <c:varyColors val="0"/>
        <c:ser>
          <c:idx val="0"/>
          <c:order val="0"/>
          <c:spPr>
            <a:solidFill>
              <a:srgbClr val="C5E0B4"/>
            </a:solidFill>
            <a:ln>
              <a:noFill/>
            </a:ln>
          </c:spPr>
          <c:invertIfNegative val="0"/>
          <c:dPt>
            <c:idx val="6"/>
            <c:invertIfNegative val="0"/>
            <c:bubble3D val="0"/>
            <c:spPr>
              <a:solidFill>
                <a:srgbClr val="F8CBAD"/>
              </a:solidFill>
              <a:ln>
                <a:noFill/>
              </a:ln>
            </c:spPr>
            <c:extLst>
              <c:ext xmlns:c16="http://schemas.microsoft.com/office/drawing/2014/chart" uri="{C3380CC4-5D6E-409C-BE32-E72D297353CC}">
                <c16:uniqueId val="{00000001-BA01-4F9F-AE82-09E11D9BBA18}"/>
              </c:ext>
            </c:extLst>
          </c:dPt>
          <c:cat>
            <c:strRef>
              <c:f>'Graf 13'!$K$30:$K$42</c:f>
              <c:strCache>
                <c:ptCount val="13"/>
                <c:pt idx="0">
                  <c:v>Headline balance - Budget 2021</c:v>
                </c:pt>
                <c:pt idx="1">
                  <c:v>Higher expenditures related to COVID-19 pandemic (Central budget + co-financing)</c:v>
                </c:pt>
                <c:pt idx="2">
                  <c:v>Recorded additional expenditures from undervalued clearence of goods from 3rd countries</c:v>
                </c:pt>
                <c:pt idx="3">
                  <c:v>Higher expenditures on compensations in central government budget</c:v>
                </c:pt>
                <c:pt idx="4">
                  <c:v>Higher tax revenues and contributions</c:v>
                </c:pt>
                <c:pt idx="5">
                  <c:v>Unspent capital expenditures od central government budget</c:v>
                </c:pt>
                <c:pt idx="6">
                  <c:v>Balance of municipalities (net of higher taxes)</c:v>
                </c:pt>
                <c:pt idx="7">
                  <c:v>Lower co-financing expenditures</c:v>
                </c:pt>
                <c:pt idx="8">
                  <c:v>Lower expenditures of Social Insurance Agency (particularly pensions and sicknes insurance)</c:v>
                </c:pt>
                <c:pt idx="9">
                  <c:v>Higher revenues from green energy</c:v>
                </c:pt>
                <c:pt idx="10">
                  <c:v>Lower EU budget contribution</c:v>
                </c:pt>
                <c:pt idx="11">
                  <c:v>Others</c:v>
                </c:pt>
                <c:pt idx="12">
                  <c:v>Headline balance - Final 2021</c:v>
                </c:pt>
              </c:strCache>
            </c:strRef>
          </c:cat>
          <c:val>
            <c:numRef>
              <c:f>'Graf 13'!$N$30:$N$42</c:f>
              <c:numCache>
                <c:formatCode>#,##0</c:formatCode>
                <c:ptCount val="13"/>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A01-4F9F-AE82-09E11D9BBA18}"/>
            </c:ext>
          </c:extLst>
        </c:ser>
        <c:ser>
          <c:idx val="1"/>
          <c:order val="1"/>
          <c:spPr>
            <a:noFill/>
          </c:spPr>
          <c:invertIfNegative val="0"/>
          <c:cat>
            <c:strRef>
              <c:f>'Graf 13'!$K$30:$K$42</c:f>
              <c:strCache>
                <c:ptCount val="13"/>
                <c:pt idx="0">
                  <c:v>Headline balance - Budget 2021</c:v>
                </c:pt>
                <c:pt idx="1">
                  <c:v>Higher expenditures related to COVID-19 pandemic (Central budget + co-financing)</c:v>
                </c:pt>
                <c:pt idx="2">
                  <c:v>Recorded additional expenditures from undervalued clearence of goods from 3rd countries</c:v>
                </c:pt>
                <c:pt idx="3">
                  <c:v>Higher expenditures on compensations in central government budget</c:v>
                </c:pt>
                <c:pt idx="4">
                  <c:v>Higher tax revenues and contributions</c:v>
                </c:pt>
                <c:pt idx="5">
                  <c:v>Unspent capital expenditures od central government budget</c:v>
                </c:pt>
                <c:pt idx="6">
                  <c:v>Balance of municipalities (net of higher taxes)</c:v>
                </c:pt>
                <c:pt idx="7">
                  <c:v>Lower co-financing expenditures</c:v>
                </c:pt>
                <c:pt idx="8">
                  <c:v>Lower expenditures of Social Insurance Agency (particularly pensions and sicknes insurance)</c:v>
                </c:pt>
                <c:pt idx="9">
                  <c:v>Higher revenues from green energy</c:v>
                </c:pt>
                <c:pt idx="10">
                  <c:v>Lower EU budget contribution</c:v>
                </c:pt>
                <c:pt idx="11">
                  <c:v>Others</c:v>
                </c:pt>
                <c:pt idx="12">
                  <c:v>Headline balance - Final 2021</c:v>
                </c:pt>
              </c:strCache>
            </c:strRef>
          </c:cat>
          <c:val>
            <c:numRef>
              <c:f>'Graf 13'!$O$30:$O$42</c:f>
              <c:numCache>
                <c:formatCode>#,##0</c:formatCode>
                <c:ptCount val="13"/>
                <c:pt idx="1">
                  <c:v>-7090.5</c:v>
                </c:pt>
                <c:pt idx="2">
                  <c:v>-9046.1512095407579</c:v>
                </c:pt>
                <c:pt idx="3">
                  <c:v>-9573.1512095407579</c:v>
                </c:pt>
                <c:pt idx="4">
                  <c:v>-7914.6972095407582</c:v>
                </c:pt>
                <c:pt idx="5">
                  <c:v>-7154.6972095407582</c:v>
                </c:pt>
                <c:pt idx="6">
                  <c:v>-6834.6972095407582</c:v>
                </c:pt>
                <c:pt idx="7">
                  <c:v>-6533.5972095407578</c:v>
                </c:pt>
                <c:pt idx="8">
                  <c:v>-6295.5972095407578</c:v>
                </c:pt>
                <c:pt idx="9">
                  <c:v>-6137.5972095407578</c:v>
                </c:pt>
                <c:pt idx="10">
                  <c:v>-6065.397209540758</c:v>
                </c:pt>
                <c:pt idx="11">
                  <c:v>-5973.1440000000011</c:v>
                </c:pt>
              </c:numCache>
            </c:numRef>
          </c:val>
          <c:extLst>
            <c:ext xmlns:c16="http://schemas.microsoft.com/office/drawing/2014/chart" uri="{C3380CC4-5D6E-409C-BE32-E72D297353CC}">
              <c16:uniqueId val="{00000003-BA01-4F9F-AE82-09E11D9BBA18}"/>
            </c:ext>
          </c:extLst>
        </c:ser>
        <c:ser>
          <c:idx val="2"/>
          <c:order val="2"/>
          <c:spPr>
            <a:solidFill>
              <a:srgbClr val="F8CBAD"/>
            </a:solidFill>
          </c:spPr>
          <c:invertIfNegative val="0"/>
          <c:dPt>
            <c:idx val="0"/>
            <c:invertIfNegative val="0"/>
            <c:bubble3D val="0"/>
            <c:spPr>
              <a:solidFill>
                <a:schemeClr val="accent1">
                  <a:lumMod val="40000"/>
                  <a:lumOff val="60000"/>
                </a:schemeClr>
              </a:solidFill>
              <a:ln>
                <a:noFill/>
              </a:ln>
            </c:spPr>
            <c:extLst>
              <c:ext xmlns:c16="http://schemas.microsoft.com/office/drawing/2014/chart" uri="{C3380CC4-5D6E-409C-BE32-E72D297353CC}">
                <c16:uniqueId val="{00000005-BA01-4F9F-AE82-09E11D9BBA18}"/>
              </c:ext>
            </c:extLst>
          </c:dPt>
          <c:dPt>
            <c:idx val="1"/>
            <c:invertIfNegative val="0"/>
            <c:bubble3D val="0"/>
            <c:spPr>
              <a:solidFill>
                <a:srgbClr val="FF0000"/>
              </a:solidFill>
            </c:spPr>
            <c:extLst>
              <c:ext xmlns:c16="http://schemas.microsoft.com/office/drawing/2014/chart" uri="{C3380CC4-5D6E-409C-BE32-E72D297353CC}">
                <c16:uniqueId val="{00000007-BA01-4F9F-AE82-09E11D9BBA18}"/>
              </c:ext>
            </c:extLst>
          </c:dPt>
          <c:dPt>
            <c:idx val="4"/>
            <c:invertIfNegative val="0"/>
            <c:bubble3D val="0"/>
            <c:spPr>
              <a:solidFill>
                <a:srgbClr val="C5E0B4"/>
              </a:solidFill>
            </c:spPr>
            <c:extLst>
              <c:ext xmlns:c16="http://schemas.microsoft.com/office/drawing/2014/chart" uri="{C3380CC4-5D6E-409C-BE32-E72D297353CC}">
                <c16:uniqueId val="{00000009-BA01-4F9F-AE82-09E11D9BBA18}"/>
              </c:ext>
            </c:extLst>
          </c:dPt>
          <c:dPt>
            <c:idx val="5"/>
            <c:invertIfNegative val="0"/>
            <c:bubble3D val="0"/>
            <c:spPr>
              <a:solidFill>
                <a:srgbClr val="C5E0B4"/>
              </a:solidFill>
            </c:spPr>
            <c:extLst>
              <c:ext xmlns:c16="http://schemas.microsoft.com/office/drawing/2014/chart" uri="{C3380CC4-5D6E-409C-BE32-E72D297353CC}">
                <c16:uniqueId val="{0000000B-BA01-4F9F-AE82-09E11D9BBA18}"/>
              </c:ext>
            </c:extLst>
          </c:dPt>
          <c:dPt>
            <c:idx val="6"/>
            <c:invertIfNegative val="0"/>
            <c:bubble3D val="0"/>
            <c:spPr>
              <a:solidFill>
                <a:srgbClr val="C5E0B4"/>
              </a:solidFill>
            </c:spPr>
            <c:extLst>
              <c:ext xmlns:c16="http://schemas.microsoft.com/office/drawing/2014/chart" uri="{C3380CC4-5D6E-409C-BE32-E72D297353CC}">
                <c16:uniqueId val="{0000000D-BA01-4F9F-AE82-09E11D9BBA18}"/>
              </c:ext>
            </c:extLst>
          </c:dPt>
          <c:dPt>
            <c:idx val="7"/>
            <c:invertIfNegative val="0"/>
            <c:bubble3D val="0"/>
            <c:spPr>
              <a:solidFill>
                <a:srgbClr val="C5E0B4"/>
              </a:solidFill>
            </c:spPr>
            <c:extLst>
              <c:ext xmlns:c16="http://schemas.microsoft.com/office/drawing/2014/chart" uri="{C3380CC4-5D6E-409C-BE32-E72D297353CC}">
                <c16:uniqueId val="{0000000F-BA01-4F9F-AE82-09E11D9BBA18}"/>
              </c:ext>
            </c:extLst>
          </c:dPt>
          <c:dPt>
            <c:idx val="8"/>
            <c:invertIfNegative val="0"/>
            <c:bubble3D val="0"/>
            <c:spPr>
              <a:solidFill>
                <a:srgbClr val="C5E0B4"/>
              </a:solidFill>
            </c:spPr>
            <c:extLst>
              <c:ext xmlns:c16="http://schemas.microsoft.com/office/drawing/2014/chart" uri="{C3380CC4-5D6E-409C-BE32-E72D297353CC}">
                <c16:uniqueId val="{00000011-BA01-4F9F-AE82-09E11D9BBA18}"/>
              </c:ext>
            </c:extLst>
          </c:dPt>
          <c:dPt>
            <c:idx val="9"/>
            <c:invertIfNegative val="0"/>
            <c:bubble3D val="0"/>
            <c:spPr>
              <a:solidFill>
                <a:srgbClr val="C5E0B4"/>
              </a:solidFill>
            </c:spPr>
            <c:extLst>
              <c:ext xmlns:c16="http://schemas.microsoft.com/office/drawing/2014/chart" uri="{C3380CC4-5D6E-409C-BE32-E72D297353CC}">
                <c16:uniqueId val="{00000013-BA01-4F9F-AE82-09E11D9BBA18}"/>
              </c:ext>
            </c:extLst>
          </c:dPt>
          <c:dPt>
            <c:idx val="10"/>
            <c:invertIfNegative val="0"/>
            <c:bubble3D val="0"/>
            <c:spPr>
              <a:solidFill>
                <a:srgbClr val="C5E0B4"/>
              </a:solidFill>
            </c:spPr>
            <c:extLst>
              <c:ext xmlns:c16="http://schemas.microsoft.com/office/drawing/2014/chart" uri="{C3380CC4-5D6E-409C-BE32-E72D297353CC}">
                <c16:uniqueId val="{00000015-BA01-4F9F-AE82-09E11D9BBA18}"/>
              </c:ext>
            </c:extLst>
          </c:dPt>
          <c:dPt>
            <c:idx val="11"/>
            <c:invertIfNegative val="0"/>
            <c:bubble3D val="0"/>
            <c:spPr>
              <a:solidFill>
                <a:srgbClr val="C5E0B4"/>
              </a:solidFill>
            </c:spPr>
            <c:extLst>
              <c:ext xmlns:c16="http://schemas.microsoft.com/office/drawing/2014/chart" uri="{C3380CC4-5D6E-409C-BE32-E72D297353CC}">
                <c16:uniqueId val="{00000017-BA01-4F9F-AE82-09E11D9BBA18}"/>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19-BA01-4F9F-AE82-09E11D9BBA18}"/>
              </c:ext>
            </c:extLst>
          </c:dPt>
          <c:dLbls>
            <c:dLbl>
              <c:idx val="0"/>
              <c:layout>
                <c:manualLayout>
                  <c:x val="-0.26011728630445374"/>
                  <c:y val="4.0878180353883615E-3"/>
                </c:manualLayout>
              </c:layout>
              <c:tx>
                <c:rich>
                  <a:bodyPr/>
                  <a:lstStyle/>
                  <a:p>
                    <a:fld id="{999E837E-ADEA-4D06-A45F-3CFDC80E86AB}" type="VALUE">
                      <a:rPr lang="en-US"/>
                      <a:pPr/>
                      <a:t>[HODNOTA]</a:t>
                    </a:fld>
                    <a:r>
                      <a:rPr lang="en-US"/>
                      <a:t>; (-7,41 % HDP)</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A01-4F9F-AE82-09E11D9BBA18}"/>
                </c:ext>
              </c:extLst>
            </c:dLbl>
            <c:dLbl>
              <c:idx val="4"/>
              <c:tx>
                <c:rich>
                  <a:bodyPr/>
                  <a:lstStyle/>
                  <a:p>
                    <a:r>
                      <a:rPr lang="en-US"/>
                      <a:t>1850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01-4F9F-AE82-09E11D9BBA18}"/>
                </c:ext>
              </c:extLst>
            </c:dLbl>
            <c:dLbl>
              <c:idx val="5"/>
              <c:tx>
                <c:rich>
                  <a:bodyPr/>
                  <a:lstStyle/>
                  <a:p>
                    <a:r>
                      <a:rPr lang="en-US"/>
                      <a:t>760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01-4F9F-AE82-09E11D9BBA18}"/>
                </c:ext>
              </c:extLst>
            </c:dLbl>
            <c:dLbl>
              <c:idx val="6"/>
              <c:tx>
                <c:rich>
                  <a:bodyPr wrap="square" lIns="38100" tIns="19050" rIns="38100" bIns="19050" anchor="ctr">
                    <a:spAutoFit/>
                  </a:bodyPr>
                  <a:lstStyle/>
                  <a:p>
                    <a:pPr>
                      <a:defRPr sz="900"/>
                    </a:pPr>
                    <a:r>
                      <a:rPr lang="en-US"/>
                      <a:t>320</a:t>
                    </a:r>
                  </a:p>
                </c:rich>
              </c:tx>
              <c:spPr>
                <a:solidFill>
                  <a:srgbClr val="C5E0B4"/>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01-4F9F-AE82-09E11D9BBA18}"/>
                </c:ext>
              </c:extLst>
            </c:dLbl>
            <c:dLbl>
              <c:idx val="7"/>
              <c:tx>
                <c:rich>
                  <a:bodyPr wrap="square" lIns="38100" tIns="19050" rIns="38100" bIns="19050" anchor="ctr">
                    <a:spAutoFit/>
                  </a:bodyPr>
                  <a:lstStyle/>
                  <a:p>
                    <a:pPr>
                      <a:defRPr sz="900"/>
                    </a:pPr>
                    <a:r>
                      <a:rPr lang="en-US"/>
                      <a:t>301</a:t>
                    </a:r>
                  </a:p>
                </c:rich>
              </c:tx>
              <c:spPr>
                <a:solidFill>
                  <a:srgbClr val="C5E0B4"/>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01-4F9F-AE82-09E11D9BBA18}"/>
                </c:ext>
              </c:extLst>
            </c:dLbl>
            <c:dLbl>
              <c:idx val="8"/>
              <c:tx>
                <c:rich>
                  <a:bodyPr wrap="square" lIns="38100" tIns="19050" rIns="38100" bIns="19050" anchor="ctr">
                    <a:spAutoFit/>
                  </a:bodyPr>
                  <a:lstStyle/>
                  <a:p>
                    <a:pPr>
                      <a:defRPr sz="900"/>
                    </a:pPr>
                    <a:r>
                      <a:rPr lang="en-US"/>
                      <a:t>238</a:t>
                    </a:r>
                  </a:p>
                </c:rich>
              </c:tx>
              <c:spPr>
                <a:solidFill>
                  <a:srgbClr val="C5E0B4"/>
                </a:solid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A01-4F9F-AE82-09E11D9BBA18}"/>
                </c:ext>
              </c:extLst>
            </c:dLbl>
            <c:dLbl>
              <c:idx val="9"/>
              <c:layout>
                <c:manualLayout>
                  <c:x val="4.777019152586894E-3"/>
                  <c:y val="0"/>
                </c:manualLayout>
              </c:layout>
              <c:tx>
                <c:rich>
                  <a:bodyPr/>
                  <a:lstStyle/>
                  <a:p>
                    <a:r>
                      <a:rPr lang="en-US"/>
                      <a:t>158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A01-4F9F-AE82-09E11D9BBA18}"/>
                </c:ext>
              </c:extLst>
            </c:dLbl>
            <c:dLbl>
              <c:idx val="10"/>
              <c:layout>
                <c:manualLayout>
                  <c:x val="6.36998577551646E-3"/>
                  <c:y val="-1.2252439550824541E-2"/>
                </c:manualLayout>
              </c:layout>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A01-4F9F-AE82-09E11D9BBA18}"/>
                </c:ext>
              </c:extLst>
            </c:dLbl>
            <c:dLbl>
              <c:idx val="11"/>
              <c:layout>
                <c:manualLayout>
                  <c:x val="3.1805174540621389E-3"/>
                  <c:y val="-8.0025892195822353E-3"/>
                </c:manualLayout>
              </c:layout>
              <c:tx>
                <c:rich>
                  <a:bodyPr/>
                  <a:lstStyle/>
                  <a:p>
                    <a:r>
                      <a:rPr lang="en-US"/>
                      <a:t>92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A01-4F9F-AE82-09E11D9BBA18}"/>
                </c:ext>
              </c:extLst>
            </c:dLbl>
            <c:dLbl>
              <c:idx val="12"/>
              <c:layout>
                <c:manualLayout>
                  <c:x val="-0.12032148712553771"/>
                  <c:y val="1.5884891705841627E-7"/>
                </c:manualLayout>
              </c:layout>
              <c:tx>
                <c:rich>
                  <a:bodyPr wrap="square" lIns="38100" tIns="19050" rIns="38100" bIns="19050" anchor="ctr">
                    <a:noAutofit/>
                  </a:bodyPr>
                  <a:lstStyle/>
                  <a:p>
                    <a:pPr>
                      <a:defRPr sz="900"/>
                    </a:pPr>
                    <a:r>
                      <a:rPr lang="en-US" sz="900"/>
                      <a:t>-5973; (-6,15 % HDP)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5004733421616995"/>
                      <c:h val="5.916963024975852E-2"/>
                    </c:manualLayout>
                  </c15:layout>
                </c:ext>
                <c:ext xmlns:c16="http://schemas.microsoft.com/office/drawing/2014/chart" uri="{C3380CC4-5D6E-409C-BE32-E72D297353CC}">
                  <c16:uniqueId val="{00000019-BA01-4F9F-AE82-09E11D9BBA18}"/>
                </c:ext>
              </c:extLst>
            </c:dLbl>
            <c:spPr>
              <a:noFill/>
              <a:ln>
                <a:noFill/>
              </a:ln>
              <a:effectLst/>
            </c:spPr>
            <c:txPr>
              <a:bodyPr wrap="square" lIns="38100" tIns="19050" rIns="38100" bIns="19050" anchor="ctr">
                <a:spAutoFit/>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13'!$K$30:$K$42</c:f>
              <c:strCache>
                <c:ptCount val="13"/>
                <c:pt idx="0">
                  <c:v>Headline balance - Budget 2021</c:v>
                </c:pt>
                <c:pt idx="1">
                  <c:v>Higher expenditures related to COVID-19 pandemic (Central budget + co-financing)</c:v>
                </c:pt>
                <c:pt idx="2">
                  <c:v>Recorded additional expenditures from undervalued clearence of goods from 3rd countries</c:v>
                </c:pt>
                <c:pt idx="3">
                  <c:v>Higher expenditures on compensations in central government budget</c:v>
                </c:pt>
                <c:pt idx="4">
                  <c:v>Higher tax revenues and contributions</c:v>
                </c:pt>
                <c:pt idx="5">
                  <c:v>Unspent capital expenditures od central government budget</c:v>
                </c:pt>
                <c:pt idx="6">
                  <c:v>Balance of municipalities (net of higher taxes)</c:v>
                </c:pt>
                <c:pt idx="7">
                  <c:v>Lower co-financing expenditures</c:v>
                </c:pt>
                <c:pt idx="8">
                  <c:v>Lower expenditures of Social Insurance Agency (particularly pensions and sicknes insurance)</c:v>
                </c:pt>
                <c:pt idx="9">
                  <c:v>Higher revenues from green energy</c:v>
                </c:pt>
                <c:pt idx="10">
                  <c:v>Lower EU budget contribution</c:v>
                </c:pt>
                <c:pt idx="11">
                  <c:v>Others</c:v>
                </c:pt>
                <c:pt idx="12">
                  <c:v>Headline balance - Final 2021</c:v>
                </c:pt>
              </c:strCache>
            </c:strRef>
          </c:cat>
          <c:val>
            <c:numRef>
              <c:f>'Graf 13'!$P$30:$P$42</c:f>
              <c:numCache>
                <c:formatCode>#,##0</c:formatCode>
                <c:ptCount val="13"/>
                <c:pt idx="0">
                  <c:v>-7090.5</c:v>
                </c:pt>
                <c:pt idx="1">
                  <c:v>-1955.6512095407575</c:v>
                </c:pt>
                <c:pt idx="2">
                  <c:v>-527</c:v>
                </c:pt>
                <c:pt idx="3">
                  <c:v>-191.54599999999999</c:v>
                </c:pt>
                <c:pt idx="4">
                  <c:v>-1850</c:v>
                </c:pt>
                <c:pt idx="5">
                  <c:v>-760</c:v>
                </c:pt>
                <c:pt idx="6">
                  <c:v>-320</c:v>
                </c:pt>
                <c:pt idx="7">
                  <c:v>-301.10000000000002</c:v>
                </c:pt>
                <c:pt idx="8">
                  <c:v>-238</c:v>
                </c:pt>
                <c:pt idx="9">
                  <c:v>-158</c:v>
                </c:pt>
                <c:pt idx="10">
                  <c:v>-72.2</c:v>
                </c:pt>
                <c:pt idx="11">
                  <c:v>-92.253209540757098</c:v>
                </c:pt>
                <c:pt idx="12">
                  <c:v>-5973.1440000000011</c:v>
                </c:pt>
              </c:numCache>
            </c:numRef>
          </c:val>
          <c:extLst>
            <c:ext xmlns:c16="http://schemas.microsoft.com/office/drawing/2014/chart" uri="{C3380CC4-5D6E-409C-BE32-E72D297353CC}">
              <c16:uniqueId val="{0000001A-BA01-4F9F-AE82-09E11D9BBA18}"/>
            </c:ext>
          </c:extLst>
        </c:ser>
        <c:dLbls>
          <c:showLegendKey val="0"/>
          <c:showVal val="0"/>
          <c:showCatName val="0"/>
          <c:showSerName val="0"/>
          <c:showPercent val="0"/>
          <c:showBubbleSize val="0"/>
        </c:dLbls>
        <c:gapWidth val="60"/>
        <c:overlap val="100"/>
        <c:axId val="523353008"/>
        <c:axId val="523353792"/>
      </c:barChart>
      <c:catAx>
        <c:axId val="523353008"/>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en-US"/>
          </a:p>
        </c:txPr>
        <c:crossAx val="523353792"/>
        <c:crosses val="autoZero"/>
        <c:auto val="1"/>
        <c:lblAlgn val="ctr"/>
        <c:lblOffset val="100"/>
        <c:noMultiLvlLbl val="0"/>
      </c:catAx>
      <c:valAx>
        <c:axId val="523353792"/>
        <c:scaling>
          <c:orientation val="minMax"/>
          <c:max val="-5000"/>
          <c:min val="-10000"/>
        </c:scaling>
        <c:delete val="0"/>
        <c:axPos val="t"/>
        <c:numFmt formatCode="#,##0" sourceLinked="1"/>
        <c:majorTickMark val="out"/>
        <c:minorTickMark val="none"/>
        <c:tickLblPos val="low"/>
        <c:spPr>
          <a:ln>
            <a:solidFill>
              <a:schemeClr val="tx1"/>
            </a:solidFill>
          </a:ln>
        </c:spPr>
        <c:txPr>
          <a:bodyPr/>
          <a:lstStyle/>
          <a:p>
            <a:pPr>
              <a:defRPr sz="800"/>
            </a:pPr>
            <a:endParaRPr lang="en-US"/>
          </a:p>
        </c:txPr>
        <c:crossAx val="523353008"/>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celkový</a:t>
            </a:r>
            <a:r>
              <a:rPr lang="sk-SK" baseline="0"/>
              <a:t> </a:t>
            </a:r>
            <a:r>
              <a:rPr lang="sk-SK"/>
              <a:t>vplyv aktualizácie</a:t>
            </a:r>
            <a:r>
              <a:rPr lang="sk-SK" baseline="0"/>
              <a:t> makroekonomických ukazovateľov</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14'!$C$13</c:f>
              <c:strCache>
                <c:ptCount val="1"/>
                <c:pt idx="0">
                  <c:v>celkový vplyv aktualizácie makroekonomických ukazovateľov</c:v>
                </c:pt>
              </c:strCache>
            </c:strRef>
          </c:tx>
          <c:spPr>
            <a:solidFill>
              <a:srgbClr val="355177"/>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14'!$D$13:$G$13</c:f>
              <c:strCache>
                <c:ptCount val="4"/>
                <c:pt idx="0">
                  <c:v>Odvody</c:v>
                </c:pt>
                <c:pt idx="1">
                  <c:v>DPH</c:v>
                </c:pt>
                <c:pt idx="2">
                  <c:v>DPFO</c:v>
                </c:pt>
                <c:pt idx="3">
                  <c:v>ostatné</c:v>
                </c:pt>
              </c:strCache>
            </c:strRef>
          </c:cat>
          <c:val>
            <c:numRef>
              <c:f>'Graf 14'!$D$15:$G$15</c:f>
              <c:numCache>
                <c:formatCode>0.0</c:formatCode>
                <c:ptCount val="4"/>
                <c:pt idx="0">
                  <c:v>0.28802224781529945</c:v>
                </c:pt>
                <c:pt idx="1">
                  <c:v>0.11624265565853445</c:v>
                </c:pt>
                <c:pt idx="2">
                  <c:v>8.1232015117215686E-2</c:v>
                </c:pt>
                <c:pt idx="3">
                  <c:v>-8.2949678304466812E-2</c:v>
                </c:pt>
              </c:numCache>
            </c:numRef>
          </c:val>
          <c:extLst>
            <c:ext xmlns:c16="http://schemas.microsoft.com/office/drawing/2014/chart" uri="{C3380CC4-5D6E-409C-BE32-E72D297353CC}">
              <c16:uniqueId val="{00000000-C5DD-4461-9882-206EC8785322}"/>
            </c:ext>
          </c:extLst>
        </c:ser>
        <c:dLbls>
          <c:showLegendKey val="0"/>
          <c:showVal val="0"/>
          <c:showCatName val="0"/>
          <c:showSerName val="0"/>
          <c:showPercent val="0"/>
          <c:showBubbleSize val="0"/>
        </c:dLbls>
        <c:gapWidth val="219"/>
        <c:overlap val="-27"/>
        <c:axId val="163811696"/>
        <c:axId val="163812088"/>
      </c:barChart>
      <c:catAx>
        <c:axId val="163811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163812088"/>
        <c:crosses val="autoZero"/>
        <c:auto val="1"/>
        <c:lblAlgn val="ctr"/>
        <c:lblOffset val="100"/>
        <c:noMultiLvlLbl val="0"/>
      </c:catAx>
      <c:valAx>
        <c:axId val="163812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163811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zmena efektívnosti výberu daní</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14'!$C$17</c:f>
              <c:strCache>
                <c:ptCount val="1"/>
                <c:pt idx="0">
                  <c:v>zmena efektívnosi výberu dane</c:v>
                </c:pt>
              </c:strCache>
            </c:strRef>
          </c:tx>
          <c:spPr>
            <a:solidFill>
              <a:schemeClr val="accent1"/>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14'!$D$17:$F$17</c:f>
              <c:strCache>
                <c:ptCount val="3"/>
                <c:pt idx="0">
                  <c:v>DPPO</c:v>
                </c:pt>
                <c:pt idx="1">
                  <c:v>DPH</c:v>
                </c:pt>
                <c:pt idx="2">
                  <c:v>ostatné</c:v>
                </c:pt>
              </c:strCache>
            </c:strRef>
          </c:cat>
          <c:val>
            <c:numRef>
              <c:f>'Graf 14'!$D$19:$F$19</c:f>
              <c:numCache>
                <c:formatCode>0.0</c:formatCode>
                <c:ptCount val="3"/>
                <c:pt idx="0">
                  <c:v>0.7105461756631537</c:v>
                </c:pt>
                <c:pt idx="1">
                  <c:v>0.38837199981965281</c:v>
                </c:pt>
                <c:pt idx="2">
                  <c:v>5.4061162068811786E-2</c:v>
                </c:pt>
              </c:numCache>
            </c:numRef>
          </c:val>
          <c:extLst>
            <c:ext xmlns:c16="http://schemas.microsoft.com/office/drawing/2014/chart" uri="{C3380CC4-5D6E-409C-BE32-E72D297353CC}">
              <c16:uniqueId val="{00000000-6220-4C31-BCF0-3C0433C09E30}"/>
            </c:ext>
          </c:extLst>
        </c:ser>
        <c:dLbls>
          <c:showLegendKey val="0"/>
          <c:showVal val="0"/>
          <c:showCatName val="0"/>
          <c:showSerName val="0"/>
          <c:showPercent val="0"/>
          <c:showBubbleSize val="0"/>
        </c:dLbls>
        <c:gapWidth val="219"/>
        <c:overlap val="-27"/>
        <c:axId val="310057016"/>
        <c:axId val="310057408"/>
      </c:barChart>
      <c:catAx>
        <c:axId val="3100570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10057408"/>
        <c:crosses val="autoZero"/>
        <c:auto val="1"/>
        <c:lblAlgn val="ctr"/>
        <c:lblOffset val="100"/>
        <c:noMultiLvlLbl val="0"/>
      </c:catAx>
      <c:valAx>
        <c:axId val="310057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100570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14'!$C$6</c:f>
              <c:strCache>
                <c:ptCount val="1"/>
                <c:pt idx="0">
                  <c:v>vplyv aktualizácie makroeokonomických ukazovateľov za rok 2020</c:v>
                </c:pt>
              </c:strCache>
            </c:strRef>
          </c:tx>
          <c:spPr>
            <a:pattFill prst="dkUpDiag">
              <a:fgClr>
                <a:srgbClr val="002060"/>
              </a:fgClr>
              <a:bgClr>
                <a:sysClr val="window" lastClr="FFFFFF"/>
              </a:bgClr>
            </a:patt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14'!$E$5</c:f>
              <c:numCache>
                <c:formatCode>General</c:formatCode>
                <c:ptCount val="1"/>
                <c:pt idx="0">
                  <c:v>2021</c:v>
                </c:pt>
              </c:numCache>
            </c:numRef>
          </c:cat>
          <c:val>
            <c:numRef>
              <c:f>'Graf 14'!$E$6</c:f>
              <c:numCache>
                <c:formatCode>0.0</c:formatCode>
                <c:ptCount val="1"/>
                <c:pt idx="0">
                  <c:v>0.16445253715945865</c:v>
                </c:pt>
              </c:numCache>
            </c:numRef>
          </c:val>
          <c:extLst>
            <c:ext xmlns:c16="http://schemas.microsoft.com/office/drawing/2014/chart" uri="{C3380CC4-5D6E-409C-BE32-E72D297353CC}">
              <c16:uniqueId val="{00000000-3C8F-4941-9940-6250CF6B2A9B}"/>
            </c:ext>
          </c:extLst>
        </c:ser>
        <c:ser>
          <c:idx val="5"/>
          <c:order val="1"/>
          <c:tx>
            <c:strRef>
              <c:f>'Graf 14'!$C$7</c:f>
              <c:strCache>
                <c:ptCount val="1"/>
                <c:pt idx="0">
                  <c:v>vplyv aktualizácie makroeokonomických ukazovateľov na rok 2021</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14'!$E$5</c:f>
              <c:numCache>
                <c:formatCode>General</c:formatCode>
                <c:ptCount val="1"/>
                <c:pt idx="0">
                  <c:v>2021</c:v>
                </c:pt>
              </c:numCache>
            </c:numRef>
          </c:cat>
          <c:val>
            <c:numRef>
              <c:f>'Graf 14'!$E$7</c:f>
              <c:numCache>
                <c:formatCode>0.0</c:formatCode>
                <c:ptCount val="1"/>
                <c:pt idx="0">
                  <c:v>0.23809470312712422</c:v>
                </c:pt>
              </c:numCache>
            </c:numRef>
          </c:val>
          <c:extLst>
            <c:ext xmlns:c16="http://schemas.microsoft.com/office/drawing/2014/chart" uri="{C3380CC4-5D6E-409C-BE32-E72D297353CC}">
              <c16:uniqueId val="{00000001-3C8F-4941-9940-6250CF6B2A9B}"/>
            </c:ext>
          </c:extLst>
        </c:ser>
        <c:ser>
          <c:idx val="1"/>
          <c:order val="2"/>
          <c:tx>
            <c:strRef>
              <c:f>'Graf 14'!$C$8</c:f>
              <c:strCache>
                <c:ptCount val="1"/>
                <c:pt idx="0">
                  <c:v>zmena efektívnosti výberu daní</c:v>
                </c:pt>
              </c:strCache>
            </c:strRef>
          </c:tx>
          <c:spPr>
            <a:solidFill>
              <a:srgbClr val="5B9B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14'!$E$5</c:f>
              <c:numCache>
                <c:formatCode>General</c:formatCode>
                <c:ptCount val="1"/>
                <c:pt idx="0">
                  <c:v>2021</c:v>
                </c:pt>
              </c:numCache>
            </c:numRef>
          </c:cat>
          <c:val>
            <c:numRef>
              <c:f>'Graf 14'!$E$8</c:f>
              <c:numCache>
                <c:formatCode>0.0</c:formatCode>
                <c:ptCount val="1"/>
                <c:pt idx="0">
                  <c:v>1.2202357861435631</c:v>
                </c:pt>
              </c:numCache>
            </c:numRef>
          </c:val>
          <c:extLst>
            <c:ext xmlns:c16="http://schemas.microsoft.com/office/drawing/2014/chart" uri="{C3380CC4-5D6E-409C-BE32-E72D297353CC}">
              <c16:uniqueId val="{00000002-3C8F-4941-9940-6250CF6B2A9B}"/>
            </c:ext>
          </c:extLst>
        </c:ser>
        <c:ser>
          <c:idx val="8"/>
          <c:order val="3"/>
          <c:tx>
            <c:strRef>
              <c:f>'Graf 14'!$C$9</c:f>
              <c:strCache>
                <c:ptCount val="1"/>
                <c:pt idx="0">
                  <c:v>vplyv legislatívnych zmien</c:v>
                </c:pt>
              </c:strCache>
            </c:strRef>
          </c:tx>
          <c:spPr>
            <a:solidFill>
              <a:srgbClr val="5B9BD5">
                <a:lumMod val="40000"/>
                <a:lumOff val="60000"/>
              </a:srgbClr>
            </a:solidFill>
          </c:spPr>
          <c:invertIfNegative val="0"/>
          <c:cat>
            <c:numRef>
              <c:f>'Graf 14'!$E$5</c:f>
              <c:numCache>
                <c:formatCode>General</c:formatCode>
                <c:ptCount val="1"/>
                <c:pt idx="0">
                  <c:v>2021</c:v>
                </c:pt>
              </c:numCache>
            </c:numRef>
          </c:cat>
          <c:val>
            <c:numRef>
              <c:f>'Graf 14'!$E$9</c:f>
              <c:numCache>
                <c:formatCode>0.0</c:formatCode>
                <c:ptCount val="1"/>
                <c:pt idx="0">
                  <c:v>5.2066350683547473E-2</c:v>
                </c:pt>
              </c:numCache>
            </c:numRef>
          </c:val>
          <c:extLst>
            <c:ext xmlns:c16="http://schemas.microsoft.com/office/drawing/2014/chart" uri="{C3380CC4-5D6E-409C-BE32-E72D297353CC}">
              <c16:uniqueId val="{00000003-3C8F-4941-9940-6250CF6B2A9B}"/>
            </c:ext>
          </c:extLst>
        </c:ser>
        <c:ser>
          <c:idx val="3"/>
          <c:order val="4"/>
          <c:tx>
            <c:strRef>
              <c:f>'Graf 14'!$C$10</c:f>
              <c:strCache>
                <c:ptCount val="1"/>
                <c:pt idx="0">
                  <c:v>ostatné vplyvy</c:v>
                </c:pt>
              </c:strCache>
            </c:strRef>
          </c:tx>
          <c:spPr>
            <a:solidFill>
              <a:sysClr val="window" lastClr="FFFFFF">
                <a:lumMod val="65000"/>
              </a:sysClr>
            </a:solidFill>
          </c:spPr>
          <c:invertIfNegative val="0"/>
          <c:cat>
            <c:numRef>
              <c:f>'Graf 14'!$E$5</c:f>
              <c:numCache>
                <c:formatCode>General</c:formatCode>
                <c:ptCount val="1"/>
                <c:pt idx="0">
                  <c:v>2021</c:v>
                </c:pt>
              </c:numCache>
            </c:numRef>
          </c:cat>
          <c:val>
            <c:numRef>
              <c:f>'Graf 14'!$E$10</c:f>
              <c:numCache>
                <c:formatCode>0.0</c:formatCode>
                <c:ptCount val="1"/>
                <c:pt idx="0">
                  <c:v>3.9267894642211323E-2</c:v>
                </c:pt>
              </c:numCache>
            </c:numRef>
          </c:val>
          <c:extLst>
            <c:ext xmlns:c16="http://schemas.microsoft.com/office/drawing/2014/chart" uri="{C3380CC4-5D6E-409C-BE32-E72D297353CC}">
              <c16:uniqueId val="{00000004-3C8F-4941-9940-6250CF6B2A9B}"/>
            </c:ext>
          </c:extLst>
        </c:ser>
        <c:dLbls>
          <c:showLegendKey val="0"/>
          <c:showVal val="0"/>
          <c:showCatName val="0"/>
          <c:showSerName val="0"/>
          <c:showPercent val="0"/>
          <c:showBubbleSize val="0"/>
        </c:dLbls>
        <c:gapWidth val="150"/>
        <c:overlap val="100"/>
        <c:axId val="310058192"/>
        <c:axId val="310058584"/>
      </c:barChart>
      <c:lineChart>
        <c:grouping val="standard"/>
        <c:varyColors val="0"/>
        <c:ser>
          <c:idx val="2"/>
          <c:order val="5"/>
          <c:tx>
            <c:strRef>
              <c:f>'Graf 14'!$C$11</c:f>
              <c:strCache>
                <c:ptCount val="1"/>
                <c:pt idx="0">
                  <c:v>celkový rozdiel oproti rozpčtu</c:v>
                </c:pt>
              </c:strCache>
            </c:strRef>
          </c:tx>
          <c:marker>
            <c:symbol val="square"/>
            <c:size val="6"/>
            <c:spPr>
              <a:solidFill>
                <a:srgbClr val="FFFFFF"/>
              </a:solidFill>
              <a:ln>
                <a:solidFill>
                  <a:sysClr val="windowText" lastClr="000000"/>
                </a:solidFill>
              </a:ln>
            </c:spPr>
          </c:marker>
          <c:cat>
            <c:numRef>
              <c:f>'Graf 14'!$E$5</c:f>
              <c:numCache>
                <c:formatCode>General</c:formatCode>
                <c:ptCount val="1"/>
                <c:pt idx="0">
                  <c:v>2021</c:v>
                </c:pt>
              </c:numCache>
            </c:numRef>
          </c:cat>
          <c:val>
            <c:numRef>
              <c:f>'Graf 14'!$E$11</c:f>
              <c:numCache>
                <c:formatCode>0.0</c:formatCode>
                <c:ptCount val="1"/>
                <c:pt idx="0">
                  <c:v>1.7141172717559043</c:v>
                </c:pt>
              </c:numCache>
            </c:numRef>
          </c:val>
          <c:smooth val="0"/>
          <c:extLst>
            <c:ext xmlns:c16="http://schemas.microsoft.com/office/drawing/2014/chart" uri="{C3380CC4-5D6E-409C-BE32-E72D297353CC}">
              <c16:uniqueId val="{00000005-3C8F-4941-9940-6250CF6B2A9B}"/>
            </c:ext>
          </c:extLst>
        </c:ser>
        <c:dLbls>
          <c:showLegendKey val="0"/>
          <c:showVal val="0"/>
          <c:showCatName val="0"/>
          <c:showSerName val="0"/>
          <c:showPercent val="0"/>
          <c:showBubbleSize val="0"/>
        </c:dLbls>
        <c:marker val="1"/>
        <c:smooth val="0"/>
        <c:axId val="310058192"/>
        <c:axId val="310058584"/>
      </c:lineChart>
      <c:catAx>
        <c:axId val="310058192"/>
        <c:scaling>
          <c:orientation val="minMax"/>
        </c:scaling>
        <c:delete val="0"/>
        <c:axPos val="b"/>
        <c:numFmt formatCode="General" sourceLinked="1"/>
        <c:majorTickMark val="out"/>
        <c:minorTickMark val="none"/>
        <c:tickLblPos val="low"/>
        <c:crossAx val="310058584"/>
        <c:crosses val="autoZero"/>
        <c:auto val="1"/>
        <c:lblAlgn val="ctr"/>
        <c:lblOffset val="100"/>
        <c:noMultiLvlLbl val="0"/>
      </c:catAx>
      <c:valAx>
        <c:axId val="310058584"/>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310058192"/>
        <c:crosses val="autoZero"/>
        <c:crossBetween val="between"/>
      </c:valAx>
    </c:plotArea>
    <c:legend>
      <c:legendPos val="r"/>
      <c:layout>
        <c:manualLayout>
          <c:xMode val="edge"/>
          <c:yMode val="edge"/>
          <c:x val="0.62701815398075245"/>
          <c:y val="1.0537709335005684E-2"/>
          <c:w val="0.37298184601924761"/>
          <c:h val="0.95657104808801552"/>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impact</a:t>
            </a:r>
            <a:r>
              <a:rPr lang="sk-SK" baseline="0"/>
              <a:t> of total macroeconomic changes</a:t>
            </a:r>
            <a:endParaRPr lang="en-US"/>
          </a:p>
        </c:rich>
      </c:tx>
      <c:layout>
        <c:manualLayout>
          <c:xMode val="edge"/>
          <c:yMode val="edge"/>
          <c:x val="0.12956483215292014"/>
          <c:y val="4.814003823405661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14'!$L$13</c:f>
              <c:strCache>
                <c:ptCount val="1"/>
                <c:pt idx="0">
                  <c:v>impact of macroenomomic changes</c:v>
                </c:pt>
              </c:strCache>
            </c:strRef>
          </c:tx>
          <c:spPr>
            <a:solidFill>
              <a:srgbClr val="355177"/>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14'!$M$13:$P$13</c:f>
              <c:strCache>
                <c:ptCount val="4"/>
                <c:pt idx="0">
                  <c:v>SSC</c:v>
                </c:pt>
                <c:pt idx="1">
                  <c:v>VAT</c:v>
                </c:pt>
                <c:pt idx="2">
                  <c:v>PIT</c:v>
                </c:pt>
                <c:pt idx="3">
                  <c:v>other taxes</c:v>
                </c:pt>
              </c:strCache>
            </c:strRef>
          </c:cat>
          <c:val>
            <c:numRef>
              <c:f>'Graf 14'!$M$15:$P$15</c:f>
              <c:numCache>
                <c:formatCode>0.0</c:formatCode>
                <c:ptCount val="4"/>
                <c:pt idx="0">
                  <c:v>0.33437911644664919</c:v>
                </c:pt>
                <c:pt idx="1">
                  <c:v>9.7862538417758868E-2</c:v>
                </c:pt>
                <c:pt idx="2">
                  <c:v>8.5920769111897402E-2</c:v>
                </c:pt>
                <c:pt idx="3">
                  <c:v>-6.8795931425989665E-2</c:v>
                </c:pt>
              </c:numCache>
            </c:numRef>
          </c:val>
          <c:extLst>
            <c:ext xmlns:c16="http://schemas.microsoft.com/office/drawing/2014/chart" uri="{C3380CC4-5D6E-409C-BE32-E72D297353CC}">
              <c16:uniqueId val="{00000000-EA66-406B-8682-28DEEC3E323F}"/>
            </c:ext>
          </c:extLst>
        </c:ser>
        <c:dLbls>
          <c:showLegendKey val="0"/>
          <c:showVal val="0"/>
          <c:showCatName val="0"/>
          <c:showSerName val="0"/>
          <c:showPercent val="0"/>
          <c:showBubbleSize val="0"/>
        </c:dLbls>
        <c:gapWidth val="219"/>
        <c:overlap val="-27"/>
        <c:axId val="310059368"/>
        <c:axId val="310059760"/>
      </c:barChart>
      <c:catAx>
        <c:axId val="310059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10059760"/>
        <c:crosses val="autoZero"/>
        <c:auto val="1"/>
        <c:lblAlgn val="ctr"/>
        <c:lblOffset val="100"/>
        <c:noMultiLvlLbl val="0"/>
      </c:catAx>
      <c:valAx>
        <c:axId val="3100597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10059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changes in the efficiency of tax collection</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14'!$L$17</c:f>
              <c:strCache>
                <c:ptCount val="1"/>
                <c:pt idx="0">
                  <c:v>changes in the efficiency of tax collection</c:v>
                </c:pt>
              </c:strCache>
            </c:strRef>
          </c:tx>
          <c:spPr>
            <a:solidFill>
              <a:schemeClr val="accent1"/>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14'!$M$17:$O$17</c:f>
              <c:strCache>
                <c:ptCount val="3"/>
                <c:pt idx="0">
                  <c:v>CIT</c:v>
                </c:pt>
                <c:pt idx="1">
                  <c:v>VAT</c:v>
                </c:pt>
                <c:pt idx="2">
                  <c:v>other taxes</c:v>
                </c:pt>
              </c:strCache>
            </c:strRef>
          </c:cat>
          <c:val>
            <c:numRef>
              <c:f>'Graf 14'!$M$19:$O$19</c:f>
              <c:numCache>
                <c:formatCode>0.0</c:formatCode>
                <c:ptCount val="3"/>
                <c:pt idx="0">
                  <c:v>0.21889903631267671</c:v>
                </c:pt>
                <c:pt idx="1">
                  <c:v>7.155050701072177E-2</c:v>
                </c:pt>
                <c:pt idx="2">
                  <c:v>2.0631744819372775E-2</c:v>
                </c:pt>
              </c:numCache>
            </c:numRef>
          </c:val>
          <c:extLst>
            <c:ext xmlns:c16="http://schemas.microsoft.com/office/drawing/2014/chart" uri="{C3380CC4-5D6E-409C-BE32-E72D297353CC}">
              <c16:uniqueId val="{00000000-50A2-4AE0-A1C9-E20F55D94789}"/>
            </c:ext>
          </c:extLst>
        </c:ser>
        <c:dLbls>
          <c:showLegendKey val="0"/>
          <c:showVal val="0"/>
          <c:showCatName val="0"/>
          <c:showSerName val="0"/>
          <c:showPercent val="0"/>
          <c:showBubbleSize val="0"/>
        </c:dLbls>
        <c:gapWidth val="219"/>
        <c:overlap val="-27"/>
        <c:axId val="309279424"/>
        <c:axId val="309279816"/>
      </c:barChart>
      <c:catAx>
        <c:axId val="3092794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09279816"/>
        <c:crosses val="autoZero"/>
        <c:auto val="1"/>
        <c:lblAlgn val="ctr"/>
        <c:lblOffset val="100"/>
        <c:noMultiLvlLbl val="0"/>
      </c:catAx>
      <c:valAx>
        <c:axId val="309279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092794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14'!$L$6</c:f>
              <c:strCache>
                <c:ptCount val="1"/>
                <c:pt idx="0">
                  <c:v>impact of macroeconomic changes in 2020</c:v>
                </c:pt>
              </c:strCache>
            </c:strRef>
          </c:tx>
          <c:spPr>
            <a:pattFill prst="dkUpDiag">
              <a:fgClr>
                <a:srgbClr val="002060"/>
              </a:fgClr>
              <a:bgClr>
                <a:sysClr val="window" lastClr="FFFFFF"/>
              </a:bgClr>
            </a:patt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14'!$N$5</c:f>
              <c:numCache>
                <c:formatCode>General</c:formatCode>
                <c:ptCount val="1"/>
                <c:pt idx="0">
                  <c:v>2021</c:v>
                </c:pt>
              </c:numCache>
            </c:numRef>
          </c:cat>
          <c:val>
            <c:numRef>
              <c:f>'Graf 14'!$N$6</c:f>
              <c:numCache>
                <c:formatCode>0.0</c:formatCode>
                <c:ptCount val="1"/>
                <c:pt idx="0">
                  <c:v>0.16445253715945865</c:v>
                </c:pt>
              </c:numCache>
            </c:numRef>
          </c:val>
          <c:extLst>
            <c:ext xmlns:c16="http://schemas.microsoft.com/office/drawing/2014/chart" uri="{C3380CC4-5D6E-409C-BE32-E72D297353CC}">
              <c16:uniqueId val="{00000000-7EC7-4B9B-8808-CA5DC2C67A4A}"/>
            </c:ext>
          </c:extLst>
        </c:ser>
        <c:ser>
          <c:idx val="5"/>
          <c:order val="1"/>
          <c:tx>
            <c:strRef>
              <c:f>'Graf 14'!$L$7</c:f>
              <c:strCache>
                <c:ptCount val="1"/>
                <c:pt idx="0">
                  <c:v>impact of macroeconomic changes in 2021</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14'!$N$5</c:f>
              <c:numCache>
                <c:formatCode>General</c:formatCode>
                <c:ptCount val="1"/>
                <c:pt idx="0">
                  <c:v>2021</c:v>
                </c:pt>
              </c:numCache>
            </c:numRef>
          </c:cat>
          <c:val>
            <c:numRef>
              <c:f>'Graf 14'!$N$7</c:f>
              <c:numCache>
                <c:formatCode>0.0</c:formatCode>
                <c:ptCount val="1"/>
                <c:pt idx="0">
                  <c:v>0.23809470312712422</c:v>
                </c:pt>
              </c:numCache>
            </c:numRef>
          </c:val>
          <c:extLst>
            <c:ext xmlns:c16="http://schemas.microsoft.com/office/drawing/2014/chart" uri="{C3380CC4-5D6E-409C-BE32-E72D297353CC}">
              <c16:uniqueId val="{00000001-7EC7-4B9B-8808-CA5DC2C67A4A}"/>
            </c:ext>
          </c:extLst>
        </c:ser>
        <c:ser>
          <c:idx val="1"/>
          <c:order val="2"/>
          <c:tx>
            <c:strRef>
              <c:f>'Graf 14'!$L$8</c:f>
              <c:strCache>
                <c:ptCount val="1"/>
                <c:pt idx="0">
                  <c:v>changes in the efficiency of tax collection</c:v>
                </c:pt>
              </c:strCache>
            </c:strRef>
          </c:tx>
          <c:spPr>
            <a:solidFill>
              <a:srgbClr val="5B9B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14'!$N$5</c:f>
              <c:numCache>
                <c:formatCode>General</c:formatCode>
                <c:ptCount val="1"/>
                <c:pt idx="0">
                  <c:v>2021</c:v>
                </c:pt>
              </c:numCache>
            </c:numRef>
          </c:cat>
          <c:val>
            <c:numRef>
              <c:f>'Graf 14'!$N$8</c:f>
              <c:numCache>
                <c:formatCode>0.0</c:formatCode>
                <c:ptCount val="1"/>
                <c:pt idx="0">
                  <c:v>1.2202357861435631</c:v>
                </c:pt>
              </c:numCache>
            </c:numRef>
          </c:val>
          <c:extLst>
            <c:ext xmlns:c16="http://schemas.microsoft.com/office/drawing/2014/chart" uri="{C3380CC4-5D6E-409C-BE32-E72D297353CC}">
              <c16:uniqueId val="{00000002-7EC7-4B9B-8808-CA5DC2C67A4A}"/>
            </c:ext>
          </c:extLst>
        </c:ser>
        <c:ser>
          <c:idx val="8"/>
          <c:order val="3"/>
          <c:tx>
            <c:strRef>
              <c:f>'Graf 14'!$L$9</c:f>
              <c:strCache>
                <c:ptCount val="1"/>
                <c:pt idx="0">
                  <c:v>impact of legislative changes</c:v>
                </c:pt>
              </c:strCache>
            </c:strRef>
          </c:tx>
          <c:spPr>
            <a:solidFill>
              <a:srgbClr val="5B9BD5">
                <a:lumMod val="40000"/>
                <a:lumOff val="60000"/>
              </a:srgbClr>
            </a:solidFill>
          </c:spPr>
          <c:invertIfNegative val="0"/>
          <c:cat>
            <c:numRef>
              <c:f>'Graf 14'!$N$5</c:f>
              <c:numCache>
                <c:formatCode>General</c:formatCode>
                <c:ptCount val="1"/>
                <c:pt idx="0">
                  <c:v>2021</c:v>
                </c:pt>
              </c:numCache>
            </c:numRef>
          </c:cat>
          <c:val>
            <c:numRef>
              <c:f>'Graf 14'!$N$9</c:f>
              <c:numCache>
                <c:formatCode>0.0</c:formatCode>
                <c:ptCount val="1"/>
                <c:pt idx="0">
                  <c:v>5.2066350683547473E-2</c:v>
                </c:pt>
              </c:numCache>
            </c:numRef>
          </c:val>
          <c:extLst>
            <c:ext xmlns:c16="http://schemas.microsoft.com/office/drawing/2014/chart" uri="{C3380CC4-5D6E-409C-BE32-E72D297353CC}">
              <c16:uniqueId val="{00000003-7EC7-4B9B-8808-CA5DC2C67A4A}"/>
            </c:ext>
          </c:extLst>
        </c:ser>
        <c:ser>
          <c:idx val="3"/>
          <c:order val="4"/>
          <c:tx>
            <c:strRef>
              <c:f>'Graf 14'!$L$10</c:f>
              <c:strCache>
                <c:ptCount val="1"/>
                <c:pt idx="0">
                  <c:v>other impacts</c:v>
                </c:pt>
              </c:strCache>
            </c:strRef>
          </c:tx>
          <c:spPr>
            <a:solidFill>
              <a:sysClr val="window" lastClr="FFFFFF">
                <a:lumMod val="65000"/>
              </a:sysClr>
            </a:solidFill>
          </c:spPr>
          <c:invertIfNegative val="0"/>
          <c:cat>
            <c:numRef>
              <c:f>'Graf 14'!$N$5</c:f>
              <c:numCache>
                <c:formatCode>General</c:formatCode>
                <c:ptCount val="1"/>
                <c:pt idx="0">
                  <c:v>2021</c:v>
                </c:pt>
              </c:numCache>
            </c:numRef>
          </c:cat>
          <c:val>
            <c:numRef>
              <c:f>'Graf 14'!$N$10</c:f>
              <c:numCache>
                <c:formatCode>0.0</c:formatCode>
                <c:ptCount val="1"/>
                <c:pt idx="0">
                  <c:v>3.9267894642211323E-2</c:v>
                </c:pt>
              </c:numCache>
            </c:numRef>
          </c:val>
          <c:extLst>
            <c:ext xmlns:c16="http://schemas.microsoft.com/office/drawing/2014/chart" uri="{C3380CC4-5D6E-409C-BE32-E72D297353CC}">
              <c16:uniqueId val="{00000004-7EC7-4B9B-8808-CA5DC2C67A4A}"/>
            </c:ext>
          </c:extLst>
        </c:ser>
        <c:dLbls>
          <c:showLegendKey val="0"/>
          <c:showVal val="0"/>
          <c:showCatName val="0"/>
          <c:showSerName val="0"/>
          <c:showPercent val="0"/>
          <c:showBubbleSize val="0"/>
        </c:dLbls>
        <c:gapWidth val="150"/>
        <c:overlap val="100"/>
        <c:axId val="309280600"/>
        <c:axId val="309280992"/>
      </c:barChart>
      <c:lineChart>
        <c:grouping val="standard"/>
        <c:varyColors val="0"/>
        <c:ser>
          <c:idx val="2"/>
          <c:order val="5"/>
          <c:tx>
            <c:strRef>
              <c:f>'Graf 14'!$L$11</c:f>
              <c:strCache>
                <c:ptCount val="1"/>
                <c:pt idx="0">
                  <c:v>total change</c:v>
                </c:pt>
              </c:strCache>
            </c:strRef>
          </c:tx>
          <c:marker>
            <c:symbol val="square"/>
            <c:size val="6"/>
            <c:spPr>
              <a:solidFill>
                <a:srgbClr val="FFFFFF"/>
              </a:solidFill>
              <a:ln>
                <a:solidFill>
                  <a:sysClr val="windowText" lastClr="000000"/>
                </a:solidFill>
              </a:ln>
            </c:spPr>
          </c:marker>
          <c:cat>
            <c:numRef>
              <c:f>'Graf 14'!$N$5</c:f>
              <c:numCache>
                <c:formatCode>General</c:formatCode>
                <c:ptCount val="1"/>
                <c:pt idx="0">
                  <c:v>2021</c:v>
                </c:pt>
              </c:numCache>
            </c:numRef>
          </c:cat>
          <c:val>
            <c:numRef>
              <c:f>'Graf 14'!$N$11</c:f>
              <c:numCache>
                <c:formatCode>0.0</c:formatCode>
                <c:ptCount val="1"/>
                <c:pt idx="0">
                  <c:v>1.7141172717559043</c:v>
                </c:pt>
              </c:numCache>
            </c:numRef>
          </c:val>
          <c:smooth val="0"/>
          <c:extLst>
            <c:ext xmlns:c16="http://schemas.microsoft.com/office/drawing/2014/chart" uri="{C3380CC4-5D6E-409C-BE32-E72D297353CC}">
              <c16:uniqueId val="{00000005-7EC7-4B9B-8808-CA5DC2C67A4A}"/>
            </c:ext>
          </c:extLst>
        </c:ser>
        <c:dLbls>
          <c:showLegendKey val="0"/>
          <c:showVal val="0"/>
          <c:showCatName val="0"/>
          <c:showSerName val="0"/>
          <c:showPercent val="0"/>
          <c:showBubbleSize val="0"/>
        </c:dLbls>
        <c:marker val="1"/>
        <c:smooth val="0"/>
        <c:axId val="309280600"/>
        <c:axId val="309280992"/>
      </c:lineChart>
      <c:catAx>
        <c:axId val="309280600"/>
        <c:scaling>
          <c:orientation val="minMax"/>
        </c:scaling>
        <c:delete val="0"/>
        <c:axPos val="b"/>
        <c:numFmt formatCode="General" sourceLinked="1"/>
        <c:majorTickMark val="out"/>
        <c:minorTickMark val="none"/>
        <c:tickLblPos val="low"/>
        <c:crossAx val="309280992"/>
        <c:crosses val="autoZero"/>
        <c:auto val="1"/>
        <c:lblAlgn val="ctr"/>
        <c:lblOffset val="100"/>
        <c:noMultiLvlLbl val="0"/>
      </c:catAx>
      <c:valAx>
        <c:axId val="309280992"/>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309280600"/>
        <c:crosses val="autoZero"/>
        <c:crossBetween val="between"/>
      </c:valAx>
    </c:plotArea>
    <c:legend>
      <c:legendPos val="r"/>
      <c:layout>
        <c:manualLayout>
          <c:xMode val="edge"/>
          <c:yMode val="edge"/>
          <c:x val="0.62701815398075245"/>
          <c:y val="1.0537709335005684E-2"/>
          <c:w val="0.37298184601924761"/>
          <c:h val="0.95657104808801552"/>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4"/>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1-1780-4BA4-B0E0-8772BD1CD3CE}"/>
              </c:ext>
            </c:extLst>
          </c:dPt>
          <c:dPt>
            <c:idx val="6"/>
            <c:invertIfNegative val="0"/>
            <c:bubble3D val="0"/>
            <c:spPr>
              <a:solidFill>
                <a:srgbClr val="F8CBAD"/>
              </a:solidFill>
              <a:ln>
                <a:noFill/>
              </a:ln>
            </c:spPr>
            <c:extLst>
              <c:ext xmlns:c16="http://schemas.microsoft.com/office/drawing/2014/chart" uri="{C3380CC4-5D6E-409C-BE32-E72D297353CC}">
                <c16:uniqueId val="{00000003-1780-4BA4-B0E0-8772BD1CD3CE}"/>
              </c:ext>
            </c:extLst>
          </c:dPt>
          <c:cat>
            <c:strRef>
              <c:f>'Graf 15'!$C$29:$C$45</c:f>
              <c:strCache>
                <c:ptCount val="17"/>
                <c:pt idx="0">
                  <c:v>Saldo VS - rozpočet</c:v>
                </c:pt>
                <c:pt idx="1">
                  <c:v>Navýšenie výdavkov spojených s pandémiou  (vplyv ŠR a spolufinancovania)</c:v>
                </c:pt>
                <c:pt idx="2">
                  <c:v>Vyššie daňovo-odvodové príjmy</c:v>
                </c:pt>
                <c:pt idx="3">
                  <c:v>Nevyužitie rezervy na zaplatenie úrokov (preclievanie tovaru z 3. krajín)</c:v>
                </c:pt>
                <c:pt idx="4">
                  <c:v>Prehodnotenie zaznamenania EÚ korekcií </c:v>
                </c:pt>
                <c:pt idx="5">
                  <c:v>Vyššie výdavky spojené s rastom cenovej hladiny</c:v>
                </c:pt>
                <c:pt idx="6">
                  <c:v>Vyššie výdavky do zdravotnictva s vplyvom na deficit</c:v>
                </c:pt>
                <c:pt idx="7">
                  <c:v>Vyššie výdavky podnikov pod MDV SR (ŽSSK, ŽSR, NDS)</c:v>
                </c:pt>
                <c:pt idx="8">
                  <c:v>Vyššie výdavky na spolufinancovanie za ŠR (nesúvisiace s COVID-19)</c:v>
                </c:pt>
                <c:pt idx="9">
                  <c:v>Nižšie vybrané nedaňové príjmy</c:v>
                </c:pt>
                <c:pt idx="10">
                  <c:v>Vyššie výdavky územnej samosprávy</c:v>
                </c:pt>
                <c:pt idx="11">
                  <c:v>Založenie spoločnosti  Valaliky Indrustrial Park, s.r.o.</c:v>
                </c:pt>
                <c:pt idx="12">
                  <c:v>Vyššie výdavky MŠVaV SR</c:v>
                </c:pt>
                <c:pt idx="13">
                  <c:v>Už vynaložené výdavky spojené s vojnou na Ukrajine</c:v>
                </c:pt>
                <c:pt idx="14">
                  <c:v>Vyššie dôchodcovské dávky zo starobného a invalidného poistenia</c:v>
                </c:pt>
                <c:pt idx="15">
                  <c:v>Ostatné vplyvy</c:v>
                </c:pt>
                <c:pt idx="16">
                  <c:v>Saldo VS - očakávaná skutočnosť</c:v>
                </c:pt>
              </c:strCache>
            </c:strRef>
          </c:cat>
          <c:val>
            <c:numRef>
              <c:f>'Graf 15'!$F$29:$F$45</c:f>
              <c:numCache>
                <c:formatCode>#,##0</c:formatCode>
                <c:ptCount val="17"/>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1780-4BA4-B0E0-8772BD1CD3CE}"/>
            </c:ext>
          </c:extLst>
        </c:ser>
        <c:ser>
          <c:idx val="1"/>
          <c:order val="1"/>
          <c:spPr>
            <a:noFill/>
          </c:spPr>
          <c:invertIfNegative val="0"/>
          <c:cat>
            <c:strRef>
              <c:f>'Graf 15'!$C$29:$C$45</c:f>
              <c:strCache>
                <c:ptCount val="17"/>
                <c:pt idx="0">
                  <c:v>Saldo VS - rozpočet</c:v>
                </c:pt>
                <c:pt idx="1">
                  <c:v>Navýšenie výdavkov spojených s pandémiou  (vplyv ŠR a spolufinancovania)</c:v>
                </c:pt>
                <c:pt idx="2">
                  <c:v>Vyššie daňovo-odvodové príjmy</c:v>
                </c:pt>
                <c:pt idx="3">
                  <c:v>Nevyužitie rezervy na zaplatenie úrokov (preclievanie tovaru z 3. krajín)</c:v>
                </c:pt>
                <c:pt idx="4">
                  <c:v>Prehodnotenie zaznamenania EÚ korekcií </c:v>
                </c:pt>
                <c:pt idx="5">
                  <c:v>Vyššie výdavky spojené s rastom cenovej hladiny</c:v>
                </c:pt>
                <c:pt idx="6">
                  <c:v>Vyššie výdavky do zdravotnictva s vplyvom na deficit</c:v>
                </c:pt>
                <c:pt idx="7">
                  <c:v>Vyššie výdavky podnikov pod MDV SR (ŽSSK, ŽSR, NDS)</c:v>
                </c:pt>
                <c:pt idx="8">
                  <c:v>Vyššie výdavky na spolufinancovanie za ŠR (nesúvisiace s COVID-19)</c:v>
                </c:pt>
                <c:pt idx="9">
                  <c:v>Nižšie vybrané nedaňové príjmy</c:v>
                </c:pt>
                <c:pt idx="10">
                  <c:v>Vyššie výdavky územnej samosprávy</c:v>
                </c:pt>
                <c:pt idx="11">
                  <c:v>Založenie spoločnosti  Valaliky Indrustrial Park, s.r.o.</c:v>
                </c:pt>
                <c:pt idx="12">
                  <c:v>Vyššie výdavky MŠVaV SR</c:v>
                </c:pt>
                <c:pt idx="13">
                  <c:v>Už vynaložené výdavky spojené s vojnou na Ukrajine</c:v>
                </c:pt>
                <c:pt idx="14">
                  <c:v>Vyššie dôchodcovské dávky zo starobného a invalidného poistenia</c:v>
                </c:pt>
                <c:pt idx="15">
                  <c:v>Ostatné vplyvy</c:v>
                </c:pt>
                <c:pt idx="16">
                  <c:v>Saldo VS - očakávaná skutočnosť</c:v>
                </c:pt>
              </c:strCache>
            </c:strRef>
          </c:cat>
          <c:val>
            <c:numRef>
              <c:f>'Graf 15'!$G$29:$G$45</c:f>
              <c:numCache>
                <c:formatCode>#,##0</c:formatCode>
                <c:ptCount val="17"/>
                <c:pt idx="1">
                  <c:v>-5213.5</c:v>
                </c:pt>
                <c:pt idx="2">
                  <c:v>-4664.7790000000032</c:v>
                </c:pt>
                <c:pt idx="3">
                  <c:v>-4338.7790000000032</c:v>
                </c:pt>
                <c:pt idx="4">
                  <c:v>-4291.1790000000028</c:v>
                </c:pt>
                <c:pt idx="5">
                  <c:v>-4291.1790000000028</c:v>
                </c:pt>
                <c:pt idx="6">
                  <c:v>-4610.6499780000031</c:v>
                </c:pt>
                <c:pt idx="7">
                  <c:v>-4844.3499780000029</c:v>
                </c:pt>
                <c:pt idx="8">
                  <c:v>-4985.3020520000027</c:v>
                </c:pt>
                <c:pt idx="9">
                  <c:v>-5098.8020520000027</c:v>
                </c:pt>
                <c:pt idx="10">
                  <c:v>-5208.0020520000025</c:v>
                </c:pt>
                <c:pt idx="11">
                  <c:v>-5295.5020520000025</c:v>
                </c:pt>
                <c:pt idx="12">
                  <c:v>-5380.9020520000022</c:v>
                </c:pt>
                <c:pt idx="13">
                  <c:v>-5430.9020520000022</c:v>
                </c:pt>
                <c:pt idx="14">
                  <c:v>-5472.5020520000025</c:v>
                </c:pt>
                <c:pt idx="15">
                  <c:v>-5399.5329999999958</c:v>
                </c:pt>
              </c:numCache>
            </c:numRef>
          </c:val>
          <c:extLst>
            <c:ext xmlns:c16="http://schemas.microsoft.com/office/drawing/2014/chart" uri="{C3380CC4-5D6E-409C-BE32-E72D297353CC}">
              <c16:uniqueId val="{00000005-1780-4BA4-B0E0-8772BD1CD3CE}"/>
            </c:ext>
          </c:extLst>
        </c:ser>
        <c:ser>
          <c:idx val="2"/>
          <c:order val="2"/>
          <c:spPr>
            <a:solidFill>
              <a:srgbClr val="F8CBAD"/>
            </a:solidFill>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7-1780-4BA4-B0E0-8772BD1CD3CE}"/>
              </c:ext>
            </c:extLst>
          </c:dPt>
          <c:dPt>
            <c:idx val="1"/>
            <c:invertIfNegative val="0"/>
            <c:bubble3D val="0"/>
            <c:spPr>
              <a:solidFill>
                <a:srgbClr val="FF0000"/>
              </a:solidFill>
            </c:spPr>
            <c:extLst>
              <c:ext xmlns:c16="http://schemas.microsoft.com/office/drawing/2014/chart" uri="{C3380CC4-5D6E-409C-BE32-E72D297353CC}">
                <c16:uniqueId val="{00000009-1780-4BA4-B0E0-8772BD1CD3CE}"/>
              </c:ext>
            </c:extLst>
          </c:dPt>
          <c:dPt>
            <c:idx val="2"/>
            <c:invertIfNegative val="0"/>
            <c:bubble3D val="0"/>
            <c:spPr>
              <a:solidFill>
                <a:srgbClr val="C5E0B4"/>
              </a:solidFill>
            </c:spPr>
            <c:extLst>
              <c:ext xmlns:c16="http://schemas.microsoft.com/office/drawing/2014/chart" uri="{C3380CC4-5D6E-409C-BE32-E72D297353CC}">
                <c16:uniqueId val="{0000000B-1780-4BA4-B0E0-8772BD1CD3CE}"/>
              </c:ext>
            </c:extLst>
          </c:dPt>
          <c:dPt>
            <c:idx val="3"/>
            <c:invertIfNegative val="0"/>
            <c:bubble3D val="0"/>
            <c:spPr>
              <a:solidFill>
                <a:srgbClr val="C5E0B4"/>
              </a:solidFill>
            </c:spPr>
            <c:extLst>
              <c:ext xmlns:c16="http://schemas.microsoft.com/office/drawing/2014/chart" uri="{C3380CC4-5D6E-409C-BE32-E72D297353CC}">
                <c16:uniqueId val="{0000000D-1780-4BA4-B0E0-8772BD1CD3CE}"/>
              </c:ext>
            </c:extLst>
          </c:dPt>
          <c:dPt>
            <c:idx val="4"/>
            <c:invertIfNegative val="0"/>
            <c:bubble3D val="0"/>
            <c:spPr>
              <a:solidFill>
                <a:srgbClr val="C5E0B4"/>
              </a:solidFill>
            </c:spPr>
            <c:extLst>
              <c:ext xmlns:c16="http://schemas.microsoft.com/office/drawing/2014/chart" uri="{C3380CC4-5D6E-409C-BE32-E72D297353CC}">
                <c16:uniqueId val="{0000000F-1780-4BA4-B0E0-8772BD1CD3CE}"/>
              </c:ext>
            </c:extLst>
          </c:dPt>
          <c:dPt>
            <c:idx val="6"/>
            <c:invertIfNegative val="0"/>
            <c:bubble3D val="0"/>
            <c:extLst>
              <c:ext xmlns:c16="http://schemas.microsoft.com/office/drawing/2014/chart" uri="{C3380CC4-5D6E-409C-BE32-E72D297353CC}">
                <c16:uniqueId val="{00000010-1780-4BA4-B0E0-8772BD1CD3CE}"/>
              </c:ext>
            </c:extLst>
          </c:dPt>
          <c:dPt>
            <c:idx val="8"/>
            <c:invertIfNegative val="0"/>
            <c:bubble3D val="0"/>
            <c:extLst>
              <c:ext xmlns:c16="http://schemas.microsoft.com/office/drawing/2014/chart" uri="{C3380CC4-5D6E-409C-BE32-E72D297353CC}">
                <c16:uniqueId val="{00000011-1780-4BA4-B0E0-8772BD1CD3CE}"/>
              </c:ext>
            </c:extLst>
          </c:dPt>
          <c:dPt>
            <c:idx val="11"/>
            <c:invertIfNegative val="0"/>
            <c:bubble3D val="0"/>
            <c:extLst>
              <c:ext xmlns:c16="http://schemas.microsoft.com/office/drawing/2014/chart" uri="{C3380CC4-5D6E-409C-BE32-E72D297353CC}">
                <c16:uniqueId val="{00000012-1780-4BA4-B0E0-8772BD1CD3CE}"/>
              </c:ext>
            </c:extLst>
          </c:dPt>
          <c:dPt>
            <c:idx val="14"/>
            <c:invertIfNegative val="0"/>
            <c:bubble3D val="0"/>
            <c:extLst>
              <c:ext xmlns:c16="http://schemas.microsoft.com/office/drawing/2014/chart" uri="{C3380CC4-5D6E-409C-BE32-E72D297353CC}">
                <c16:uniqueId val="{00000013-1780-4BA4-B0E0-8772BD1CD3CE}"/>
              </c:ext>
            </c:extLst>
          </c:dPt>
          <c:dPt>
            <c:idx val="15"/>
            <c:invertIfNegative val="0"/>
            <c:bubble3D val="0"/>
            <c:spPr>
              <a:solidFill>
                <a:srgbClr val="C5E0B4"/>
              </a:solidFill>
            </c:spPr>
            <c:extLst>
              <c:ext xmlns:c16="http://schemas.microsoft.com/office/drawing/2014/chart" uri="{C3380CC4-5D6E-409C-BE32-E72D297353CC}">
                <c16:uniqueId val="{00000015-1780-4BA4-B0E0-8772BD1CD3CE}"/>
              </c:ext>
            </c:extLst>
          </c:dPt>
          <c:dPt>
            <c:idx val="16"/>
            <c:invertIfNegative val="0"/>
            <c:bubble3D val="0"/>
            <c:spPr>
              <a:solidFill>
                <a:srgbClr val="369ADC"/>
              </a:solidFill>
            </c:spPr>
            <c:extLst>
              <c:ext xmlns:c16="http://schemas.microsoft.com/office/drawing/2014/chart" uri="{C3380CC4-5D6E-409C-BE32-E72D297353CC}">
                <c16:uniqueId val="{00000017-1780-4BA4-B0E0-8772BD1CD3CE}"/>
              </c:ext>
            </c:extLst>
          </c:dPt>
          <c:dLbls>
            <c:dLbl>
              <c:idx val="0"/>
              <c:layout>
                <c:manualLayout>
                  <c:x val="-2.4488939612203178E-2"/>
                  <c:y val="-6.8300589247930431E-18"/>
                </c:manualLayout>
              </c:layout>
              <c:tx>
                <c:rich>
                  <a:bodyPr/>
                  <a:lstStyle/>
                  <a:p>
                    <a:r>
                      <a:rPr lang="en-US"/>
                      <a:t>-5214 (-4,94 % HDP)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80-4BA4-B0E0-8772BD1CD3CE}"/>
                </c:ext>
              </c:extLst>
            </c:dLbl>
            <c:dLbl>
              <c:idx val="2"/>
              <c:tx>
                <c:rich>
                  <a:bodyPr/>
                  <a:lstStyle/>
                  <a:p>
                    <a:r>
                      <a:rPr lang="en-US"/>
                      <a:t>817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80-4BA4-B0E0-8772BD1CD3CE}"/>
                </c:ext>
              </c:extLst>
            </c:dLbl>
            <c:dLbl>
              <c:idx val="3"/>
              <c:layout>
                <c:manualLayout>
                  <c:x val="1.0607822187134214E-2"/>
                  <c:y val="-3.3184200121819897E-3"/>
                </c:manualLayout>
              </c:layout>
              <c:tx>
                <c:rich>
                  <a:bodyPr wrap="square" lIns="38100" tIns="19050" rIns="38100" bIns="19050" anchor="ctr">
                    <a:noAutofit/>
                  </a:bodyPr>
                  <a:lstStyle/>
                  <a:p>
                    <a:pPr>
                      <a:defRPr/>
                    </a:pPr>
                    <a:r>
                      <a:rPr lang="en-US"/>
                      <a:t>326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9094323285906051E-2"/>
                      <c:h val="3.6062391155809351E-2"/>
                    </c:manualLayout>
                  </c15:layout>
                </c:ext>
                <c:ext xmlns:c16="http://schemas.microsoft.com/office/drawing/2014/chart" uri="{C3380CC4-5D6E-409C-BE32-E72D297353CC}">
                  <c16:uniqueId val="{0000000D-1780-4BA4-B0E0-8772BD1CD3CE}"/>
                </c:ext>
              </c:extLst>
            </c:dLbl>
            <c:dLbl>
              <c:idx val="4"/>
              <c:layout>
                <c:manualLayout>
                  <c:x val="3.1236752819024708E-3"/>
                  <c:y val="0"/>
                </c:manualLayout>
              </c:layout>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80-4BA4-B0E0-8772BD1CD3CE}"/>
                </c:ext>
              </c:extLst>
            </c:dLbl>
            <c:dLbl>
              <c:idx val="14"/>
              <c:layout>
                <c:manualLayout>
                  <c:x val="1.5713070502703312E-3"/>
                  <c:y val="-8.2456507095905046E-5"/>
                </c:manualLayout>
              </c:layout>
              <c:tx>
                <c:rich>
                  <a:bodyPr/>
                  <a:lstStyle/>
                  <a:p>
                    <a:r>
                      <a:rPr lang="en-US"/>
                      <a:t>-29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80-4BA4-B0E0-8772BD1CD3CE}"/>
                </c:ext>
              </c:extLst>
            </c:dLbl>
            <c:dLbl>
              <c:idx val="15"/>
              <c:layout>
                <c:manualLayout>
                  <c:x val="1.637810044211844E-3"/>
                  <c:y val="0"/>
                </c:manualLayout>
              </c:layout>
              <c:tx>
                <c:rich>
                  <a:bodyPr/>
                  <a:lstStyle/>
                  <a:p>
                    <a:r>
                      <a:rPr lang="en-US"/>
                      <a:t>99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780-4BA4-B0E0-8772BD1CD3CE}"/>
                </c:ext>
              </c:extLst>
            </c:dLbl>
            <c:dLbl>
              <c:idx val="16"/>
              <c:layout>
                <c:manualLayout>
                  <c:x val="-5.1591016392673078E-2"/>
                  <c:y val="4.140161922268305E-3"/>
                </c:manualLayout>
              </c:layout>
              <c:tx>
                <c:rich>
                  <a:bodyPr wrap="square" lIns="38100" tIns="19050" rIns="38100" bIns="19050" anchor="ctr">
                    <a:noAutofit/>
                  </a:bodyPr>
                  <a:lstStyle/>
                  <a:p>
                    <a:pPr>
                      <a:defRPr/>
                    </a:pPr>
                    <a:r>
                      <a:rPr lang="en-US"/>
                      <a:t>-5 400 (-5,07 % HDP)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897239155215"/>
                      <c:h val="4.6359100582810425E-2"/>
                    </c:manualLayout>
                  </c15:layout>
                </c:ext>
                <c:ext xmlns:c16="http://schemas.microsoft.com/office/drawing/2014/chart" uri="{C3380CC4-5D6E-409C-BE32-E72D297353CC}">
                  <c16:uniqueId val="{00000017-1780-4BA4-B0E0-8772BD1CD3C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15'!$C$29:$C$45</c:f>
              <c:strCache>
                <c:ptCount val="17"/>
                <c:pt idx="0">
                  <c:v>Saldo VS - rozpočet</c:v>
                </c:pt>
                <c:pt idx="1">
                  <c:v>Navýšenie výdavkov spojených s pandémiou  (vplyv ŠR a spolufinancovania)</c:v>
                </c:pt>
                <c:pt idx="2">
                  <c:v>Vyššie daňovo-odvodové príjmy</c:v>
                </c:pt>
                <c:pt idx="3">
                  <c:v>Nevyužitie rezervy na zaplatenie úrokov (preclievanie tovaru z 3. krajín)</c:v>
                </c:pt>
                <c:pt idx="4">
                  <c:v>Prehodnotenie zaznamenania EÚ korekcií </c:v>
                </c:pt>
                <c:pt idx="5">
                  <c:v>Vyššie výdavky spojené s rastom cenovej hladiny</c:v>
                </c:pt>
                <c:pt idx="6">
                  <c:v>Vyššie výdavky do zdravotnictva s vplyvom na deficit</c:v>
                </c:pt>
                <c:pt idx="7">
                  <c:v>Vyššie výdavky podnikov pod MDV SR (ŽSSK, ŽSR, NDS)</c:v>
                </c:pt>
                <c:pt idx="8">
                  <c:v>Vyššie výdavky na spolufinancovanie za ŠR (nesúvisiace s COVID-19)</c:v>
                </c:pt>
                <c:pt idx="9">
                  <c:v>Nižšie vybrané nedaňové príjmy</c:v>
                </c:pt>
                <c:pt idx="10">
                  <c:v>Vyššie výdavky územnej samosprávy</c:v>
                </c:pt>
                <c:pt idx="11">
                  <c:v>Založenie spoločnosti  Valaliky Indrustrial Park, s.r.o.</c:v>
                </c:pt>
                <c:pt idx="12">
                  <c:v>Vyššie výdavky MŠVaV SR</c:v>
                </c:pt>
                <c:pt idx="13">
                  <c:v>Už vynaložené výdavky spojené s vojnou na Ukrajine</c:v>
                </c:pt>
                <c:pt idx="14">
                  <c:v>Vyššie dôchodcovské dávky zo starobného a invalidného poistenia</c:v>
                </c:pt>
                <c:pt idx="15">
                  <c:v>Ostatné vplyvy</c:v>
                </c:pt>
                <c:pt idx="16">
                  <c:v>Saldo VS - očakávaná skutočnosť</c:v>
                </c:pt>
              </c:strCache>
            </c:strRef>
          </c:cat>
          <c:val>
            <c:numRef>
              <c:f>'Graf 15'!$H$29:$H$45</c:f>
              <c:numCache>
                <c:formatCode>#,##0</c:formatCode>
                <c:ptCount val="17"/>
                <c:pt idx="0">
                  <c:v>-5213.5</c:v>
                </c:pt>
                <c:pt idx="1">
                  <c:v>-264.90000000000003</c:v>
                </c:pt>
                <c:pt idx="2">
                  <c:v>-813.62099999999623</c:v>
                </c:pt>
                <c:pt idx="3">
                  <c:v>-326</c:v>
                </c:pt>
                <c:pt idx="4">
                  <c:v>-47.599999999999994</c:v>
                </c:pt>
                <c:pt idx="5">
                  <c:v>-319.47097799999995</c:v>
                </c:pt>
                <c:pt idx="6">
                  <c:v>-233.7</c:v>
                </c:pt>
                <c:pt idx="7">
                  <c:v>-140.95207399999998</c:v>
                </c:pt>
                <c:pt idx="8">
                  <c:v>-113.5</c:v>
                </c:pt>
                <c:pt idx="9">
                  <c:v>-109.2</c:v>
                </c:pt>
                <c:pt idx="10">
                  <c:v>-87.500000000000028</c:v>
                </c:pt>
                <c:pt idx="11">
                  <c:v>-85.4</c:v>
                </c:pt>
                <c:pt idx="12">
                  <c:v>-50</c:v>
                </c:pt>
                <c:pt idx="13">
                  <c:v>-41.599999999999994</c:v>
                </c:pt>
                <c:pt idx="14">
                  <c:v>-28.999999999999996</c:v>
                </c:pt>
                <c:pt idx="15">
                  <c:v>-101.96905200000674</c:v>
                </c:pt>
                <c:pt idx="16">
                  <c:v>-5399.5329999999967</c:v>
                </c:pt>
              </c:numCache>
            </c:numRef>
          </c:val>
          <c:extLst>
            <c:ext xmlns:c16="http://schemas.microsoft.com/office/drawing/2014/chart" uri="{C3380CC4-5D6E-409C-BE32-E72D297353CC}">
              <c16:uniqueId val="{00000018-1780-4BA4-B0E0-8772BD1CD3CE}"/>
            </c:ext>
          </c:extLst>
        </c:ser>
        <c:dLbls>
          <c:showLegendKey val="0"/>
          <c:showVal val="0"/>
          <c:showCatName val="0"/>
          <c:showSerName val="0"/>
          <c:showPercent val="0"/>
          <c:showBubbleSize val="0"/>
        </c:dLbls>
        <c:gapWidth val="60"/>
        <c:overlap val="100"/>
        <c:axId val="501273536"/>
        <c:axId val="616849376"/>
      </c:barChart>
      <c:catAx>
        <c:axId val="501273536"/>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en-US"/>
          </a:p>
        </c:txPr>
        <c:crossAx val="616849376"/>
        <c:crosses val="autoZero"/>
        <c:auto val="1"/>
        <c:lblAlgn val="ctr"/>
        <c:lblOffset val="100"/>
        <c:noMultiLvlLbl val="0"/>
      </c:catAx>
      <c:valAx>
        <c:axId val="616849376"/>
        <c:scaling>
          <c:orientation val="minMax"/>
          <c:max val="-3000"/>
          <c:min val="-6000"/>
        </c:scaling>
        <c:delete val="0"/>
        <c:axPos val="t"/>
        <c:numFmt formatCode="#,##0" sourceLinked="1"/>
        <c:majorTickMark val="out"/>
        <c:minorTickMark val="none"/>
        <c:tickLblPos val="low"/>
        <c:spPr>
          <a:ln>
            <a:solidFill>
              <a:schemeClr val="tx1"/>
            </a:solidFill>
          </a:ln>
        </c:spPr>
        <c:txPr>
          <a:bodyPr/>
          <a:lstStyle/>
          <a:p>
            <a:pPr>
              <a:defRPr sz="800"/>
            </a:pPr>
            <a:endParaRPr lang="en-US"/>
          </a:p>
        </c:txPr>
        <c:crossAx val="501273536"/>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07851447218386"/>
          <c:y val="7.1136986201140173E-2"/>
          <c:w val="0.67153464250703598"/>
          <c:h val="0.92886313672978171"/>
        </c:manualLayout>
      </c:layout>
      <c:barChart>
        <c:barDir val="bar"/>
        <c:grouping val="stacked"/>
        <c:varyColors val="0"/>
        <c:ser>
          <c:idx val="0"/>
          <c:order val="0"/>
          <c:spPr>
            <a:solidFill>
              <a:srgbClr val="C5E0B4"/>
            </a:solidFill>
            <a:ln>
              <a:noFill/>
            </a:ln>
          </c:spPr>
          <c:invertIfNegative val="0"/>
          <c:dPt>
            <c:idx val="4"/>
            <c:invertIfNegative val="0"/>
            <c:bubble3D val="0"/>
            <c:spPr>
              <a:solidFill>
                <a:schemeClr val="accent2">
                  <a:lumMod val="20000"/>
                  <a:lumOff val="80000"/>
                </a:schemeClr>
              </a:solidFill>
              <a:ln>
                <a:noFill/>
              </a:ln>
            </c:spPr>
            <c:extLst>
              <c:ext xmlns:c16="http://schemas.microsoft.com/office/drawing/2014/chart" uri="{C3380CC4-5D6E-409C-BE32-E72D297353CC}">
                <c16:uniqueId val="{00000001-78E8-4A61-9CC7-D435C3550685}"/>
              </c:ext>
            </c:extLst>
          </c:dPt>
          <c:dPt>
            <c:idx val="6"/>
            <c:invertIfNegative val="0"/>
            <c:bubble3D val="0"/>
            <c:spPr>
              <a:solidFill>
                <a:srgbClr val="F8CBAD"/>
              </a:solidFill>
              <a:ln>
                <a:noFill/>
              </a:ln>
            </c:spPr>
            <c:extLst>
              <c:ext xmlns:c16="http://schemas.microsoft.com/office/drawing/2014/chart" uri="{C3380CC4-5D6E-409C-BE32-E72D297353CC}">
                <c16:uniqueId val="{00000003-78E8-4A61-9CC7-D435C3550685}"/>
              </c:ext>
            </c:extLst>
          </c:dPt>
          <c:cat>
            <c:strRef>
              <c:f>'Graf 15'!$L$29:$L$45</c:f>
              <c:strCache>
                <c:ptCount val="17"/>
                <c:pt idx="0">
                  <c:v>Headline balance - Budget 2022</c:v>
                </c:pt>
                <c:pt idx="1">
                  <c:v>Higher expenditures related to COVID-19 pandemic (Central budget + co-financing)</c:v>
                </c:pt>
                <c:pt idx="2">
                  <c:v>Higher tax revenues and contributions</c:v>
                </c:pt>
                <c:pt idx="3">
                  <c:v>Not using reserve for interest expenditures (clearence of goods from 3rd countries)</c:v>
                </c:pt>
                <c:pt idx="4">
                  <c:v>Reassessment of EU corrections recording</c:v>
                </c:pt>
                <c:pt idx="5">
                  <c:v>Higher expenditures due to inflation</c:v>
                </c:pt>
                <c:pt idx="6">
                  <c:v>Higher expenditures in health care system (impact on deficit)</c:v>
                </c:pt>
                <c:pt idx="7">
                  <c:v>Higher expenditures of Ministry of Transportation enerprises (Railways, Highways)</c:v>
                </c:pt>
                <c:pt idx="8">
                  <c:v>Higher expenditures on co-financing from central budget (not COVID-19 related)</c:v>
                </c:pt>
                <c:pt idx="9">
                  <c:v>Lower seleccted non-tax revenues </c:v>
                </c:pt>
                <c:pt idx="10">
                  <c:v>Higher expenditures of municipalities</c:v>
                </c:pt>
                <c:pt idx="11">
                  <c:v>Foundation of Valaliky Industrial Park, s.r.o.</c:v>
                </c:pt>
                <c:pt idx="12">
                  <c:v>Higher expenditures of Ministry of Education</c:v>
                </c:pt>
                <c:pt idx="13">
                  <c:v>Already incurred expenses related to Ukraine conflict</c:v>
                </c:pt>
                <c:pt idx="14">
                  <c:v>Higher expenditures on pensions and disabled insurance scheme</c:v>
                </c:pt>
                <c:pt idx="15">
                  <c:v>Others</c:v>
                </c:pt>
                <c:pt idx="16">
                  <c:v>Headline balance - Estimate 2022</c:v>
                </c:pt>
              </c:strCache>
            </c:strRef>
          </c:cat>
          <c:val>
            <c:numRef>
              <c:f>'Graf 15'!$O$29:$O$45</c:f>
              <c:numCache>
                <c:formatCode>#,##0</c:formatCode>
                <c:ptCount val="17"/>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78E8-4A61-9CC7-D435C3550685}"/>
            </c:ext>
          </c:extLst>
        </c:ser>
        <c:ser>
          <c:idx val="1"/>
          <c:order val="1"/>
          <c:spPr>
            <a:noFill/>
          </c:spPr>
          <c:invertIfNegative val="0"/>
          <c:cat>
            <c:strRef>
              <c:f>'Graf 15'!$L$29:$L$45</c:f>
              <c:strCache>
                <c:ptCount val="17"/>
                <c:pt idx="0">
                  <c:v>Headline balance - Budget 2022</c:v>
                </c:pt>
                <c:pt idx="1">
                  <c:v>Higher expenditures related to COVID-19 pandemic (Central budget + co-financing)</c:v>
                </c:pt>
                <c:pt idx="2">
                  <c:v>Higher tax revenues and contributions</c:v>
                </c:pt>
                <c:pt idx="3">
                  <c:v>Not using reserve for interest expenditures (clearence of goods from 3rd countries)</c:v>
                </c:pt>
                <c:pt idx="4">
                  <c:v>Reassessment of EU corrections recording</c:v>
                </c:pt>
                <c:pt idx="5">
                  <c:v>Higher expenditures due to inflation</c:v>
                </c:pt>
                <c:pt idx="6">
                  <c:v>Higher expenditures in health care system (impact on deficit)</c:v>
                </c:pt>
                <c:pt idx="7">
                  <c:v>Higher expenditures of Ministry of Transportation enerprises (Railways, Highways)</c:v>
                </c:pt>
                <c:pt idx="8">
                  <c:v>Higher expenditures on co-financing from central budget (not COVID-19 related)</c:v>
                </c:pt>
                <c:pt idx="9">
                  <c:v>Lower seleccted non-tax revenues </c:v>
                </c:pt>
                <c:pt idx="10">
                  <c:v>Higher expenditures of municipalities</c:v>
                </c:pt>
                <c:pt idx="11">
                  <c:v>Foundation of Valaliky Industrial Park, s.r.o.</c:v>
                </c:pt>
                <c:pt idx="12">
                  <c:v>Higher expenditures of Ministry of Education</c:v>
                </c:pt>
                <c:pt idx="13">
                  <c:v>Already incurred expenses related to Ukraine conflict</c:v>
                </c:pt>
                <c:pt idx="14">
                  <c:v>Higher expenditures on pensions and disabled insurance scheme</c:v>
                </c:pt>
                <c:pt idx="15">
                  <c:v>Others</c:v>
                </c:pt>
                <c:pt idx="16">
                  <c:v>Headline balance - Estimate 2022</c:v>
                </c:pt>
              </c:strCache>
            </c:strRef>
          </c:cat>
          <c:val>
            <c:numRef>
              <c:f>'Graf 15'!$P$29:$P$45</c:f>
              <c:numCache>
                <c:formatCode>#,##0</c:formatCode>
                <c:ptCount val="17"/>
                <c:pt idx="1">
                  <c:v>-5213.5</c:v>
                </c:pt>
                <c:pt idx="2">
                  <c:v>-4664.7790000000032</c:v>
                </c:pt>
                <c:pt idx="3">
                  <c:v>-4338.7790000000032</c:v>
                </c:pt>
                <c:pt idx="4">
                  <c:v>-4291.1790000000028</c:v>
                </c:pt>
                <c:pt idx="5">
                  <c:v>-4291.1790000000028</c:v>
                </c:pt>
                <c:pt idx="6">
                  <c:v>-4610.6499780000031</c:v>
                </c:pt>
                <c:pt idx="7">
                  <c:v>-4844.3499780000029</c:v>
                </c:pt>
                <c:pt idx="8">
                  <c:v>-4985.3020520000027</c:v>
                </c:pt>
                <c:pt idx="9">
                  <c:v>-5098.8020520000027</c:v>
                </c:pt>
                <c:pt idx="10">
                  <c:v>-5208.0020520000025</c:v>
                </c:pt>
                <c:pt idx="11">
                  <c:v>-5295.5020520000025</c:v>
                </c:pt>
                <c:pt idx="12">
                  <c:v>-5380.9020520000022</c:v>
                </c:pt>
                <c:pt idx="13">
                  <c:v>-5430.9020520000022</c:v>
                </c:pt>
                <c:pt idx="14">
                  <c:v>-5472.5020520000025</c:v>
                </c:pt>
                <c:pt idx="15">
                  <c:v>-5399.5329999999958</c:v>
                </c:pt>
              </c:numCache>
            </c:numRef>
          </c:val>
          <c:extLst>
            <c:ext xmlns:c16="http://schemas.microsoft.com/office/drawing/2014/chart" uri="{C3380CC4-5D6E-409C-BE32-E72D297353CC}">
              <c16:uniqueId val="{00000005-78E8-4A61-9CC7-D435C3550685}"/>
            </c:ext>
          </c:extLst>
        </c:ser>
        <c:ser>
          <c:idx val="2"/>
          <c:order val="2"/>
          <c:spPr>
            <a:solidFill>
              <a:srgbClr val="F8CBAD"/>
            </a:solidFill>
          </c:spPr>
          <c:invertIfNegative val="0"/>
          <c:dPt>
            <c:idx val="0"/>
            <c:invertIfNegative val="0"/>
            <c:bubble3D val="0"/>
            <c:spPr>
              <a:solidFill>
                <a:schemeClr val="accent2"/>
              </a:solidFill>
              <a:ln>
                <a:noFill/>
              </a:ln>
            </c:spPr>
            <c:extLst>
              <c:ext xmlns:c16="http://schemas.microsoft.com/office/drawing/2014/chart" uri="{C3380CC4-5D6E-409C-BE32-E72D297353CC}">
                <c16:uniqueId val="{00000007-78E8-4A61-9CC7-D435C3550685}"/>
              </c:ext>
            </c:extLst>
          </c:dPt>
          <c:dPt>
            <c:idx val="1"/>
            <c:invertIfNegative val="0"/>
            <c:bubble3D val="0"/>
            <c:spPr>
              <a:solidFill>
                <a:srgbClr val="FF0000"/>
              </a:solidFill>
            </c:spPr>
            <c:extLst>
              <c:ext xmlns:c16="http://schemas.microsoft.com/office/drawing/2014/chart" uri="{C3380CC4-5D6E-409C-BE32-E72D297353CC}">
                <c16:uniqueId val="{00000009-78E8-4A61-9CC7-D435C3550685}"/>
              </c:ext>
            </c:extLst>
          </c:dPt>
          <c:dPt>
            <c:idx val="2"/>
            <c:invertIfNegative val="0"/>
            <c:bubble3D val="0"/>
            <c:spPr>
              <a:solidFill>
                <a:srgbClr val="C5E0B4"/>
              </a:solidFill>
            </c:spPr>
            <c:extLst>
              <c:ext xmlns:c16="http://schemas.microsoft.com/office/drawing/2014/chart" uri="{C3380CC4-5D6E-409C-BE32-E72D297353CC}">
                <c16:uniqueId val="{0000000B-78E8-4A61-9CC7-D435C3550685}"/>
              </c:ext>
            </c:extLst>
          </c:dPt>
          <c:dPt>
            <c:idx val="3"/>
            <c:invertIfNegative val="0"/>
            <c:bubble3D val="0"/>
            <c:spPr>
              <a:solidFill>
                <a:srgbClr val="C5E0B4"/>
              </a:solidFill>
            </c:spPr>
            <c:extLst>
              <c:ext xmlns:c16="http://schemas.microsoft.com/office/drawing/2014/chart" uri="{C3380CC4-5D6E-409C-BE32-E72D297353CC}">
                <c16:uniqueId val="{0000000D-78E8-4A61-9CC7-D435C3550685}"/>
              </c:ext>
            </c:extLst>
          </c:dPt>
          <c:dPt>
            <c:idx val="4"/>
            <c:invertIfNegative val="0"/>
            <c:bubble3D val="0"/>
            <c:spPr>
              <a:solidFill>
                <a:srgbClr val="C5E0B4"/>
              </a:solidFill>
            </c:spPr>
            <c:extLst>
              <c:ext xmlns:c16="http://schemas.microsoft.com/office/drawing/2014/chart" uri="{C3380CC4-5D6E-409C-BE32-E72D297353CC}">
                <c16:uniqueId val="{0000000F-78E8-4A61-9CC7-D435C3550685}"/>
              </c:ext>
            </c:extLst>
          </c:dPt>
          <c:dPt>
            <c:idx val="6"/>
            <c:invertIfNegative val="0"/>
            <c:bubble3D val="0"/>
            <c:extLst>
              <c:ext xmlns:c16="http://schemas.microsoft.com/office/drawing/2014/chart" uri="{C3380CC4-5D6E-409C-BE32-E72D297353CC}">
                <c16:uniqueId val="{00000010-78E8-4A61-9CC7-D435C3550685}"/>
              </c:ext>
            </c:extLst>
          </c:dPt>
          <c:dPt>
            <c:idx val="8"/>
            <c:invertIfNegative val="0"/>
            <c:bubble3D val="0"/>
            <c:extLst>
              <c:ext xmlns:c16="http://schemas.microsoft.com/office/drawing/2014/chart" uri="{C3380CC4-5D6E-409C-BE32-E72D297353CC}">
                <c16:uniqueId val="{00000011-78E8-4A61-9CC7-D435C3550685}"/>
              </c:ext>
            </c:extLst>
          </c:dPt>
          <c:dPt>
            <c:idx val="11"/>
            <c:invertIfNegative val="0"/>
            <c:bubble3D val="0"/>
            <c:extLst>
              <c:ext xmlns:c16="http://schemas.microsoft.com/office/drawing/2014/chart" uri="{C3380CC4-5D6E-409C-BE32-E72D297353CC}">
                <c16:uniqueId val="{00000012-78E8-4A61-9CC7-D435C3550685}"/>
              </c:ext>
            </c:extLst>
          </c:dPt>
          <c:dPt>
            <c:idx val="14"/>
            <c:invertIfNegative val="0"/>
            <c:bubble3D val="0"/>
            <c:extLst>
              <c:ext xmlns:c16="http://schemas.microsoft.com/office/drawing/2014/chart" uri="{C3380CC4-5D6E-409C-BE32-E72D297353CC}">
                <c16:uniqueId val="{00000013-78E8-4A61-9CC7-D435C3550685}"/>
              </c:ext>
            </c:extLst>
          </c:dPt>
          <c:dPt>
            <c:idx val="15"/>
            <c:invertIfNegative val="0"/>
            <c:bubble3D val="0"/>
            <c:spPr>
              <a:solidFill>
                <a:srgbClr val="C5E0B4"/>
              </a:solidFill>
            </c:spPr>
            <c:extLst>
              <c:ext xmlns:c16="http://schemas.microsoft.com/office/drawing/2014/chart" uri="{C3380CC4-5D6E-409C-BE32-E72D297353CC}">
                <c16:uniqueId val="{00000015-78E8-4A61-9CC7-D435C3550685}"/>
              </c:ext>
            </c:extLst>
          </c:dPt>
          <c:dPt>
            <c:idx val="16"/>
            <c:invertIfNegative val="0"/>
            <c:bubble3D val="0"/>
            <c:spPr>
              <a:solidFill>
                <a:srgbClr val="369ADC"/>
              </a:solidFill>
            </c:spPr>
            <c:extLst>
              <c:ext xmlns:c16="http://schemas.microsoft.com/office/drawing/2014/chart" uri="{C3380CC4-5D6E-409C-BE32-E72D297353CC}">
                <c16:uniqueId val="{00000017-78E8-4A61-9CC7-D435C3550685}"/>
              </c:ext>
            </c:extLst>
          </c:dPt>
          <c:dLbls>
            <c:dLbl>
              <c:idx val="0"/>
              <c:layout>
                <c:manualLayout>
                  <c:x val="-2.4488939612203178E-2"/>
                  <c:y val="-6.8300589247930431E-18"/>
                </c:manualLayout>
              </c:layout>
              <c:tx>
                <c:rich>
                  <a:bodyPr/>
                  <a:lstStyle/>
                  <a:p>
                    <a:r>
                      <a:rPr lang="en-US"/>
                      <a:t>-5214 (-4,94 % HDP)</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E8-4A61-9CC7-D435C3550685}"/>
                </c:ext>
              </c:extLst>
            </c:dLbl>
            <c:dLbl>
              <c:idx val="2"/>
              <c:tx>
                <c:rich>
                  <a:bodyPr/>
                  <a:lstStyle/>
                  <a:p>
                    <a:r>
                      <a:rPr lang="en-US"/>
                      <a:t>817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E8-4A61-9CC7-D435C3550685}"/>
                </c:ext>
              </c:extLst>
            </c:dLbl>
            <c:dLbl>
              <c:idx val="3"/>
              <c:layout>
                <c:manualLayout>
                  <c:x val="1.0607822187134214E-2"/>
                  <c:y val="-3.3184200121819897E-3"/>
                </c:manualLayout>
              </c:layout>
              <c:tx>
                <c:rich>
                  <a:bodyPr wrap="square" lIns="38100" tIns="19050" rIns="38100" bIns="19050" anchor="ctr">
                    <a:noAutofit/>
                  </a:bodyPr>
                  <a:lstStyle/>
                  <a:p>
                    <a:pPr>
                      <a:defRPr/>
                    </a:pPr>
                    <a:r>
                      <a:rPr lang="en-US"/>
                      <a:t>326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9094323285906051E-2"/>
                      <c:h val="3.6062391155809351E-2"/>
                    </c:manualLayout>
                  </c15:layout>
                </c:ext>
                <c:ext xmlns:c16="http://schemas.microsoft.com/office/drawing/2014/chart" uri="{C3380CC4-5D6E-409C-BE32-E72D297353CC}">
                  <c16:uniqueId val="{0000000D-78E8-4A61-9CC7-D435C3550685}"/>
                </c:ext>
              </c:extLst>
            </c:dLbl>
            <c:dLbl>
              <c:idx val="4"/>
              <c:layout>
                <c:manualLayout>
                  <c:x val="3.1236752819024708E-3"/>
                  <c:y val="0"/>
                </c:manualLayout>
              </c:layout>
              <c:tx>
                <c:rich>
                  <a:bodyPr/>
                  <a:lstStyle/>
                  <a:p>
                    <a:r>
                      <a:rPr lang="en-US"/>
                      <a:t>48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8E8-4A61-9CC7-D435C3550685}"/>
                </c:ext>
              </c:extLst>
            </c:dLbl>
            <c:dLbl>
              <c:idx val="14"/>
              <c:layout>
                <c:manualLayout>
                  <c:x val="1.5713070502703312E-3"/>
                  <c:y val="-8.2456507095905046E-5"/>
                </c:manualLayout>
              </c:layout>
              <c:tx>
                <c:rich>
                  <a:bodyPr/>
                  <a:lstStyle/>
                  <a:p>
                    <a:r>
                      <a:rPr lang="en-US"/>
                      <a:t>-29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8E8-4A61-9CC7-D435C3550685}"/>
                </c:ext>
              </c:extLst>
            </c:dLbl>
            <c:dLbl>
              <c:idx val="15"/>
              <c:layout>
                <c:manualLayout>
                  <c:x val="1.637810044211844E-3"/>
                  <c:y val="0"/>
                </c:manualLayout>
              </c:layout>
              <c:tx>
                <c:rich>
                  <a:bodyPr/>
                  <a:lstStyle/>
                  <a:p>
                    <a:r>
                      <a:rPr lang="en-US"/>
                      <a:t>99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8E8-4A61-9CC7-D435C3550685}"/>
                </c:ext>
              </c:extLst>
            </c:dLbl>
            <c:dLbl>
              <c:idx val="16"/>
              <c:layout>
                <c:manualLayout>
                  <c:x val="-5.1591016392673078E-2"/>
                  <c:y val="4.140161922268305E-3"/>
                </c:manualLayout>
              </c:layout>
              <c:tx>
                <c:rich>
                  <a:bodyPr wrap="square" lIns="38100" tIns="19050" rIns="38100" bIns="19050" anchor="ctr">
                    <a:noAutofit/>
                  </a:bodyPr>
                  <a:lstStyle/>
                  <a:p>
                    <a:pPr>
                      <a:defRPr/>
                    </a:pPr>
                    <a:r>
                      <a:rPr lang="en-US"/>
                      <a:t>-5 400 (-5,07 % HDP)</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1897239155215"/>
                      <c:h val="4.6359100582810425E-2"/>
                    </c:manualLayout>
                  </c15:layout>
                </c:ext>
                <c:ext xmlns:c16="http://schemas.microsoft.com/office/drawing/2014/chart" uri="{C3380CC4-5D6E-409C-BE32-E72D297353CC}">
                  <c16:uniqueId val="{00000017-78E8-4A61-9CC7-D435C355068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15'!$L$29:$L$45</c:f>
              <c:strCache>
                <c:ptCount val="17"/>
                <c:pt idx="0">
                  <c:v>Headline balance - Budget 2022</c:v>
                </c:pt>
                <c:pt idx="1">
                  <c:v>Higher expenditures related to COVID-19 pandemic (Central budget + co-financing)</c:v>
                </c:pt>
                <c:pt idx="2">
                  <c:v>Higher tax revenues and contributions</c:v>
                </c:pt>
                <c:pt idx="3">
                  <c:v>Not using reserve for interest expenditures (clearence of goods from 3rd countries)</c:v>
                </c:pt>
                <c:pt idx="4">
                  <c:v>Reassessment of EU corrections recording</c:v>
                </c:pt>
                <c:pt idx="5">
                  <c:v>Higher expenditures due to inflation</c:v>
                </c:pt>
                <c:pt idx="6">
                  <c:v>Higher expenditures in health care system (impact on deficit)</c:v>
                </c:pt>
                <c:pt idx="7">
                  <c:v>Higher expenditures of Ministry of Transportation enerprises (Railways, Highways)</c:v>
                </c:pt>
                <c:pt idx="8">
                  <c:v>Higher expenditures on co-financing from central budget (not COVID-19 related)</c:v>
                </c:pt>
                <c:pt idx="9">
                  <c:v>Lower seleccted non-tax revenues </c:v>
                </c:pt>
                <c:pt idx="10">
                  <c:v>Higher expenditures of municipalities</c:v>
                </c:pt>
                <c:pt idx="11">
                  <c:v>Foundation of Valaliky Industrial Park, s.r.o.</c:v>
                </c:pt>
                <c:pt idx="12">
                  <c:v>Higher expenditures of Ministry of Education</c:v>
                </c:pt>
                <c:pt idx="13">
                  <c:v>Already incurred expenses related to Ukraine conflict</c:v>
                </c:pt>
                <c:pt idx="14">
                  <c:v>Higher expenditures on pensions and disabled insurance scheme</c:v>
                </c:pt>
                <c:pt idx="15">
                  <c:v>Others</c:v>
                </c:pt>
                <c:pt idx="16">
                  <c:v>Headline balance - Estimate 2022</c:v>
                </c:pt>
              </c:strCache>
            </c:strRef>
          </c:cat>
          <c:val>
            <c:numRef>
              <c:f>'Graf 15'!$Q$29:$Q$45</c:f>
              <c:numCache>
                <c:formatCode>#,##0</c:formatCode>
                <c:ptCount val="17"/>
                <c:pt idx="0">
                  <c:v>-5213.5</c:v>
                </c:pt>
                <c:pt idx="1">
                  <c:v>-264.90000000000003</c:v>
                </c:pt>
                <c:pt idx="2">
                  <c:v>-813.62099999999623</c:v>
                </c:pt>
                <c:pt idx="3">
                  <c:v>-326</c:v>
                </c:pt>
                <c:pt idx="4">
                  <c:v>-47.599999999999994</c:v>
                </c:pt>
                <c:pt idx="5">
                  <c:v>-319.47097799999995</c:v>
                </c:pt>
                <c:pt idx="6">
                  <c:v>-233.7</c:v>
                </c:pt>
                <c:pt idx="7">
                  <c:v>-140.95207399999998</c:v>
                </c:pt>
                <c:pt idx="8">
                  <c:v>-113.5</c:v>
                </c:pt>
                <c:pt idx="9">
                  <c:v>-109.2</c:v>
                </c:pt>
                <c:pt idx="10">
                  <c:v>-87.500000000000028</c:v>
                </c:pt>
                <c:pt idx="11">
                  <c:v>-85.4</c:v>
                </c:pt>
                <c:pt idx="12">
                  <c:v>-50</c:v>
                </c:pt>
                <c:pt idx="13">
                  <c:v>-41.599999999999994</c:v>
                </c:pt>
                <c:pt idx="14">
                  <c:v>-28.999999999999996</c:v>
                </c:pt>
                <c:pt idx="15">
                  <c:v>-101.96905200000674</c:v>
                </c:pt>
                <c:pt idx="16">
                  <c:v>-5399.5329999999967</c:v>
                </c:pt>
              </c:numCache>
            </c:numRef>
          </c:val>
          <c:extLst>
            <c:ext xmlns:c16="http://schemas.microsoft.com/office/drawing/2014/chart" uri="{C3380CC4-5D6E-409C-BE32-E72D297353CC}">
              <c16:uniqueId val="{00000018-78E8-4A61-9CC7-D435C3550685}"/>
            </c:ext>
          </c:extLst>
        </c:ser>
        <c:dLbls>
          <c:showLegendKey val="0"/>
          <c:showVal val="0"/>
          <c:showCatName val="0"/>
          <c:showSerName val="0"/>
          <c:showPercent val="0"/>
          <c:showBubbleSize val="0"/>
        </c:dLbls>
        <c:gapWidth val="60"/>
        <c:overlap val="100"/>
        <c:axId val="501273536"/>
        <c:axId val="616849376"/>
      </c:barChart>
      <c:catAx>
        <c:axId val="501273536"/>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800"/>
            </a:pPr>
            <a:endParaRPr lang="en-US"/>
          </a:p>
        </c:txPr>
        <c:crossAx val="616849376"/>
        <c:crosses val="autoZero"/>
        <c:auto val="1"/>
        <c:lblAlgn val="ctr"/>
        <c:lblOffset val="100"/>
        <c:noMultiLvlLbl val="0"/>
      </c:catAx>
      <c:valAx>
        <c:axId val="616849376"/>
        <c:scaling>
          <c:orientation val="minMax"/>
          <c:max val="-3000"/>
          <c:min val="-6000"/>
        </c:scaling>
        <c:delete val="0"/>
        <c:axPos val="t"/>
        <c:numFmt formatCode="#,##0" sourceLinked="1"/>
        <c:majorTickMark val="out"/>
        <c:minorTickMark val="none"/>
        <c:tickLblPos val="low"/>
        <c:spPr>
          <a:ln>
            <a:solidFill>
              <a:schemeClr val="tx1"/>
            </a:solidFill>
          </a:ln>
        </c:spPr>
        <c:txPr>
          <a:bodyPr/>
          <a:lstStyle/>
          <a:p>
            <a:pPr>
              <a:defRPr sz="800"/>
            </a:pPr>
            <a:endParaRPr lang="en-US"/>
          </a:p>
        </c:txPr>
        <c:crossAx val="501273536"/>
        <c:crosses val="autoZero"/>
        <c:crossBetween val="between"/>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92709210695847E-2"/>
          <c:y val="4.2553191489361701E-2"/>
          <c:w val="0.90847981747355289"/>
          <c:h val="0.74110579543470312"/>
        </c:manualLayout>
      </c:layout>
      <c:areaChart>
        <c:grouping val="stacked"/>
        <c:varyColors val="0"/>
        <c:ser>
          <c:idx val="0"/>
          <c:order val="0"/>
          <c:tx>
            <c:strRef>
              <c:f>'Zhrnutie '!$J$52</c:f>
              <c:strCache>
                <c:ptCount val="1"/>
                <c:pt idx="0">
                  <c:v>Net debt</c:v>
                </c:pt>
              </c:strCache>
            </c:strRef>
          </c:tx>
          <c:spPr>
            <a:solidFill>
              <a:schemeClr val="accent1">
                <a:lumMod val="75000"/>
              </a:schemeClr>
            </a:solidFill>
            <a:ln w="19050" cap="rnd">
              <a:noFill/>
              <a:round/>
            </a:ln>
            <a:effectLst/>
          </c:spPr>
          <c:val>
            <c:numRef>
              <c:f>'Zhrnutie '!$K$21:$AB$21</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extLst>
            <c:ext xmlns:c16="http://schemas.microsoft.com/office/drawing/2014/chart" uri="{C3380CC4-5D6E-409C-BE32-E72D297353CC}">
              <c16:uniqueId val="{00000000-AD2C-4771-9713-B2174C3DD79A}"/>
            </c:ext>
          </c:extLst>
        </c:ser>
        <c:ser>
          <c:idx val="1"/>
          <c:order val="1"/>
          <c:tx>
            <c:strRef>
              <c:f>'Zhrnutie '!$J$53</c:f>
              <c:strCache>
                <c:ptCount val="1"/>
                <c:pt idx="0">
                  <c:v>Liquid financial assests</c:v>
                </c:pt>
              </c:strCache>
            </c:strRef>
          </c:tx>
          <c:spPr>
            <a:solidFill>
              <a:schemeClr val="accent1">
                <a:lumMod val="40000"/>
                <a:lumOff val="60000"/>
              </a:schemeClr>
            </a:solidFill>
            <a:ln w="25400">
              <a:noFill/>
            </a:ln>
          </c:spPr>
          <c:val>
            <c:numRef>
              <c:f>'Zhrnutie '!$K$22:$AB$22</c:f>
              <c:numCache>
                <c:formatCode>0.0</c:formatCode>
                <c:ptCount val="18"/>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5.7352388505529746</c:v>
                </c:pt>
                <c:pt idx="10">
                  <c:v>6.0675370931905945</c:v>
                </c:pt>
                <c:pt idx="11">
                  <c:v>4.8918620126802637</c:v>
                </c:pt>
                <c:pt idx="12">
                  <c:v>10.10737999796762</c:v>
                </c:pt>
                <c:pt idx="13">
                  <c:v>11.545238189841243</c:v>
                </c:pt>
                <c:pt idx="14">
                  <c:v>9.7377755624339741</c:v>
                </c:pt>
                <c:pt idx="15">
                  <c:v>7.9874295325995774</c:v>
                </c:pt>
                <c:pt idx="16">
                  <c:v>7.3727980232014261</c:v>
                </c:pt>
                <c:pt idx="17">
                  <c:v>5.6845330338979778</c:v>
                </c:pt>
              </c:numCache>
            </c:numRef>
          </c:val>
          <c:extLst>
            <c:ext xmlns:c16="http://schemas.microsoft.com/office/drawing/2014/chart" uri="{C3380CC4-5D6E-409C-BE32-E72D297353CC}">
              <c16:uniqueId val="{00000001-AD2C-4771-9713-B2174C3DD79A}"/>
            </c:ext>
          </c:extLst>
        </c:ser>
        <c:dLbls>
          <c:showLegendKey val="0"/>
          <c:showVal val="0"/>
          <c:showCatName val="0"/>
          <c:showSerName val="0"/>
          <c:showPercent val="0"/>
          <c:showBubbleSize val="0"/>
        </c:dLbls>
        <c:axId val="560515240"/>
        <c:axId val="560515632"/>
      </c:areaChart>
      <c:lineChart>
        <c:grouping val="standard"/>
        <c:varyColors val="0"/>
        <c:ser>
          <c:idx val="2"/>
          <c:order val="2"/>
          <c:tx>
            <c:strRef>
              <c:f>'Zhrnutie '!$J$51</c:f>
              <c:strCache>
                <c:ptCount val="1"/>
                <c:pt idx="0">
                  <c:v>General government gross debt</c:v>
                </c:pt>
              </c:strCache>
            </c:strRef>
          </c:tx>
          <c:spPr>
            <a:ln>
              <a:noFill/>
            </a:ln>
          </c:spPr>
          <c:marker>
            <c:symbol val="circle"/>
            <c:size val="5"/>
            <c:spPr>
              <a:solidFill>
                <a:schemeClr val="tx1"/>
              </a:solidFill>
              <a:ln>
                <a:noFill/>
              </a:ln>
            </c:spPr>
          </c:marker>
          <c:dLbls>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2C-4771-9713-B2174C3DD79A}"/>
                </c:ext>
              </c:extLst>
            </c:dLbl>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2C-4771-9713-B2174C3DD79A}"/>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'!$K$20:$AB$20</c:f>
              <c:numCache>
                <c:formatCode>0.0</c:formatCode>
                <c:ptCount val="18"/>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51.599917885306233</c:v>
                </c:pt>
                <c:pt idx="10">
                  <c:v>49.629580785317003</c:v>
                </c:pt>
                <c:pt idx="11">
                  <c:v>48.142494378377911</c:v>
                </c:pt>
                <c:pt idx="12">
                  <c:v>59.744350879996823</c:v>
                </c:pt>
                <c:pt idx="13">
                  <c:v>63.074366211029421</c:v>
                </c:pt>
                <c:pt idx="14">
                  <c:v>61.597419227432063</c:v>
                </c:pt>
                <c:pt idx="15">
                  <c:v>58.019477974885667</c:v>
                </c:pt>
                <c:pt idx="16">
                  <c:v>58.167417455327389</c:v>
                </c:pt>
                <c:pt idx="17">
                  <c:v>57.279923815567514</c:v>
                </c:pt>
              </c:numCache>
            </c:numRef>
          </c:val>
          <c:smooth val="0"/>
          <c:extLst>
            <c:ext xmlns:c16="http://schemas.microsoft.com/office/drawing/2014/chart" uri="{C3380CC4-5D6E-409C-BE32-E72D297353CC}">
              <c16:uniqueId val="{00000004-AD2C-4771-9713-B2174C3DD79A}"/>
            </c:ext>
          </c:extLst>
        </c:ser>
        <c:ser>
          <c:idx val="3"/>
          <c:order val="3"/>
          <c:spPr>
            <a:ln w="28575">
              <a:noFill/>
            </a:ln>
          </c:spPr>
          <c:marker>
            <c:symbol val="diamond"/>
            <c:size val="7"/>
            <c:spPr>
              <a:noFill/>
              <a:ln>
                <a:noFill/>
              </a:ln>
            </c:spPr>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'!$K$21:$AB$21</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smooth val="0"/>
          <c:extLst>
            <c:ext xmlns:c16="http://schemas.microsoft.com/office/drawing/2014/chart" uri="{C3380CC4-5D6E-409C-BE32-E72D297353CC}">
              <c16:uniqueId val="{00000005-AD2C-4771-9713-B2174C3DD79A}"/>
            </c:ext>
          </c:extLst>
        </c:ser>
        <c:ser>
          <c:idx val="4"/>
          <c:order val="4"/>
          <c:tx>
            <c:strRef>
              <c:f>'Zhrnutie '!$J$54</c:f>
              <c:strCache>
                <c:ptCount val="1"/>
                <c:pt idx="0">
                  <c:v>Upper sanction band (gross debt)</c:v>
                </c:pt>
              </c:strCache>
            </c:strRef>
          </c:tx>
          <c:spPr>
            <a:ln w="19050">
              <a:solidFill>
                <a:srgbClr val="FF0000"/>
              </a:solidFill>
              <a:prstDash val="sysDot"/>
            </a:ln>
          </c:spPr>
          <c:marker>
            <c:symbol val="none"/>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'!$K$23:$AB$23</c:f>
              <c:numCache>
                <c:formatCode>0.0</c:formatCode>
                <c:ptCount val="18"/>
                <c:pt idx="4">
                  <c:v>60</c:v>
                </c:pt>
                <c:pt idx="5">
                  <c:v>60</c:v>
                </c:pt>
                <c:pt idx="6">
                  <c:v>60</c:v>
                </c:pt>
                <c:pt idx="7">
                  <c:v>60</c:v>
                </c:pt>
                <c:pt idx="8">
                  <c:v>60</c:v>
                </c:pt>
                <c:pt idx="9">
                  <c:v>60</c:v>
                </c:pt>
                <c:pt idx="10">
                  <c:v>59</c:v>
                </c:pt>
                <c:pt idx="11">
                  <c:v>58</c:v>
                </c:pt>
                <c:pt idx="12">
                  <c:v>57</c:v>
                </c:pt>
                <c:pt idx="13">
                  <c:v>56</c:v>
                </c:pt>
                <c:pt idx="14">
                  <c:v>55</c:v>
                </c:pt>
                <c:pt idx="15">
                  <c:v>54</c:v>
                </c:pt>
                <c:pt idx="16">
                  <c:v>53</c:v>
                </c:pt>
                <c:pt idx="17">
                  <c:v>52</c:v>
                </c:pt>
              </c:numCache>
            </c:numRef>
          </c:val>
          <c:smooth val="0"/>
          <c:extLst>
            <c:ext xmlns:c16="http://schemas.microsoft.com/office/drawing/2014/chart" uri="{C3380CC4-5D6E-409C-BE32-E72D297353CC}">
              <c16:uniqueId val="{00000006-AD2C-4771-9713-B2174C3DD79A}"/>
            </c:ext>
          </c:extLst>
        </c:ser>
        <c:ser>
          <c:idx val="5"/>
          <c:order val="5"/>
          <c:tx>
            <c:strRef>
              <c:f>'Zhrnutie '!$J$55</c:f>
              <c:strCache>
                <c:ptCount val="1"/>
                <c:pt idx="0">
                  <c:v>Gross debt in reaching budgetary target scenario</c:v>
                </c:pt>
              </c:strCache>
            </c:strRef>
          </c:tx>
          <c:spPr>
            <a:ln w="25400">
              <a:solidFill>
                <a:schemeClr val="tx1"/>
              </a:solidFill>
              <a:prstDash val="dash"/>
            </a:ln>
          </c:spPr>
          <c:marker>
            <c:symbol val="none"/>
          </c:marker>
          <c:cat>
            <c:numRef>
              <c:f>'Zhrnutie '!$K$19:$AB$19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'Zhrnutie '!$K$24:$AB$24</c:f>
              <c:numCache>
                <c:formatCode>0.0</c:formatCode>
                <c:ptCount val="18"/>
                <c:pt idx="14">
                  <c:v>61.597419227432063</c:v>
                </c:pt>
                <c:pt idx="15">
                  <c:v>57.139444386167561</c:v>
                </c:pt>
                <c:pt idx="16">
                  <c:v>56.415801774462061</c:v>
                </c:pt>
                <c:pt idx="17">
                  <c:v>54.145798426782001</c:v>
                </c:pt>
              </c:numCache>
            </c:numRef>
          </c:val>
          <c:smooth val="0"/>
          <c:extLst>
            <c:ext xmlns:c16="http://schemas.microsoft.com/office/drawing/2014/chart" uri="{C3380CC4-5D6E-409C-BE32-E72D297353CC}">
              <c16:uniqueId val="{00000007-AD2C-4771-9713-B2174C3DD79A}"/>
            </c:ext>
          </c:extLst>
        </c:ser>
        <c:dLbls>
          <c:showLegendKey val="0"/>
          <c:showVal val="0"/>
          <c:showCatName val="0"/>
          <c:showSerName val="0"/>
          <c:showPercent val="0"/>
          <c:showBubbleSize val="0"/>
        </c:dLbls>
        <c:marker val="1"/>
        <c:smooth val="0"/>
        <c:axId val="560515240"/>
        <c:axId val="560515632"/>
      </c:lineChart>
      <c:catAx>
        <c:axId val="560515240"/>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5400000" vert="horz"/>
          <a:lstStyle/>
          <a:p>
            <a:pPr>
              <a:defRPr/>
            </a:pPr>
            <a:endParaRPr lang="en-US"/>
          </a:p>
        </c:txPr>
        <c:crossAx val="560515632"/>
        <c:crosses val="autoZero"/>
        <c:auto val="0"/>
        <c:lblAlgn val="ctr"/>
        <c:lblOffset val="100"/>
        <c:noMultiLvlLbl val="0"/>
      </c:catAx>
      <c:valAx>
        <c:axId val="56051563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chemeClr val="tx1"/>
            </a:solidFill>
          </a:ln>
          <a:effectLst/>
        </c:spPr>
        <c:txPr>
          <a:bodyPr rot="-60000000" vert="horz"/>
          <a:lstStyle/>
          <a:p>
            <a:pPr>
              <a:defRPr/>
            </a:pPr>
            <a:endParaRPr lang="en-US"/>
          </a:p>
        </c:txPr>
        <c:crossAx val="560515240"/>
        <c:crosses val="autoZero"/>
        <c:crossBetween val="between"/>
      </c:valAx>
      <c:spPr>
        <a:noFill/>
        <a:ln w="3175">
          <a:noFill/>
          <a:prstDash val="sysDot"/>
        </a:ln>
        <a:effectLst/>
      </c:spPr>
    </c:plotArea>
    <c:legend>
      <c:legendPos val="t"/>
      <c:legendEntry>
        <c:idx val="3"/>
        <c:delete val="1"/>
      </c:legendEntry>
      <c:layout>
        <c:manualLayout>
          <c:xMode val="edge"/>
          <c:yMode val="edge"/>
          <c:x val="0"/>
          <c:y val="2.4973404596946813E-2"/>
          <c:w val="0.56520771542768311"/>
          <c:h val="0.15561453967668243"/>
        </c:manualLayout>
      </c:layout>
      <c:overlay val="0"/>
      <c:txPr>
        <a:bodyPr/>
        <a:lstStyle/>
        <a:p>
          <a:pPr>
            <a:defRPr sz="600"/>
          </a:pPr>
          <a:endParaRPr lang="en-US"/>
        </a:p>
      </c:txPr>
    </c:legend>
    <c:plotVisOnly val="1"/>
    <c:dispBlanksAs val="gap"/>
    <c:showDLblsOverMax val="0"/>
  </c:chart>
  <c:spPr>
    <a:no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228950704133028E-2"/>
          <c:y val="5.0925925925925923E-2"/>
          <c:w val="0.92953563584499088"/>
          <c:h val="0.61414891143660544"/>
        </c:manualLayout>
      </c:layout>
      <c:barChart>
        <c:barDir val="col"/>
        <c:grouping val="stacked"/>
        <c:varyColors val="0"/>
        <c:ser>
          <c:idx val="0"/>
          <c:order val="0"/>
          <c:tx>
            <c:strRef>
              <c:f>'Graf 16'!$D$6</c:f>
              <c:strCache>
                <c:ptCount val="1"/>
                <c:pt idx="0">
                  <c:v>Support for maintaining employment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16'!$E$6:$I$6</c:f>
              <c:numCache>
                <c:formatCode>0.0</c:formatCode>
                <c:ptCount val="5"/>
                <c:pt idx="0">
                  <c:v>1.2501101602768214</c:v>
                </c:pt>
                <c:pt idx="2">
                  <c:v>1.5506648620923982</c:v>
                </c:pt>
                <c:pt idx="4">
                  <c:v>0.4257663756206822</c:v>
                </c:pt>
              </c:numCache>
            </c:numRef>
          </c:val>
          <c:extLst>
            <c:ext xmlns:c16="http://schemas.microsoft.com/office/drawing/2014/chart" uri="{C3380CC4-5D6E-409C-BE32-E72D297353CC}">
              <c16:uniqueId val="{00000000-7291-4877-AD23-CE3AF4070BD7}"/>
            </c:ext>
          </c:extLst>
        </c:ser>
        <c:ser>
          <c:idx val="1"/>
          <c:order val="1"/>
          <c:tx>
            <c:strRef>
              <c:f>'Graf 16'!$D$7</c:f>
              <c:strCache>
                <c:ptCount val="1"/>
                <c:pt idx="0">
                  <c:v>Social help</c:v>
                </c:pt>
              </c:strCache>
            </c:strRef>
          </c:tx>
          <c:spPr>
            <a:solidFill>
              <a:schemeClr val="accent1">
                <a:lumMod val="60000"/>
                <a:lumOff val="40000"/>
              </a:schemeClr>
            </a:solidFill>
            <a:ln>
              <a:noFill/>
            </a:ln>
            <a:effectLst/>
          </c:spPr>
          <c:invertIfNegative val="0"/>
          <c:dLbls>
            <c:dLbl>
              <c:idx val="0"/>
              <c:layout>
                <c:manualLayout>
                  <c:x val="-2.5940331925951177E-3"/>
                  <c:y val="8.69470584469616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16'!$E$7:$I$7</c:f>
              <c:numCache>
                <c:formatCode>0.0</c:formatCode>
                <c:ptCount val="5"/>
                <c:pt idx="0">
                  <c:v>0.32652243362411065</c:v>
                </c:pt>
                <c:pt idx="2">
                  <c:v>0.49942477164823806</c:v>
                </c:pt>
                <c:pt idx="4">
                  <c:v>8.5826959789149421E-2</c:v>
                </c:pt>
              </c:numCache>
            </c:numRef>
          </c:val>
          <c:extLst>
            <c:ext xmlns:c16="http://schemas.microsoft.com/office/drawing/2014/chart" uri="{C3380CC4-5D6E-409C-BE32-E72D297353CC}">
              <c16:uniqueId val="{00000002-7291-4877-AD23-CE3AF4070BD7}"/>
            </c:ext>
          </c:extLst>
        </c:ser>
        <c:ser>
          <c:idx val="2"/>
          <c:order val="2"/>
          <c:tx>
            <c:strRef>
              <c:f>'Graf 16'!$D$8</c:f>
              <c:strCache>
                <c:ptCount val="1"/>
                <c:pt idx="0">
                  <c:v>Remission of taxes and levies</c:v>
                </c:pt>
              </c:strCache>
            </c:strRef>
          </c:tx>
          <c:spPr>
            <a:solidFill>
              <a:schemeClr val="accent3"/>
            </a:solidFill>
            <a:ln>
              <a:noFill/>
            </a:ln>
            <a:effectLst/>
          </c:spPr>
          <c:invertIfNegative val="0"/>
          <c:dLbls>
            <c:dLbl>
              <c:idx val="0"/>
              <c:layout>
                <c:manualLayout>
                  <c:x val="-5.1880663851902598E-3"/>
                  <c:y val="1.12924908776646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91-4877-AD23-CE3AF4070BD7}"/>
                </c:ext>
              </c:extLst>
            </c:dLbl>
            <c:dLbl>
              <c:idx val="2"/>
              <c:delete val="1"/>
              <c:extLst>
                <c:ext xmlns:c15="http://schemas.microsoft.com/office/drawing/2012/chart" uri="{CE6537A1-D6FC-4f65-9D91-7224C49458BB}"/>
                <c:ext xmlns:c16="http://schemas.microsoft.com/office/drawing/2014/chart" uri="{C3380CC4-5D6E-409C-BE32-E72D297353CC}">
                  <c16:uniqueId val="{00000004-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16'!$E$8:$H$8</c:f>
              <c:numCache>
                <c:formatCode>0.0</c:formatCode>
                <c:ptCount val="4"/>
                <c:pt idx="0">
                  <c:v>9.741783377223312E-2</c:v>
                </c:pt>
                <c:pt idx="2">
                  <c:v>1.7411585888862071E-2</c:v>
                </c:pt>
              </c:numCache>
            </c:numRef>
          </c:val>
          <c:extLst>
            <c:ext xmlns:c16="http://schemas.microsoft.com/office/drawing/2014/chart" uri="{C3380CC4-5D6E-409C-BE32-E72D297353CC}">
              <c16:uniqueId val="{00000005-7291-4877-AD23-CE3AF4070BD7}"/>
            </c:ext>
          </c:extLst>
        </c:ser>
        <c:ser>
          <c:idx val="3"/>
          <c:order val="3"/>
          <c:tx>
            <c:strRef>
              <c:f>'Graf 16'!$D$9</c:f>
              <c:strCache>
                <c:ptCount val="1"/>
                <c:pt idx="0">
                  <c:v>Increased healthcare spending</c:v>
                </c:pt>
              </c:strCache>
            </c:strRef>
          </c:tx>
          <c:spPr>
            <a:solidFill>
              <a:schemeClr val="accent1">
                <a:lumMod val="20000"/>
                <a:lumOff val="80000"/>
              </a:schemeClr>
            </a:solidFill>
            <a:ln>
              <a:noFill/>
            </a:ln>
            <a:effectLst/>
          </c:spPr>
          <c:invertIfNegative val="0"/>
          <c:dLbls>
            <c:dLbl>
              <c:idx val="0"/>
              <c:layout>
                <c:manualLayout>
                  <c:x val="1.81582323481658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16'!$E$9:$I$9</c:f>
              <c:numCache>
                <c:formatCode>0.0</c:formatCode>
                <c:ptCount val="5"/>
                <c:pt idx="0">
                  <c:v>0.40971585314663667</c:v>
                </c:pt>
                <c:pt idx="2">
                  <c:v>0.85823543341947839</c:v>
                </c:pt>
                <c:pt idx="4">
                  <c:v>0.24604112941414852</c:v>
                </c:pt>
              </c:numCache>
            </c:numRef>
          </c:val>
          <c:extLst>
            <c:ext xmlns:c16="http://schemas.microsoft.com/office/drawing/2014/chart" uri="{C3380CC4-5D6E-409C-BE32-E72D297353CC}">
              <c16:uniqueId val="{00000007-7291-4877-AD23-CE3AF4070BD7}"/>
            </c:ext>
          </c:extLst>
        </c:ser>
        <c:ser>
          <c:idx val="4"/>
          <c:order val="4"/>
          <c:tx>
            <c:strRef>
              <c:f>'Graf 16'!$D$10</c:f>
              <c:strCache>
                <c:ptCount val="1"/>
                <c:pt idx="0">
                  <c:v>Other measures</c:v>
                </c:pt>
              </c:strCache>
            </c:strRef>
          </c:tx>
          <c:spPr>
            <a:solidFill>
              <a:srgbClr val="EADE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16'!$E$10:$I$10</c:f>
              <c:numCache>
                <c:formatCode>0.0</c:formatCode>
                <c:ptCount val="5"/>
                <c:pt idx="0">
                  <c:v>0.28875642811741747</c:v>
                </c:pt>
                <c:pt idx="2">
                  <c:v>0.55956673496494136</c:v>
                </c:pt>
                <c:pt idx="4">
                  <c:v>0.21174036099267374</c:v>
                </c:pt>
              </c:numCache>
            </c:numRef>
          </c:val>
          <c:extLst>
            <c:ext xmlns:c16="http://schemas.microsoft.com/office/drawing/2014/chart" uri="{C3380CC4-5D6E-409C-BE32-E72D297353CC}">
              <c16:uniqueId val="{00000008-7291-4877-AD23-CE3AF4070BD7}"/>
            </c:ext>
          </c:extLst>
        </c:ser>
        <c:ser>
          <c:idx val="5"/>
          <c:order val="5"/>
          <c:tx>
            <c:strRef>
              <c:f>'Graf 16'!$D$11</c:f>
              <c:strCache>
                <c:ptCount val="1"/>
                <c:pt idx="0">
                  <c:v>Additional reserve</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16'!$E$11:$H$11</c:f>
              <c:numCache>
                <c:formatCode>General</c:formatCode>
                <c:ptCount val="4"/>
              </c:numCache>
            </c:numRef>
          </c:val>
          <c:extLst>
            <c:ext xmlns:c16="http://schemas.microsoft.com/office/drawing/2014/chart" uri="{C3380CC4-5D6E-409C-BE32-E72D297353CC}">
              <c16:uniqueId val="{00000009-7291-4877-AD23-CE3AF4070BD7}"/>
            </c:ext>
          </c:extLst>
        </c:ser>
        <c:ser>
          <c:idx val="6"/>
          <c:order val="6"/>
          <c:tx>
            <c:strRef>
              <c:f>'Graf 16'!$D$12</c:f>
              <c:strCache>
                <c:ptCount val="1"/>
                <c:pt idx="0">
                  <c:v>Deferral of taxes and levies</c:v>
                </c:pt>
              </c:strCache>
            </c:strRef>
          </c:tx>
          <c:spPr>
            <a:pattFill prst="pct7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16'!$E$12:$H$12</c:f>
              <c:numCache>
                <c:formatCode>0.0</c:formatCode>
                <c:ptCount val="4"/>
                <c:pt idx="1">
                  <c:v>0.53081538494870417</c:v>
                </c:pt>
                <c:pt idx="3">
                  <c:v>3.1240454543894507E-2</c:v>
                </c:pt>
              </c:numCache>
            </c:numRef>
          </c:val>
          <c:extLst>
            <c:ext xmlns:c16="http://schemas.microsoft.com/office/drawing/2014/chart" uri="{C3380CC4-5D6E-409C-BE32-E72D297353CC}">
              <c16:uniqueId val="{0000000A-7291-4877-AD23-CE3AF4070BD7}"/>
            </c:ext>
          </c:extLst>
        </c:ser>
        <c:ser>
          <c:idx val="7"/>
          <c:order val="7"/>
          <c:tx>
            <c:strRef>
              <c:f>'Graf 16'!$D$13</c:f>
              <c:strCache>
                <c:ptCount val="1"/>
                <c:pt idx="0">
                  <c:v>Bank guarantees</c:v>
                </c:pt>
              </c:strCache>
            </c:strRef>
          </c:tx>
          <c:spPr>
            <a:pattFill prst="pct70">
              <a:fgClr>
                <a:schemeClr val="bg1">
                  <a:lumMod val="8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16'!$E$13:$H$13</c:f>
              <c:numCache>
                <c:formatCode>0.0</c:formatCode>
                <c:ptCount val="4"/>
                <c:pt idx="1">
                  <c:v>0.35059606206840099</c:v>
                </c:pt>
                <c:pt idx="3">
                  <c:v>0.23028105464720006</c:v>
                </c:pt>
              </c:numCache>
            </c:numRef>
          </c:val>
          <c:extLst>
            <c:ext xmlns:c16="http://schemas.microsoft.com/office/drawing/2014/chart" uri="{C3380CC4-5D6E-409C-BE32-E72D297353CC}">
              <c16:uniqueId val="{0000000B-7291-4877-AD23-CE3AF4070BD7}"/>
            </c:ext>
          </c:extLst>
        </c:ser>
        <c:ser>
          <c:idx val="8"/>
          <c:order val="8"/>
          <c:tx>
            <c:strRef>
              <c:f>'Graf 16'!$D$14</c:f>
              <c:strCache>
                <c:ptCount val="1"/>
                <c:pt idx="0">
                  <c:v>EU funding</c:v>
                </c:pt>
              </c:strCache>
            </c:strRef>
          </c:tx>
          <c:spPr>
            <a:solidFill>
              <a:srgbClr val="B0D6AF">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16'!$E$14:$H$14</c:f>
              <c:numCache>
                <c:formatCode>General</c:formatCode>
                <c:ptCount val="4"/>
                <c:pt idx="0" formatCode="0.0">
                  <c:v>-0.44881011360941431</c:v>
                </c:pt>
                <c:pt idx="2" formatCode="0.0">
                  <c:v>-0.42178882576295446</c:v>
                </c:pt>
              </c:numCache>
            </c:numRef>
          </c:val>
          <c:extLst>
            <c:ext xmlns:c16="http://schemas.microsoft.com/office/drawing/2014/chart" uri="{C3380CC4-5D6E-409C-BE32-E72D297353CC}">
              <c16:uniqueId val="{00000016-7291-4877-AD23-CE3AF4070BD7}"/>
            </c:ext>
          </c:extLst>
        </c:ser>
        <c:ser>
          <c:idx val="9"/>
          <c:order val="9"/>
          <c:tx>
            <c:strRef>
              <c:f>'Graf 16'!$D$15</c:f>
              <c:strCache>
                <c:ptCount val="1"/>
                <c:pt idx="0">
                  <c:v>Deferred payments of bank loans</c:v>
                </c:pt>
              </c:strCache>
            </c:strRef>
          </c:tx>
          <c:spPr>
            <a:pattFill prst="wave">
              <a:fgClr>
                <a:sysClr val="window" lastClr="FFFFFF">
                  <a:lumMod val="65000"/>
                </a:sysClr>
              </a:fgClr>
              <a:bgClr>
                <a:sysClr val="window" lastClr="FFFFFF"/>
              </a:bgClr>
            </a:pattFill>
            <a:ln w="25400">
              <a:noFill/>
            </a:ln>
            <a:effectLst/>
          </c:spPr>
          <c:invertIfNegative val="0"/>
          <c:dLbls>
            <c:dLbl>
              <c:idx val="0"/>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91-4877-AD23-CE3AF4070B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16'!$E$15:$H$15</c:f>
              <c:numCache>
                <c:formatCode>0.0</c:formatCode>
                <c:ptCount val="4"/>
                <c:pt idx="1">
                  <c:v>0.53106425613596153</c:v>
                </c:pt>
                <c:pt idx="3">
                  <c:v>9.8740772010749253E-2</c:v>
                </c:pt>
              </c:numCache>
            </c:numRef>
          </c:val>
          <c:extLst>
            <c:ext xmlns:c16="http://schemas.microsoft.com/office/drawing/2014/chart" uri="{C3380CC4-5D6E-409C-BE32-E72D297353CC}">
              <c16:uniqueId val="{0000000D-7291-4877-AD23-CE3AF4070BD7}"/>
            </c:ext>
          </c:extLst>
        </c:ser>
        <c:ser>
          <c:idx val="10"/>
          <c:order val="10"/>
          <c:tx>
            <c:strRef>
              <c:f>'Graf 16'!$D$16</c:f>
              <c:strCache>
                <c:ptCount val="1"/>
                <c:pt idx="0">
                  <c:v>Transfers within public administration</c:v>
                </c:pt>
              </c:strCache>
            </c:strRef>
          </c:tx>
          <c:spPr>
            <a:pattFill prst="pct20">
              <a:fgClr>
                <a:sysClr val="windowText" lastClr="000000">
                  <a:lumMod val="65000"/>
                  <a:lumOff val="35000"/>
                </a:sysClr>
              </a:fgClr>
              <a:bgClr>
                <a:sysClr val="window" lastClr="FFFFFF"/>
              </a:bgClr>
            </a:patt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16'!$E$5:$I$5</c:f>
              <c:strCache>
                <c:ptCount val="5"/>
                <c:pt idx="0">
                  <c:v>Direct aids with impact on deficit</c:v>
                </c:pt>
                <c:pt idx="1">
                  <c:v>Other measures without impact on deficit</c:v>
                </c:pt>
                <c:pt idx="2">
                  <c:v>Direct aids with impact on deficit</c:v>
                </c:pt>
                <c:pt idx="3">
                  <c:v>Other measures without impact on deficit</c:v>
                </c:pt>
                <c:pt idx="4">
                  <c:v>Direct aids with impact on deficit</c:v>
                </c:pt>
              </c:strCache>
            </c:strRef>
          </c:cat>
          <c:val>
            <c:numRef>
              <c:f>'Graf 16'!$E$16:$H$16</c:f>
              <c:numCache>
                <c:formatCode>0.0</c:formatCode>
                <c:ptCount val="4"/>
                <c:pt idx="1">
                  <c:v>1.063466697541519</c:v>
                </c:pt>
                <c:pt idx="3">
                  <c:v>0.30888666948096744</c:v>
                </c:pt>
              </c:numCache>
            </c:numRef>
          </c:val>
          <c:extLst>
            <c:ext xmlns:c16="http://schemas.microsoft.com/office/drawing/2014/chart" uri="{C3380CC4-5D6E-409C-BE32-E72D297353CC}">
              <c16:uniqueId val="{0000000E-7291-4877-AD23-CE3AF4070BD7}"/>
            </c:ext>
          </c:extLst>
        </c:ser>
        <c:dLbls>
          <c:showLegendKey val="0"/>
          <c:showVal val="0"/>
          <c:showCatName val="0"/>
          <c:showSerName val="0"/>
          <c:showPercent val="0"/>
          <c:showBubbleSize val="0"/>
        </c:dLbls>
        <c:gapWidth val="150"/>
        <c:overlap val="100"/>
        <c:axId val="309281776"/>
        <c:axId val="309282168"/>
      </c:barChart>
      <c:lineChart>
        <c:grouping val="stacked"/>
        <c:varyColors val="0"/>
        <c:ser>
          <c:idx val="11"/>
          <c:order val="11"/>
          <c:tx>
            <c:strRef>
              <c:f>'Graf 16'!$D$17</c:f>
              <c:strCache>
                <c:ptCount val="1"/>
                <c:pt idx="0">
                  <c:v>Total</c:v>
                </c:pt>
              </c:strCache>
            </c:strRef>
          </c:tx>
          <c:spPr>
            <a:ln w="28575" cap="rnd">
              <a:noFill/>
              <a:round/>
            </a:ln>
            <a:effectLst/>
          </c:spPr>
          <c:marker>
            <c:symbol val="circle"/>
            <c:size val="7"/>
            <c:spPr>
              <a:solidFill>
                <a:schemeClr val="accent6">
                  <a:lumMod val="60000"/>
                </a:schemeClr>
              </a:solidFill>
              <a:ln w="9525">
                <a:noFill/>
              </a:ln>
              <a:effectLst/>
            </c:spPr>
          </c:marker>
          <c:dPt>
            <c:idx val="1"/>
            <c:marker>
              <c:symbol val="circle"/>
              <c:size val="7"/>
              <c:spPr>
                <a:solidFill>
                  <a:schemeClr val="accent6">
                    <a:lumMod val="60000"/>
                  </a:schemeClr>
                </a:solidFill>
                <a:ln w="9525">
                  <a:noFill/>
                </a:ln>
                <a:effectLst/>
              </c:spPr>
            </c:marker>
            <c:bubble3D val="0"/>
            <c:spPr>
              <a:ln w="28575" cap="rnd">
                <a:noFill/>
                <a:round/>
              </a:ln>
              <a:effectLst/>
            </c:spPr>
            <c:extLst>
              <c:ext xmlns:c16="http://schemas.microsoft.com/office/drawing/2014/chart" uri="{C3380CC4-5D6E-409C-BE32-E72D297353CC}">
                <c16:uniqueId val="{00000010-7291-4877-AD23-CE3AF4070BD7}"/>
              </c:ext>
            </c:extLst>
          </c:dPt>
          <c:dLbls>
            <c:dLbl>
              <c:idx val="0"/>
              <c:layout>
                <c:manualLayout>
                  <c:x val="-4.0050571247814387E-2"/>
                  <c:y val="-0.10856286894050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291-4877-AD23-CE3AF4070BD7}"/>
                </c:ext>
              </c:extLst>
            </c:dLbl>
            <c:dLbl>
              <c:idx val="2"/>
              <c:layout>
                <c:manualLayout>
                  <c:x val="-3.3930282929750921E-2"/>
                  <c:y val="-8.08096537101395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5E-47B1-B432-BE01AFB9666A}"/>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16'!$E$5:$H$5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16'!$E$17:$I$17</c:f>
              <c:numCache>
                <c:formatCode>0.0</c:formatCode>
                <c:ptCount val="5"/>
                <c:pt idx="0">
                  <c:v>1.9237125953278049</c:v>
                </c:pt>
                <c:pt idx="1">
                  <c:v>2.4759424006945858</c:v>
                </c:pt>
                <c:pt idx="2">
                  <c:v>3.0635145622509636</c:v>
                </c:pt>
                <c:pt idx="3">
                  <c:v>0.66914895068281122</c:v>
                </c:pt>
                <c:pt idx="4">
                  <c:v>0.97096369967021801</c:v>
                </c:pt>
              </c:numCache>
            </c:numRef>
          </c:val>
          <c:smooth val="0"/>
          <c:extLst>
            <c:ext xmlns:c16="http://schemas.microsoft.com/office/drawing/2014/chart" uri="{C3380CC4-5D6E-409C-BE32-E72D297353CC}">
              <c16:uniqueId val="{00000011-7291-4877-AD23-CE3AF4070BD7}"/>
            </c:ext>
          </c:extLst>
        </c:ser>
        <c:dLbls>
          <c:showLegendKey val="0"/>
          <c:showVal val="0"/>
          <c:showCatName val="0"/>
          <c:showSerName val="0"/>
          <c:showPercent val="0"/>
          <c:showBubbleSize val="0"/>
        </c:dLbls>
        <c:marker val="1"/>
        <c:smooth val="0"/>
        <c:axId val="309281776"/>
        <c:axId val="309282168"/>
      </c:lineChart>
      <c:catAx>
        <c:axId val="309281776"/>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9282168"/>
        <c:crosses val="autoZero"/>
        <c:auto val="1"/>
        <c:lblAlgn val="ctr"/>
        <c:lblOffset val="100"/>
        <c:noMultiLvlLbl val="0"/>
      </c:catAx>
      <c:valAx>
        <c:axId val="309282168"/>
        <c:scaling>
          <c:orientation val="minMax"/>
          <c:max val="4"/>
          <c:min val="-0.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9281776"/>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ysClr val="window" lastClr="FFFFFF"/>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542666181506315E-2"/>
          <c:y val="5.0925925925925923E-2"/>
          <c:w val="0.90023133352650153"/>
          <c:h val="0.70169515395941362"/>
        </c:manualLayout>
      </c:layout>
      <c:barChart>
        <c:barDir val="col"/>
        <c:grouping val="stacked"/>
        <c:varyColors val="0"/>
        <c:ser>
          <c:idx val="0"/>
          <c:order val="0"/>
          <c:tx>
            <c:strRef>
              <c:f>'Graf 16'!$C$6</c:f>
              <c:strCache>
                <c:ptCount val="1"/>
                <c:pt idx="0">
                  <c:v>Podpora udržania zamestnanosti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16'!$E$6:$I$6</c:f>
              <c:numCache>
                <c:formatCode>0.0</c:formatCode>
                <c:ptCount val="5"/>
                <c:pt idx="0">
                  <c:v>1.2501101602768214</c:v>
                </c:pt>
                <c:pt idx="2">
                  <c:v>1.5506648620923982</c:v>
                </c:pt>
                <c:pt idx="4">
                  <c:v>0.4257663756206822</c:v>
                </c:pt>
              </c:numCache>
            </c:numRef>
          </c:val>
          <c:extLst>
            <c:ext xmlns:c16="http://schemas.microsoft.com/office/drawing/2014/chart" uri="{C3380CC4-5D6E-409C-BE32-E72D297353CC}">
              <c16:uniqueId val="{00000000-FB32-42D3-99E1-DFED9217BEFD}"/>
            </c:ext>
          </c:extLst>
        </c:ser>
        <c:ser>
          <c:idx val="1"/>
          <c:order val="1"/>
          <c:tx>
            <c:strRef>
              <c:f>'Graf 16'!$C$7</c:f>
              <c:strCache>
                <c:ptCount val="1"/>
                <c:pt idx="0">
                  <c:v>Sociálna pomoc </c:v>
                </c:pt>
              </c:strCache>
            </c:strRef>
          </c:tx>
          <c:spPr>
            <a:solidFill>
              <a:schemeClr val="accent1">
                <a:lumMod val="60000"/>
                <a:lumOff val="40000"/>
              </a:schemeClr>
            </a:solidFill>
            <a:ln>
              <a:noFill/>
            </a:ln>
            <a:effectLst/>
          </c:spPr>
          <c:invertIfNegative val="0"/>
          <c:dLbls>
            <c:dLbl>
              <c:idx val="0"/>
              <c:layout>
                <c:manualLayout>
                  <c:x val="-2.5940331925951177E-3"/>
                  <c:y val="8.69470584469616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16'!$E$7:$I$7</c:f>
              <c:numCache>
                <c:formatCode>0.0</c:formatCode>
                <c:ptCount val="5"/>
                <c:pt idx="0">
                  <c:v>0.32652243362411065</c:v>
                </c:pt>
                <c:pt idx="2">
                  <c:v>0.49942477164823806</c:v>
                </c:pt>
                <c:pt idx="4">
                  <c:v>8.5826959789149421E-2</c:v>
                </c:pt>
              </c:numCache>
            </c:numRef>
          </c:val>
          <c:extLst>
            <c:ext xmlns:c16="http://schemas.microsoft.com/office/drawing/2014/chart" uri="{C3380CC4-5D6E-409C-BE32-E72D297353CC}">
              <c16:uniqueId val="{00000002-FB32-42D3-99E1-DFED9217BEFD}"/>
            </c:ext>
          </c:extLst>
        </c:ser>
        <c:ser>
          <c:idx val="2"/>
          <c:order val="2"/>
          <c:tx>
            <c:strRef>
              <c:f>'Graf 16'!$C$8</c:f>
              <c:strCache>
                <c:ptCount val="1"/>
                <c:pt idx="0">
                  <c:v>Odpustenie daní a odvodov</c:v>
                </c:pt>
              </c:strCache>
            </c:strRef>
          </c:tx>
          <c:spPr>
            <a:solidFill>
              <a:schemeClr val="accent3"/>
            </a:solidFill>
            <a:ln>
              <a:noFill/>
            </a:ln>
            <a:effectLst/>
          </c:spPr>
          <c:invertIfNegative val="0"/>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16'!$E$8:$I$8</c:f>
              <c:numCache>
                <c:formatCode>0.0</c:formatCode>
                <c:ptCount val="5"/>
                <c:pt idx="0">
                  <c:v>9.741783377223312E-2</c:v>
                </c:pt>
                <c:pt idx="2">
                  <c:v>1.7411585888862071E-2</c:v>
                </c:pt>
                <c:pt idx="4">
                  <c:v>1.5888738535641521E-3</c:v>
                </c:pt>
              </c:numCache>
            </c:numRef>
          </c:val>
          <c:extLst>
            <c:ext xmlns:c16="http://schemas.microsoft.com/office/drawing/2014/chart" uri="{C3380CC4-5D6E-409C-BE32-E72D297353CC}">
              <c16:uniqueId val="{00000005-FB32-42D3-99E1-DFED9217BEFD}"/>
            </c:ext>
          </c:extLst>
        </c:ser>
        <c:ser>
          <c:idx val="3"/>
          <c:order val="3"/>
          <c:tx>
            <c:strRef>
              <c:f>'Graf 16'!$C$9</c:f>
              <c:strCache>
                <c:ptCount val="1"/>
                <c:pt idx="0">
                  <c:v>Zvýšené výdavky v zdravotníctve</c:v>
                </c:pt>
              </c:strCache>
            </c:strRef>
          </c:tx>
          <c:spPr>
            <a:solidFill>
              <a:schemeClr val="accent1">
                <a:lumMod val="20000"/>
                <a:lumOff val="80000"/>
              </a:schemeClr>
            </a:solidFill>
            <a:ln>
              <a:noFill/>
            </a:ln>
            <a:effectLst/>
          </c:spPr>
          <c:invertIfNegative val="0"/>
          <c:dLbls>
            <c:dLbl>
              <c:idx val="0"/>
              <c:layout>
                <c:manualLayout>
                  <c:x val="1.815823234816582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16'!$E$9:$I$9</c:f>
              <c:numCache>
                <c:formatCode>0.0</c:formatCode>
                <c:ptCount val="5"/>
                <c:pt idx="0">
                  <c:v>0.40971585314663667</c:v>
                </c:pt>
                <c:pt idx="2">
                  <c:v>0.85823543341947839</c:v>
                </c:pt>
                <c:pt idx="4">
                  <c:v>0.24604112941414852</c:v>
                </c:pt>
              </c:numCache>
            </c:numRef>
          </c:val>
          <c:extLst>
            <c:ext xmlns:c16="http://schemas.microsoft.com/office/drawing/2014/chart" uri="{C3380CC4-5D6E-409C-BE32-E72D297353CC}">
              <c16:uniqueId val="{00000007-FB32-42D3-99E1-DFED9217BEFD}"/>
            </c:ext>
          </c:extLst>
        </c:ser>
        <c:ser>
          <c:idx val="4"/>
          <c:order val="4"/>
          <c:tx>
            <c:strRef>
              <c:f>'Graf 16'!$C$10</c:f>
              <c:strCache>
                <c:ptCount val="1"/>
                <c:pt idx="0">
                  <c:v>Iné opatrenia</c:v>
                </c:pt>
              </c:strCache>
            </c:strRef>
          </c:tx>
          <c:spPr>
            <a:solidFill>
              <a:srgbClr val="EADE6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16'!$E$10:$I$10</c:f>
              <c:numCache>
                <c:formatCode>0.0</c:formatCode>
                <c:ptCount val="5"/>
                <c:pt idx="0">
                  <c:v>0.28875642811741747</c:v>
                </c:pt>
                <c:pt idx="2">
                  <c:v>0.55956673496494136</c:v>
                </c:pt>
                <c:pt idx="4">
                  <c:v>0.21174036099267374</c:v>
                </c:pt>
              </c:numCache>
            </c:numRef>
          </c:val>
          <c:extLst>
            <c:ext xmlns:c16="http://schemas.microsoft.com/office/drawing/2014/chart" uri="{C3380CC4-5D6E-409C-BE32-E72D297353CC}">
              <c16:uniqueId val="{00000008-FB32-42D3-99E1-DFED9217BEFD}"/>
            </c:ext>
          </c:extLst>
        </c:ser>
        <c:ser>
          <c:idx val="5"/>
          <c:order val="5"/>
          <c:tx>
            <c:strRef>
              <c:f>'Graf 16'!$C$11</c:f>
              <c:strCache>
                <c:ptCount val="1"/>
                <c:pt idx="0">
                  <c:v>Nešpecifikovaná rezerva</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16'!$E$11:$H$11</c:f>
              <c:numCache>
                <c:formatCode>General</c:formatCode>
                <c:ptCount val="4"/>
              </c:numCache>
            </c:numRef>
          </c:val>
          <c:extLst>
            <c:ext xmlns:c16="http://schemas.microsoft.com/office/drawing/2014/chart" uri="{C3380CC4-5D6E-409C-BE32-E72D297353CC}">
              <c16:uniqueId val="{00000009-FB32-42D3-99E1-DFED9217BEFD}"/>
            </c:ext>
          </c:extLst>
        </c:ser>
        <c:ser>
          <c:idx val="6"/>
          <c:order val="6"/>
          <c:tx>
            <c:strRef>
              <c:f>'Graf 16'!$C$12</c:f>
              <c:strCache>
                <c:ptCount val="1"/>
                <c:pt idx="0">
                  <c:v>Odklad daní a odvodov </c:v>
                </c:pt>
              </c:strCache>
            </c:strRef>
          </c:tx>
          <c:spPr>
            <a:pattFill prst="pct7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16'!$E$12:$H$12</c:f>
              <c:numCache>
                <c:formatCode>0.0</c:formatCode>
                <c:ptCount val="4"/>
                <c:pt idx="1">
                  <c:v>0.53081538494870417</c:v>
                </c:pt>
                <c:pt idx="3">
                  <c:v>3.1240454543894507E-2</c:v>
                </c:pt>
              </c:numCache>
            </c:numRef>
          </c:val>
          <c:extLst>
            <c:ext xmlns:c16="http://schemas.microsoft.com/office/drawing/2014/chart" uri="{C3380CC4-5D6E-409C-BE32-E72D297353CC}">
              <c16:uniqueId val="{0000000A-FB32-42D3-99E1-DFED9217BEFD}"/>
            </c:ext>
          </c:extLst>
        </c:ser>
        <c:ser>
          <c:idx val="7"/>
          <c:order val="7"/>
          <c:tx>
            <c:strRef>
              <c:f>'Graf 16'!$C$13</c:f>
              <c:strCache>
                <c:ptCount val="1"/>
                <c:pt idx="0">
                  <c:v>Bankové garancie </c:v>
                </c:pt>
              </c:strCache>
            </c:strRef>
          </c:tx>
          <c:spPr>
            <a:pattFill prst="pct70">
              <a:fgClr>
                <a:schemeClr val="bg1">
                  <a:lumMod val="85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16'!$E$13:$H$13</c:f>
              <c:numCache>
                <c:formatCode>0.0</c:formatCode>
                <c:ptCount val="4"/>
                <c:pt idx="1">
                  <c:v>0.35059606206840099</c:v>
                </c:pt>
                <c:pt idx="3">
                  <c:v>0.23028105464720006</c:v>
                </c:pt>
              </c:numCache>
            </c:numRef>
          </c:val>
          <c:extLst>
            <c:ext xmlns:c16="http://schemas.microsoft.com/office/drawing/2014/chart" uri="{C3380CC4-5D6E-409C-BE32-E72D297353CC}">
              <c16:uniqueId val="{0000000B-FB32-42D3-99E1-DFED9217BEFD}"/>
            </c:ext>
          </c:extLst>
        </c:ser>
        <c:ser>
          <c:idx val="8"/>
          <c:order val="8"/>
          <c:tx>
            <c:strRef>
              <c:f>'Graf 16'!$C$14</c:f>
              <c:strCache>
                <c:ptCount val="1"/>
                <c:pt idx="0">
                  <c:v>Financovanie z EÚ fondov</c:v>
                </c:pt>
              </c:strCache>
            </c:strRef>
          </c:tx>
          <c:spPr>
            <a:solidFill>
              <a:srgbClr val="B0D6AF">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16'!$E$14:$H$14</c:f>
              <c:numCache>
                <c:formatCode>General</c:formatCode>
                <c:ptCount val="4"/>
                <c:pt idx="0" formatCode="0.0">
                  <c:v>-0.44881011360941431</c:v>
                </c:pt>
                <c:pt idx="2" formatCode="0.0">
                  <c:v>-0.42178882576295446</c:v>
                </c:pt>
              </c:numCache>
            </c:numRef>
          </c:val>
          <c:extLst>
            <c:ext xmlns:c16="http://schemas.microsoft.com/office/drawing/2014/chart" uri="{C3380CC4-5D6E-409C-BE32-E72D297353CC}">
              <c16:uniqueId val="{0000000C-FB32-42D3-99E1-DFED9217BEFD}"/>
            </c:ext>
          </c:extLst>
        </c:ser>
        <c:ser>
          <c:idx val="9"/>
          <c:order val="9"/>
          <c:tx>
            <c:strRef>
              <c:f>'Graf 16'!$C$15</c:f>
              <c:strCache>
                <c:ptCount val="1"/>
                <c:pt idx="0">
                  <c:v>Odložené splátky</c:v>
                </c:pt>
              </c:strCache>
            </c:strRef>
          </c:tx>
          <c:spPr>
            <a:pattFill prst="wave">
              <a:fgClr>
                <a:sysClr val="window" lastClr="FFFFFF">
                  <a:lumMod val="65000"/>
                </a:sysClr>
              </a:fgClr>
              <a:bgClr>
                <a:sysClr val="window" lastClr="FFFFFF"/>
              </a:bgClr>
            </a:pattFill>
            <a:ln w="25400">
              <a:noFill/>
            </a:ln>
            <a:effectLst/>
          </c:spPr>
          <c:invertIfNegative val="0"/>
          <c:dLbls>
            <c:dLbl>
              <c:idx val="0"/>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32-42D3-99E1-DFED9217BE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16'!$E$15:$H$15</c:f>
              <c:numCache>
                <c:formatCode>0.0</c:formatCode>
                <c:ptCount val="4"/>
                <c:pt idx="1">
                  <c:v>0.53106425613596153</c:v>
                </c:pt>
                <c:pt idx="3">
                  <c:v>9.8740772010749253E-2</c:v>
                </c:pt>
              </c:numCache>
            </c:numRef>
          </c:val>
          <c:extLst>
            <c:ext xmlns:c16="http://schemas.microsoft.com/office/drawing/2014/chart" uri="{C3380CC4-5D6E-409C-BE32-E72D297353CC}">
              <c16:uniqueId val="{0000000E-FB32-42D3-99E1-DFED9217BEFD}"/>
            </c:ext>
          </c:extLst>
        </c:ser>
        <c:ser>
          <c:idx val="10"/>
          <c:order val="10"/>
          <c:tx>
            <c:strRef>
              <c:f>'Graf 16'!$C$16</c:f>
              <c:strCache>
                <c:ptCount val="1"/>
                <c:pt idx="0">
                  <c:v>Transfery v rámci verejnej správy</c:v>
                </c:pt>
              </c:strCache>
            </c:strRef>
          </c:tx>
          <c:spPr>
            <a:pattFill prst="pct20">
              <a:fgClr>
                <a:sysClr val="windowText" lastClr="000000">
                  <a:lumMod val="65000"/>
                  <a:lumOff val="35000"/>
                </a:sysClr>
              </a:fgClr>
              <a:bgClr>
                <a:sysClr val="window" lastClr="FFFFFF"/>
              </a:bgClr>
            </a:patt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16'!$E$4:$I$4</c:f>
              <c:strCache>
                <c:ptCount val="5"/>
                <c:pt idx="0">
                  <c:v>Priama pomoc s vplyvom na deficit</c:v>
                </c:pt>
                <c:pt idx="1">
                  <c:v>Ostatné opatrenia bez vplyvu na deficit</c:v>
                </c:pt>
                <c:pt idx="2">
                  <c:v>Priama pomoc s vplyvom na deficit</c:v>
                </c:pt>
                <c:pt idx="3">
                  <c:v>Ostatné opatrenia bez vplyvu na deficit</c:v>
                </c:pt>
                <c:pt idx="4">
                  <c:v>Priama pomoc s vplyvom na deficit</c:v>
                </c:pt>
              </c:strCache>
            </c:strRef>
          </c:cat>
          <c:val>
            <c:numRef>
              <c:f>'Graf 16'!$E$16:$H$16</c:f>
              <c:numCache>
                <c:formatCode>0.0</c:formatCode>
                <c:ptCount val="4"/>
                <c:pt idx="1">
                  <c:v>1.063466697541519</c:v>
                </c:pt>
                <c:pt idx="3">
                  <c:v>0.30888666948096744</c:v>
                </c:pt>
              </c:numCache>
            </c:numRef>
          </c:val>
          <c:extLst>
            <c:ext xmlns:c16="http://schemas.microsoft.com/office/drawing/2014/chart" uri="{C3380CC4-5D6E-409C-BE32-E72D297353CC}">
              <c16:uniqueId val="{0000000F-FB32-42D3-99E1-DFED9217BEFD}"/>
            </c:ext>
          </c:extLst>
        </c:ser>
        <c:dLbls>
          <c:showLegendKey val="0"/>
          <c:showVal val="0"/>
          <c:showCatName val="0"/>
          <c:showSerName val="0"/>
          <c:showPercent val="0"/>
          <c:showBubbleSize val="0"/>
        </c:dLbls>
        <c:gapWidth val="150"/>
        <c:overlap val="100"/>
        <c:axId val="309282952"/>
        <c:axId val="309959384"/>
      </c:barChart>
      <c:lineChart>
        <c:grouping val="stacked"/>
        <c:varyColors val="0"/>
        <c:ser>
          <c:idx val="11"/>
          <c:order val="11"/>
          <c:tx>
            <c:strRef>
              <c:f>'Graf 16'!$D$17</c:f>
              <c:strCache>
                <c:ptCount val="1"/>
                <c:pt idx="0">
                  <c:v>Total</c:v>
                </c:pt>
              </c:strCache>
            </c:strRef>
          </c:tx>
          <c:spPr>
            <a:ln w="28575" cap="rnd">
              <a:noFill/>
              <a:round/>
            </a:ln>
            <a:effectLst/>
          </c:spPr>
          <c:marker>
            <c:symbol val="circle"/>
            <c:size val="7"/>
            <c:spPr>
              <a:solidFill>
                <a:schemeClr val="accent6">
                  <a:lumMod val="60000"/>
                </a:schemeClr>
              </a:solidFill>
              <a:ln w="9525">
                <a:noFill/>
              </a:ln>
              <a:effectLst/>
            </c:spPr>
          </c:marker>
          <c:dPt>
            <c:idx val="1"/>
            <c:marker>
              <c:symbol val="circle"/>
              <c:size val="7"/>
              <c:spPr>
                <a:solidFill>
                  <a:schemeClr val="accent6">
                    <a:lumMod val="60000"/>
                  </a:schemeClr>
                </a:solidFill>
                <a:ln w="9525">
                  <a:noFill/>
                </a:ln>
                <a:effectLst/>
              </c:spPr>
            </c:marker>
            <c:bubble3D val="0"/>
            <c:spPr>
              <a:ln w="28575" cap="rnd">
                <a:noFill/>
                <a:round/>
              </a:ln>
              <a:effectLst/>
            </c:spPr>
            <c:extLst>
              <c:ext xmlns:c16="http://schemas.microsoft.com/office/drawing/2014/chart" uri="{C3380CC4-5D6E-409C-BE32-E72D297353CC}">
                <c16:uniqueId val="{00000011-FB32-42D3-99E1-DFED9217BEFD}"/>
              </c:ext>
            </c:extLst>
          </c:dPt>
          <c:dLbls>
            <c:dLbl>
              <c:idx val="0"/>
              <c:layout>
                <c:manualLayout>
                  <c:x val="-4.0050571247814387E-2"/>
                  <c:y val="-0.10856286894050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32-42D3-99E1-DFED9217BEFD}"/>
                </c:ext>
              </c:extLst>
            </c:dLbl>
            <c:dLbl>
              <c:idx val="2"/>
              <c:layout>
                <c:manualLayout>
                  <c:x val="-3.775051163208467E-2"/>
                  <c:y val="-9.8016237095518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02-46D9-AA66-A5BAD6CC388A}"/>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16'!$E$5:$H$5</c:f>
              <c:strCache>
                <c:ptCount val="4"/>
                <c:pt idx="0">
                  <c:v>Direct aids with impact on deficit</c:v>
                </c:pt>
                <c:pt idx="1">
                  <c:v>Other measures without impact on deficit</c:v>
                </c:pt>
                <c:pt idx="2">
                  <c:v>Direct aids with impact on deficit</c:v>
                </c:pt>
                <c:pt idx="3">
                  <c:v>Other measures without impact on deficit</c:v>
                </c:pt>
              </c:strCache>
            </c:strRef>
          </c:cat>
          <c:val>
            <c:numRef>
              <c:f>'Graf 16'!$E$17:$I$17</c:f>
              <c:numCache>
                <c:formatCode>0.0</c:formatCode>
                <c:ptCount val="5"/>
                <c:pt idx="0">
                  <c:v>1.9237125953278049</c:v>
                </c:pt>
                <c:pt idx="1">
                  <c:v>2.4759424006945858</c:v>
                </c:pt>
                <c:pt idx="2">
                  <c:v>3.0635145622509636</c:v>
                </c:pt>
                <c:pt idx="3">
                  <c:v>0.66914895068281122</c:v>
                </c:pt>
                <c:pt idx="4">
                  <c:v>0.97096369967021801</c:v>
                </c:pt>
              </c:numCache>
            </c:numRef>
          </c:val>
          <c:smooth val="0"/>
          <c:extLst>
            <c:ext xmlns:c16="http://schemas.microsoft.com/office/drawing/2014/chart" uri="{C3380CC4-5D6E-409C-BE32-E72D297353CC}">
              <c16:uniqueId val="{00000013-FB32-42D3-99E1-DFED9217BEFD}"/>
            </c:ext>
          </c:extLst>
        </c:ser>
        <c:dLbls>
          <c:showLegendKey val="0"/>
          <c:showVal val="0"/>
          <c:showCatName val="0"/>
          <c:showSerName val="0"/>
          <c:showPercent val="0"/>
          <c:showBubbleSize val="0"/>
        </c:dLbls>
        <c:marker val="1"/>
        <c:smooth val="0"/>
        <c:axId val="309282952"/>
        <c:axId val="309959384"/>
      </c:lineChart>
      <c:catAx>
        <c:axId val="309282952"/>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9959384"/>
        <c:crosses val="autoZero"/>
        <c:auto val="1"/>
        <c:lblAlgn val="ctr"/>
        <c:lblOffset val="100"/>
        <c:noMultiLvlLbl val="0"/>
      </c:catAx>
      <c:valAx>
        <c:axId val="309959384"/>
        <c:scaling>
          <c:orientation val="minMax"/>
          <c:max val="4"/>
          <c:min val="-0.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09282952"/>
        <c:crosses val="autoZero"/>
        <c:crossBetween val="between"/>
        <c:majorUnit val="0.5"/>
      </c:valAx>
      <c:spPr>
        <a:noFill/>
        <a:ln>
          <a:noFill/>
        </a:ln>
        <a:effectLst/>
      </c:spPr>
    </c:plotArea>
    <c:legend>
      <c:legendPos val="b"/>
      <c:legendEntry>
        <c:idx val="8"/>
        <c:delete val="1"/>
      </c:legendEntry>
      <c:legendEntry>
        <c:idx val="11"/>
        <c:delete val="1"/>
      </c:legendEntry>
      <c:layout>
        <c:manualLayout>
          <c:xMode val="edge"/>
          <c:yMode val="edge"/>
          <c:x val="7.0243559291326474E-2"/>
          <c:y val="0.80017412457589143"/>
          <c:w val="0.92975644070867358"/>
          <c:h val="0.19930350169643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ysClr val="window" lastClr="FFFFFF"/>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celkový</a:t>
            </a:r>
            <a:r>
              <a:rPr lang="sk-SK" baseline="0"/>
              <a:t> </a:t>
            </a:r>
            <a:r>
              <a:rPr lang="sk-SK"/>
              <a:t>vplyv aktualizácie</a:t>
            </a:r>
            <a:r>
              <a:rPr lang="sk-SK" baseline="0"/>
              <a:t> makroekonomických ukazovateľov</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17'!$C$13</c:f>
              <c:strCache>
                <c:ptCount val="1"/>
                <c:pt idx="0">
                  <c:v>celkový vplyv aktualizácie makroekonomických ukazovateľov</c:v>
                </c:pt>
              </c:strCache>
            </c:strRef>
          </c:tx>
          <c:spPr>
            <a:solidFill>
              <a:srgbClr val="355177"/>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17'!$D$13:$G$13</c:f>
              <c:strCache>
                <c:ptCount val="4"/>
                <c:pt idx="0">
                  <c:v>Odvody</c:v>
                </c:pt>
                <c:pt idx="1">
                  <c:v>DPFO</c:v>
                </c:pt>
                <c:pt idx="2">
                  <c:v>DPH</c:v>
                </c:pt>
                <c:pt idx="3">
                  <c:v>ostatné</c:v>
                </c:pt>
              </c:strCache>
            </c:strRef>
          </c:cat>
          <c:val>
            <c:numRef>
              <c:f>'Graf 17'!$D$15:$G$15</c:f>
              <c:numCache>
                <c:formatCode>0.0</c:formatCode>
                <c:ptCount val="4"/>
                <c:pt idx="0">
                  <c:v>0.33437911644664919</c:v>
                </c:pt>
                <c:pt idx="1">
                  <c:v>9.7862538417758868E-2</c:v>
                </c:pt>
                <c:pt idx="2">
                  <c:v>8.5920769111897402E-2</c:v>
                </c:pt>
                <c:pt idx="3">
                  <c:v>-6.8795931425989665E-2</c:v>
                </c:pt>
              </c:numCache>
            </c:numRef>
          </c:val>
          <c:extLst>
            <c:ext xmlns:c16="http://schemas.microsoft.com/office/drawing/2014/chart" uri="{C3380CC4-5D6E-409C-BE32-E72D297353CC}">
              <c16:uniqueId val="{00000000-2930-490B-8F8A-F3DBF17F6B06}"/>
            </c:ext>
          </c:extLst>
        </c:ser>
        <c:dLbls>
          <c:showLegendKey val="0"/>
          <c:showVal val="0"/>
          <c:showCatName val="0"/>
          <c:showSerName val="0"/>
          <c:showPercent val="0"/>
          <c:showBubbleSize val="0"/>
        </c:dLbls>
        <c:gapWidth val="219"/>
        <c:overlap val="-27"/>
        <c:axId val="486520192"/>
        <c:axId val="486520584"/>
      </c:barChart>
      <c:catAx>
        <c:axId val="4865201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6520584"/>
        <c:crosses val="autoZero"/>
        <c:auto val="1"/>
        <c:lblAlgn val="ctr"/>
        <c:lblOffset val="100"/>
        <c:noMultiLvlLbl val="0"/>
      </c:catAx>
      <c:valAx>
        <c:axId val="4865205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6520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zmena efektívnosti výberu daní</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17'!$C$17</c:f>
              <c:strCache>
                <c:ptCount val="1"/>
                <c:pt idx="0">
                  <c:v>zmena efektívnosi výberu dane</c:v>
                </c:pt>
              </c:strCache>
            </c:strRef>
          </c:tx>
          <c:spPr>
            <a:solidFill>
              <a:schemeClr val="accent1"/>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17'!$D$17:$F$17</c:f>
              <c:strCache>
                <c:ptCount val="3"/>
                <c:pt idx="0">
                  <c:v>DPH</c:v>
                </c:pt>
                <c:pt idx="1">
                  <c:v>DPFO</c:v>
                </c:pt>
                <c:pt idx="2">
                  <c:v>ostatné</c:v>
                </c:pt>
              </c:strCache>
            </c:strRef>
          </c:cat>
          <c:val>
            <c:numRef>
              <c:f>'Graf 17'!$D$19:$F$19</c:f>
              <c:numCache>
                <c:formatCode>0.0</c:formatCode>
                <c:ptCount val="3"/>
                <c:pt idx="0">
                  <c:v>0.21889903631267671</c:v>
                </c:pt>
                <c:pt idx="1">
                  <c:v>7.155050701072177E-2</c:v>
                </c:pt>
                <c:pt idx="2">
                  <c:v>2.0631744819372775E-2</c:v>
                </c:pt>
              </c:numCache>
            </c:numRef>
          </c:val>
          <c:extLst>
            <c:ext xmlns:c16="http://schemas.microsoft.com/office/drawing/2014/chart" uri="{C3380CC4-5D6E-409C-BE32-E72D297353CC}">
              <c16:uniqueId val="{00000000-91DC-466B-9E74-6AE6376EDFCA}"/>
            </c:ext>
          </c:extLst>
        </c:ser>
        <c:dLbls>
          <c:showLegendKey val="0"/>
          <c:showVal val="0"/>
          <c:showCatName val="0"/>
          <c:showSerName val="0"/>
          <c:showPercent val="0"/>
          <c:showBubbleSize val="0"/>
        </c:dLbls>
        <c:gapWidth val="219"/>
        <c:overlap val="-27"/>
        <c:axId val="489685416"/>
        <c:axId val="489685808"/>
      </c:barChart>
      <c:catAx>
        <c:axId val="4896854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9685808"/>
        <c:crosses val="autoZero"/>
        <c:auto val="1"/>
        <c:lblAlgn val="ctr"/>
        <c:lblOffset val="100"/>
        <c:noMultiLvlLbl val="0"/>
      </c:catAx>
      <c:valAx>
        <c:axId val="489685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9685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17'!$C$6</c:f>
              <c:strCache>
                <c:ptCount val="1"/>
                <c:pt idx="0">
                  <c:v>vplyv aktualizácie makroeokonomických ukazovateľov za rok 2021</c:v>
                </c:pt>
              </c:strCache>
            </c:strRef>
          </c:tx>
          <c:spPr>
            <a:pattFill prst="dkUpDiag">
              <a:fgClr>
                <a:srgbClr val="002060"/>
              </a:fgClr>
              <a:bgClr>
                <a:sysClr val="window" lastClr="FFFFFF"/>
              </a:bgClr>
            </a:patt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17'!$E$5</c:f>
              <c:numCache>
                <c:formatCode>General</c:formatCode>
                <c:ptCount val="1"/>
                <c:pt idx="0">
                  <c:v>2022</c:v>
                </c:pt>
              </c:numCache>
            </c:numRef>
          </c:cat>
          <c:val>
            <c:numRef>
              <c:f>'Graf 17'!$E$6</c:f>
              <c:numCache>
                <c:formatCode>0.0</c:formatCode>
                <c:ptCount val="1"/>
                <c:pt idx="0">
                  <c:v>0.14584956061521676</c:v>
                </c:pt>
              </c:numCache>
            </c:numRef>
          </c:val>
          <c:extLst>
            <c:ext xmlns:c16="http://schemas.microsoft.com/office/drawing/2014/chart" uri="{C3380CC4-5D6E-409C-BE32-E72D297353CC}">
              <c16:uniqueId val="{00000000-7D3A-458E-8D97-6D7CF4B632A2}"/>
            </c:ext>
          </c:extLst>
        </c:ser>
        <c:ser>
          <c:idx val="5"/>
          <c:order val="1"/>
          <c:tx>
            <c:strRef>
              <c:f>'Graf 17'!$C$7</c:f>
              <c:strCache>
                <c:ptCount val="1"/>
                <c:pt idx="0">
                  <c:v>vplyv aktualizácie makroeokonomických ukazovateľov na rok 2022</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17'!$E$5</c:f>
              <c:numCache>
                <c:formatCode>General</c:formatCode>
                <c:ptCount val="1"/>
                <c:pt idx="0">
                  <c:v>2022</c:v>
                </c:pt>
              </c:numCache>
            </c:numRef>
          </c:cat>
          <c:val>
            <c:numRef>
              <c:f>'Graf 17'!$E$7</c:f>
              <c:numCache>
                <c:formatCode>0.0</c:formatCode>
                <c:ptCount val="1"/>
                <c:pt idx="0">
                  <c:v>0.30351693193509904</c:v>
                </c:pt>
              </c:numCache>
            </c:numRef>
          </c:val>
          <c:extLst>
            <c:ext xmlns:c16="http://schemas.microsoft.com/office/drawing/2014/chart" uri="{C3380CC4-5D6E-409C-BE32-E72D297353CC}">
              <c16:uniqueId val="{00000001-7D3A-458E-8D97-6D7CF4B632A2}"/>
            </c:ext>
          </c:extLst>
        </c:ser>
        <c:ser>
          <c:idx val="1"/>
          <c:order val="2"/>
          <c:tx>
            <c:strRef>
              <c:f>'Graf 17'!$C$8</c:f>
              <c:strCache>
                <c:ptCount val="1"/>
                <c:pt idx="0">
                  <c:v>zmena efektívnosti výberu daní</c:v>
                </c:pt>
              </c:strCache>
            </c:strRef>
          </c:tx>
          <c:spPr>
            <a:solidFill>
              <a:srgbClr val="5B9B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17'!$E$5</c:f>
              <c:numCache>
                <c:formatCode>General</c:formatCode>
                <c:ptCount val="1"/>
                <c:pt idx="0">
                  <c:v>2022</c:v>
                </c:pt>
              </c:numCache>
            </c:numRef>
          </c:cat>
          <c:val>
            <c:numRef>
              <c:f>'Graf 17'!$E$8</c:f>
              <c:numCache>
                <c:formatCode>0.0</c:formatCode>
                <c:ptCount val="1"/>
                <c:pt idx="0">
                  <c:v>0.31108128814277131</c:v>
                </c:pt>
              </c:numCache>
            </c:numRef>
          </c:val>
          <c:extLst>
            <c:ext xmlns:c16="http://schemas.microsoft.com/office/drawing/2014/chart" uri="{C3380CC4-5D6E-409C-BE32-E72D297353CC}">
              <c16:uniqueId val="{00000002-7D3A-458E-8D97-6D7CF4B632A2}"/>
            </c:ext>
          </c:extLst>
        </c:ser>
        <c:ser>
          <c:idx val="8"/>
          <c:order val="3"/>
          <c:tx>
            <c:strRef>
              <c:f>'Graf 17'!$C$9</c:f>
              <c:strCache>
                <c:ptCount val="1"/>
                <c:pt idx="0">
                  <c:v>vplyv legislatívnych zmien</c:v>
                </c:pt>
              </c:strCache>
            </c:strRef>
          </c:tx>
          <c:spPr>
            <a:solidFill>
              <a:srgbClr val="5B9BD5">
                <a:lumMod val="40000"/>
                <a:lumOff val="60000"/>
              </a:srgbClr>
            </a:solidFill>
          </c:spPr>
          <c:invertIfNegative val="0"/>
          <c:cat>
            <c:numRef>
              <c:f>'Graf 17'!$E$5</c:f>
              <c:numCache>
                <c:formatCode>General</c:formatCode>
                <c:ptCount val="1"/>
                <c:pt idx="0">
                  <c:v>2022</c:v>
                </c:pt>
              </c:numCache>
            </c:numRef>
          </c:cat>
          <c:val>
            <c:numRef>
              <c:f>'Graf 17'!$E$9</c:f>
              <c:numCache>
                <c:formatCode>0.0</c:formatCode>
                <c:ptCount val="1"/>
                <c:pt idx="0">
                  <c:v>-1.5789152164202399E-2</c:v>
                </c:pt>
              </c:numCache>
            </c:numRef>
          </c:val>
          <c:extLst>
            <c:ext xmlns:c16="http://schemas.microsoft.com/office/drawing/2014/chart" uri="{C3380CC4-5D6E-409C-BE32-E72D297353CC}">
              <c16:uniqueId val="{00000003-7D3A-458E-8D97-6D7CF4B632A2}"/>
            </c:ext>
          </c:extLst>
        </c:ser>
        <c:ser>
          <c:idx val="3"/>
          <c:order val="4"/>
          <c:tx>
            <c:strRef>
              <c:f>'Graf 17'!$C$10</c:f>
              <c:strCache>
                <c:ptCount val="1"/>
                <c:pt idx="0">
                  <c:v>ostatné vplyvy</c:v>
                </c:pt>
              </c:strCache>
            </c:strRef>
          </c:tx>
          <c:spPr>
            <a:solidFill>
              <a:sysClr val="window" lastClr="FFFFFF">
                <a:lumMod val="65000"/>
              </a:sysClr>
            </a:solidFill>
          </c:spPr>
          <c:invertIfNegative val="0"/>
          <c:cat>
            <c:numRef>
              <c:f>'Graf 17'!$E$5</c:f>
              <c:numCache>
                <c:formatCode>General</c:formatCode>
                <c:ptCount val="1"/>
                <c:pt idx="0">
                  <c:v>2022</c:v>
                </c:pt>
              </c:numCache>
            </c:numRef>
          </c:cat>
          <c:val>
            <c:numRef>
              <c:f>'Graf 17'!$E$10</c:f>
              <c:numCache>
                <c:formatCode>0.0</c:formatCode>
                <c:ptCount val="1"/>
                <c:pt idx="0">
                  <c:v>1.9557270770014037E-2</c:v>
                </c:pt>
              </c:numCache>
            </c:numRef>
          </c:val>
          <c:extLst>
            <c:ext xmlns:c16="http://schemas.microsoft.com/office/drawing/2014/chart" uri="{C3380CC4-5D6E-409C-BE32-E72D297353CC}">
              <c16:uniqueId val="{00000004-7D3A-458E-8D97-6D7CF4B632A2}"/>
            </c:ext>
          </c:extLst>
        </c:ser>
        <c:dLbls>
          <c:showLegendKey val="0"/>
          <c:showVal val="0"/>
          <c:showCatName val="0"/>
          <c:showSerName val="0"/>
          <c:showPercent val="0"/>
          <c:showBubbleSize val="0"/>
        </c:dLbls>
        <c:gapWidth val="150"/>
        <c:overlap val="100"/>
        <c:axId val="489686592"/>
        <c:axId val="489686984"/>
      </c:barChart>
      <c:lineChart>
        <c:grouping val="standard"/>
        <c:varyColors val="0"/>
        <c:ser>
          <c:idx val="2"/>
          <c:order val="5"/>
          <c:tx>
            <c:strRef>
              <c:f>'Graf 17'!$C$11</c:f>
              <c:strCache>
                <c:ptCount val="1"/>
                <c:pt idx="0">
                  <c:v>celkový rozdiel oproti rozpčtu</c:v>
                </c:pt>
              </c:strCache>
            </c:strRef>
          </c:tx>
          <c:marker>
            <c:symbol val="square"/>
            <c:size val="6"/>
            <c:spPr>
              <a:solidFill>
                <a:srgbClr val="FFFFFF"/>
              </a:solidFill>
              <a:ln>
                <a:solidFill>
                  <a:sysClr val="windowText" lastClr="000000"/>
                </a:solidFill>
              </a:ln>
            </c:spPr>
          </c:marker>
          <c:cat>
            <c:numRef>
              <c:f>'Graf 17'!$E$5</c:f>
              <c:numCache>
                <c:formatCode>General</c:formatCode>
                <c:ptCount val="1"/>
                <c:pt idx="0">
                  <c:v>2022</c:v>
                </c:pt>
              </c:numCache>
            </c:numRef>
          </c:cat>
          <c:val>
            <c:numRef>
              <c:f>'Graf 17'!$E$11</c:f>
              <c:numCache>
                <c:formatCode>0.0</c:formatCode>
                <c:ptCount val="1"/>
                <c:pt idx="0">
                  <c:v>0.76421589929889877</c:v>
                </c:pt>
              </c:numCache>
            </c:numRef>
          </c:val>
          <c:smooth val="0"/>
          <c:extLst>
            <c:ext xmlns:c16="http://schemas.microsoft.com/office/drawing/2014/chart" uri="{C3380CC4-5D6E-409C-BE32-E72D297353CC}">
              <c16:uniqueId val="{00000005-7D3A-458E-8D97-6D7CF4B632A2}"/>
            </c:ext>
          </c:extLst>
        </c:ser>
        <c:dLbls>
          <c:showLegendKey val="0"/>
          <c:showVal val="0"/>
          <c:showCatName val="0"/>
          <c:showSerName val="0"/>
          <c:showPercent val="0"/>
          <c:showBubbleSize val="0"/>
        </c:dLbls>
        <c:marker val="1"/>
        <c:smooth val="0"/>
        <c:axId val="489686592"/>
        <c:axId val="489686984"/>
      </c:lineChart>
      <c:catAx>
        <c:axId val="489686592"/>
        <c:scaling>
          <c:orientation val="minMax"/>
        </c:scaling>
        <c:delete val="0"/>
        <c:axPos val="b"/>
        <c:numFmt formatCode="General" sourceLinked="1"/>
        <c:majorTickMark val="out"/>
        <c:minorTickMark val="none"/>
        <c:tickLblPos val="low"/>
        <c:crossAx val="489686984"/>
        <c:crosses val="autoZero"/>
        <c:auto val="1"/>
        <c:lblAlgn val="ctr"/>
        <c:lblOffset val="100"/>
        <c:noMultiLvlLbl val="0"/>
      </c:catAx>
      <c:valAx>
        <c:axId val="489686984"/>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62701815398075245"/>
          <c:y val="1.0537709335005684E-2"/>
          <c:w val="0.37298184601924761"/>
          <c:h val="0.95657104808801552"/>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impact</a:t>
            </a:r>
            <a:r>
              <a:rPr lang="sk-SK" baseline="0"/>
              <a:t> of total macroeconomic changes</a:t>
            </a:r>
            <a:endParaRPr lang="en-US"/>
          </a:p>
        </c:rich>
      </c:tx>
      <c:layout>
        <c:manualLayout>
          <c:xMode val="edge"/>
          <c:yMode val="edge"/>
          <c:x val="0.12956483215292014"/>
          <c:y val="4.814003823405661E-2"/>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17'!$L$13</c:f>
              <c:strCache>
                <c:ptCount val="1"/>
                <c:pt idx="0">
                  <c:v>impact of macroenomomic changes</c:v>
                </c:pt>
              </c:strCache>
            </c:strRef>
          </c:tx>
          <c:spPr>
            <a:solidFill>
              <a:srgbClr val="355177"/>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17'!$M$13:$P$13</c:f>
              <c:strCache>
                <c:ptCount val="4"/>
                <c:pt idx="0">
                  <c:v>SSC</c:v>
                </c:pt>
                <c:pt idx="1">
                  <c:v>PIT</c:v>
                </c:pt>
                <c:pt idx="2">
                  <c:v>VAT</c:v>
                </c:pt>
                <c:pt idx="3">
                  <c:v>other taxes</c:v>
                </c:pt>
              </c:strCache>
            </c:strRef>
          </c:cat>
          <c:val>
            <c:numRef>
              <c:f>'Graf 17'!$M$15:$P$15</c:f>
              <c:numCache>
                <c:formatCode>0.0</c:formatCode>
                <c:ptCount val="4"/>
                <c:pt idx="0">
                  <c:v>0.33437911644664919</c:v>
                </c:pt>
                <c:pt idx="1">
                  <c:v>9.7862538417758868E-2</c:v>
                </c:pt>
                <c:pt idx="2">
                  <c:v>8.5920769111897402E-2</c:v>
                </c:pt>
                <c:pt idx="3">
                  <c:v>-6.8795931425989665E-2</c:v>
                </c:pt>
              </c:numCache>
            </c:numRef>
          </c:val>
          <c:extLst>
            <c:ext xmlns:c16="http://schemas.microsoft.com/office/drawing/2014/chart" uri="{C3380CC4-5D6E-409C-BE32-E72D297353CC}">
              <c16:uniqueId val="{00000000-CC6B-4F24-BEBF-0461C245A174}"/>
            </c:ext>
          </c:extLst>
        </c:ser>
        <c:dLbls>
          <c:showLegendKey val="0"/>
          <c:showVal val="0"/>
          <c:showCatName val="0"/>
          <c:showSerName val="0"/>
          <c:showPercent val="0"/>
          <c:showBubbleSize val="0"/>
        </c:dLbls>
        <c:gapWidth val="219"/>
        <c:overlap val="-27"/>
        <c:axId val="489687768"/>
        <c:axId val="489688160"/>
      </c:barChart>
      <c:catAx>
        <c:axId val="4896877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9688160"/>
        <c:crosses val="autoZero"/>
        <c:auto val="1"/>
        <c:lblAlgn val="ctr"/>
        <c:lblOffset val="100"/>
        <c:noMultiLvlLbl val="0"/>
      </c:catAx>
      <c:valAx>
        <c:axId val="48968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489687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r>
              <a:rPr lang="sk-SK"/>
              <a:t>changes in the efficiency of tax collection</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50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'Graf 17'!$L$17</c:f>
              <c:strCache>
                <c:ptCount val="1"/>
                <c:pt idx="0">
                  <c:v>changes in the efficiency of tax collection</c:v>
                </c:pt>
              </c:strCache>
            </c:strRef>
          </c:tx>
          <c:spPr>
            <a:solidFill>
              <a:schemeClr val="accent1"/>
            </a:solidFill>
            <a:ln>
              <a:noFill/>
            </a:ln>
            <a:effectLst/>
          </c:spPr>
          <c:invertIfNegative val="0"/>
          <c:dLbls>
            <c:numFmt formatCode="#,##0.0" sourceLinked="0"/>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17'!$M$17:$O$17</c:f>
              <c:strCache>
                <c:ptCount val="3"/>
                <c:pt idx="0">
                  <c:v>VAT</c:v>
                </c:pt>
                <c:pt idx="1">
                  <c:v>PIT</c:v>
                </c:pt>
                <c:pt idx="2">
                  <c:v>other taxes</c:v>
                </c:pt>
              </c:strCache>
            </c:strRef>
          </c:cat>
          <c:val>
            <c:numRef>
              <c:f>'Graf 17'!$M$19:$O$19</c:f>
              <c:numCache>
                <c:formatCode>0.0</c:formatCode>
                <c:ptCount val="3"/>
                <c:pt idx="0">
                  <c:v>0.21889903631267671</c:v>
                </c:pt>
                <c:pt idx="1">
                  <c:v>7.155050701072177E-2</c:v>
                </c:pt>
                <c:pt idx="2">
                  <c:v>2.0631744819372775E-2</c:v>
                </c:pt>
              </c:numCache>
            </c:numRef>
          </c:val>
          <c:extLst>
            <c:ext xmlns:c16="http://schemas.microsoft.com/office/drawing/2014/chart" uri="{C3380CC4-5D6E-409C-BE32-E72D297353CC}">
              <c16:uniqueId val="{00000000-DA9B-41E6-B9DF-310E14609716}"/>
            </c:ext>
          </c:extLst>
        </c:ser>
        <c:dLbls>
          <c:showLegendKey val="0"/>
          <c:showVal val="0"/>
          <c:showCatName val="0"/>
          <c:showSerName val="0"/>
          <c:showPercent val="0"/>
          <c:showBubbleSize val="0"/>
        </c:dLbls>
        <c:gapWidth val="219"/>
        <c:overlap val="-27"/>
        <c:axId val="303937408"/>
        <c:axId val="303937800"/>
      </c:barChart>
      <c:catAx>
        <c:axId val="303937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03937800"/>
        <c:crosses val="autoZero"/>
        <c:auto val="1"/>
        <c:lblAlgn val="ctr"/>
        <c:lblOffset val="100"/>
        <c:noMultiLvlLbl val="0"/>
      </c:catAx>
      <c:valAx>
        <c:axId val="303937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schemeClr>
                </a:solidFill>
                <a:latin typeface="Arial Narrow" panose="020B0606020202030204" pitchFamily="34" charset="0"/>
                <a:ea typeface="+mn-ea"/>
                <a:cs typeface="+mn-cs"/>
              </a:defRPr>
            </a:pPr>
            <a:endParaRPr lang="en-US"/>
          </a:p>
        </c:txPr>
        <c:crossAx val="3039374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chemeClr val="tx1">
              <a:lumMod val="50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3830599300087489"/>
          <c:h val="0.85748137319626516"/>
        </c:manualLayout>
      </c:layout>
      <c:barChart>
        <c:barDir val="col"/>
        <c:grouping val="stacked"/>
        <c:varyColors val="0"/>
        <c:ser>
          <c:idx val="0"/>
          <c:order val="0"/>
          <c:tx>
            <c:strRef>
              <c:f>'Graf 17'!$L$6</c:f>
              <c:strCache>
                <c:ptCount val="1"/>
                <c:pt idx="0">
                  <c:v>impact of macroeconomic changes in 2021</c:v>
                </c:pt>
              </c:strCache>
            </c:strRef>
          </c:tx>
          <c:spPr>
            <a:pattFill prst="dkUpDiag">
              <a:fgClr>
                <a:srgbClr val="002060"/>
              </a:fgClr>
              <a:bgClr>
                <a:sysClr val="window" lastClr="FFFFFF"/>
              </a:bgClr>
            </a:patt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17'!$N$5</c:f>
              <c:numCache>
                <c:formatCode>General</c:formatCode>
                <c:ptCount val="1"/>
                <c:pt idx="0">
                  <c:v>2022</c:v>
                </c:pt>
              </c:numCache>
            </c:numRef>
          </c:cat>
          <c:val>
            <c:numRef>
              <c:f>'Graf 17'!$N$6</c:f>
              <c:numCache>
                <c:formatCode>0.0</c:formatCode>
                <c:ptCount val="1"/>
                <c:pt idx="0">
                  <c:v>0.14584956061521676</c:v>
                </c:pt>
              </c:numCache>
            </c:numRef>
          </c:val>
          <c:extLst>
            <c:ext xmlns:c16="http://schemas.microsoft.com/office/drawing/2014/chart" uri="{C3380CC4-5D6E-409C-BE32-E72D297353CC}">
              <c16:uniqueId val="{00000000-1AD9-4446-A44F-7213B4D7D1DF}"/>
            </c:ext>
          </c:extLst>
        </c:ser>
        <c:ser>
          <c:idx val="5"/>
          <c:order val="1"/>
          <c:tx>
            <c:strRef>
              <c:f>'Graf 17'!$L$7</c:f>
              <c:strCache>
                <c:ptCount val="1"/>
                <c:pt idx="0">
                  <c:v>impact of macroeconomic changes in 2022</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17'!$N$5</c:f>
              <c:numCache>
                <c:formatCode>General</c:formatCode>
                <c:ptCount val="1"/>
                <c:pt idx="0">
                  <c:v>2022</c:v>
                </c:pt>
              </c:numCache>
            </c:numRef>
          </c:cat>
          <c:val>
            <c:numRef>
              <c:f>'Graf 17'!$N$7</c:f>
              <c:numCache>
                <c:formatCode>0.0</c:formatCode>
                <c:ptCount val="1"/>
                <c:pt idx="0">
                  <c:v>0.30351693193509904</c:v>
                </c:pt>
              </c:numCache>
            </c:numRef>
          </c:val>
          <c:extLst>
            <c:ext xmlns:c16="http://schemas.microsoft.com/office/drawing/2014/chart" uri="{C3380CC4-5D6E-409C-BE32-E72D297353CC}">
              <c16:uniqueId val="{00000001-1AD9-4446-A44F-7213B4D7D1DF}"/>
            </c:ext>
          </c:extLst>
        </c:ser>
        <c:ser>
          <c:idx val="1"/>
          <c:order val="2"/>
          <c:tx>
            <c:strRef>
              <c:f>'Graf 17'!$L$8</c:f>
              <c:strCache>
                <c:ptCount val="1"/>
                <c:pt idx="0">
                  <c:v>changes in the efficiency of tax collection</c:v>
                </c:pt>
              </c:strCache>
            </c:strRef>
          </c:tx>
          <c:spPr>
            <a:solidFill>
              <a:srgbClr val="5B9B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17'!$N$5</c:f>
              <c:numCache>
                <c:formatCode>General</c:formatCode>
                <c:ptCount val="1"/>
                <c:pt idx="0">
                  <c:v>2022</c:v>
                </c:pt>
              </c:numCache>
            </c:numRef>
          </c:cat>
          <c:val>
            <c:numRef>
              <c:f>'Graf 17'!$N$8</c:f>
              <c:numCache>
                <c:formatCode>0.0</c:formatCode>
                <c:ptCount val="1"/>
                <c:pt idx="0">
                  <c:v>0.31108128814277131</c:v>
                </c:pt>
              </c:numCache>
            </c:numRef>
          </c:val>
          <c:extLst>
            <c:ext xmlns:c16="http://schemas.microsoft.com/office/drawing/2014/chart" uri="{C3380CC4-5D6E-409C-BE32-E72D297353CC}">
              <c16:uniqueId val="{00000002-1AD9-4446-A44F-7213B4D7D1DF}"/>
            </c:ext>
          </c:extLst>
        </c:ser>
        <c:ser>
          <c:idx val="8"/>
          <c:order val="3"/>
          <c:tx>
            <c:strRef>
              <c:f>'Graf 17'!$L$9</c:f>
              <c:strCache>
                <c:ptCount val="1"/>
                <c:pt idx="0">
                  <c:v>impact of legislative changes</c:v>
                </c:pt>
              </c:strCache>
            </c:strRef>
          </c:tx>
          <c:spPr>
            <a:solidFill>
              <a:srgbClr val="5B9BD5">
                <a:lumMod val="40000"/>
                <a:lumOff val="60000"/>
              </a:srgbClr>
            </a:solidFill>
          </c:spPr>
          <c:invertIfNegative val="0"/>
          <c:cat>
            <c:numRef>
              <c:f>'Graf 17'!$N$5</c:f>
              <c:numCache>
                <c:formatCode>General</c:formatCode>
                <c:ptCount val="1"/>
                <c:pt idx="0">
                  <c:v>2022</c:v>
                </c:pt>
              </c:numCache>
            </c:numRef>
          </c:cat>
          <c:val>
            <c:numRef>
              <c:f>'Graf 17'!$N$9</c:f>
              <c:numCache>
                <c:formatCode>0.0</c:formatCode>
                <c:ptCount val="1"/>
                <c:pt idx="0">
                  <c:v>-1.5789152164202399E-2</c:v>
                </c:pt>
              </c:numCache>
            </c:numRef>
          </c:val>
          <c:extLst>
            <c:ext xmlns:c16="http://schemas.microsoft.com/office/drawing/2014/chart" uri="{C3380CC4-5D6E-409C-BE32-E72D297353CC}">
              <c16:uniqueId val="{00000003-1AD9-4446-A44F-7213B4D7D1DF}"/>
            </c:ext>
          </c:extLst>
        </c:ser>
        <c:ser>
          <c:idx val="3"/>
          <c:order val="4"/>
          <c:tx>
            <c:strRef>
              <c:f>'Graf 17'!$L$10</c:f>
              <c:strCache>
                <c:ptCount val="1"/>
                <c:pt idx="0">
                  <c:v>other impacts</c:v>
                </c:pt>
              </c:strCache>
            </c:strRef>
          </c:tx>
          <c:spPr>
            <a:solidFill>
              <a:sysClr val="window" lastClr="FFFFFF">
                <a:lumMod val="65000"/>
              </a:sysClr>
            </a:solidFill>
          </c:spPr>
          <c:invertIfNegative val="0"/>
          <c:cat>
            <c:numRef>
              <c:f>'Graf 17'!$N$5</c:f>
              <c:numCache>
                <c:formatCode>General</c:formatCode>
                <c:ptCount val="1"/>
                <c:pt idx="0">
                  <c:v>2022</c:v>
                </c:pt>
              </c:numCache>
            </c:numRef>
          </c:cat>
          <c:val>
            <c:numRef>
              <c:f>'Graf 17'!$N$10</c:f>
              <c:numCache>
                <c:formatCode>0.0</c:formatCode>
                <c:ptCount val="1"/>
                <c:pt idx="0">
                  <c:v>1.9557270770014037E-2</c:v>
                </c:pt>
              </c:numCache>
            </c:numRef>
          </c:val>
          <c:extLst>
            <c:ext xmlns:c16="http://schemas.microsoft.com/office/drawing/2014/chart" uri="{C3380CC4-5D6E-409C-BE32-E72D297353CC}">
              <c16:uniqueId val="{00000004-1AD9-4446-A44F-7213B4D7D1DF}"/>
            </c:ext>
          </c:extLst>
        </c:ser>
        <c:dLbls>
          <c:showLegendKey val="0"/>
          <c:showVal val="0"/>
          <c:showCatName val="0"/>
          <c:showSerName val="0"/>
          <c:showPercent val="0"/>
          <c:showBubbleSize val="0"/>
        </c:dLbls>
        <c:gapWidth val="150"/>
        <c:overlap val="100"/>
        <c:axId val="303938584"/>
        <c:axId val="303938976"/>
      </c:barChart>
      <c:lineChart>
        <c:grouping val="standard"/>
        <c:varyColors val="0"/>
        <c:ser>
          <c:idx val="2"/>
          <c:order val="5"/>
          <c:tx>
            <c:strRef>
              <c:f>'Graf 17'!$L$11</c:f>
              <c:strCache>
                <c:ptCount val="1"/>
                <c:pt idx="0">
                  <c:v>total change</c:v>
                </c:pt>
              </c:strCache>
            </c:strRef>
          </c:tx>
          <c:marker>
            <c:symbol val="square"/>
            <c:size val="6"/>
            <c:spPr>
              <a:solidFill>
                <a:srgbClr val="FFFFFF"/>
              </a:solidFill>
              <a:ln>
                <a:solidFill>
                  <a:sysClr val="windowText" lastClr="000000"/>
                </a:solidFill>
              </a:ln>
            </c:spPr>
          </c:marker>
          <c:cat>
            <c:numRef>
              <c:f>'Graf 17'!$N$5</c:f>
              <c:numCache>
                <c:formatCode>General</c:formatCode>
                <c:ptCount val="1"/>
                <c:pt idx="0">
                  <c:v>2022</c:v>
                </c:pt>
              </c:numCache>
            </c:numRef>
          </c:cat>
          <c:val>
            <c:numRef>
              <c:f>'Graf 17'!$N$11</c:f>
              <c:numCache>
                <c:formatCode>0.0</c:formatCode>
                <c:ptCount val="1"/>
                <c:pt idx="0">
                  <c:v>0.76421589929889877</c:v>
                </c:pt>
              </c:numCache>
            </c:numRef>
          </c:val>
          <c:smooth val="0"/>
          <c:extLst>
            <c:ext xmlns:c16="http://schemas.microsoft.com/office/drawing/2014/chart" uri="{C3380CC4-5D6E-409C-BE32-E72D297353CC}">
              <c16:uniqueId val="{00000005-1AD9-4446-A44F-7213B4D7D1DF}"/>
            </c:ext>
          </c:extLst>
        </c:ser>
        <c:dLbls>
          <c:showLegendKey val="0"/>
          <c:showVal val="0"/>
          <c:showCatName val="0"/>
          <c:showSerName val="0"/>
          <c:showPercent val="0"/>
          <c:showBubbleSize val="0"/>
        </c:dLbls>
        <c:marker val="1"/>
        <c:smooth val="0"/>
        <c:axId val="303938584"/>
        <c:axId val="303938976"/>
      </c:lineChart>
      <c:catAx>
        <c:axId val="303938584"/>
        <c:scaling>
          <c:orientation val="minMax"/>
        </c:scaling>
        <c:delete val="0"/>
        <c:axPos val="b"/>
        <c:numFmt formatCode="General" sourceLinked="1"/>
        <c:majorTickMark val="out"/>
        <c:minorTickMark val="none"/>
        <c:tickLblPos val="low"/>
        <c:crossAx val="303938976"/>
        <c:crosses val="autoZero"/>
        <c:auto val="1"/>
        <c:lblAlgn val="ctr"/>
        <c:lblOffset val="100"/>
        <c:noMultiLvlLbl val="0"/>
      </c:catAx>
      <c:valAx>
        <c:axId val="303938976"/>
        <c:scaling>
          <c:orientation val="minMax"/>
        </c:scaling>
        <c:delete val="0"/>
        <c:axPos val="l"/>
        <c:majorGridlines>
          <c:spPr>
            <a:ln>
              <a:solidFill>
                <a:srgbClr val="868585">
                  <a:lumMod val="40000"/>
                  <a:lumOff val="60000"/>
                </a:srgbClr>
              </a:solidFill>
              <a:prstDash val="sysDot"/>
            </a:ln>
          </c:spPr>
        </c:majorGridlines>
        <c:numFmt formatCode="#,##0.0" sourceLinked="0"/>
        <c:majorTickMark val="out"/>
        <c:minorTickMark val="none"/>
        <c:tickLblPos val="nextTo"/>
        <c:spPr>
          <a:ln>
            <a:noFill/>
          </a:ln>
        </c:spPr>
        <c:crossAx val="303938584"/>
        <c:crosses val="autoZero"/>
        <c:crossBetween val="between"/>
      </c:valAx>
    </c:plotArea>
    <c:legend>
      <c:legendPos val="r"/>
      <c:layout>
        <c:manualLayout>
          <c:xMode val="edge"/>
          <c:yMode val="edge"/>
          <c:x val="0.62701815398075245"/>
          <c:y val="1.0537709335005684E-2"/>
          <c:w val="0.37298184601924761"/>
          <c:h val="0.95657104808801552"/>
        </c:manualLayout>
      </c:layout>
      <c:overlay val="1"/>
      <c:txPr>
        <a:bodyPr/>
        <a:lstStyle/>
        <a:p>
          <a:pPr>
            <a:defRPr>
              <a:solidFill>
                <a:schemeClr val="tx1">
                  <a:lumMod val="50000"/>
                </a:schemeClr>
              </a:solidFill>
            </a:defRPr>
          </a:pPr>
          <a:endParaRPr lang="en-US"/>
        </a:p>
      </c:txPr>
    </c:legend>
    <c:plotVisOnly val="1"/>
    <c:dispBlanksAs val="gap"/>
    <c:showDLblsOverMax val="0"/>
  </c:chart>
  <c:spPr>
    <a:ln>
      <a:noFill/>
    </a:ln>
  </c:spPr>
  <c:txPr>
    <a:bodyPr/>
    <a:lstStyle/>
    <a:p>
      <a:pPr>
        <a:defRPr sz="900">
          <a:latin typeface="Arial Narrow" panose="020B0606020202030204" pitchFamily="34" charset="0"/>
          <a:cs typeface="Calibri Light" panose="020F0302020204030204" pitchFamily="34" charset="0"/>
        </a:defRPr>
      </a:pPr>
      <a:endParaRPr lang="en-U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82360815031478E-2"/>
          <c:y val="7.3875106928999165E-2"/>
          <c:w val="0.88681971843441276"/>
          <c:h val="0.78461999933342963"/>
        </c:manualLayout>
      </c:layout>
      <c:barChart>
        <c:barDir val="col"/>
        <c:grouping val="clustered"/>
        <c:varyColors val="0"/>
        <c:ser>
          <c:idx val="1"/>
          <c:order val="1"/>
          <c:tx>
            <c:strRef>
              <c:f>'Graf 18 + Tab 8'!$A$5</c:f>
              <c:strCache>
                <c:ptCount val="1"/>
                <c:pt idx="0">
                  <c:v>Kumulatívne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18 + Tab 8'!$B$3:$K$3</c:f>
              <c:strCache>
                <c:ptCount val="10"/>
                <c:pt idx="0">
                  <c:v>marec</c:v>
                </c:pt>
                <c:pt idx="1">
                  <c:v>apríl</c:v>
                </c:pt>
                <c:pt idx="2">
                  <c:v>máj</c:v>
                </c:pt>
                <c:pt idx="3">
                  <c:v>jún</c:v>
                </c:pt>
                <c:pt idx="4">
                  <c:v>júl</c:v>
                </c:pt>
                <c:pt idx="5">
                  <c:v>august</c:v>
                </c:pt>
                <c:pt idx="6">
                  <c:v>september</c:v>
                </c:pt>
                <c:pt idx="7">
                  <c:v>október</c:v>
                </c:pt>
                <c:pt idx="8">
                  <c:v>november</c:v>
                </c:pt>
                <c:pt idx="9">
                  <c:v>december</c:v>
                </c:pt>
              </c:strCache>
            </c:strRef>
          </c:cat>
          <c:val>
            <c:numRef>
              <c:f>'Graf 18 + Tab 8'!$B$5:$K$5</c:f>
              <c:numCache>
                <c:formatCode>0.0</c:formatCode>
                <c:ptCount val="10"/>
                <c:pt idx="0">
                  <c:v>59.118000000000002</c:v>
                </c:pt>
                <c:pt idx="1">
                  <c:v>62.2</c:v>
                </c:pt>
                <c:pt idx="2">
                  <c:v>73.400000000000006</c:v>
                </c:pt>
                <c:pt idx="3">
                  <c:v>82.300000000000011</c:v>
                </c:pt>
                <c:pt idx="4">
                  <c:v>88.500000000000014</c:v>
                </c:pt>
                <c:pt idx="5">
                  <c:v>93.500000000000014</c:v>
                </c:pt>
                <c:pt idx="6">
                  <c:v>97.500000000000014</c:v>
                </c:pt>
                <c:pt idx="7">
                  <c:v>100.70000000000002</c:v>
                </c:pt>
                <c:pt idx="8">
                  <c:v>102.30000000000001</c:v>
                </c:pt>
                <c:pt idx="9">
                  <c:v>103.10000000000001</c:v>
                </c:pt>
              </c:numCache>
            </c:numRef>
          </c:val>
          <c:extLst>
            <c:ext xmlns:c16="http://schemas.microsoft.com/office/drawing/2014/chart" uri="{C3380CC4-5D6E-409C-BE32-E72D297353CC}">
              <c16:uniqueId val="{00000000-D944-48DD-A0EE-F240B6C3DED4}"/>
            </c:ext>
          </c:extLst>
        </c:ser>
        <c:dLbls>
          <c:showLegendKey val="0"/>
          <c:showVal val="0"/>
          <c:showCatName val="0"/>
          <c:showSerName val="0"/>
          <c:showPercent val="0"/>
          <c:showBubbleSize val="0"/>
        </c:dLbls>
        <c:gapWidth val="150"/>
        <c:axId val="557539920"/>
        <c:axId val="561011080"/>
      </c:barChart>
      <c:lineChart>
        <c:grouping val="standard"/>
        <c:varyColors val="0"/>
        <c:ser>
          <c:idx val="0"/>
          <c:order val="0"/>
          <c:tx>
            <c:strRef>
              <c:f>'Graf 18 + Tab 8'!$A$4</c:f>
              <c:strCache>
                <c:ptCount val="1"/>
                <c:pt idx="0">
                  <c:v>Mesačne</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D944-48DD-A0EE-F240B6C3DED4}"/>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[76]Pocty_utecencov!$C$34:$L$34</c:f>
              <c:strCache>
                <c:ptCount val="10"/>
                <c:pt idx="0">
                  <c:v>marec</c:v>
                </c:pt>
                <c:pt idx="1">
                  <c:v>apríl</c:v>
                </c:pt>
                <c:pt idx="2">
                  <c:v>máj</c:v>
                </c:pt>
                <c:pt idx="3">
                  <c:v>jún</c:v>
                </c:pt>
                <c:pt idx="4">
                  <c:v>júl</c:v>
                </c:pt>
                <c:pt idx="5">
                  <c:v>august</c:v>
                </c:pt>
                <c:pt idx="6">
                  <c:v>september</c:v>
                </c:pt>
                <c:pt idx="7">
                  <c:v>október</c:v>
                </c:pt>
                <c:pt idx="8">
                  <c:v>november</c:v>
                </c:pt>
                <c:pt idx="9">
                  <c:v>december</c:v>
                </c:pt>
              </c:strCache>
            </c:strRef>
          </c:cat>
          <c:val>
            <c:numRef>
              <c:f>'Graf 18 + Tab 8'!$B$4:$K$4</c:f>
              <c:numCache>
                <c:formatCode>0.0</c:formatCode>
                <c:ptCount val="10"/>
                <c:pt idx="0">
                  <c:v>59.118000000000002</c:v>
                </c:pt>
                <c:pt idx="1">
                  <c:v>14.9</c:v>
                </c:pt>
                <c:pt idx="2">
                  <c:v>11.2</c:v>
                </c:pt>
                <c:pt idx="3">
                  <c:v>8.9</c:v>
                </c:pt>
                <c:pt idx="4">
                  <c:v>6.2</c:v>
                </c:pt>
                <c:pt idx="5">
                  <c:v>5</c:v>
                </c:pt>
                <c:pt idx="6">
                  <c:v>4</c:v>
                </c:pt>
                <c:pt idx="7">
                  <c:v>3.2</c:v>
                </c:pt>
                <c:pt idx="8">
                  <c:v>1.6</c:v>
                </c:pt>
                <c:pt idx="9">
                  <c:v>0.8</c:v>
                </c:pt>
              </c:numCache>
            </c:numRef>
          </c:val>
          <c:smooth val="0"/>
          <c:extLst>
            <c:ext xmlns:c16="http://schemas.microsoft.com/office/drawing/2014/chart" uri="{C3380CC4-5D6E-409C-BE32-E72D297353CC}">
              <c16:uniqueId val="{00000002-D944-48DD-A0EE-F240B6C3DED4}"/>
            </c:ext>
          </c:extLst>
        </c:ser>
        <c:dLbls>
          <c:showLegendKey val="0"/>
          <c:showVal val="0"/>
          <c:showCatName val="0"/>
          <c:showSerName val="0"/>
          <c:showPercent val="0"/>
          <c:showBubbleSize val="0"/>
        </c:dLbls>
        <c:marker val="1"/>
        <c:smooth val="0"/>
        <c:axId val="557539920"/>
        <c:axId val="561011080"/>
      </c:lineChart>
      <c:catAx>
        <c:axId val="55753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8.0442955969702301E-2"/>
          <c:y val="9.2080477264395166E-2"/>
          <c:w val="0.17546380473974546"/>
          <c:h val="0.17424771977381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82360815031478E-2"/>
          <c:y val="7.3875106928999165E-2"/>
          <c:w val="0.88681971843441276"/>
          <c:h val="0.78461999933342963"/>
        </c:manualLayout>
      </c:layout>
      <c:barChart>
        <c:barDir val="col"/>
        <c:grouping val="clustered"/>
        <c:varyColors val="0"/>
        <c:ser>
          <c:idx val="1"/>
          <c:order val="1"/>
          <c:tx>
            <c:strRef>
              <c:f>'Graf 18 + Tab 8'!$A$27</c:f>
              <c:strCache>
                <c:ptCount val="1"/>
                <c:pt idx="0">
                  <c:v>Cumulative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 18 + Tab 8'!$B$25:$K$25</c:f>
              <c:strCache>
                <c:ptCount val="10"/>
                <c:pt idx="0">
                  <c:v>March</c:v>
                </c:pt>
                <c:pt idx="1">
                  <c:v>April</c:v>
                </c:pt>
                <c:pt idx="2">
                  <c:v>May</c:v>
                </c:pt>
                <c:pt idx="3">
                  <c:v>June</c:v>
                </c:pt>
                <c:pt idx="4">
                  <c:v>July</c:v>
                </c:pt>
                <c:pt idx="5">
                  <c:v>August</c:v>
                </c:pt>
                <c:pt idx="6">
                  <c:v>September</c:v>
                </c:pt>
                <c:pt idx="7">
                  <c:v>October</c:v>
                </c:pt>
                <c:pt idx="8">
                  <c:v>November</c:v>
                </c:pt>
                <c:pt idx="9">
                  <c:v>December</c:v>
                </c:pt>
              </c:strCache>
            </c:strRef>
          </c:cat>
          <c:val>
            <c:numRef>
              <c:f>'Graf 18 + Tab 8'!$B$27:$K$27</c:f>
              <c:numCache>
                <c:formatCode>0.0</c:formatCode>
                <c:ptCount val="10"/>
                <c:pt idx="0">
                  <c:v>59.118000000000002</c:v>
                </c:pt>
                <c:pt idx="1">
                  <c:v>62.2</c:v>
                </c:pt>
                <c:pt idx="2">
                  <c:v>73.400000000000006</c:v>
                </c:pt>
                <c:pt idx="3">
                  <c:v>82.300000000000011</c:v>
                </c:pt>
                <c:pt idx="4">
                  <c:v>88.500000000000014</c:v>
                </c:pt>
                <c:pt idx="5">
                  <c:v>93.500000000000014</c:v>
                </c:pt>
                <c:pt idx="6">
                  <c:v>97.500000000000014</c:v>
                </c:pt>
                <c:pt idx="7">
                  <c:v>100.70000000000002</c:v>
                </c:pt>
                <c:pt idx="8">
                  <c:v>102.30000000000001</c:v>
                </c:pt>
                <c:pt idx="9">
                  <c:v>103.10000000000001</c:v>
                </c:pt>
              </c:numCache>
            </c:numRef>
          </c:val>
          <c:extLst>
            <c:ext xmlns:c16="http://schemas.microsoft.com/office/drawing/2014/chart" uri="{C3380CC4-5D6E-409C-BE32-E72D297353CC}">
              <c16:uniqueId val="{00000000-2B96-4142-8C0D-281A21DB1A97}"/>
            </c:ext>
          </c:extLst>
        </c:ser>
        <c:dLbls>
          <c:showLegendKey val="0"/>
          <c:showVal val="0"/>
          <c:showCatName val="0"/>
          <c:showSerName val="0"/>
          <c:showPercent val="0"/>
          <c:showBubbleSize val="0"/>
        </c:dLbls>
        <c:gapWidth val="150"/>
        <c:axId val="557539920"/>
        <c:axId val="561011080"/>
      </c:barChart>
      <c:lineChart>
        <c:grouping val="standard"/>
        <c:varyColors val="0"/>
        <c:ser>
          <c:idx val="0"/>
          <c:order val="0"/>
          <c:tx>
            <c:strRef>
              <c:f>'Graf 18 + Tab 8'!$A$26</c:f>
              <c:strCache>
                <c:ptCount val="1"/>
                <c:pt idx="0">
                  <c:v>Monthly</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2B96-4142-8C0D-281A21DB1A97}"/>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[76]Pocty_utecencov!$C$34:$L$34</c:f>
              <c:strCache>
                <c:ptCount val="10"/>
                <c:pt idx="0">
                  <c:v>marec</c:v>
                </c:pt>
                <c:pt idx="1">
                  <c:v>apríl</c:v>
                </c:pt>
                <c:pt idx="2">
                  <c:v>máj</c:v>
                </c:pt>
                <c:pt idx="3">
                  <c:v>jún</c:v>
                </c:pt>
                <c:pt idx="4">
                  <c:v>júl</c:v>
                </c:pt>
                <c:pt idx="5">
                  <c:v>august</c:v>
                </c:pt>
                <c:pt idx="6">
                  <c:v>september</c:v>
                </c:pt>
                <c:pt idx="7">
                  <c:v>október</c:v>
                </c:pt>
                <c:pt idx="8">
                  <c:v>november</c:v>
                </c:pt>
                <c:pt idx="9">
                  <c:v>december</c:v>
                </c:pt>
              </c:strCache>
            </c:strRef>
          </c:cat>
          <c:val>
            <c:numRef>
              <c:f>'Graf 18 + Tab 8'!$B$26:$K$26</c:f>
              <c:numCache>
                <c:formatCode>0.0</c:formatCode>
                <c:ptCount val="10"/>
                <c:pt idx="0">
                  <c:v>59.118000000000002</c:v>
                </c:pt>
                <c:pt idx="1">
                  <c:v>14.9</c:v>
                </c:pt>
                <c:pt idx="2">
                  <c:v>11.2</c:v>
                </c:pt>
                <c:pt idx="3">
                  <c:v>8.9</c:v>
                </c:pt>
                <c:pt idx="4">
                  <c:v>6.2</c:v>
                </c:pt>
                <c:pt idx="5">
                  <c:v>5</c:v>
                </c:pt>
                <c:pt idx="6">
                  <c:v>4</c:v>
                </c:pt>
                <c:pt idx="7">
                  <c:v>3.2</c:v>
                </c:pt>
                <c:pt idx="8">
                  <c:v>1.6</c:v>
                </c:pt>
                <c:pt idx="9">
                  <c:v>0.8</c:v>
                </c:pt>
              </c:numCache>
            </c:numRef>
          </c:val>
          <c:smooth val="0"/>
          <c:extLst>
            <c:ext xmlns:c16="http://schemas.microsoft.com/office/drawing/2014/chart" uri="{C3380CC4-5D6E-409C-BE32-E72D297353CC}">
              <c16:uniqueId val="{00000002-2B96-4142-8C0D-281A21DB1A97}"/>
            </c:ext>
          </c:extLst>
        </c:ser>
        <c:dLbls>
          <c:showLegendKey val="0"/>
          <c:showVal val="0"/>
          <c:showCatName val="0"/>
          <c:showSerName val="0"/>
          <c:showPercent val="0"/>
          <c:showBubbleSize val="0"/>
        </c:dLbls>
        <c:marker val="1"/>
        <c:smooth val="0"/>
        <c:axId val="557539920"/>
        <c:axId val="561011080"/>
      </c:lineChart>
      <c:catAx>
        <c:axId val="55753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8.0442955969702301E-2"/>
          <c:y val="9.2080477264395166E-2"/>
          <c:w val="0.17546380473974546"/>
          <c:h val="0.17424771977381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33216614741857E-2"/>
          <c:y val="4.8013424187549447E-2"/>
          <c:w val="0.88815871843958893"/>
          <c:h val="0.88727742645277186"/>
        </c:manualLayout>
      </c:layout>
      <c:barChart>
        <c:barDir val="col"/>
        <c:grouping val="clustered"/>
        <c:varyColors val="0"/>
        <c:ser>
          <c:idx val="0"/>
          <c:order val="0"/>
          <c:tx>
            <c:strRef>
              <c:f>'Graf 1'!$C$3</c:f>
              <c:strCache>
                <c:ptCount val="1"/>
                <c:pt idx="0">
                  <c:v>Udalosť</c:v>
                </c:pt>
              </c:strCache>
            </c:strRef>
          </c:tx>
          <c:spPr>
            <a:solidFill>
              <a:srgbClr val="0070C0"/>
            </a:solidFill>
            <a:ln>
              <a:noFill/>
            </a:ln>
            <a:effectLst/>
          </c:spPr>
          <c:invertIfNegative val="0"/>
          <c:dLbls>
            <c:dLbl>
              <c:idx val="0"/>
              <c:tx>
                <c:rich>
                  <a:bodyPr/>
                  <a:lstStyle/>
                  <a:p>
                    <a:fld id="{F16C616E-F0E4-4789-8BFF-23CBDD5650C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747-44DD-AB99-F731ED008F52}"/>
                </c:ext>
              </c:extLst>
            </c:dLbl>
            <c:dLbl>
              <c:idx val="1"/>
              <c:tx>
                <c:rich>
                  <a:bodyPr/>
                  <a:lstStyle/>
                  <a:p>
                    <a:fld id="{125A2496-3A33-4E36-B721-496F95DE7E6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747-44DD-AB99-F731ED008F52}"/>
                </c:ext>
              </c:extLst>
            </c:dLbl>
            <c:dLbl>
              <c:idx val="2"/>
              <c:layout>
                <c:manualLayout>
                  <c:x val="9.1220068415051314E-2"/>
                  <c:y val="-5.5788005578800662E-2"/>
                </c:manualLayout>
              </c:layout>
              <c:tx>
                <c:rich>
                  <a:bodyPr/>
                  <a:lstStyle/>
                  <a:p>
                    <a:fld id="{5E8FB6FD-6D9B-4D7C-B82A-E772833F620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747-44DD-AB99-F731ED008F52}"/>
                </c:ext>
              </c:extLst>
            </c:dLbl>
            <c:dLbl>
              <c:idx val="3"/>
              <c:tx>
                <c:rich>
                  <a:bodyPr/>
                  <a:lstStyle/>
                  <a:p>
                    <a:fld id="{C9101F8D-196A-47E0-B90A-61816A03947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747-44DD-AB99-F731ED008F52}"/>
                </c:ext>
              </c:extLst>
            </c:dLbl>
            <c:dLbl>
              <c:idx val="4"/>
              <c:tx>
                <c:rich>
                  <a:bodyPr/>
                  <a:lstStyle/>
                  <a:p>
                    <a:fld id="{DDA0382E-9B3C-4299-9DED-80520DC538A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747-44DD-AB99-F731ED008F52}"/>
                </c:ext>
              </c:extLst>
            </c:dLbl>
            <c:dLbl>
              <c:idx val="5"/>
              <c:tx>
                <c:rich>
                  <a:bodyPr/>
                  <a:lstStyle/>
                  <a:p>
                    <a:fld id="{BB5C8E83-06A5-48C7-AFDE-41F4C838ED3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747-44DD-AB99-F731ED008F52}"/>
                </c:ext>
              </c:extLst>
            </c:dLbl>
            <c:dLbl>
              <c:idx val="6"/>
              <c:tx>
                <c:rich>
                  <a:bodyPr/>
                  <a:lstStyle/>
                  <a:p>
                    <a:fld id="{F32CF135-B3EB-4AFB-8C8B-87605307463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747-44DD-AB99-F731ED008F52}"/>
                </c:ext>
              </c:extLst>
            </c:dLbl>
            <c:dLbl>
              <c:idx val="7"/>
              <c:tx>
                <c:rich>
                  <a:bodyPr/>
                  <a:lstStyle/>
                  <a:p>
                    <a:fld id="{D192F672-3D31-4017-A1D7-70D47489B67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747-44DD-AB99-F731ED008F52}"/>
                </c:ext>
              </c:extLst>
            </c:dLbl>
            <c:dLbl>
              <c:idx val="8"/>
              <c:tx>
                <c:rich>
                  <a:bodyPr/>
                  <a:lstStyle/>
                  <a:p>
                    <a:fld id="{9BBA1B70-4094-4042-9148-4794D223DDE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747-44DD-AB99-F731ED008F52}"/>
                </c:ext>
              </c:extLst>
            </c:dLbl>
            <c:dLbl>
              <c:idx val="9"/>
              <c:tx>
                <c:rich>
                  <a:bodyPr/>
                  <a:lstStyle/>
                  <a:p>
                    <a:fld id="{4BF9E6F7-34A1-4378-BF8C-EA197AB6229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747-44DD-AB99-F731ED008F52}"/>
                </c:ext>
              </c:extLst>
            </c:dLbl>
            <c:dLbl>
              <c:idx val="10"/>
              <c:tx>
                <c:rich>
                  <a:bodyPr/>
                  <a:lstStyle/>
                  <a:p>
                    <a:fld id="{86D860BE-291B-4B13-96CE-C2B596D29F6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747-44DD-AB99-F731ED008F52}"/>
                </c:ext>
              </c:extLst>
            </c:dLbl>
            <c:dLbl>
              <c:idx val="11"/>
              <c:tx>
                <c:rich>
                  <a:bodyPr/>
                  <a:lstStyle/>
                  <a:p>
                    <a:fld id="{0B803603-9F6B-4DC2-B0DD-AB19DA7E55F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747-44DD-AB99-F731ED008F52}"/>
                </c:ext>
              </c:extLst>
            </c:dLbl>
            <c:dLbl>
              <c:idx val="12"/>
              <c:tx>
                <c:rich>
                  <a:bodyPr/>
                  <a:lstStyle/>
                  <a:p>
                    <a:fld id="{3F7D555B-3C22-4D73-B902-8F314B880F4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747-44DD-AB99-F731ED008F52}"/>
                </c:ext>
              </c:extLst>
            </c:dLbl>
            <c:dLbl>
              <c:idx val="13"/>
              <c:tx>
                <c:rich>
                  <a:bodyPr/>
                  <a:lstStyle/>
                  <a:p>
                    <a:fld id="{02A7F20E-31EB-4D9D-AF85-BC3A12EA012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747-44DD-AB99-F731ED008F52}"/>
                </c:ext>
              </c:extLst>
            </c:dLbl>
            <c:dLbl>
              <c:idx val="14"/>
              <c:tx>
                <c:rich>
                  <a:bodyPr/>
                  <a:lstStyle/>
                  <a:p>
                    <a:fld id="{F04568A5-6C19-4454-9976-F93D7E36A58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747-44DD-AB99-F731ED008F52}"/>
                </c:ext>
              </c:extLst>
            </c:dLbl>
            <c:dLbl>
              <c:idx val="15"/>
              <c:tx>
                <c:rich>
                  <a:bodyPr/>
                  <a:lstStyle/>
                  <a:p>
                    <a:fld id="{E06CB7A4-FEC4-4713-AC3C-65005173190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D747-44DD-AB99-F731ED008F52}"/>
                </c:ext>
              </c:extLst>
            </c:dLbl>
            <c:dLbl>
              <c:idx val="16"/>
              <c:tx>
                <c:rich>
                  <a:bodyPr/>
                  <a:lstStyle/>
                  <a:p>
                    <a:fld id="{17A7C46B-09B7-4752-9987-3B979F9261A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747-44DD-AB99-F731ED008F52}"/>
                </c:ext>
              </c:extLst>
            </c:dLbl>
            <c:dLbl>
              <c:idx val="17"/>
              <c:tx>
                <c:rich>
                  <a:bodyPr/>
                  <a:lstStyle/>
                  <a:p>
                    <a:fld id="{0B7631E0-4BF3-460D-ADAF-6F072707882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D747-44DD-AB99-F731ED008F52}"/>
                </c:ext>
              </c:extLst>
            </c:dLbl>
            <c:dLbl>
              <c:idx val="18"/>
              <c:tx>
                <c:rich>
                  <a:bodyPr/>
                  <a:lstStyle/>
                  <a:p>
                    <a:fld id="{46B2F747-3BDB-4A4E-8CD2-5EEAF64FBCF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747-44DD-AB99-F731ED008F52}"/>
                </c:ext>
              </c:extLst>
            </c:dLbl>
            <c:dLbl>
              <c:idx val="19"/>
              <c:tx>
                <c:rich>
                  <a:bodyPr/>
                  <a:lstStyle/>
                  <a:p>
                    <a:fld id="{430A98EE-EE0E-481E-BBC1-FC21E20A452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D747-44DD-AB99-F731ED008F52}"/>
                </c:ext>
              </c:extLst>
            </c:dLbl>
            <c:dLbl>
              <c:idx val="20"/>
              <c:tx>
                <c:rich>
                  <a:bodyPr/>
                  <a:lstStyle/>
                  <a:p>
                    <a:fld id="{14B599C9-00E6-4CD1-8A65-2026F3EBBD9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D747-44DD-AB99-F731ED008F52}"/>
                </c:ext>
              </c:extLst>
            </c:dLbl>
            <c:dLbl>
              <c:idx val="21"/>
              <c:tx>
                <c:rich>
                  <a:bodyPr/>
                  <a:lstStyle/>
                  <a:p>
                    <a:fld id="{A08D23A1-0B06-46AE-B14D-AF2EF67E96A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D747-44DD-AB99-F731ED008F52}"/>
                </c:ext>
              </c:extLst>
            </c:dLbl>
            <c:dLbl>
              <c:idx val="22"/>
              <c:tx>
                <c:rich>
                  <a:bodyPr/>
                  <a:lstStyle/>
                  <a:p>
                    <a:fld id="{7310C006-6D74-45A5-9FD7-A074B764AA9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D747-44DD-AB99-F731ED008F52}"/>
                </c:ext>
              </c:extLst>
            </c:dLbl>
            <c:dLbl>
              <c:idx val="23"/>
              <c:tx>
                <c:rich>
                  <a:bodyPr/>
                  <a:lstStyle/>
                  <a:p>
                    <a:fld id="{134BCCE1-81D3-4998-BD6A-91E47960F63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D747-44DD-AB99-F731ED008F52}"/>
                </c:ext>
              </c:extLst>
            </c:dLbl>
            <c:dLbl>
              <c:idx val="24"/>
              <c:tx>
                <c:rich>
                  <a:bodyPr/>
                  <a:lstStyle/>
                  <a:p>
                    <a:fld id="{F9413756-9668-46BC-AB32-6FC81A8B607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D747-44DD-AB99-F731ED008F52}"/>
                </c:ext>
              </c:extLst>
            </c:dLbl>
            <c:dLbl>
              <c:idx val="25"/>
              <c:tx>
                <c:rich>
                  <a:bodyPr/>
                  <a:lstStyle/>
                  <a:p>
                    <a:fld id="{CF9FEEDC-243F-485E-A68E-4EF641B7915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D747-44DD-AB99-F731ED008F52}"/>
                </c:ext>
              </c:extLst>
            </c:dLbl>
            <c:dLbl>
              <c:idx val="26"/>
              <c:tx>
                <c:rich>
                  <a:bodyPr/>
                  <a:lstStyle/>
                  <a:p>
                    <a:fld id="{0F003C1E-7BD0-4558-BB82-F805E6B865A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D747-44DD-AB99-F731ED008F52}"/>
                </c:ext>
              </c:extLst>
            </c:dLbl>
            <c:dLbl>
              <c:idx val="27"/>
              <c:tx>
                <c:rich>
                  <a:bodyPr/>
                  <a:lstStyle/>
                  <a:p>
                    <a:fld id="{42A4B465-6FBB-4B3A-83BE-4F2612349A8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D747-44DD-AB99-F731ED008F52}"/>
                </c:ext>
              </c:extLst>
            </c:dLbl>
            <c:dLbl>
              <c:idx val="28"/>
              <c:tx>
                <c:rich>
                  <a:bodyPr/>
                  <a:lstStyle/>
                  <a:p>
                    <a:fld id="{8FEBAC92-E1F7-4851-99D7-434D13BC050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D747-44DD-AB99-F731ED008F52}"/>
                </c:ext>
              </c:extLst>
            </c:dLbl>
            <c:dLbl>
              <c:idx val="29"/>
              <c:tx>
                <c:rich>
                  <a:bodyPr/>
                  <a:lstStyle/>
                  <a:p>
                    <a:fld id="{D0DFF062-C1F2-48E4-A51B-B13858C9856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D747-44DD-AB99-F731ED008F52}"/>
                </c:ext>
              </c:extLst>
            </c:dLbl>
            <c:dLbl>
              <c:idx val="30"/>
              <c:tx>
                <c:rich>
                  <a:bodyPr/>
                  <a:lstStyle/>
                  <a:p>
                    <a:fld id="{D4913090-3FA5-43E6-B35F-B60B83777D4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D747-44DD-AB99-F731ED008F52}"/>
                </c:ext>
              </c:extLst>
            </c:dLbl>
            <c:dLbl>
              <c:idx val="31"/>
              <c:tx>
                <c:rich>
                  <a:bodyPr/>
                  <a:lstStyle/>
                  <a:p>
                    <a:fld id="{4A2B68E0-9779-4CF5-8E5B-BED0B591CF4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D747-44DD-AB99-F731ED008F52}"/>
                </c:ext>
              </c:extLst>
            </c:dLbl>
            <c:dLbl>
              <c:idx val="32"/>
              <c:tx>
                <c:rich>
                  <a:bodyPr/>
                  <a:lstStyle/>
                  <a:p>
                    <a:fld id="{3E2BF1E6-3D59-42FF-92B3-062D46E2541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D747-44DD-AB99-F731ED008F52}"/>
                </c:ext>
              </c:extLst>
            </c:dLbl>
            <c:dLbl>
              <c:idx val="33"/>
              <c:tx>
                <c:rich>
                  <a:bodyPr/>
                  <a:lstStyle/>
                  <a:p>
                    <a:fld id="{56726ACE-04D2-4557-B247-4F1F638F1E8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D747-44DD-AB99-F731ED008F52}"/>
                </c:ext>
              </c:extLst>
            </c:dLbl>
            <c:dLbl>
              <c:idx val="34"/>
              <c:tx>
                <c:rich>
                  <a:bodyPr/>
                  <a:lstStyle/>
                  <a:p>
                    <a:fld id="{1150E2BF-5779-4105-89BF-7F641A30B94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D747-44DD-AB99-F731ED008F52}"/>
                </c:ext>
              </c:extLst>
            </c:dLbl>
            <c:dLbl>
              <c:idx val="35"/>
              <c:tx>
                <c:rich>
                  <a:bodyPr/>
                  <a:lstStyle/>
                  <a:p>
                    <a:fld id="{BE5BD0B1-F00C-4A45-A657-E9240B680CB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D747-44DD-AB99-F731ED008F52}"/>
                </c:ext>
              </c:extLst>
            </c:dLbl>
            <c:dLbl>
              <c:idx val="36"/>
              <c:tx>
                <c:rich>
                  <a:bodyPr/>
                  <a:lstStyle/>
                  <a:p>
                    <a:fld id="{AD1DDDBB-FD45-4327-8D27-2E14C4FCE5C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D747-44DD-AB99-F731ED008F52}"/>
                </c:ext>
              </c:extLst>
            </c:dLbl>
            <c:dLbl>
              <c:idx val="37"/>
              <c:tx>
                <c:rich>
                  <a:bodyPr/>
                  <a:lstStyle/>
                  <a:p>
                    <a:fld id="{DDF32BD9-BB36-42AA-A58D-3C4D440FF81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D747-44DD-AB99-F731ED008F52}"/>
                </c:ext>
              </c:extLst>
            </c:dLbl>
            <c:dLbl>
              <c:idx val="38"/>
              <c:tx>
                <c:rich>
                  <a:bodyPr/>
                  <a:lstStyle/>
                  <a:p>
                    <a:fld id="{41BED004-1E49-405D-88F1-E0D0E687BF6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D747-44DD-AB99-F731ED008F52}"/>
                </c:ext>
              </c:extLst>
            </c:dLbl>
            <c:dLbl>
              <c:idx val="39"/>
              <c:tx>
                <c:rich>
                  <a:bodyPr/>
                  <a:lstStyle/>
                  <a:p>
                    <a:fld id="{409970C2-5D5B-499F-9E77-0BF9BE8F5BE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D747-44DD-AB99-F731ED008F52}"/>
                </c:ext>
              </c:extLst>
            </c:dLbl>
            <c:dLbl>
              <c:idx val="40"/>
              <c:tx>
                <c:rich>
                  <a:bodyPr/>
                  <a:lstStyle/>
                  <a:p>
                    <a:fld id="{EF3799A6-15DB-4F72-981F-33D172C6BBF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D747-44DD-AB99-F731ED008F52}"/>
                </c:ext>
              </c:extLst>
            </c:dLbl>
            <c:dLbl>
              <c:idx val="41"/>
              <c:tx>
                <c:rich>
                  <a:bodyPr/>
                  <a:lstStyle/>
                  <a:p>
                    <a:fld id="{05F0F715-7309-4B5C-8868-567EFEAD0B4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D747-44DD-AB99-F731ED008F52}"/>
                </c:ext>
              </c:extLst>
            </c:dLbl>
            <c:dLbl>
              <c:idx val="42"/>
              <c:tx>
                <c:rich>
                  <a:bodyPr/>
                  <a:lstStyle/>
                  <a:p>
                    <a:fld id="{527F339F-3433-4D15-94E7-0400B2844E1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D747-44DD-AB99-F731ED008F52}"/>
                </c:ext>
              </c:extLst>
            </c:dLbl>
            <c:dLbl>
              <c:idx val="43"/>
              <c:tx>
                <c:rich>
                  <a:bodyPr/>
                  <a:lstStyle/>
                  <a:p>
                    <a:fld id="{E41DD48D-3B85-4514-BBEA-94323937FD6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D747-44DD-AB99-F731ED008F52}"/>
                </c:ext>
              </c:extLst>
            </c:dLbl>
            <c:dLbl>
              <c:idx val="44"/>
              <c:tx>
                <c:rich>
                  <a:bodyPr/>
                  <a:lstStyle/>
                  <a:p>
                    <a:fld id="{D09D5237-83FD-493F-8EFC-AE6345A4118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D747-44DD-AB99-F731ED008F52}"/>
                </c:ext>
              </c:extLst>
            </c:dLbl>
            <c:dLbl>
              <c:idx val="45"/>
              <c:tx>
                <c:rich>
                  <a:bodyPr/>
                  <a:lstStyle/>
                  <a:p>
                    <a:fld id="{CD09543E-E666-47BC-BF1C-114F76BC6FA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D747-44DD-AB99-F731ED008F52}"/>
                </c:ext>
              </c:extLst>
            </c:dLbl>
            <c:dLbl>
              <c:idx val="46"/>
              <c:layout>
                <c:manualLayout>
                  <c:x val="-0.1064234131508932"/>
                  <c:y val="-2.5104602510460251E-2"/>
                </c:manualLayout>
              </c:layout>
              <c:tx>
                <c:rich>
                  <a:bodyPr/>
                  <a:lstStyle/>
                  <a:p>
                    <a:fld id="{2D1441E3-75B2-4095-9C31-420C1FD6D9E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D747-44DD-AB99-F731ED008F52}"/>
                </c:ext>
              </c:extLst>
            </c:dLbl>
            <c:dLbl>
              <c:idx val="47"/>
              <c:tx>
                <c:rich>
                  <a:bodyPr/>
                  <a:lstStyle/>
                  <a:p>
                    <a:fld id="{E4384401-54E3-4E9C-B90E-CDFDFAB3658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D747-44DD-AB99-F731ED008F52}"/>
                </c:ext>
              </c:extLst>
            </c:dLbl>
            <c:dLbl>
              <c:idx val="48"/>
              <c:tx>
                <c:rich>
                  <a:bodyPr/>
                  <a:lstStyle/>
                  <a:p>
                    <a:fld id="{B2C398E0-6EA3-4287-9A7F-6BAB8D7F82B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D747-44DD-AB99-F731ED008F52}"/>
                </c:ext>
              </c:extLst>
            </c:dLbl>
            <c:dLbl>
              <c:idx val="49"/>
              <c:tx>
                <c:rich>
                  <a:bodyPr/>
                  <a:lstStyle/>
                  <a:p>
                    <a:fld id="{E719294A-E107-4091-B558-6CBC1EFB0A7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D747-44DD-AB99-F731ED008F52}"/>
                </c:ext>
              </c:extLst>
            </c:dLbl>
            <c:dLbl>
              <c:idx val="50"/>
              <c:tx>
                <c:rich>
                  <a:bodyPr/>
                  <a:lstStyle/>
                  <a:p>
                    <a:fld id="{86487F89-C200-48FF-83EA-69D00966B10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D747-44DD-AB99-F731ED008F52}"/>
                </c:ext>
              </c:extLst>
            </c:dLbl>
            <c:dLbl>
              <c:idx val="51"/>
              <c:tx>
                <c:rich>
                  <a:bodyPr/>
                  <a:lstStyle/>
                  <a:p>
                    <a:fld id="{B3B863D6-37B9-4F00-AA8C-9830AB30BE1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D747-44DD-AB99-F731ED008F52}"/>
                </c:ext>
              </c:extLst>
            </c:dLbl>
            <c:dLbl>
              <c:idx val="52"/>
              <c:tx>
                <c:rich>
                  <a:bodyPr/>
                  <a:lstStyle/>
                  <a:p>
                    <a:fld id="{A3381CAA-51CC-4B51-A591-EA0CCE6E432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D747-44DD-AB99-F731ED008F52}"/>
                </c:ext>
              </c:extLst>
            </c:dLbl>
            <c:dLbl>
              <c:idx val="53"/>
              <c:layout>
                <c:manualLayout>
                  <c:x val="-5.0171037628278278E-2"/>
                  <c:y val="-3.9051603905160444E-2"/>
                </c:manualLayout>
              </c:layout>
              <c:tx>
                <c:rich>
                  <a:bodyPr/>
                  <a:lstStyle/>
                  <a:p>
                    <a:fld id="{874BBCDC-62FB-4F91-8115-4249088B70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D747-44DD-AB99-F731ED008F52}"/>
                </c:ext>
              </c:extLst>
            </c:dLbl>
            <c:dLbl>
              <c:idx val="54"/>
              <c:tx>
                <c:rich>
                  <a:bodyPr/>
                  <a:lstStyle/>
                  <a:p>
                    <a:fld id="{EF5D04A5-87F9-449B-865E-711EF2727DD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D747-44DD-AB99-F731ED008F52}"/>
                </c:ext>
              </c:extLst>
            </c:dLbl>
            <c:dLbl>
              <c:idx val="55"/>
              <c:tx>
                <c:rich>
                  <a:bodyPr/>
                  <a:lstStyle/>
                  <a:p>
                    <a:fld id="{66C69846-1621-48F9-8E12-E6C5B5B5003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D747-44DD-AB99-F731ED008F52}"/>
                </c:ext>
              </c:extLst>
            </c:dLbl>
            <c:dLbl>
              <c:idx val="56"/>
              <c:tx>
                <c:rich>
                  <a:bodyPr/>
                  <a:lstStyle/>
                  <a:p>
                    <a:fld id="{0F831BD2-EE01-4B86-971E-BA51FAE3D0F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D747-44DD-AB99-F731ED008F52}"/>
                </c:ext>
              </c:extLst>
            </c:dLbl>
            <c:dLbl>
              <c:idx val="57"/>
              <c:tx>
                <c:rich>
                  <a:bodyPr/>
                  <a:lstStyle/>
                  <a:p>
                    <a:fld id="{A8CE906B-F7E3-4C5F-947B-0ACE2A3131D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D747-44DD-AB99-F731ED008F52}"/>
                </c:ext>
              </c:extLst>
            </c:dLbl>
            <c:dLbl>
              <c:idx val="58"/>
              <c:tx>
                <c:rich>
                  <a:bodyPr/>
                  <a:lstStyle/>
                  <a:p>
                    <a:fld id="{007FB3F6-48FA-4E1E-8C0C-C879ADF6DB7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D747-44DD-AB99-F731ED008F52}"/>
                </c:ext>
              </c:extLst>
            </c:dLbl>
            <c:dLbl>
              <c:idx val="59"/>
              <c:tx>
                <c:rich>
                  <a:bodyPr/>
                  <a:lstStyle/>
                  <a:p>
                    <a:fld id="{78E9CE7F-FF77-405C-A7E7-2E580DC57C3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D747-44DD-AB99-F731ED008F52}"/>
                </c:ext>
              </c:extLst>
            </c:dLbl>
            <c:dLbl>
              <c:idx val="60"/>
              <c:tx>
                <c:rich>
                  <a:bodyPr/>
                  <a:lstStyle/>
                  <a:p>
                    <a:fld id="{CA0D794B-4F3D-4D9D-921F-D6509EABD61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D747-44DD-AB99-F731ED008F52}"/>
                </c:ext>
              </c:extLst>
            </c:dLbl>
            <c:dLbl>
              <c:idx val="61"/>
              <c:tx>
                <c:rich>
                  <a:bodyPr/>
                  <a:lstStyle/>
                  <a:p>
                    <a:fld id="{AD252404-5F1F-49BD-BE03-0D58E0C7F68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D747-44DD-AB99-F731ED008F52}"/>
                </c:ext>
              </c:extLst>
            </c:dLbl>
            <c:dLbl>
              <c:idx val="62"/>
              <c:tx>
                <c:rich>
                  <a:bodyPr/>
                  <a:lstStyle/>
                  <a:p>
                    <a:fld id="{3F56611B-8B37-43F8-B14F-ED5FF915DF8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D747-44DD-AB99-F731ED008F52}"/>
                </c:ext>
              </c:extLst>
            </c:dLbl>
            <c:dLbl>
              <c:idx val="63"/>
              <c:tx>
                <c:rich>
                  <a:bodyPr/>
                  <a:lstStyle/>
                  <a:p>
                    <a:fld id="{EE17DFA8-739A-4FBA-B8C1-DE7B341848B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D747-44DD-AB99-F731ED008F52}"/>
                </c:ext>
              </c:extLst>
            </c:dLbl>
            <c:dLbl>
              <c:idx val="64"/>
              <c:tx>
                <c:rich>
                  <a:bodyPr/>
                  <a:lstStyle/>
                  <a:p>
                    <a:fld id="{168CA47F-445F-4EC4-8407-C9FC476D29C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D747-44DD-AB99-F731ED008F52}"/>
                </c:ext>
              </c:extLst>
            </c:dLbl>
            <c:dLbl>
              <c:idx val="65"/>
              <c:tx>
                <c:rich>
                  <a:bodyPr/>
                  <a:lstStyle/>
                  <a:p>
                    <a:fld id="{A50E629A-DE13-46DF-BA72-2A95DFA3862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D747-44DD-AB99-F731ED008F52}"/>
                </c:ext>
              </c:extLst>
            </c:dLbl>
            <c:dLbl>
              <c:idx val="66"/>
              <c:tx>
                <c:rich>
                  <a:bodyPr/>
                  <a:lstStyle/>
                  <a:p>
                    <a:fld id="{B8575951-A66B-4D0B-A91A-23DEB663CB5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D747-44DD-AB99-F731ED008F52}"/>
                </c:ext>
              </c:extLst>
            </c:dLbl>
            <c:dLbl>
              <c:idx val="67"/>
              <c:tx>
                <c:rich>
                  <a:bodyPr/>
                  <a:lstStyle/>
                  <a:p>
                    <a:fld id="{6CE0F52F-4A27-433F-9666-45DEA821B1C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D747-44DD-AB99-F731ED008F52}"/>
                </c:ext>
              </c:extLst>
            </c:dLbl>
            <c:dLbl>
              <c:idx val="68"/>
              <c:tx>
                <c:rich>
                  <a:bodyPr/>
                  <a:lstStyle/>
                  <a:p>
                    <a:fld id="{A0B12639-6509-4BA5-A3B4-285D1B7FBAA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D747-44DD-AB99-F731ED008F52}"/>
                </c:ext>
              </c:extLst>
            </c:dLbl>
            <c:dLbl>
              <c:idx val="69"/>
              <c:tx>
                <c:rich>
                  <a:bodyPr/>
                  <a:lstStyle/>
                  <a:p>
                    <a:fld id="{612EF1D3-3A27-447C-B737-F8C4FCFB319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D747-44DD-AB99-F731ED008F52}"/>
                </c:ext>
              </c:extLst>
            </c:dLbl>
            <c:dLbl>
              <c:idx val="70"/>
              <c:layout>
                <c:manualLayout>
                  <c:x val="-1.5203344735841829E-2"/>
                  <c:y val="-4.1841004184100417E-2"/>
                </c:manualLayout>
              </c:layout>
              <c:tx>
                <c:rich>
                  <a:bodyPr/>
                  <a:lstStyle/>
                  <a:p>
                    <a:fld id="{50D0CA05-A1A5-42BC-A2D0-EFCFA339E60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D747-44DD-AB99-F731ED008F52}"/>
                </c:ext>
              </c:extLst>
            </c:dLbl>
            <c:dLbl>
              <c:idx val="71"/>
              <c:tx>
                <c:rich>
                  <a:bodyPr/>
                  <a:lstStyle/>
                  <a:p>
                    <a:fld id="{A6A1EAC7-9175-4AB0-A0D5-E5B35CDDC2E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D747-44DD-AB99-F731ED008F52}"/>
                </c:ext>
              </c:extLst>
            </c:dLbl>
            <c:dLbl>
              <c:idx val="72"/>
              <c:tx>
                <c:rich>
                  <a:bodyPr/>
                  <a:lstStyle/>
                  <a:p>
                    <a:fld id="{E3EB626C-9F65-48B0-A258-E03770FD006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D747-44DD-AB99-F731ED008F52}"/>
                </c:ext>
              </c:extLst>
            </c:dLbl>
            <c:dLbl>
              <c:idx val="73"/>
              <c:tx>
                <c:rich>
                  <a:bodyPr/>
                  <a:lstStyle/>
                  <a:p>
                    <a:fld id="{EC77E3A6-4658-4BA3-B86B-FB2A72678DF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D747-44DD-AB99-F731ED008F52}"/>
                </c:ext>
              </c:extLst>
            </c:dLbl>
            <c:dLbl>
              <c:idx val="74"/>
              <c:tx>
                <c:rich>
                  <a:bodyPr/>
                  <a:lstStyle/>
                  <a:p>
                    <a:fld id="{5E74EEED-7895-4B97-B2F8-91B18238C7D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D747-44DD-AB99-F731ED008F52}"/>
                </c:ext>
              </c:extLst>
            </c:dLbl>
            <c:dLbl>
              <c:idx val="75"/>
              <c:tx>
                <c:rich>
                  <a:bodyPr/>
                  <a:lstStyle/>
                  <a:p>
                    <a:fld id="{4EEF8A03-507B-4500-A639-227EF8C24F0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D747-44DD-AB99-F731ED008F52}"/>
                </c:ext>
              </c:extLst>
            </c:dLbl>
            <c:dLbl>
              <c:idx val="76"/>
              <c:tx>
                <c:rich>
                  <a:bodyPr/>
                  <a:lstStyle/>
                  <a:p>
                    <a:fld id="{A9861056-0D59-4211-9B49-2C85FDEB33A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D747-44DD-AB99-F731ED008F52}"/>
                </c:ext>
              </c:extLst>
            </c:dLbl>
            <c:dLbl>
              <c:idx val="77"/>
              <c:tx>
                <c:rich>
                  <a:bodyPr/>
                  <a:lstStyle/>
                  <a:p>
                    <a:fld id="{2C129980-47C9-46BD-8D26-42F56A74B1F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D747-44DD-AB99-F731ED008F52}"/>
                </c:ext>
              </c:extLst>
            </c:dLbl>
            <c:dLbl>
              <c:idx val="78"/>
              <c:tx>
                <c:rich>
                  <a:bodyPr/>
                  <a:lstStyle/>
                  <a:p>
                    <a:fld id="{33AF6284-2DFA-4CCB-99DB-28EAD2C23B5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D747-44DD-AB99-F731ED008F52}"/>
                </c:ext>
              </c:extLst>
            </c:dLbl>
            <c:dLbl>
              <c:idx val="79"/>
              <c:tx>
                <c:rich>
                  <a:bodyPr/>
                  <a:lstStyle/>
                  <a:p>
                    <a:fld id="{9798C0EE-C996-449B-A85E-BD44D2A7F41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D747-44DD-AB99-F731ED008F52}"/>
                </c:ext>
              </c:extLst>
            </c:dLbl>
            <c:dLbl>
              <c:idx val="80"/>
              <c:tx>
                <c:rich>
                  <a:bodyPr/>
                  <a:lstStyle/>
                  <a:p>
                    <a:fld id="{04687340-ED34-4791-9E97-9734F68C437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D747-44DD-AB99-F731ED008F52}"/>
                </c:ext>
              </c:extLst>
            </c:dLbl>
            <c:dLbl>
              <c:idx val="81"/>
              <c:tx>
                <c:rich>
                  <a:bodyPr/>
                  <a:lstStyle/>
                  <a:p>
                    <a:fld id="{078B2A96-EEAC-4010-B750-E53C554C31B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D747-44DD-AB99-F731ED008F52}"/>
                </c:ext>
              </c:extLst>
            </c:dLbl>
            <c:dLbl>
              <c:idx val="82"/>
              <c:tx>
                <c:rich>
                  <a:bodyPr/>
                  <a:lstStyle/>
                  <a:p>
                    <a:fld id="{AAFAAE4C-4F3D-49D1-BFB0-38BCBB59A76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D747-44DD-AB99-F731ED008F52}"/>
                </c:ext>
              </c:extLst>
            </c:dLbl>
            <c:dLbl>
              <c:idx val="83"/>
              <c:tx>
                <c:rich>
                  <a:bodyPr/>
                  <a:lstStyle/>
                  <a:p>
                    <a:fld id="{14D96EF8-A057-4E86-8AEE-43499FE2014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D747-44DD-AB99-F731ED008F52}"/>
                </c:ext>
              </c:extLst>
            </c:dLbl>
            <c:dLbl>
              <c:idx val="84"/>
              <c:tx>
                <c:rich>
                  <a:bodyPr/>
                  <a:lstStyle/>
                  <a:p>
                    <a:fld id="{2D5ADB58-1556-4C0D-BEC5-0D4F62F529B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D747-44DD-AB99-F731ED008F52}"/>
                </c:ext>
              </c:extLst>
            </c:dLbl>
            <c:dLbl>
              <c:idx val="85"/>
              <c:tx>
                <c:rich>
                  <a:bodyPr/>
                  <a:lstStyle/>
                  <a:p>
                    <a:fld id="{A9C78863-242B-471A-A276-CDFF305754D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D747-44DD-AB99-F731ED008F52}"/>
                </c:ext>
              </c:extLst>
            </c:dLbl>
            <c:dLbl>
              <c:idx val="86"/>
              <c:tx>
                <c:rich>
                  <a:bodyPr/>
                  <a:lstStyle/>
                  <a:p>
                    <a:fld id="{666303B3-F0ED-43F2-809D-0DCA51A3F2E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D747-44DD-AB99-F731ED008F52}"/>
                </c:ext>
              </c:extLst>
            </c:dLbl>
            <c:dLbl>
              <c:idx val="87"/>
              <c:tx>
                <c:rich>
                  <a:bodyPr/>
                  <a:lstStyle/>
                  <a:p>
                    <a:fld id="{1637A5D0-0127-4F34-99D8-A66C1F3B2BD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D747-44DD-AB99-F731ED008F52}"/>
                </c:ext>
              </c:extLst>
            </c:dLbl>
            <c:dLbl>
              <c:idx val="88"/>
              <c:tx>
                <c:rich>
                  <a:bodyPr/>
                  <a:lstStyle/>
                  <a:p>
                    <a:fld id="{53C12C74-CF33-4BB6-868F-11E5592EA56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D747-44DD-AB99-F731ED008F52}"/>
                </c:ext>
              </c:extLst>
            </c:dLbl>
            <c:dLbl>
              <c:idx val="89"/>
              <c:tx>
                <c:rich>
                  <a:bodyPr/>
                  <a:lstStyle/>
                  <a:p>
                    <a:fld id="{2B9E5AAE-6BE3-42E0-A90B-F8845597483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D747-44DD-AB99-F731ED008F52}"/>
                </c:ext>
              </c:extLst>
            </c:dLbl>
            <c:dLbl>
              <c:idx val="90"/>
              <c:tx>
                <c:rich>
                  <a:bodyPr/>
                  <a:lstStyle/>
                  <a:p>
                    <a:fld id="{3ECA064E-07B2-4EB4-B0D7-E432A44FE35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D747-44DD-AB99-F731ED008F52}"/>
                </c:ext>
              </c:extLst>
            </c:dLbl>
            <c:dLbl>
              <c:idx val="91"/>
              <c:layout>
                <c:manualLayout>
                  <c:x val="-5.1691372101862525E-2"/>
                  <c:y val="-2.5104602510460251E-2"/>
                </c:manualLayout>
              </c:layout>
              <c:tx>
                <c:rich>
                  <a:bodyPr/>
                  <a:lstStyle/>
                  <a:p>
                    <a:fld id="{4C928D16-C6D8-40B2-9FF5-92FEE3E0E40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D747-44DD-AB99-F731ED008F52}"/>
                </c:ext>
              </c:extLst>
            </c:dLbl>
            <c:dLbl>
              <c:idx val="92"/>
              <c:tx>
                <c:rich>
                  <a:bodyPr/>
                  <a:lstStyle/>
                  <a:p>
                    <a:fld id="{811991E2-FCD0-459C-B227-A7FAB786B3B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D747-44DD-AB99-F731ED008F52}"/>
                </c:ext>
              </c:extLst>
            </c:dLbl>
            <c:dLbl>
              <c:idx val="93"/>
              <c:tx>
                <c:rich>
                  <a:bodyPr/>
                  <a:lstStyle/>
                  <a:p>
                    <a:fld id="{B3E9FE53-2316-4678-B1B4-DC47D89E277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D747-44DD-AB99-F731ED008F52}"/>
                </c:ext>
              </c:extLst>
            </c:dLbl>
            <c:dLbl>
              <c:idx val="94"/>
              <c:tx>
                <c:rich>
                  <a:bodyPr/>
                  <a:lstStyle/>
                  <a:p>
                    <a:fld id="{76FCFFE6-E3ED-40FF-A926-4E5A1B8AF12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D747-44DD-AB99-F731ED008F52}"/>
                </c:ext>
              </c:extLst>
            </c:dLbl>
            <c:dLbl>
              <c:idx val="95"/>
              <c:tx>
                <c:rich>
                  <a:bodyPr/>
                  <a:lstStyle/>
                  <a:p>
                    <a:fld id="{4959B7BD-4CB6-4354-8D33-1681B8FF858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D747-44DD-AB99-F731ED008F52}"/>
                </c:ext>
              </c:extLst>
            </c:dLbl>
            <c:dLbl>
              <c:idx val="96"/>
              <c:tx>
                <c:rich>
                  <a:bodyPr/>
                  <a:lstStyle/>
                  <a:p>
                    <a:fld id="{8B4703E6-00B2-4730-B511-ECFE97A972A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D747-44DD-AB99-F731ED008F52}"/>
                </c:ext>
              </c:extLst>
            </c:dLbl>
            <c:dLbl>
              <c:idx val="97"/>
              <c:tx>
                <c:rich>
                  <a:bodyPr/>
                  <a:lstStyle/>
                  <a:p>
                    <a:fld id="{6B2A6BF8-4C9A-4BB5-9AD5-0CA69CA883D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D747-44DD-AB99-F731ED008F52}"/>
                </c:ext>
              </c:extLst>
            </c:dLbl>
            <c:dLbl>
              <c:idx val="98"/>
              <c:tx>
                <c:rich>
                  <a:bodyPr/>
                  <a:lstStyle/>
                  <a:p>
                    <a:fld id="{300DE3E5-B7F6-4F56-BCB2-C7615DD2AB4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D747-44DD-AB99-F731ED008F52}"/>
                </c:ext>
              </c:extLst>
            </c:dLbl>
            <c:dLbl>
              <c:idx val="99"/>
              <c:tx>
                <c:rich>
                  <a:bodyPr/>
                  <a:lstStyle/>
                  <a:p>
                    <a:fld id="{69DD489C-99B1-4CF9-AA6F-537815742F9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D747-44DD-AB99-F731ED008F52}"/>
                </c:ext>
              </c:extLst>
            </c:dLbl>
            <c:dLbl>
              <c:idx val="100"/>
              <c:tx>
                <c:rich>
                  <a:bodyPr/>
                  <a:lstStyle/>
                  <a:p>
                    <a:fld id="{F751C604-C7AE-42D7-BA0B-215659E5690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D747-44DD-AB99-F731ED008F52}"/>
                </c:ext>
              </c:extLst>
            </c:dLbl>
            <c:dLbl>
              <c:idx val="101"/>
              <c:tx>
                <c:rich>
                  <a:bodyPr/>
                  <a:lstStyle/>
                  <a:p>
                    <a:fld id="{121F59D7-BA7C-459E-83C4-7D7B704DC95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D747-44DD-AB99-F731ED008F52}"/>
                </c:ext>
              </c:extLst>
            </c:dLbl>
            <c:dLbl>
              <c:idx val="102"/>
              <c:tx>
                <c:rich>
                  <a:bodyPr/>
                  <a:lstStyle/>
                  <a:p>
                    <a:fld id="{CA42AAA9-F1B8-4482-A7B4-A2215D9E56D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D747-44DD-AB99-F731ED008F52}"/>
                </c:ext>
              </c:extLst>
            </c:dLbl>
            <c:dLbl>
              <c:idx val="103"/>
              <c:tx>
                <c:rich>
                  <a:bodyPr/>
                  <a:lstStyle/>
                  <a:p>
                    <a:fld id="{953459FF-DF40-4E71-A0C3-F447B6B8BBE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D747-44DD-AB99-F731ED008F52}"/>
                </c:ext>
              </c:extLst>
            </c:dLbl>
            <c:dLbl>
              <c:idx val="104"/>
              <c:tx>
                <c:rich>
                  <a:bodyPr/>
                  <a:lstStyle/>
                  <a:p>
                    <a:fld id="{E8A9C6FF-9F65-4303-9A3C-6512D2171D3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D747-44DD-AB99-F731ED008F52}"/>
                </c:ext>
              </c:extLst>
            </c:dLbl>
            <c:dLbl>
              <c:idx val="105"/>
              <c:tx>
                <c:rich>
                  <a:bodyPr/>
                  <a:lstStyle/>
                  <a:p>
                    <a:fld id="{A94FE1A6-29E4-4590-9741-5F864D25617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D747-44DD-AB99-F731ED008F52}"/>
                </c:ext>
              </c:extLst>
            </c:dLbl>
            <c:dLbl>
              <c:idx val="106"/>
              <c:layout>
                <c:manualLayout>
                  <c:x val="-1.8244013683010374E-2"/>
                  <c:y val="-1.9525801952580246E-2"/>
                </c:manualLayout>
              </c:layout>
              <c:tx>
                <c:rich>
                  <a:bodyPr/>
                  <a:lstStyle/>
                  <a:p>
                    <a:fld id="{C5B40184-A650-4E2F-9953-0214E8AFB4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D747-44DD-AB99-F731ED008F52}"/>
                </c:ext>
              </c:extLst>
            </c:dLbl>
            <c:dLbl>
              <c:idx val="107"/>
              <c:layout>
                <c:manualLayout>
                  <c:x val="-2.7366020524515394E-2"/>
                  <c:y val="-5.5788005578800558E-2"/>
                </c:manualLayout>
              </c:layout>
              <c:tx>
                <c:rich>
                  <a:bodyPr/>
                  <a:lstStyle/>
                  <a:p>
                    <a:fld id="{956FB5C7-911F-4E95-A5F0-42F4C83DDD2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D747-44DD-AB99-F731ED008F52}"/>
                </c:ext>
              </c:extLst>
            </c:dLbl>
            <c:dLbl>
              <c:idx val="108"/>
              <c:tx>
                <c:rich>
                  <a:bodyPr/>
                  <a:lstStyle/>
                  <a:p>
                    <a:fld id="{7999B072-2AB4-4252-96E9-CD79F6BF890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D747-44DD-AB99-F731ED008F52}"/>
                </c:ext>
              </c:extLst>
            </c:dLbl>
            <c:dLbl>
              <c:idx val="109"/>
              <c:tx>
                <c:rich>
                  <a:bodyPr/>
                  <a:lstStyle/>
                  <a:p>
                    <a:fld id="{73DA4048-42FC-4384-B144-F0A9B3CDB99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D747-44DD-AB99-F731ED008F52}"/>
                </c:ext>
              </c:extLst>
            </c:dLbl>
            <c:dLbl>
              <c:idx val="110"/>
              <c:tx>
                <c:rich>
                  <a:bodyPr/>
                  <a:lstStyle/>
                  <a:p>
                    <a:fld id="{3562F687-A6D1-4300-87FB-BA7FEA301D5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D747-44DD-AB99-F731ED008F52}"/>
                </c:ext>
              </c:extLst>
            </c:dLbl>
            <c:dLbl>
              <c:idx val="111"/>
              <c:tx>
                <c:rich>
                  <a:bodyPr/>
                  <a:lstStyle/>
                  <a:p>
                    <a:fld id="{B9F1CA69-B486-4323-8DFF-5329E758FFC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D747-44DD-AB99-F731ED008F52}"/>
                </c:ext>
              </c:extLst>
            </c:dLbl>
            <c:dLbl>
              <c:idx val="112"/>
              <c:tx>
                <c:rich>
                  <a:bodyPr/>
                  <a:lstStyle/>
                  <a:p>
                    <a:fld id="{892B5216-701C-48CF-9C41-8E06B38ECEA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D747-44DD-AB99-F731ED008F52}"/>
                </c:ext>
              </c:extLst>
            </c:dLbl>
            <c:dLbl>
              <c:idx val="113"/>
              <c:tx>
                <c:rich>
                  <a:bodyPr/>
                  <a:lstStyle/>
                  <a:p>
                    <a:fld id="{DD1DF638-BAD4-4833-99A9-42AA130A036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D747-44DD-AB99-F731ED008F52}"/>
                </c:ext>
              </c:extLst>
            </c:dLbl>
            <c:dLbl>
              <c:idx val="114"/>
              <c:tx>
                <c:rich>
                  <a:bodyPr/>
                  <a:lstStyle/>
                  <a:p>
                    <a:fld id="{5463776D-0232-447C-80E8-F94DB06E242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D747-44DD-AB99-F731ED008F52}"/>
                </c:ext>
              </c:extLst>
            </c:dLbl>
            <c:dLbl>
              <c:idx val="115"/>
              <c:tx>
                <c:rich>
                  <a:bodyPr/>
                  <a:lstStyle/>
                  <a:p>
                    <a:fld id="{596C24FB-C7C4-48C8-80EC-CD7A4389740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D747-44DD-AB99-F731ED008F52}"/>
                </c:ext>
              </c:extLst>
            </c:dLbl>
            <c:dLbl>
              <c:idx val="116"/>
              <c:tx>
                <c:rich>
                  <a:bodyPr/>
                  <a:lstStyle/>
                  <a:p>
                    <a:fld id="{3CD18755-1640-4092-9A14-294F82377F1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D747-44DD-AB99-F731ED008F52}"/>
                </c:ext>
              </c:extLst>
            </c:dLbl>
            <c:dLbl>
              <c:idx val="117"/>
              <c:layout>
                <c:manualLayout>
                  <c:x val="-0.11858608893956682"/>
                  <c:y val="-0.13389121338912133"/>
                </c:manualLayout>
              </c:layout>
              <c:tx>
                <c:rich>
                  <a:bodyPr/>
                  <a:lstStyle/>
                  <a:p>
                    <a:fld id="{A29B540B-79C0-40EB-A289-B999BE185C4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D747-44DD-AB99-F731ED008F52}"/>
                </c:ext>
              </c:extLst>
            </c:dLbl>
            <c:dLbl>
              <c:idx val="118"/>
              <c:tx>
                <c:rich>
                  <a:bodyPr/>
                  <a:lstStyle/>
                  <a:p>
                    <a:fld id="{959E067D-8BB8-4F75-A898-2B9B63786DB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D747-44DD-AB99-F731ED008F52}"/>
                </c:ext>
              </c:extLst>
            </c:dLbl>
            <c:dLbl>
              <c:idx val="119"/>
              <c:tx>
                <c:rich>
                  <a:bodyPr/>
                  <a:lstStyle/>
                  <a:p>
                    <a:fld id="{0B31F09D-9DA9-4FDF-BB9A-1ABD40E3967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D747-44DD-AB99-F731ED008F52}"/>
                </c:ext>
              </c:extLst>
            </c:dLbl>
            <c:dLbl>
              <c:idx val="120"/>
              <c:layout>
                <c:manualLayout>
                  <c:x val="-3.040668947168377E-3"/>
                  <c:y val="-2.5104602510460275E-2"/>
                </c:manualLayout>
              </c:layout>
              <c:tx>
                <c:rich>
                  <a:bodyPr/>
                  <a:lstStyle/>
                  <a:p>
                    <a:fld id="{B1227848-15C5-49DF-96E9-5D914E9304D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D747-44DD-AB99-F731ED008F52}"/>
                </c:ext>
              </c:extLst>
            </c:dLbl>
            <c:dLbl>
              <c:idx val="121"/>
              <c:tx>
                <c:rich>
                  <a:bodyPr/>
                  <a:lstStyle/>
                  <a:p>
                    <a:fld id="{12DF79E1-E569-46AF-AAD5-427750DB858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D747-44DD-AB99-F731ED008F52}"/>
                </c:ext>
              </c:extLst>
            </c:dLbl>
            <c:dLbl>
              <c:idx val="122"/>
              <c:tx>
                <c:rich>
                  <a:bodyPr/>
                  <a:lstStyle/>
                  <a:p>
                    <a:fld id="{150A4194-D434-41C6-91C2-5F082E39EF3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D747-44DD-AB99-F731ED008F52}"/>
                </c:ext>
              </c:extLst>
            </c:dLbl>
            <c:dLbl>
              <c:idx val="123"/>
              <c:tx>
                <c:rich>
                  <a:bodyPr/>
                  <a:lstStyle/>
                  <a:p>
                    <a:fld id="{D2FF7BD4-3F45-45D7-8839-6B89C00B3A5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D747-44DD-AB99-F731ED008F52}"/>
                </c:ext>
              </c:extLst>
            </c:dLbl>
            <c:dLbl>
              <c:idx val="124"/>
              <c:tx>
                <c:rich>
                  <a:bodyPr/>
                  <a:lstStyle/>
                  <a:p>
                    <a:fld id="{4872B6DA-DE89-4F8B-AFFB-A7143E24B75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D747-44DD-AB99-F731ED008F52}"/>
                </c:ext>
              </c:extLst>
            </c:dLbl>
            <c:dLbl>
              <c:idx val="125"/>
              <c:tx>
                <c:rich>
                  <a:bodyPr/>
                  <a:lstStyle/>
                  <a:p>
                    <a:fld id="{45F56E02-B443-48E6-8043-7C69748F30D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D747-44DD-AB99-F731ED008F52}"/>
                </c:ext>
              </c:extLst>
            </c:dLbl>
            <c:dLbl>
              <c:idx val="126"/>
              <c:tx>
                <c:rich>
                  <a:bodyPr/>
                  <a:lstStyle/>
                  <a:p>
                    <a:fld id="{C1B384A6-5763-4015-B57A-FF6D10C4D65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D747-44DD-AB99-F731ED008F52}"/>
                </c:ext>
              </c:extLst>
            </c:dLbl>
            <c:dLbl>
              <c:idx val="127"/>
              <c:tx>
                <c:rich>
                  <a:bodyPr/>
                  <a:lstStyle/>
                  <a:p>
                    <a:fld id="{8A8BB906-1157-4021-9743-FB3212737F5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D747-44DD-AB99-F731ED008F52}"/>
                </c:ext>
              </c:extLst>
            </c:dLbl>
            <c:dLbl>
              <c:idx val="128"/>
              <c:layout>
                <c:manualLayout>
                  <c:x val="-6.7208052109326731E-3"/>
                  <c:y val="-4.345927916403813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DFD9BE1F-8D60-4247-AD39-B8EEC01C01FB}" type="CELLRANGE">
                      <a:rPr lang="en-US"/>
                      <a:pPr>
                        <a:defRPr/>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8.0296337814260002E-2"/>
                      <c:h val="0.19308433556851504"/>
                    </c:manualLayout>
                  </c15:layout>
                  <c15:dlblFieldTable/>
                  <c15:showDataLabelsRange val="1"/>
                </c:ext>
                <c:ext xmlns:c16="http://schemas.microsoft.com/office/drawing/2014/chart" uri="{C3380CC4-5D6E-409C-BE32-E72D297353CC}">
                  <c16:uniqueId val="{00000080-D747-44DD-AB99-F731ED008F52}"/>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'Graf 1'!$A$4:$A$132</c:f>
              <c:numCache>
                <c:formatCode>General</c:formatCode>
                <c:ptCount val="129"/>
                <c:pt idx="0">
                  <c:v>1990</c:v>
                </c:pt>
                <c:pt idx="20">
                  <c:v>1995</c:v>
                </c:pt>
                <c:pt idx="40">
                  <c:v>2000</c:v>
                </c:pt>
                <c:pt idx="60">
                  <c:v>2005</c:v>
                </c:pt>
                <c:pt idx="80">
                  <c:v>2010</c:v>
                </c:pt>
                <c:pt idx="100">
                  <c:v>2015</c:v>
                </c:pt>
                <c:pt idx="120">
                  <c:v>2020</c:v>
                </c:pt>
                <c:pt idx="128">
                  <c:v>2022</c:v>
                </c:pt>
              </c:numCache>
            </c:numRef>
          </c:cat>
          <c:val>
            <c:numRef>
              <c:f>'Graf 1'!$B$4:$B$132</c:f>
              <c:numCache>
                <c:formatCode>#,##0</c:formatCode>
                <c:ptCount val="129"/>
                <c:pt idx="0">
                  <c:v>12496.47</c:v>
                </c:pt>
                <c:pt idx="1">
                  <c:v>8769.9650000000001</c:v>
                </c:pt>
                <c:pt idx="2">
                  <c:v>16198.83</c:v>
                </c:pt>
                <c:pt idx="3">
                  <c:v>11872.27</c:v>
                </c:pt>
                <c:pt idx="4">
                  <c:v>8223.5499999999993</c:v>
                </c:pt>
                <c:pt idx="5">
                  <c:v>10483.81</c:v>
                </c:pt>
                <c:pt idx="6">
                  <c:v>6208.3220000000001</c:v>
                </c:pt>
                <c:pt idx="7">
                  <c:v>7314.1329999999998</c:v>
                </c:pt>
                <c:pt idx="8">
                  <c:v>12616.9</c:v>
                </c:pt>
                <c:pt idx="9">
                  <c:v>7358.835</c:v>
                </c:pt>
                <c:pt idx="10">
                  <c:v>6777.6109999999999</c:v>
                </c:pt>
                <c:pt idx="11">
                  <c:v>13982.37</c:v>
                </c:pt>
                <c:pt idx="12">
                  <c:v>13705.72</c:v>
                </c:pt>
                <c:pt idx="13">
                  <c:v>10558.9</c:v>
                </c:pt>
                <c:pt idx="14">
                  <c:v>15698.88</c:v>
                </c:pt>
                <c:pt idx="15">
                  <c:v>11880.08</c:v>
                </c:pt>
                <c:pt idx="16">
                  <c:v>9655.8529999999992</c:v>
                </c:pt>
                <c:pt idx="17">
                  <c:v>9446.2360000000008</c:v>
                </c:pt>
                <c:pt idx="18">
                  <c:v>12937.13</c:v>
                </c:pt>
                <c:pt idx="19">
                  <c:v>8478.3179999999993</c:v>
                </c:pt>
                <c:pt idx="20">
                  <c:v>11010.07</c:v>
                </c:pt>
                <c:pt idx="21">
                  <c:v>9926.9740000000002</c:v>
                </c:pt>
                <c:pt idx="22">
                  <c:v>8000.6670000000004</c:v>
                </c:pt>
                <c:pt idx="23">
                  <c:v>11781.52</c:v>
                </c:pt>
                <c:pt idx="24">
                  <c:v>10780.95</c:v>
                </c:pt>
                <c:pt idx="25">
                  <c:v>11799.2</c:v>
                </c:pt>
                <c:pt idx="26">
                  <c:v>9862.2459999999992</c:v>
                </c:pt>
                <c:pt idx="27">
                  <c:v>8467.3970000000008</c:v>
                </c:pt>
                <c:pt idx="28">
                  <c:v>8311.3050000000003</c:v>
                </c:pt>
                <c:pt idx="29">
                  <c:v>11003.56</c:v>
                </c:pt>
                <c:pt idx="30">
                  <c:v>8718.8449999999993</c:v>
                </c:pt>
                <c:pt idx="31">
                  <c:v>6869.1059999999998</c:v>
                </c:pt>
                <c:pt idx="32">
                  <c:v>13808.13</c:v>
                </c:pt>
                <c:pt idx="33">
                  <c:v>9724.482</c:v>
                </c:pt>
                <c:pt idx="34">
                  <c:v>14250.31</c:v>
                </c:pt>
                <c:pt idx="35">
                  <c:v>9511.1049999999996</c:v>
                </c:pt>
                <c:pt idx="36">
                  <c:v>11074.92</c:v>
                </c:pt>
                <c:pt idx="37">
                  <c:v>13018.25</c:v>
                </c:pt>
                <c:pt idx="38">
                  <c:v>5777.7690000000002</c:v>
                </c:pt>
                <c:pt idx="39">
                  <c:v>7862.549</c:v>
                </c:pt>
                <c:pt idx="40">
                  <c:v>5832.3329999999996</c:v>
                </c:pt>
                <c:pt idx="41">
                  <c:v>5569.9409999999998</c:v>
                </c:pt>
                <c:pt idx="42">
                  <c:v>13816.67</c:v>
                </c:pt>
                <c:pt idx="43">
                  <c:v>11881.05</c:v>
                </c:pt>
                <c:pt idx="44">
                  <c:v>22324.51</c:v>
                </c:pt>
                <c:pt idx="45">
                  <c:v>13179.21</c:v>
                </c:pt>
                <c:pt idx="46">
                  <c:v>25155.95</c:v>
                </c:pt>
                <c:pt idx="47">
                  <c:v>23448.18</c:v>
                </c:pt>
                <c:pt idx="48">
                  <c:v>22597.360000000001</c:v>
                </c:pt>
                <c:pt idx="49">
                  <c:v>17938.45</c:v>
                </c:pt>
                <c:pt idx="50">
                  <c:v>14136.45</c:v>
                </c:pt>
                <c:pt idx="51">
                  <c:v>27832.880000000001</c:v>
                </c:pt>
                <c:pt idx="52">
                  <c:v>25718.62</c:v>
                </c:pt>
                <c:pt idx="53">
                  <c:v>34454.82</c:v>
                </c:pt>
                <c:pt idx="54">
                  <c:v>23886.34</c:v>
                </c:pt>
                <c:pt idx="55">
                  <c:v>12058.21</c:v>
                </c:pt>
                <c:pt idx="56">
                  <c:v>16122.31</c:v>
                </c:pt>
                <c:pt idx="57">
                  <c:v>9975.3389999999999</c:v>
                </c:pt>
                <c:pt idx="58">
                  <c:v>14397.81</c:v>
                </c:pt>
                <c:pt idx="59">
                  <c:v>13202.73</c:v>
                </c:pt>
                <c:pt idx="60">
                  <c:v>11537.9</c:v>
                </c:pt>
                <c:pt idx="61">
                  <c:v>11866.98</c:v>
                </c:pt>
                <c:pt idx="62">
                  <c:v>20193.73</c:v>
                </c:pt>
                <c:pt idx="63">
                  <c:v>12165.63</c:v>
                </c:pt>
                <c:pt idx="64">
                  <c:v>11552.83</c:v>
                </c:pt>
                <c:pt idx="65">
                  <c:v>8235.1579999999994</c:v>
                </c:pt>
                <c:pt idx="66">
                  <c:v>11854.69</c:v>
                </c:pt>
                <c:pt idx="67">
                  <c:v>9051.4310000000005</c:v>
                </c:pt>
                <c:pt idx="68">
                  <c:v>13357.51</c:v>
                </c:pt>
                <c:pt idx="69">
                  <c:v>18459.61</c:v>
                </c:pt>
                <c:pt idx="70">
                  <c:v>21867.71</c:v>
                </c:pt>
                <c:pt idx="71">
                  <c:v>13843.68</c:v>
                </c:pt>
                <c:pt idx="72">
                  <c:v>13176.87</c:v>
                </c:pt>
                <c:pt idx="73">
                  <c:v>18019.05</c:v>
                </c:pt>
                <c:pt idx="74">
                  <c:v>14048.15</c:v>
                </c:pt>
                <c:pt idx="75">
                  <c:v>13245.42</c:v>
                </c:pt>
                <c:pt idx="76">
                  <c:v>21794.11</c:v>
                </c:pt>
                <c:pt idx="77">
                  <c:v>18972.07</c:v>
                </c:pt>
                <c:pt idx="78">
                  <c:v>14507.25</c:v>
                </c:pt>
                <c:pt idx="79">
                  <c:v>18951.79</c:v>
                </c:pt>
                <c:pt idx="80">
                  <c:v>19711.91</c:v>
                </c:pt>
                <c:pt idx="81">
                  <c:v>21449.03</c:v>
                </c:pt>
                <c:pt idx="82">
                  <c:v>19653.439999999999</c:v>
                </c:pt>
                <c:pt idx="83">
                  <c:v>14901.64</c:v>
                </c:pt>
                <c:pt idx="84">
                  <c:v>13397.83</c:v>
                </c:pt>
                <c:pt idx="85">
                  <c:v>14121</c:v>
                </c:pt>
                <c:pt idx="86">
                  <c:v>20227.560000000001</c:v>
                </c:pt>
                <c:pt idx="87">
                  <c:v>19436.98</c:v>
                </c:pt>
                <c:pt idx="88">
                  <c:v>18629.88</c:v>
                </c:pt>
                <c:pt idx="89">
                  <c:v>36827.879999999997</c:v>
                </c:pt>
                <c:pt idx="90">
                  <c:v>25945.24</c:v>
                </c:pt>
                <c:pt idx="91">
                  <c:v>38752.269999999997</c:v>
                </c:pt>
                <c:pt idx="92">
                  <c:v>31598.92</c:v>
                </c:pt>
                <c:pt idx="93">
                  <c:v>14113.9</c:v>
                </c:pt>
                <c:pt idx="94">
                  <c:v>15802.53</c:v>
                </c:pt>
                <c:pt idx="95">
                  <c:v>18492.009999999998</c:v>
                </c:pt>
                <c:pt idx="96">
                  <c:v>19536.86</c:v>
                </c:pt>
                <c:pt idx="97">
                  <c:v>20086.099999999999</c:v>
                </c:pt>
                <c:pt idx="98">
                  <c:v>14211.19</c:v>
                </c:pt>
                <c:pt idx="99">
                  <c:v>17252.02</c:v>
                </c:pt>
                <c:pt idx="100">
                  <c:v>29838.2</c:v>
                </c:pt>
                <c:pt idx="101">
                  <c:v>25360.74</c:v>
                </c:pt>
                <c:pt idx="102">
                  <c:v>21280.47</c:v>
                </c:pt>
                <c:pt idx="103">
                  <c:v>18517.900000000001</c:v>
                </c:pt>
                <c:pt idx="104">
                  <c:v>22826.080000000002</c:v>
                </c:pt>
                <c:pt idx="105">
                  <c:v>18513.21</c:v>
                </c:pt>
                <c:pt idx="106">
                  <c:v>30182.29</c:v>
                </c:pt>
                <c:pt idx="107">
                  <c:v>32031.3</c:v>
                </c:pt>
                <c:pt idx="108">
                  <c:v>29910.11</c:v>
                </c:pt>
                <c:pt idx="109">
                  <c:v>16514.349999999999</c:v>
                </c:pt>
                <c:pt idx="110">
                  <c:v>16325.61</c:v>
                </c:pt>
                <c:pt idx="111">
                  <c:v>28396.560000000001</c:v>
                </c:pt>
                <c:pt idx="112">
                  <c:v>13622.16</c:v>
                </c:pt>
                <c:pt idx="113">
                  <c:v>25653.23</c:v>
                </c:pt>
                <c:pt idx="114">
                  <c:v>28710.76</c:v>
                </c:pt>
                <c:pt idx="115">
                  <c:v>26443.05</c:v>
                </c:pt>
                <c:pt idx="116">
                  <c:v>36588.019999999997</c:v>
                </c:pt>
                <c:pt idx="117">
                  <c:v>40489.040000000001</c:v>
                </c:pt>
                <c:pt idx="118">
                  <c:v>32800.980000000003</c:v>
                </c:pt>
                <c:pt idx="119">
                  <c:v>52716.26</c:v>
                </c:pt>
                <c:pt idx="120">
                  <c:v>55684.71</c:v>
                </c:pt>
                <c:pt idx="121">
                  <c:v>28914.37</c:v>
                </c:pt>
                <c:pt idx="122">
                  <c:v>27497.73</c:v>
                </c:pt>
                <c:pt idx="123">
                  <c:v>22319.62</c:v>
                </c:pt>
                <c:pt idx="124">
                  <c:v>11888.73</c:v>
                </c:pt>
                <c:pt idx="125">
                  <c:v>18072.810000000001</c:v>
                </c:pt>
                <c:pt idx="126">
                  <c:v>21508.560000000001</c:v>
                </c:pt>
                <c:pt idx="127">
                  <c:v>19802.650000000001</c:v>
                </c:pt>
                <c:pt idx="128">
                  <c:v>26455.02</c:v>
                </c:pt>
              </c:numCache>
            </c:numRef>
          </c:val>
          <c:extLst>
            <c:ext xmlns:c15="http://schemas.microsoft.com/office/drawing/2012/chart" uri="{02D57815-91ED-43cb-92C2-25804820EDAC}">
              <c15:datalabelsRange>
                <c15:f>'Graf 1'!$C$4:$C$132</c15:f>
                <c15:dlblRangeCache>
                  <c:ptCount val="129"/>
                  <c:pt idx="2">
                    <c:v>Vojna v Perzskom zálive</c:v>
                  </c:pt>
                  <c:pt idx="46">
                    <c:v>Recesia v USA a útoky na WTC</c:v>
                  </c:pt>
                  <c:pt idx="53">
                    <c:v>Vojna v Iraku a vypuknutie SARS</c:v>
                  </c:pt>
                  <c:pt idx="70">
                    <c:v>Globálna finančná kríza</c:v>
                  </c:pt>
                  <c:pt idx="91">
                    <c:v>Fiškálny útes USA a dlhová kríza v eurozóne</c:v>
                  </c:pt>
                  <c:pt idx="106">
                    <c:v>Brexit</c:v>
                  </c:pt>
                  <c:pt idx="107">
                    <c:v>Prezidentské voľby v USA</c:v>
                  </c:pt>
                  <c:pt idx="117">
                    <c:v>Napätie v obchodných vzťahoch USA-Čína; Brexit</c:v>
                  </c:pt>
                  <c:pt idx="120">
                    <c:v>COVID-19</c:v>
                  </c:pt>
                  <c:pt idx="128">
                    <c:v>Konflikt na Ukrajine</c:v>
                  </c:pt>
                </c15:dlblRangeCache>
              </c15:datalabelsRange>
            </c:ext>
            <c:ext xmlns:c16="http://schemas.microsoft.com/office/drawing/2014/chart" uri="{C3380CC4-5D6E-409C-BE32-E72D297353CC}">
              <c16:uniqueId val="{00000081-D747-44DD-AB99-F731ED008F52}"/>
            </c:ext>
          </c:extLst>
        </c:ser>
        <c:dLbls>
          <c:showLegendKey val="0"/>
          <c:showVal val="0"/>
          <c:showCatName val="0"/>
          <c:showSerName val="0"/>
          <c:showPercent val="0"/>
          <c:showBubbleSize val="0"/>
        </c:dLbls>
        <c:gapWidth val="0"/>
        <c:overlap val="-27"/>
        <c:axId val="703825928"/>
        <c:axId val="703817400"/>
      </c:barChart>
      <c:catAx>
        <c:axId val="70382592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Narrow" panose="020B0606020202030204" pitchFamily="34" charset="0"/>
                <a:ea typeface="+mn-ea"/>
                <a:cs typeface="+mn-cs"/>
              </a:defRPr>
            </a:pPr>
            <a:endParaRPr lang="en-US"/>
          </a:p>
        </c:txPr>
        <c:crossAx val="703817400"/>
        <c:crosses val="autoZero"/>
        <c:auto val="1"/>
        <c:lblAlgn val="ctr"/>
        <c:lblOffset val="100"/>
        <c:tickMarkSkip val="1"/>
        <c:noMultiLvlLbl val="0"/>
      </c:catAx>
      <c:valAx>
        <c:axId val="703817400"/>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03825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82360815031478E-2"/>
          <c:y val="7.3875106928999165E-2"/>
          <c:w val="0.88681971843441276"/>
          <c:h val="0.78461999933342963"/>
        </c:manualLayout>
      </c:layout>
      <c:lineChart>
        <c:grouping val="standard"/>
        <c:varyColors val="0"/>
        <c:ser>
          <c:idx val="0"/>
          <c:order val="0"/>
          <c:tx>
            <c:strRef>
              <c:f>'Graf 19'!$B$1</c:f>
              <c:strCache>
                <c:ptCount val="1"/>
                <c:pt idx="0">
                  <c:v>Predpokladaná konsolidácia</c:v>
                </c:pt>
              </c:strCache>
            </c:strRef>
          </c:tx>
          <c:spPr>
            <a:ln w="28575" cap="rnd">
              <a:solidFill>
                <a:srgbClr val="2D9AD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1B02-4694-A693-D666D82169D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19'!$A$3:$A$13</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'Graf 19'!$B$3:$B$13</c:f>
              <c:numCache>
                <c:formatCode>0.0</c:formatCode>
                <c:ptCount val="11"/>
                <c:pt idx="0">
                  <c:v>-2.420555717838754</c:v>
                </c:pt>
                <c:pt idx="1">
                  <c:v>-2.0635855456614034</c:v>
                </c:pt>
                <c:pt idx="2">
                  <c:v>-3.7640521645162535</c:v>
                </c:pt>
                <c:pt idx="3">
                  <c:v>-2.9927862707724007</c:v>
                </c:pt>
                <c:pt idx="4">
                  <c:v>-2.4990313515294234</c:v>
                </c:pt>
                <c:pt idx="5">
                  <c:v>-1.9990313515294234</c:v>
                </c:pt>
                <c:pt idx="6">
                  <c:v>-1.4990313515294234</c:v>
                </c:pt>
                <c:pt idx="7">
                  <c:v>-0.99903135152942335</c:v>
                </c:pt>
                <c:pt idx="8">
                  <c:v>-0.49903135152942335</c:v>
                </c:pt>
                <c:pt idx="9">
                  <c:v>9.686484705766496E-4</c:v>
                </c:pt>
                <c:pt idx="10">
                  <c:v>0.50096864847057665</c:v>
                </c:pt>
              </c:numCache>
            </c:numRef>
          </c:val>
          <c:smooth val="0"/>
          <c:extLst>
            <c:ext xmlns:c16="http://schemas.microsoft.com/office/drawing/2014/chart" uri="{C3380CC4-5D6E-409C-BE32-E72D297353CC}">
              <c16:uniqueId val="{00000001-1B02-4694-A693-D666D82169DE}"/>
            </c:ext>
          </c:extLst>
        </c:ser>
        <c:dLbls>
          <c:showLegendKey val="0"/>
          <c:showVal val="0"/>
          <c:showCatName val="0"/>
          <c:showSerName val="0"/>
          <c:showPercent val="0"/>
          <c:showBubbleSize val="0"/>
        </c:dLbls>
        <c:smooth val="0"/>
        <c:axId val="557539920"/>
        <c:axId val="561011080"/>
      </c:lineChart>
      <c:catAx>
        <c:axId val="557539920"/>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0.13829418016962755"/>
          <c:y val="1.4410722931478227E-2"/>
          <c:w val="0.42824168853893269"/>
          <c:h val="0.17424771977381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82360815031478E-2"/>
          <c:y val="7.3875106928999165E-2"/>
          <c:w val="0.88681971843441276"/>
          <c:h val="0.78461999933342963"/>
        </c:manualLayout>
      </c:layout>
      <c:lineChart>
        <c:grouping val="standard"/>
        <c:varyColors val="0"/>
        <c:ser>
          <c:idx val="0"/>
          <c:order val="0"/>
          <c:tx>
            <c:strRef>
              <c:f>'Graf 19'!$B$2</c:f>
              <c:strCache>
                <c:ptCount val="1"/>
                <c:pt idx="0">
                  <c:v>Assumed consolidation</c:v>
                </c:pt>
              </c:strCache>
            </c:strRef>
          </c:tx>
          <c:spPr>
            <a:ln w="28575" cap="rnd">
              <a:solidFill>
                <a:srgbClr val="2D9AD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38E-4B1B-B446-D884B1F53715}"/>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19'!$A$3:$A$13</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'Graf 19'!$B$3:$B$13</c:f>
              <c:numCache>
                <c:formatCode>0.0</c:formatCode>
                <c:ptCount val="11"/>
                <c:pt idx="0">
                  <c:v>-2.420555717838754</c:v>
                </c:pt>
                <c:pt idx="1">
                  <c:v>-2.0635855456614034</c:v>
                </c:pt>
                <c:pt idx="2">
                  <c:v>-3.7640521645162535</c:v>
                </c:pt>
                <c:pt idx="3">
                  <c:v>-2.9927862707724007</c:v>
                </c:pt>
                <c:pt idx="4">
                  <c:v>-2.4990313515294234</c:v>
                </c:pt>
                <c:pt idx="5">
                  <c:v>-1.9990313515294234</c:v>
                </c:pt>
                <c:pt idx="6">
                  <c:v>-1.4990313515294234</c:v>
                </c:pt>
                <c:pt idx="7">
                  <c:v>-0.99903135152942335</c:v>
                </c:pt>
                <c:pt idx="8">
                  <c:v>-0.49903135152942335</c:v>
                </c:pt>
                <c:pt idx="9">
                  <c:v>9.686484705766496E-4</c:v>
                </c:pt>
                <c:pt idx="10">
                  <c:v>0.50096864847057665</c:v>
                </c:pt>
              </c:numCache>
            </c:numRef>
          </c:val>
          <c:smooth val="0"/>
          <c:extLst>
            <c:ext xmlns:c16="http://schemas.microsoft.com/office/drawing/2014/chart" uri="{C3380CC4-5D6E-409C-BE32-E72D297353CC}">
              <c16:uniqueId val="{00000001-738E-4B1B-B446-D884B1F53715}"/>
            </c:ext>
          </c:extLst>
        </c:ser>
        <c:dLbls>
          <c:showLegendKey val="0"/>
          <c:showVal val="0"/>
          <c:showCatName val="0"/>
          <c:showSerName val="0"/>
          <c:showPercent val="0"/>
          <c:showBubbleSize val="0"/>
        </c:dLbls>
        <c:smooth val="0"/>
        <c:axId val="557539920"/>
        <c:axId val="561011080"/>
      </c:lineChart>
      <c:catAx>
        <c:axId val="557539920"/>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61011080"/>
        <c:crosses val="autoZero"/>
        <c:auto val="1"/>
        <c:lblAlgn val="ctr"/>
        <c:lblOffset val="100"/>
        <c:noMultiLvlLbl val="0"/>
      </c:catAx>
      <c:valAx>
        <c:axId val="561011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57539920"/>
        <c:crosses val="autoZero"/>
        <c:crossBetween val="between"/>
      </c:valAx>
      <c:spPr>
        <a:noFill/>
        <a:ln>
          <a:noFill/>
        </a:ln>
        <a:effectLst/>
      </c:spPr>
    </c:plotArea>
    <c:legend>
      <c:legendPos val="b"/>
      <c:layout>
        <c:manualLayout>
          <c:xMode val="edge"/>
          <c:yMode val="edge"/>
          <c:x val="0.13829418016962755"/>
          <c:y val="1.4410722931478227E-2"/>
          <c:w val="0.42824168853893269"/>
          <c:h val="0.17424771977381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91776027996498E-2"/>
          <c:y val="5.556720547334907E-2"/>
          <c:w val="0.88601356080489935"/>
          <c:h val="0.68543689758448845"/>
        </c:manualLayout>
      </c:layout>
      <c:lineChart>
        <c:grouping val="standard"/>
        <c:varyColors val="0"/>
        <c:ser>
          <c:idx val="0"/>
          <c:order val="0"/>
          <c:tx>
            <c:strRef>
              <c:f>'Graf 20 + 21'!$A$6</c:f>
              <c:strCache>
                <c:ptCount val="1"/>
                <c:pt idx="0">
                  <c:v>Upravené primárne bežné výdavky (bez EÚ) - odporúčanie EK (ľavá os)</c:v>
                </c:pt>
              </c:strCache>
            </c:strRef>
          </c:tx>
          <c:spPr>
            <a:ln w="25400" cap="rnd">
              <a:noFill/>
              <a:round/>
            </a:ln>
            <a:effectLst/>
          </c:spPr>
          <c:marker>
            <c:symbol val="dash"/>
            <c:size val="1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Narrow" panose="020B0606020202030204" pitchFamily="34" charset="0"/>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1"/>
                </a:solidFill>
                <a:prstDash val="sysDot"/>
              </a:ln>
              <a:effectLst/>
            </c:spPr>
            <c:trendlineType val="linear"/>
            <c:dispRSqr val="0"/>
            <c:dispEq val="0"/>
          </c:trendline>
          <c:cat>
            <c:numRef>
              <c:f>'Graf 20 + 21'!$B$2:$E$2</c:f>
              <c:numCache>
                <c:formatCode>General</c:formatCode>
                <c:ptCount val="4"/>
                <c:pt idx="0">
                  <c:v>2022</c:v>
                </c:pt>
                <c:pt idx="1">
                  <c:v>2023</c:v>
                </c:pt>
                <c:pt idx="2">
                  <c:v>2024</c:v>
                </c:pt>
                <c:pt idx="3">
                  <c:v>2025</c:v>
                </c:pt>
              </c:numCache>
            </c:numRef>
          </c:cat>
          <c:val>
            <c:numRef>
              <c:f>'Graf 20 + 21'!$B$6:$E$6</c:f>
              <c:numCache>
                <c:formatCode>0.0</c:formatCode>
                <c:ptCount val="4"/>
                <c:pt idx="1">
                  <c:v>36.026409027380005</c:v>
                </c:pt>
              </c:numCache>
            </c:numRef>
          </c:val>
          <c:smooth val="0"/>
          <c:extLst>
            <c:ext xmlns:c16="http://schemas.microsoft.com/office/drawing/2014/chart" uri="{C3380CC4-5D6E-409C-BE32-E72D297353CC}">
              <c16:uniqueId val="{00000000-BAA7-48CD-8721-134E1EB7A262}"/>
            </c:ext>
          </c:extLst>
        </c:ser>
        <c:ser>
          <c:idx val="3"/>
          <c:order val="3"/>
          <c:tx>
            <c:strRef>
              <c:f>'Graf 20 + 21'!$A$5</c:f>
              <c:strCache>
                <c:ptCount val="1"/>
                <c:pt idx="0">
                  <c:v>Upravené primárne bežné výdavky (bez EÚ) - FRRVS (ľavá os)</c:v>
                </c:pt>
              </c:strCache>
            </c:strRef>
          </c:tx>
          <c:spPr>
            <a:ln w="25400" cap="rnd">
              <a:solidFill>
                <a:schemeClr val="tx1">
                  <a:lumMod val="50000"/>
                  <a:lumOff val="50000"/>
                </a:schemeClr>
              </a:solidFill>
              <a:round/>
            </a:ln>
            <a:effectLst/>
          </c:spPr>
          <c:marker>
            <c:symbol val="circle"/>
            <c:size val="5"/>
            <c:spPr>
              <a:solidFill>
                <a:schemeClr val="tx1">
                  <a:lumMod val="50000"/>
                  <a:lumOff val="50000"/>
                </a:schemeClr>
              </a:solidFill>
              <a:ln w="9525">
                <a:noFill/>
              </a:ln>
              <a:effectLst/>
            </c:spPr>
          </c:marker>
          <c:dPt>
            <c:idx val="3"/>
            <c:marker>
              <c:symbol val="circle"/>
              <c:size val="5"/>
              <c:spPr>
                <a:solidFill>
                  <a:schemeClr val="tx1">
                    <a:lumMod val="50000"/>
                    <a:lumOff val="50000"/>
                  </a:schemeClr>
                </a:solidFill>
                <a:ln w="9525">
                  <a:noFill/>
                </a:ln>
                <a:effectLst/>
              </c:spPr>
            </c:marker>
            <c:bubble3D val="0"/>
            <c:spPr>
              <a:ln w="25400" cap="rnd">
                <a:solidFill>
                  <a:schemeClr val="tx1">
                    <a:lumMod val="50000"/>
                    <a:lumOff val="50000"/>
                  </a:schemeClr>
                </a:solidFill>
                <a:prstDash val="sysDot"/>
                <a:round/>
              </a:ln>
              <a:effectLst/>
            </c:spPr>
            <c:extLst>
              <c:ext xmlns:c16="http://schemas.microsoft.com/office/drawing/2014/chart" uri="{C3380CC4-5D6E-409C-BE32-E72D297353CC}">
                <c16:uniqueId val="{00000002-BAA7-48CD-8721-134E1EB7A2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20 + 21'!$B$2:$E$2</c:f>
              <c:numCache>
                <c:formatCode>General</c:formatCode>
                <c:ptCount val="4"/>
                <c:pt idx="0">
                  <c:v>2022</c:v>
                </c:pt>
                <c:pt idx="1">
                  <c:v>2023</c:v>
                </c:pt>
                <c:pt idx="2">
                  <c:v>2024</c:v>
                </c:pt>
                <c:pt idx="3">
                  <c:v>2025</c:v>
                </c:pt>
              </c:numCache>
            </c:numRef>
          </c:cat>
          <c:val>
            <c:numRef>
              <c:f>'Graf 20 + 21'!$B$5:$E$5</c:f>
              <c:numCache>
                <c:formatCode>0.0</c:formatCode>
                <c:ptCount val="4"/>
                <c:pt idx="0">
                  <c:v>37.13515484408606</c:v>
                </c:pt>
                <c:pt idx="1">
                  <c:v>36.157728518958677</c:v>
                </c:pt>
                <c:pt idx="2">
                  <c:v>35.710029482861181</c:v>
                </c:pt>
                <c:pt idx="3">
                  <c:v>35.299102284123705</c:v>
                </c:pt>
              </c:numCache>
            </c:numRef>
          </c:val>
          <c:smooth val="0"/>
          <c:extLst>
            <c:ext xmlns:c16="http://schemas.microsoft.com/office/drawing/2014/chart" uri="{C3380CC4-5D6E-409C-BE32-E72D297353CC}">
              <c16:uniqueId val="{00000003-BAA7-48CD-8721-134E1EB7A262}"/>
            </c:ext>
          </c:extLst>
        </c:ser>
        <c:ser>
          <c:idx val="4"/>
          <c:order val="4"/>
          <c:tx>
            <c:strRef>
              <c:f>'Graf 20 + 21'!$A$7</c:f>
              <c:strCache>
                <c:ptCount val="1"/>
                <c:pt idx="0">
                  <c:v>Upravené primárne bežné výdavky (bez EÚ) - ciele rozpočtu (ľavá os)</c:v>
                </c:pt>
              </c:strCache>
            </c:strRef>
          </c:tx>
          <c:spPr>
            <a:ln w="25400" cap="rnd">
              <a:noFill/>
              <a:round/>
            </a:ln>
            <a:effectLst/>
          </c:spPr>
          <c:marker>
            <c:symbol val="diamond"/>
            <c:size val="8"/>
            <c:spPr>
              <a:solidFill>
                <a:srgbClr val="0070C0"/>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20 + 21'!$B$2:$E$2</c:f>
              <c:numCache>
                <c:formatCode>General</c:formatCode>
                <c:ptCount val="4"/>
                <c:pt idx="0">
                  <c:v>2022</c:v>
                </c:pt>
                <c:pt idx="1">
                  <c:v>2023</c:v>
                </c:pt>
                <c:pt idx="2">
                  <c:v>2024</c:v>
                </c:pt>
                <c:pt idx="3">
                  <c:v>2025</c:v>
                </c:pt>
              </c:numCache>
            </c:numRef>
          </c:cat>
          <c:val>
            <c:numRef>
              <c:f>'Graf 20 + 21'!$B$7:$E$7</c:f>
              <c:numCache>
                <c:formatCode>0.0</c:formatCode>
                <c:ptCount val="4"/>
                <c:pt idx="1">
                  <c:v>35.419444687191401</c:v>
                </c:pt>
              </c:numCache>
            </c:numRef>
          </c:val>
          <c:smooth val="0"/>
          <c:extLst>
            <c:ext xmlns:c16="http://schemas.microsoft.com/office/drawing/2014/chart" uri="{C3380CC4-5D6E-409C-BE32-E72D297353CC}">
              <c16:uniqueId val="{00000004-BAA7-48CD-8721-134E1EB7A262}"/>
            </c:ext>
          </c:extLst>
        </c:ser>
        <c:dLbls>
          <c:showLegendKey val="0"/>
          <c:showVal val="0"/>
          <c:showCatName val="0"/>
          <c:showSerName val="0"/>
          <c:showPercent val="0"/>
          <c:showBubbleSize val="0"/>
        </c:dLbls>
        <c:marker val="1"/>
        <c:smooth val="0"/>
        <c:axId val="930099472"/>
        <c:axId val="930097504"/>
      </c:lineChart>
      <c:lineChart>
        <c:grouping val="standard"/>
        <c:varyColors val="0"/>
        <c:ser>
          <c:idx val="1"/>
          <c:order val="1"/>
          <c:tx>
            <c:strRef>
              <c:f>'Graf 20 + 21'!$A$4</c:f>
              <c:strCache>
                <c:ptCount val="1"/>
                <c:pt idx="0">
                  <c:v>Národne financované investície - odporúčanie EK (pravá os)</c:v>
                </c:pt>
              </c:strCache>
            </c:strRef>
          </c:tx>
          <c:spPr>
            <a:ln w="25400" cap="rnd">
              <a:noFill/>
              <a:prstDash val="sysDot"/>
              <a:round/>
            </a:ln>
            <a:effectLst/>
          </c:spPr>
          <c:marker>
            <c:symbol val="dash"/>
            <c:size val="1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Narrow" panose="020B0606020202030204" pitchFamily="34" charset="0"/>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2022</c:v>
              </c:pt>
              <c:pt idx="1">
                <c:v>2023</c:v>
              </c:pt>
              <c:pt idx="2">
                <c:v>2024</c:v>
              </c:pt>
              <c:pt idx="3">
                <c:v>2025</c:v>
              </c:pt>
            </c:numLit>
          </c:cat>
          <c:val>
            <c:numRef>
              <c:f>'Graf 20 + 21'!$B$4:$E$4</c:f>
              <c:numCache>
                <c:formatCode>0.0</c:formatCode>
                <c:ptCount val="4"/>
                <c:pt idx="1">
                  <c:v>3.3585098620317102</c:v>
                </c:pt>
              </c:numCache>
            </c:numRef>
          </c:val>
          <c:smooth val="0"/>
          <c:extLst>
            <c:ext xmlns:c16="http://schemas.microsoft.com/office/drawing/2014/chart" uri="{C3380CC4-5D6E-409C-BE32-E72D297353CC}">
              <c16:uniqueId val="{00000005-BAA7-48CD-8721-134E1EB7A262}"/>
            </c:ext>
          </c:extLst>
        </c:ser>
        <c:ser>
          <c:idx val="2"/>
          <c:order val="2"/>
          <c:tx>
            <c:strRef>
              <c:f>'Graf 20 + 21'!$A$3</c:f>
              <c:strCache>
                <c:ptCount val="1"/>
                <c:pt idx="0">
                  <c:v>Národne financované investície - FRRVS (pravá os)</c:v>
                </c:pt>
              </c:strCache>
            </c:strRef>
          </c:tx>
          <c:spPr>
            <a:ln w="25400" cap="rnd">
              <a:solidFill>
                <a:srgbClr val="369ADC"/>
              </a:solidFill>
              <a:round/>
            </a:ln>
            <a:effectLst/>
          </c:spPr>
          <c:marker>
            <c:symbol val="circle"/>
            <c:size val="5"/>
            <c:spPr>
              <a:solidFill>
                <a:srgbClr val="369ADC"/>
              </a:solidFill>
              <a:ln w="9525">
                <a:noFill/>
              </a:ln>
              <a:effectLst/>
            </c:spPr>
          </c:marker>
          <c:dPt>
            <c:idx val="3"/>
            <c:marker>
              <c:symbol val="circle"/>
              <c:size val="5"/>
              <c:spPr>
                <a:solidFill>
                  <a:srgbClr val="369ADC"/>
                </a:solidFill>
                <a:ln w="9525">
                  <a:noFill/>
                </a:ln>
                <a:effectLst/>
              </c:spPr>
            </c:marker>
            <c:bubble3D val="0"/>
            <c:spPr>
              <a:ln w="25400" cap="rnd">
                <a:solidFill>
                  <a:srgbClr val="369ADC"/>
                </a:solidFill>
                <a:prstDash val="sysDot"/>
                <a:round/>
              </a:ln>
              <a:effectLst/>
            </c:spPr>
            <c:extLst>
              <c:ext xmlns:c16="http://schemas.microsoft.com/office/drawing/2014/chart" uri="{C3380CC4-5D6E-409C-BE32-E72D297353CC}">
                <c16:uniqueId val="{00000007-BAA7-48CD-8721-134E1EB7A26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2022</c:v>
              </c:pt>
              <c:pt idx="1">
                <c:v>2023</c:v>
              </c:pt>
              <c:pt idx="2">
                <c:v>2024</c:v>
              </c:pt>
              <c:pt idx="3">
                <c:v>2025</c:v>
              </c:pt>
            </c:numLit>
          </c:cat>
          <c:val>
            <c:numRef>
              <c:f>'Graf 20 + 21'!$B$3:$E$3</c:f>
              <c:numCache>
                <c:formatCode>0.0</c:formatCode>
                <c:ptCount val="4"/>
                <c:pt idx="0">
                  <c:v>3.4600279196737693</c:v>
                </c:pt>
                <c:pt idx="1">
                  <c:v>3.0970193257981609</c:v>
                </c:pt>
                <c:pt idx="2">
                  <c:v>2.9974843241942235</c:v>
                </c:pt>
                <c:pt idx="3">
                  <c:v>3.2154335566650163</c:v>
                </c:pt>
              </c:numCache>
            </c:numRef>
          </c:val>
          <c:smooth val="0"/>
          <c:extLst>
            <c:ext xmlns:c16="http://schemas.microsoft.com/office/drawing/2014/chart" uri="{C3380CC4-5D6E-409C-BE32-E72D297353CC}">
              <c16:uniqueId val="{00000008-BAA7-48CD-8721-134E1EB7A262}"/>
            </c:ext>
          </c:extLst>
        </c:ser>
        <c:dLbls>
          <c:showLegendKey val="0"/>
          <c:showVal val="0"/>
          <c:showCatName val="0"/>
          <c:showSerName val="0"/>
          <c:showPercent val="0"/>
          <c:showBubbleSize val="0"/>
        </c:dLbls>
        <c:marker val="1"/>
        <c:smooth val="0"/>
        <c:axId val="663967032"/>
        <c:axId val="663964080"/>
      </c:lineChart>
      <c:catAx>
        <c:axId val="9300994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en-US"/>
          </a:p>
        </c:txPr>
        <c:crossAx val="930097504"/>
        <c:crosses val="autoZero"/>
        <c:auto val="1"/>
        <c:lblAlgn val="ctr"/>
        <c:lblOffset val="100"/>
        <c:noMultiLvlLbl val="0"/>
      </c:catAx>
      <c:valAx>
        <c:axId val="930097504"/>
        <c:scaling>
          <c:orientation val="minMax"/>
          <c:max val="43"/>
          <c:min val="34.5"/>
        </c:scaling>
        <c:delete val="0"/>
        <c:axPos val="l"/>
        <c:numFmt formatCode="[&lt;=38]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930099472"/>
        <c:crosses val="autoZero"/>
        <c:crossBetween val="between"/>
        <c:majorUnit val="1"/>
      </c:valAx>
      <c:valAx>
        <c:axId val="663964080"/>
        <c:scaling>
          <c:orientation val="minMax"/>
          <c:max val="5"/>
          <c:min val="-4"/>
        </c:scaling>
        <c:delete val="0"/>
        <c:axPos val="r"/>
        <c:numFmt formatCode="#;;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63967032"/>
        <c:crosses val="max"/>
        <c:crossBetween val="between"/>
        <c:majorUnit val="1"/>
      </c:valAx>
      <c:catAx>
        <c:axId val="663967032"/>
        <c:scaling>
          <c:orientation val="minMax"/>
        </c:scaling>
        <c:delete val="0"/>
        <c:axPos val="b"/>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6396408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4.0515743652955275E-4"/>
          <c:y val="0.81569545906773222"/>
          <c:w val="0.99639777007326469"/>
          <c:h val="0.18430454093226775"/>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'Graf 20 + 21'!$A$29</c:f>
              <c:strCache>
                <c:ptCount val="1"/>
                <c:pt idx="0">
                  <c:v>FRRVS</c:v>
                </c:pt>
              </c:strCache>
            </c:strRef>
          </c:tx>
          <c:spPr>
            <a:solidFill>
              <a:srgbClr val="369ADC"/>
            </a:solidFill>
            <a:ln>
              <a:noFill/>
            </a:ln>
            <a:effectLst/>
          </c:spPr>
          <c:invertIfNegative val="0"/>
          <c:dLbls>
            <c:dLbl>
              <c:idx val="5"/>
              <c:layout>
                <c:manualLayout>
                  <c:x val="1.0234842619514179E-16"/>
                  <c:y val="0.193831389133728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0C-492C-9E16-CDAF7D897D11}"/>
                </c:ext>
              </c:extLst>
            </c:dLbl>
            <c:dLbl>
              <c:idx val="6"/>
              <c:layout>
                <c:manualLayout>
                  <c:x val="-1.0234842619514179E-16"/>
                  <c:y val="0.2278785686326864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0C-492C-9E16-CDAF7D897D1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Arial Narrow" panose="020B060602020203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7"/>
              <c:pt idx="0">
                <c:v>2019</c:v>
              </c:pt>
              <c:pt idx="1">
                <c:v>2020</c:v>
              </c:pt>
              <c:pt idx="2">
                <c:v>2021</c:v>
              </c:pt>
              <c:pt idx="3">
                <c:v>2022</c:v>
              </c:pt>
              <c:pt idx="4">
                <c:v>2023</c:v>
              </c:pt>
              <c:pt idx="5">
                <c:v>2024</c:v>
              </c:pt>
              <c:pt idx="6">
                <c:v>2025</c:v>
              </c:pt>
            </c:numLit>
          </c:cat>
          <c:val>
            <c:numRef>
              <c:f>'Graf 20 + 21'!$B$29:$H$29</c:f>
              <c:numCache>
                <c:formatCode>0.0</c:formatCode>
                <c:ptCount val="7"/>
                <c:pt idx="0">
                  <c:v>-1.2959058909823136</c:v>
                </c:pt>
                <c:pt idx="1">
                  <c:v>-5.4682611293555974</c:v>
                </c:pt>
                <c:pt idx="2">
                  <c:v>-6.1501129465261242</c:v>
                </c:pt>
                <c:pt idx="3">
                  <c:v>-5.0704446148469824</c:v>
                </c:pt>
                <c:pt idx="4">
                  <c:v>-3.2782838310392464</c:v>
                </c:pt>
                <c:pt idx="5">
                  <c:v>-3.230873335053619</c:v>
                </c:pt>
                <c:pt idx="6">
                  <c:v>-3.4730622329592982</c:v>
                </c:pt>
              </c:numCache>
            </c:numRef>
          </c:val>
          <c:extLst>
            <c:ext xmlns:c16="http://schemas.microsoft.com/office/drawing/2014/chart" uri="{C3380CC4-5D6E-409C-BE32-E72D297353CC}">
              <c16:uniqueId val="{00000002-E70C-492C-9E16-CDAF7D897D11}"/>
            </c:ext>
          </c:extLst>
        </c:ser>
        <c:dLbls>
          <c:showLegendKey val="0"/>
          <c:showVal val="0"/>
          <c:showCatName val="0"/>
          <c:showSerName val="0"/>
          <c:showPercent val="0"/>
          <c:showBubbleSize val="0"/>
        </c:dLbls>
        <c:gapWidth val="140"/>
        <c:overlap val="-27"/>
        <c:axId val="806973424"/>
        <c:axId val="806967192"/>
      </c:barChart>
      <c:lineChart>
        <c:grouping val="standard"/>
        <c:varyColors val="0"/>
        <c:ser>
          <c:idx val="0"/>
          <c:order val="0"/>
          <c:tx>
            <c:strRef>
              <c:f>'Graf 20 + 21'!$A$28</c:f>
              <c:strCache>
                <c:ptCount val="1"/>
                <c:pt idx="0">
                  <c:v>Odporúčanie EK</c:v>
                </c:pt>
              </c:strCache>
            </c:strRef>
          </c:tx>
          <c:spPr>
            <a:ln w="28575" cap="rnd">
              <a:noFill/>
              <a:round/>
            </a:ln>
            <a:effectLst/>
          </c:spPr>
          <c:marker>
            <c:symbol val="diamond"/>
            <c:size val="6"/>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Arial Narrow" panose="020B0606020202030204"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 + 21'!$B$27:$H$27</c:f>
              <c:numCache>
                <c:formatCode>General</c:formatCode>
                <c:ptCount val="7"/>
                <c:pt idx="0">
                  <c:v>2019</c:v>
                </c:pt>
                <c:pt idx="1">
                  <c:v>2020</c:v>
                </c:pt>
                <c:pt idx="2">
                  <c:v>2021</c:v>
                </c:pt>
                <c:pt idx="3">
                  <c:v>2022</c:v>
                </c:pt>
                <c:pt idx="4">
                  <c:v>2023</c:v>
                </c:pt>
                <c:pt idx="5">
                  <c:v>2024</c:v>
                </c:pt>
                <c:pt idx="6">
                  <c:v>2025</c:v>
                </c:pt>
              </c:numCache>
            </c:numRef>
          </c:cat>
          <c:val>
            <c:numRef>
              <c:f>'Graf 20 + 21'!$B$28:$H$28</c:f>
              <c:numCache>
                <c:formatCode>General</c:formatCode>
                <c:ptCount val="7"/>
                <c:pt idx="4" formatCode="0.0">
                  <c:v>-3.4084548789268765</c:v>
                </c:pt>
              </c:numCache>
            </c:numRef>
          </c:val>
          <c:smooth val="0"/>
          <c:extLst>
            <c:ext xmlns:c16="http://schemas.microsoft.com/office/drawing/2014/chart" uri="{C3380CC4-5D6E-409C-BE32-E72D297353CC}">
              <c16:uniqueId val="{00000004-E70C-492C-9E16-CDAF7D897D11}"/>
            </c:ext>
          </c:extLst>
        </c:ser>
        <c:ser>
          <c:idx val="2"/>
          <c:order val="2"/>
          <c:tx>
            <c:strRef>
              <c:f>'Graf 20 + 21'!$A$30</c:f>
              <c:strCache>
                <c:ptCount val="1"/>
                <c:pt idx="0">
                  <c:v>Ciele rozpočtu (výdavkové limity)</c:v>
                </c:pt>
              </c:strCache>
            </c:strRef>
          </c:tx>
          <c:spPr>
            <a:ln w="25400" cap="rnd">
              <a:noFill/>
              <a:round/>
            </a:ln>
            <a:effectLst/>
          </c:spPr>
          <c:marker>
            <c:symbol val="dash"/>
            <c:size val="19"/>
            <c:spPr>
              <a:solidFill>
                <a:schemeClr val="tx1"/>
              </a:solidFill>
              <a:ln w="9525">
                <a:noFill/>
              </a:ln>
              <a:effectLst/>
            </c:spPr>
          </c:marker>
          <c:dLbls>
            <c:dLbl>
              <c:idx val="4"/>
              <c:layout>
                <c:manualLayout>
                  <c:x val="-7.464114213877434E-3"/>
                  <c:y val="3.4888179264805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0C-492C-9E16-CDAF7D897D11}"/>
                </c:ext>
              </c:extLst>
            </c:dLbl>
            <c:dLbl>
              <c:idx val="5"/>
              <c:layout>
                <c:manualLayout>
                  <c:x val="-2.9856456855509736E-2"/>
                  <c:y val="1.9936102437031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0C-492C-9E16-CDAF7D897D11}"/>
                </c:ext>
              </c:extLst>
            </c:dLbl>
            <c:dLbl>
              <c:idx val="6"/>
              <c:layout>
                <c:manualLayout>
                  <c:x val="-2.2392342641632437E-2"/>
                  <c:y val="3.4888179264805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0C-492C-9E16-CDAF7D897D1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 + 21'!$B$27:$H$27</c:f>
              <c:numCache>
                <c:formatCode>General</c:formatCode>
                <c:ptCount val="7"/>
                <c:pt idx="0">
                  <c:v>2019</c:v>
                </c:pt>
                <c:pt idx="1">
                  <c:v>2020</c:v>
                </c:pt>
                <c:pt idx="2">
                  <c:v>2021</c:v>
                </c:pt>
                <c:pt idx="3">
                  <c:v>2022</c:v>
                </c:pt>
                <c:pt idx="4">
                  <c:v>2023</c:v>
                </c:pt>
                <c:pt idx="5">
                  <c:v>2024</c:v>
                </c:pt>
                <c:pt idx="6">
                  <c:v>2025</c:v>
                </c:pt>
              </c:numCache>
            </c:numRef>
          </c:cat>
          <c:val>
            <c:numRef>
              <c:f>'Graf 20 + 21'!$B$30:$H$30</c:f>
              <c:numCache>
                <c:formatCode>0.0</c:formatCode>
                <c:ptCount val="7"/>
                <c:pt idx="4">
                  <c:v>-2.3982502431889445</c:v>
                </c:pt>
                <c:pt idx="5">
                  <c:v>-2.3237522428639967</c:v>
                </c:pt>
                <c:pt idx="6">
                  <c:v>-2.0243031070047324</c:v>
                </c:pt>
              </c:numCache>
            </c:numRef>
          </c:val>
          <c:smooth val="0"/>
          <c:extLst>
            <c:ext xmlns:c16="http://schemas.microsoft.com/office/drawing/2014/chart" uri="{C3380CC4-5D6E-409C-BE32-E72D297353CC}">
              <c16:uniqueId val="{00000005-E70C-492C-9E16-CDAF7D897D11}"/>
            </c:ext>
          </c:extLst>
        </c:ser>
        <c:dLbls>
          <c:showLegendKey val="0"/>
          <c:showVal val="0"/>
          <c:showCatName val="0"/>
          <c:showSerName val="0"/>
          <c:showPercent val="0"/>
          <c:showBubbleSize val="0"/>
        </c:dLbls>
        <c:marker val="1"/>
        <c:smooth val="0"/>
        <c:axId val="806973424"/>
        <c:axId val="806967192"/>
      </c:lineChart>
      <c:catAx>
        <c:axId val="806973424"/>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Arial Narrow" panose="020B0606020202030204" pitchFamily="34" charset="0"/>
                <a:ea typeface="+mn-ea"/>
                <a:cs typeface="+mn-cs"/>
              </a:defRPr>
            </a:pPr>
            <a:endParaRPr lang="en-US"/>
          </a:p>
        </c:txPr>
        <c:crossAx val="806967192"/>
        <c:crosses val="autoZero"/>
        <c:auto val="1"/>
        <c:lblAlgn val="ctr"/>
        <c:lblOffset val="100"/>
        <c:noMultiLvlLbl val="0"/>
      </c:catAx>
      <c:valAx>
        <c:axId val="80696719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80697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91776027996498E-2"/>
          <c:y val="5.556720547334907E-2"/>
          <c:w val="0.88601356080489935"/>
          <c:h val="0.68543689758448845"/>
        </c:manualLayout>
      </c:layout>
      <c:lineChart>
        <c:grouping val="standard"/>
        <c:varyColors val="0"/>
        <c:ser>
          <c:idx val="0"/>
          <c:order val="0"/>
          <c:tx>
            <c:strRef>
              <c:f>'Graf 20 + 21'!$A$14</c:f>
              <c:strCache>
                <c:ptCount val="1"/>
                <c:pt idx="0">
                  <c:v>Net primary current expenditures (w/o EU funds) - EC recommendation (left axis)</c:v>
                </c:pt>
              </c:strCache>
            </c:strRef>
          </c:tx>
          <c:spPr>
            <a:ln w="25400" cap="rnd">
              <a:noFill/>
              <a:round/>
            </a:ln>
            <a:effectLst/>
          </c:spPr>
          <c:marker>
            <c:symbol val="dash"/>
            <c:size val="1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Narrow" panose="020B0606020202030204" pitchFamily="34" charset="0"/>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1"/>
                </a:solidFill>
                <a:prstDash val="sysDot"/>
              </a:ln>
              <a:effectLst/>
            </c:spPr>
            <c:trendlineType val="linear"/>
            <c:dispRSqr val="0"/>
            <c:dispEq val="0"/>
          </c:trendline>
          <c:cat>
            <c:numRef>
              <c:f>'Graf 20 + 21'!$B$2:$E$2</c:f>
              <c:numCache>
                <c:formatCode>General</c:formatCode>
                <c:ptCount val="4"/>
                <c:pt idx="0">
                  <c:v>2022</c:v>
                </c:pt>
                <c:pt idx="1">
                  <c:v>2023</c:v>
                </c:pt>
                <c:pt idx="2">
                  <c:v>2024</c:v>
                </c:pt>
                <c:pt idx="3">
                  <c:v>2025</c:v>
                </c:pt>
              </c:numCache>
            </c:numRef>
          </c:cat>
          <c:val>
            <c:numRef>
              <c:f>'Graf 20 + 21'!$B$6:$E$6</c:f>
              <c:numCache>
                <c:formatCode>0.0</c:formatCode>
                <c:ptCount val="4"/>
                <c:pt idx="1">
                  <c:v>36.026409027380005</c:v>
                </c:pt>
              </c:numCache>
            </c:numRef>
          </c:val>
          <c:smooth val="0"/>
          <c:extLst>
            <c:ext xmlns:c16="http://schemas.microsoft.com/office/drawing/2014/chart" uri="{C3380CC4-5D6E-409C-BE32-E72D297353CC}">
              <c16:uniqueId val="{00000000-B607-4541-91C0-E6B15C9CCF36}"/>
            </c:ext>
          </c:extLst>
        </c:ser>
        <c:ser>
          <c:idx val="3"/>
          <c:order val="3"/>
          <c:tx>
            <c:strRef>
              <c:f>'Graf 20 + 21'!$A$13</c:f>
              <c:strCache>
                <c:ptCount val="1"/>
                <c:pt idx="0">
                  <c:v>Net primary current expenditures (w/o EU funds) - MTFB (left axis)</c:v>
                </c:pt>
              </c:strCache>
            </c:strRef>
          </c:tx>
          <c:spPr>
            <a:ln w="25400" cap="rnd">
              <a:solidFill>
                <a:schemeClr val="tx1">
                  <a:lumMod val="50000"/>
                  <a:lumOff val="50000"/>
                </a:schemeClr>
              </a:solidFill>
              <a:round/>
            </a:ln>
            <a:effectLst/>
          </c:spPr>
          <c:marker>
            <c:symbol val="circle"/>
            <c:size val="5"/>
            <c:spPr>
              <a:solidFill>
                <a:schemeClr val="tx1">
                  <a:lumMod val="50000"/>
                  <a:lumOff val="50000"/>
                </a:schemeClr>
              </a:solidFill>
              <a:ln w="9525">
                <a:noFill/>
              </a:ln>
              <a:effectLst/>
            </c:spPr>
          </c:marker>
          <c:dPt>
            <c:idx val="3"/>
            <c:marker>
              <c:symbol val="circle"/>
              <c:size val="5"/>
              <c:spPr>
                <a:solidFill>
                  <a:schemeClr val="tx1">
                    <a:lumMod val="50000"/>
                    <a:lumOff val="50000"/>
                  </a:schemeClr>
                </a:solidFill>
                <a:ln w="9525">
                  <a:noFill/>
                </a:ln>
                <a:effectLst/>
              </c:spPr>
            </c:marker>
            <c:bubble3D val="0"/>
            <c:spPr>
              <a:ln w="25400" cap="rnd">
                <a:solidFill>
                  <a:schemeClr val="tx1">
                    <a:lumMod val="50000"/>
                    <a:lumOff val="50000"/>
                  </a:schemeClr>
                </a:solidFill>
                <a:prstDash val="sysDot"/>
                <a:round/>
              </a:ln>
              <a:effectLst/>
            </c:spPr>
            <c:extLst>
              <c:ext xmlns:c16="http://schemas.microsoft.com/office/drawing/2014/chart" uri="{C3380CC4-5D6E-409C-BE32-E72D297353CC}">
                <c16:uniqueId val="{00000002-B607-4541-91C0-E6B15C9CCF36}"/>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20 + 21'!$B$2:$E$2</c:f>
              <c:numCache>
                <c:formatCode>General</c:formatCode>
                <c:ptCount val="4"/>
                <c:pt idx="0">
                  <c:v>2022</c:v>
                </c:pt>
                <c:pt idx="1">
                  <c:v>2023</c:v>
                </c:pt>
                <c:pt idx="2">
                  <c:v>2024</c:v>
                </c:pt>
                <c:pt idx="3">
                  <c:v>2025</c:v>
                </c:pt>
              </c:numCache>
            </c:numRef>
          </c:cat>
          <c:val>
            <c:numRef>
              <c:f>'Graf 20 + 21'!$B$5:$E$5</c:f>
              <c:numCache>
                <c:formatCode>0.0</c:formatCode>
                <c:ptCount val="4"/>
                <c:pt idx="0">
                  <c:v>37.13515484408606</c:v>
                </c:pt>
                <c:pt idx="1">
                  <c:v>36.157728518958677</c:v>
                </c:pt>
                <c:pt idx="2">
                  <c:v>35.710029482861181</c:v>
                </c:pt>
                <c:pt idx="3">
                  <c:v>35.299102284123705</c:v>
                </c:pt>
              </c:numCache>
            </c:numRef>
          </c:val>
          <c:smooth val="0"/>
          <c:extLst>
            <c:ext xmlns:c16="http://schemas.microsoft.com/office/drawing/2014/chart" uri="{C3380CC4-5D6E-409C-BE32-E72D297353CC}">
              <c16:uniqueId val="{00000003-B607-4541-91C0-E6B15C9CCF36}"/>
            </c:ext>
          </c:extLst>
        </c:ser>
        <c:ser>
          <c:idx val="4"/>
          <c:order val="4"/>
          <c:tx>
            <c:strRef>
              <c:f>'Graf 20 + 21'!$A$15</c:f>
              <c:strCache>
                <c:ptCount val="1"/>
                <c:pt idx="0">
                  <c:v>Net primary current expenditures (w/o EU funds) - budgetary targets (left axis)</c:v>
                </c:pt>
              </c:strCache>
            </c:strRef>
          </c:tx>
          <c:spPr>
            <a:ln w="25400" cap="rnd">
              <a:noFill/>
              <a:round/>
            </a:ln>
            <a:effectLst/>
          </c:spPr>
          <c:marker>
            <c:symbol val="diamond"/>
            <c:size val="8"/>
            <c:spPr>
              <a:solidFill>
                <a:srgbClr val="0070C0"/>
              </a:solidFill>
              <a:ln w="9525">
                <a:solidFill>
                  <a:schemeClr val="tx1"/>
                </a:solidFill>
              </a:ln>
              <a:effectLst/>
            </c:spPr>
          </c:marker>
          <c:cat>
            <c:numRef>
              <c:f>'Graf 20 + 21'!$B$2:$E$2</c:f>
              <c:numCache>
                <c:formatCode>General</c:formatCode>
                <c:ptCount val="4"/>
                <c:pt idx="0">
                  <c:v>2022</c:v>
                </c:pt>
                <c:pt idx="1">
                  <c:v>2023</c:v>
                </c:pt>
                <c:pt idx="2">
                  <c:v>2024</c:v>
                </c:pt>
                <c:pt idx="3">
                  <c:v>2025</c:v>
                </c:pt>
              </c:numCache>
            </c:numRef>
          </c:cat>
          <c:val>
            <c:numRef>
              <c:f>'Graf 20 + 21'!$B$7:$E$7</c:f>
              <c:numCache>
                <c:formatCode>0.0</c:formatCode>
                <c:ptCount val="4"/>
                <c:pt idx="1">
                  <c:v>35.419444687191401</c:v>
                </c:pt>
              </c:numCache>
            </c:numRef>
          </c:val>
          <c:smooth val="0"/>
          <c:extLst>
            <c:ext xmlns:c16="http://schemas.microsoft.com/office/drawing/2014/chart" uri="{C3380CC4-5D6E-409C-BE32-E72D297353CC}">
              <c16:uniqueId val="{00000004-B607-4541-91C0-E6B15C9CCF36}"/>
            </c:ext>
          </c:extLst>
        </c:ser>
        <c:dLbls>
          <c:showLegendKey val="0"/>
          <c:showVal val="0"/>
          <c:showCatName val="0"/>
          <c:showSerName val="0"/>
          <c:showPercent val="0"/>
          <c:showBubbleSize val="0"/>
        </c:dLbls>
        <c:marker val="1"/>
        <c:smooth val="0"/>
        <c:axId val="930099472"/>
        <c:axId val="930097504"/>
      </c:lineChart>
      <c:lineChart>
        <c:grouping val="standard"/>
        <c:varyColors val="0"/>
        <c:ser>
          <c:idx val="1"/>
          <c:order val="1"/>
          <c:tx>
            <c:strRef>
              <c:f>'Graf 20 + 21'!$A$12</c:f>
              <c:strCache>
                <c:ptCount val="1"/>
                <c:pt idx="0">
                  <c:v>Nationally-financed investments - EC recommendation (right axis)</c:v>
                </c:pt>
              </c:strCache>
            </c:strRef>
          </c:tx>
          <c:spPr>
            <a:ln w="25400" cap="rnd">
              <a:noFill/>
              <a:prstDash val="sysDot"/>
              <a:round/>
            </a:ln>
            <a:effectLst/>
          </c:spPr>
          <c:marker>
            <c:symbol val="dash"/>
            <c:size val="1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Narrow" panose="020B0606020202030204" pitchFamily="34" charset="0"/>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2022</c:v>
              </c:pt>
              <c:pt idx="1">
                <c:v>2023</c:v>
              </c:pt>
              <c:pt idx="2">
                <c:v>2024</c:v>
              </c:pt>
              <c:pt idx="3">
                <c:v>2025</c:v>
              </c:pt>
            </c:numLit>
          </c:cat>
          <c:val>
            <c:numRef>
              <c:f>'Graf 20 + 21'!$B$4:$E$4</c:f>
              <c:numCache>
                <c:formatCode>0.0</c:formatCode>
                <c:ptCount val="4"/>
                <c:pt idx="1">
                  <c:v>3.3585098620317102</c:v>
                </c:pt>
              </c:numCache>
            </c:numRef>
          </c:val>
          <c:smooth val="0"/>
          <c:extLst>
            <c:ext xmlns:c16="http://schemas.microsoft.com/office/drawing/2014/chart" uri="{C3380CC4-5D6E-409C-BE32-E72D297353CC}">
              <c16:uniqueId val="{00000005-B607-4541-91C0-E6B15C9CCF36}"/>
            </c:ext>
          </c:extLst>
        </c:ser>
        <c:ser>
          <c:idx val="2"/>
          <c:order val="2"/>
          <c:tx>
            <c:strRef>
              <c:f>'Graf 20 + 21'!$A$11</c:f>
              <c:strCache>
                <c:ptCount val="1"/>
                <c:pt idx="0">
                  <c:v>Nationally-financed investments - MTBF (right axis)</c:v>
                </c:pt>
              </c:strCache>
            </c:strRef>
          </c:tx>
          <c:spPr>
            <a:ln w="25400" cap="rnd">
              <a:solidFill>
                <a:srgbClr val="369ADC"/>
              </a:solidFill>
              <a:round/>
            </a:ln>
            <a:effectLst/>
          </c:spPr>
          <c:marker>
            <c:symbol val="circle"/>
            <c:size val="5"/>
            <c:spPr>
              <a:solidFill>
                <a:srgbClr val="369ADC"/>
              </a:solidFill>
              <a:ln w="9525">
                <a:noFill/>
              </a:ln>
              <a:effectLst/>
            </c:spPr>
          </c:marker>
          <c:dPt>
            <c:idx val="3"/>
            <c:marker>
              <c:symbol val="circle"/>
              <c:size val="5"/>
              <c:spPr>
                <a:solidFill>
                  <a:srgbClr val="369ADC"/>
                </a:solidFill>
                <a:ln w="9525">
                  <a:noFill/>
                </a:ln>
                <a:effectLst/>
              </c:spPr>
            </c:marker>
            <c:bubble3D val="0"/>
            <c:spPr>
              <a:ln w="25400" cap="rnd">
                <a:solidFill>
                  <a:srgbClr val="369ADC"/>
                </a:solidFill>
                <a:prstDash val="sysDot"/>
                <a:round/>
              </a:ln>
              <a:effectLst/>
            </c:spPr>
            <c:extLst>
              <c:ext xmlns:c16="http://schemas.microsoft.com/office/drawing/2014/chart" uri="{C3380CC4-5D6E-409C-BE32-E72D297353CC}">
                <c16:uniqueId val="{00000007-B607-4541-91C0-E6B15C9CCF3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Narrow" panose="020B060602020203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2022</c:v>
              </c:pt>
              <c:pt idx="1">
                <c:v>2023</c:v>
              </c:pt>
              <c:pt idx="2">
                <c:v>2024</c:v>
              </c:pt>
              <c:pt idx="3">
                <c:v>2025</c:v>
              </c:pt>
            </c:numLit>
          </c:cat>
          <c:val>
            <c:numRef>
              <c:f>'Graf 20 + 21'!$B$3:$E$3</c:f>
              <c:numCache>
                <c:formatCode>0.0</c:formatCode>
                <c:ptCount val="4"/>
                <c:pt idx="0">
                  <c:v>3.4600279196737693</c:v>
                </c:pt>
                <c:pt idx="1">
                  <c:v>3.0970193257981609</c:v>
                </c:pt>
                <c:pt idx="2">
                  <c:v>2.9974843241942235</c:v>
                </c:pt>
                <c:pt idx="3">
                  <c:v>3.2154335566650163</c:v>
                </c:pt>
              </c:numCache>
            </c:numRef>
          </c:val>
          <c:smooth val="0"/>
          <c:extLst>
            <c:ext xmlns:c16="http://schemas.microsoft.com/office/drawing/2014/chart" uri="{C3380CC4-5D6E-409C-BE32-E72D297353CC}">
              <c16:uniqueId val="{00000008-B607-4541-91C0-E6B15C9CCF36}"/>
            </c:ext>
          </c:extLst>
        </c:ser>
        <c:dLbls>
          <c:showLegendKey val="0"/>
          <c:showVal val="0"/>
          <c:showCatName val="0"/>
          <c:showSerName val="0"/>
          <c:showPercent val="0"/>
          <c:showBubbleSize val="0"/>
        </c:dLbls>
        <c:marker val="1"/>
        <c:smooth val="0"/>
        <c:axId val="663967032"/>
        <c:axId val="663964080"/>
      </c:lineChart>
      <c:catAx>
        <c:axId val="9300994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en-US"/>
          </a:p>
        </c:txPr>
        <c:crossAx val="930097504"/>
        <c:crosses val="autoZero"/>
        <c:auto val="1"/>
        <c:lblAlgn val="ctr"/>
        <c:lblOffset val="100"/>
        <c:noMultiLvlLbl val="0"/>
      </c:catAx>
      <c:valAx>
        <c:axId val="930097504"/>
        <c:scaling>
          <c:orientation val="minMax"/>
          <c:max val="43"/>
          <c:min val="34.5"/>
        </c:scaling>
        <c:delete val="0"/>
        <c:axPos val="l"/>
        <c:numFmt formatCode="[&lt;=38]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930099472"/>
        <c:crosses val="autoZero"/>
        <c:crossBetween val="between"/>
        <c:majorUnit val="1"/>
      </c:valAx>
      <c:valAx>
        <c:axId val="663964080"/>
        <c:scaling>
          <c:orientation val="minMax"/>
          <c:max val="5"/>
          <c:min val="-4"/>
        </c:scaling>
        <c:delete val="0"/>
        <c:axPos val="r"/>
        <c:numFmt formatCode="#;;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63967032"/>
        <c:crosses val="max"/>
        <c:crossBetween val="between"/>
        <c:majorUnit val="1"/>
      </c:valAx>
      <c:catAx>
        <c:axId val="663967032"/>
        <c:scaling>
          <c:orientation val="minMax"/>
        </c:scaling>
        <c:delete val="0"/>
        <c:axPos val="b"/>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6396408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4.0515743652955275E-4"/>
          <c:y val="0.81569545906773222"/>
          <c:w val="0.99639777007326469"/>
          <c:h val="0.18430454093226775"/>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'Graf 20 + 21'!$A$37</c:f>
              <c:strCache>
                <c:ptCount val="1"/>
                <c:pt idx="0">
                  <c:v>MTFB</c:v>
                </c:pt>
              </c:strCache>
            </c:strRef>
          </c:tx>
          <c:spPr>
            <a:solidFill>
              <a:srgbClr val="369ADC"/>
            </a:solidFill>
            <a:ln>
              <a:noFill/>
            </a:ln>
            <a:effectLst/>
          </c:spPr>
          <c:invertIfNegative val="0"/>
          <c:dLbls>
            <c:dLbl>
              <c:idx val="5"/>
              <c:layout>
                <c:manualLayout>
                  <c:x val="1.0234842619514179E-16"/>
                  <c:y val="0.193831389133728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90-4348-BDBB-02DD7E593AB6}"/>
                </c:ext>
              </c:extLst>
            </c:dLbl>
            <c:dLbl>
              <c:idx val="6"/>
              <c:layout>
                <c:manualLayout>
                  <c:x val="-1.0234842619514179E-16"/>
                  <c:y val="0.2278785686326864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90-4348-BDBB-02DD7E593AB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Arial Narrow" panose="020B060602020203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7"/>
              <c:pt idx="0">
                <c:v>2019</c:v>
              </c:pt>
              <c:pt idx="1">
                <c:v>2020</c:v>
              </c:pt>
              <c:pt idx="2">
                <c:v>2021</c:v>
              </c:pt>
              <c:pt idx="3">
                <c:v>2022</c:v>
              </c:pt>
              <c:pt idx="4">
                <c:v>2023</c:v>
              </c:pt>
              <c:pt idx="5">
                <c:v>2024</c:v>
              </c:pt>
              <c:pt idx="6">
                <c:v>2025</c:v>
              </c:pt>
            </c:numLit>
          </c:cat>
          <c:val>
            <c:numRef>
              <c:f>'Graf 20 + 21'!$B$29:$H$29</c:f>
              <c:numCache>
                <c:formatCode>0.0</c:formatCode>
                <c:ptCount val="7"/>
                <c:pt idx="0">
                  <c:v>-1.2959058909823136</c:v>
                </c:pt>
                <c:pt idx="1">
                  <c:v>-5.4682611293555974</c:v>
                </c:pt>
                <c:pt idx="2">
                  <c:v>-6.1501129465261242</c:v>
                </c:pt>
                <c:pt idx="3">
                  <c:v>-5.0704446148469824</c:v>
                </c:pt>
                <c:pt idx="4">
                  <c:v>-3.2782838310392464</c:v>
                </c:pt>
                <c:pt idx="5">
                  <c:v>-3.230873335053619</c:v>
                </c:pt>
                <c:pt idx="6">
                  <c:v>-3.4730622329592982</c:v>
                </c:pt>
              </c:numCache>
            </c:numRef>
          </c:val>
          <c:extLst>
            <c:ext xmlns:c16="http://schemas.microsoft.com/office/drawing/2014/chart" uri="{C3380CC4-5D6E-409C-BE32-E72D297353CC}">
              <c16:uniqueId val="{00000002-3890-4348-BDBB-02DD7E593AB6}"/>
            </c:ext>
          </c:extLst>
        </c:ser>
        <c:dLbls>
          <c:showLegendKey val="0"/>
          <c:showVal val="0"/>
          <c:showCatName val="0"/>
          <c:showSerName val="0"/>
          <c:showPercent val="0"/>
          <c:showBubbleSize val="0"/>
        </c:dLbls>
        <c:gapWidth val="140"/>
        <c:overlap val="-27"/>
        <c:axId val="806973424"/>
        <c:axId val="806967192"/>
      </c:barChart>
      <c:lineChart>
        <c:grouping val="standard"/>
        <c:varyColors val="0"/>
        <c:ser>
          <c:idx val="0"/>
          <c:order val="0"/>
          <c:tx>
            <c:strRef>
              <c:f>'Graf 20 + 21'!$A$36</c:f>
              <c:strCache>
                <c:ptCount val="1"/>
                <c:pt idx="0">
                  <c:v>EC recommendation</c:v>
                </c:pt>
              </c:strCache>
            </c:strRef>
          </c:tx>
          <c:spPr>
            <a:ln w="28575" cap="rnd">
              <a:noFill/>
              <a:round/>
            </a:ln>
            <a:effectLst/>
          </c:spPr>
          <c:marker>
            <c:symbol val="diamond"/>
            <c:size val="6"/>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Arial Narrow" panose="020B0606020202030204"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 + 21'!$B$27:$H$27</c:f>
              <c:numCache>
                <c:formatCode>General</c:formatCode>
                <c:ptCount val="7"/>
                <c:pt idx="0">
                  <c:v>2019</c:v>
                </c:pt>
                <c:pt idx="1">
                  <c:v>2020</c:v>
                </c:pt>
                <c:pt idx="2">
                  <c:v>2021</c:v>
                </c:pt>
                <c:pt idx="3">
                  <c:v>2022</c:v>
                </c:pt>
                <c:pt idx="4">
                  <c:v>2023</c:v>
                </c:pt>
                <c:pt idx="5">
                  <c:v>2024</c:v>
                </c:pt>
                <c:pt idx="6">
                  <c:v>2025</c:v>
                </c:pt>
              </c:numCache>
            </c:numRef>
          </c:cat>
          <c:val>
            <c:numRef>
              <c:f>'Graf 20 + 21'!$B$28:$H$28</c:f>
              <c:numCache>
                <c:formatCode>General</c:formatCode>
                <c:ptCount val="7"/>
                <c:pt idx="4" formatCode="0.0">
                  <c:v>-3.4084548789268765</c:v>
                </c:pt>
              </c:numCache>
            </c:numRef>
          </c:val>
          <c:smooth val="0"/>
          <c:extLst>
            <c:ext xmlns:c16="http://schemas.microsoft.com/office/drawing/2014/chart" uri="{C3380CC4-5D6E-409C-BE32-E72D297353CC}">
              <c16:uniqueId val="{00000003-3890-4348-BDBB-02DD7E593AB6}"/>
            </c:ext>
          </c:extLst>
        </c:ser>
        <c:ser>
          <c:idx val="2"/>
          <c:order val="2"/>
          <c:tx>
            <c:strRef>
              <c:f>'Graf 20 + 21'!$A$38</c:f>
              <c:strCache>
                <c:ptCount val="1"/>
                <c:pt idx="0">
                  <c:v>Budgetary targets (expenditure ceilings)</c:v>
                </c:pt>
              </c:strCache>
            </c:strRef>
          </c:tx>
          <c:spPr>
            <a:ln w="25400" cap="rnd">
              <a:noFill/>
              <a:round/>
            </a:ln>
            <a:effectLst/>
          </c:spPr>
          <c:marker>
            <c:symbol val="dash"/>
            <c:size val="19"/>
            <c:spPr>
              <a:solidFill>
                <a:schemeClr val="tx1"/>
              </a:solidFill>
              <a:ln w="9525">
                <a:noFill/>
              </a:ln>
              <a:effectLst/>
            </c:spPr>
          </c:marker>
          <c:dLbls>
            <c:dLbl>
              <c:idx val="4"/>
              <c:layout>
                <c:manualLayout>
                  <c:x val="-7.464114213877434E-3"/>
                  <c:y val="3.4888179264805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90-4348-BDBB-02DD7E593AB6}"/>
                </c:ext>
              </c:extLst>
            </c:dLbl>
            <c:dLbl>
              <c:idx val="5"/>
              <c:layout>
                <c:manualLayout>
                  <c:x val="-2.9856456855509736E-2"/>
                  <c:y val="1.9936102437031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90-4348-BDBB-02DD7E593AB6}"/>
                </c:ext>
              </c:extLst>
            </c:dLbl>
            <c:dLbl>
              <c:idx val="6"/>
              <c:layout>
                <c:manualLayout>
                  <c:x val="-2.2392342641632437E-2"/>
                  <c:y val="3.4888179264805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90-4348-BDBB-02DD7E593AB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 20 + 21'!$B$27:$H$27</c:f>
              <c:numCache>
                <c:formatCode>General</c:formatCode>
                <c:ptCount val="7"/>
                <c:pt idx="0">
                  <c:v>2019</c:v>
                </c:pt>
                <c:pt idx="1">
                  <c:v>2020</c:v>
                </c:pt>
                <c:pt idx="2">
                  <c:v>2021</c:v>
                </c:pt>
                <c:pt idx="3">
                  <c:v>2022</c:v>
                </c:pt>
                <c:pt idx="4">
                  <c:v>2023</c:v>
                </c:pt>
                <c:pt idx="5">
                  <c:v>2024</c:v>
                </c:pt>
                <c:pt idx="6">
                  <c:v>2025</c:v>
                </c:pt>
              </c:numCache>
            </c:numRef>
          </c:cat>
          <c:val>
            <c:numRef>
              <c:f>'Graf 20 + 21'!$B$30:$H$30</c:f>
              <c:numCache>
                <c:formatCode>0.0</c:formatCode>
                <c:ptCount val="7"/>
                <c:pt idx="4">
                  <c:v>-2.3982502431889445</c:v>
                </c:pt>
                <c:pt idx="5">
                  <c:v>-2.3237522428639967</c:v>
                </c:pt>
                <c:pt idx="6">
                  <c:v>-2.0243031070047324</c:v>
                </c:pt>
              </c:numCache>
            </c:numRef>
          </c:val>
          <c:smooth val="0"/>
          <c:extLst>
            <c:ext xmlns:c16="http://schemas.microsoft.com/office/drawing/2014/chart" uri="{C3380CC4-5D6E-409C-BE32-E72D297353CC}">
              <c16:uniqueId val="{00000007-3890-4348-BDBB-02DD7E593AB6}"/>
            </c:ext>
          </c:extLst>
        </c:ser>
        <c:dLbls>
          <c:showLegendKey val="0"/>
          <c:showVal val="0"/>
          <c:showCatName val="0"/>
          <c:showSerName val="0"/>
          <c:showPercent val="0"/>
          <c:showBubbleSize val="0"/>
        </c:dLbls>
        <c:marker val="1"/>
        <c:smooth val="0"/>
        <c:axId val="806973424"/>
        <c:axId val="806967192"/>
      </c:lineChart>
      <c:catAx>
        <c:axId val="806973424"/>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Arial Narrow" panose="020B0606020202030204" pitchFamily="34" charset="0"/>
                <a:ea typeface="+mn-ea"/>
                <a:cs typeface="+mn-cs"/>
              </a:defRPr>
            </a:pPr>
            <a:endParaRPr lang="en-US"/>
          </a:p>
        </c:txPr>
        <c:crossAx val="806967192"/>
        <c:crosses val="autoZero"/>
        <c:auto val="1"/>
        <c:lblAlgn val="ctr"/>
        <c:lblOffset val="100"/>
        <c:noMultiLvlLbl val="0"/>
      </c:catAx>
      <c:valAx>
        <c:axId val="80696719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80697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98441264163494E-2"/>
          <c:y val="9.3877006017007852E-2"/>
          <c:w val="0.81716753146789323"/>
          <c:h val="0.71775574153887944"/>
        </c:manualLayout>
      </c:layout>
      <c:barChart>
        <c:barDir val="col"/>
        <c:grouping val="stacked"/>
        <c:varyColors val="0"/>
        <c:ser>
          <c:idx val="1"/>
          <c:order val="0"/>
          <c:tx>
            <c:strRef>
              <c:f>'Graf 22'!$A$4</c:f>
              <c:strCache>
                <c:ptCount val="1"/>
                <c:pt idx="0">
                  <c:v>Medziročná zmena upravených bežných výdavkov (bez EÚ)*</c:v>
                </c:pt>
              </c:strCache>
            </c:strRef>
          </c:tx>
          <c:spPr>
            <a:solidFill>
              <a:schemeClr val="tx1">
                <a:lumMod val="75000"/>
                <a:lumOff val="25000"/>
              </a:schemeClr>
            </a:solidFill>
            <a:ln>
              <a:noFill/>
            </a:ln>
            <a:effectLst/>
          </c:spPr>
          <c:invertIfNegative val="0"/>
          <c:val>
            <c:numRef>
              <c:f>'Graf 22'!$C$4:$F$4</c:f>
              <c:numCache>
                <c:formatCode>0.0</c:formatCode>
                <c:ptCount val="4"/>
                <c:pt idx="0">
                  <c:v>-1.0308832912068635</c:v>
                </c:pt>
                <c:pt idx="1">
                  <c:v>-0.21723168243100352</c:v>
                </c:pt>
                <c:pt idx="2">
                  <c:v>1.5096604593529059</c:v>
                </c:pt>
                <c:pt idx="3" formatCode="0.000">
                  <c:v>-0.13131949157867412</c:v>
                </c:pt>
              </c:numCache>
            </c:numRef>
          </c:val>
          <c:extLst>
            <c:ext xmlns:c16="http://schemas.microsoft.com/office/drawing/2014/chart" uri="{C3380CC4-5D6E-409C-BE32-E72D297353CC}">
              <c16:uniqueId val="{00000000-1FDD-413F-B21F-0D47A79AA592}"/>
            </c:ext>
          </c:extLst>
        </c:ser>
        <c:ser>
          <c:idx val="2"/>
          <c:order val="1"/>
          <c:tx>
            <c:strRef>
              <c:f>'Graf 22'!$A$5</c:f>
              <c:strCache>
                <c:ptCount val="1"/>
                <c:pt idx="0">
                  <c:v>Medziročná zmena investícií (bez EÚ)</c:v>
                </c:pt>
              </c:strCache>
            </c:strRef>
          </c:tx>
          <c:spPr>
            <a:solidFill>
              <a:srgbClr val="002060"/>
            </a:solidFill>
            <a:ln>
              <a:noFill/>
            </a:ln>
            <a:effectLst/>
          </c:spPr>
          <c:invertIfNegative val="0"/>
          <c:val>
            <c:numRef>
              <c:f>'Graf 22'!$C$5:$F$5</c:f>
              <c:numCache>
                <c:formatCode>0.0</c:formatCode>
                <c:ptCount val="4"/>
                <c:pt idx="0">
                  <c:v>0.30180787323338415</c:v>
                </c:pt>
                <c:pt idx="1">
                  <c:v>0.25316010791913107</c:v>
                </c:pt>
                <c:pt idx="2">
                  <c:v>-0.87674580444693906</c:v>
                </c:pt>
                <c:pt idx="3">
                  <c:v>0.26149053623354968</c:v>
                </c:pt>
              </c:numCache>
            </c:numRef>
          </c:val>
          <c:extLst>
            <c:ext xmlns:c16="http://schemas.microsoft.com/office/drawing/2014/chart" uri="{C3380CC4-5D6E-409C-BE32-E72D297353CC}">
              <c16:uniqueId val="{00000001-1FDD-413F-B21F-0D47A79AA592}"/>
            </c:ext>
          </c:extLst>
        </c:ser>
        <c:ser>
          <c:idx val="4"/>
          <c:order val="2"/>
          <c:tx>
            <c:strRef>
              <c:f>'Graf 22'!$A$7</c:f>
              <c:strCache>
                <c:ptCount val="1"/>
                <c:pt idx="0">
                  <c:v>Medziročná zmena ostatných kapitálových výdavkov (bez EÚ)</c:v>
                </c:pt>
              </c:strCache>
            </c:strRef>
          </c:tx>
          <c:spPr>
            <a:solidFill>
              <a:srgbClr val="0070C0"/>
            </a:solidFill>
            <a:ln w="25400">
              <a:noFill/>
            </a:ln>
            <a:effectLst/>
          </c:spPr>
          <c:invertIfNegative val="0"/>
          <c:val>
            <c:numRef>
              <c:f>'Graf 22'!$C$7:$F$7</c:f>
              <c:numCache>
                <c:formatCode>0.0</c:formatCode>
                <c:ptCount val="4"/>
                <c:pt idx="0">
                  <c:v>-0.12642541739135313</c:v>
                </c:pt>
                <c:pt idx="1">
                  <c:v>0.28502057061712699</c:v>
                </c:pt>
                <c:pt idx="2">
                  <c:v>-0.42292489972530944</c:v>
                </c:pt>
                <c:pt idx="3">
                  <c:v>0.33290113929938636</c:v>
                </c:pt>
              </c:numCache>
            </c:numRef>
          </c:val>
          <c:extLst>
            <c:ext xmlns:c16="http://schemas.microsoft.com/office/drawing/2014/chart" uri="{C3380CC4-5D6E-409C-BE32-E72D297353CC}">
              <c16:uniqueId val="{00000002-1FDD-413F-B21F-0D47A79AA592}"/>
            </c:ext>
          </c:extLst>
        </c:ser>
        <c:ser>
          <c:idx val="3"/>
          <c:order val="3"/>
          <c:tx>
            <c:strRef>
              <c:f>'Graf 22'!$A$6</c:f>
              <c:strCache>
                <c:ptCount val="1"/>
                <c:pt idx="0">
                  <c:v>Medziročná zmena výdavkov financovaných z EÚ</c:v>
                </c:pt>
              </c:strCache>
            </c:strRef>
          </c:tx>
          <c:spPr>
            <a:solidFill>
              <a:schemeClr val="bg1">
                <a:lumMod val="85000"/>
              </a:schemeClr>
            </a:solidFill>
            <a:ln>
              <a:noFill/>
            </a:ln>
            <a:effectLst/>
          </c:spPr>
          <c:invertIfNegative val="0"/>
          <c:val>
            <c:numRef>
              <c:f>'Graf 22'!$C$6:$F$6</c:f>
              <c:numCache>
                <c:formatCode>0.0</c:formatCode>
                <c:ptCount val="4"/>
                <c:pt idx="0">
                  <c:v>1.151039794564787E-3</c:v>
                </c:pt>
                <c:pt idx="1">
                  <c:v>-7.8594720333226134E-2</c:v>
                </c:pt>
                <c:pt idx="2">
                  <c:v>-1.0099179228099522</c:v>
                </c:pt>
                <c:pt idx="3">
                  <c:v>-1.5722222808197999</c:v>
                </c:pt>
              </c:numCache>
            </c:numRef>
          </c:val>
          <c:extLst>
            <c:ext xmlns:c16="http://schemas.microsoft.com/office/drawing/2014/chart" uri="{C3380CC4-5D6E-409C-BE32-E72D297353CC}">
              <c16:uniqueId val="{00000003-1FDD-413F-B21F-0D47A79AA592}"/>
            </c:ext>
          </c:extLst>
        </c:ser>
        <c:dLbls>
          <c:showLegendKey val="0"/>
          <c:showVal val="0"/>
          <c:showCatName val="0"/>
          <c:showSerName val="0"/>
          <c:showPercent val="0"/>
          <c:showBubbleSize val="0"/>
        </c:dLbls>
        <c:gapWidth val="150"/>
        <c:overlap val="100"/>
        <c:axId val="663960800"/>
        <c:axId val="663960144"/>
      </c:barChart>
      <c:lineChart>
        <c:grouping val="standard"/>
        <c:varyColors val="0"/>
        <c:ser>
          <c:idx val="0"/>
          <c:order val="4"/>
          <c:tx>
            <c:strRef>
              <c:f>'Graf 22'!$A$3</c:f>
              <c:strCache>
                <c:ptCount val="1"/>
                <c:pt idx="0">
                  <c:v>Fiškálna pozícia</c:v>
                </c:pt>
              </c:strCache>
            </c:strRef>
          </c:tx>
          <c:spPr>
            <a:ln w="25400" cap="rnd">
              <a:noFill/>
              <a:round/>
            </a:ln>
            <a:effectLst/>
          </c:spPr>
          <c:marker>
            <c:symbol val="diamond"/>
            <c:size val="8"/>
            <c:spPr>
              <a:solidFill>
                <a:schemeClr val="tx1"/>
              </a:solidFill>
              <a:ln w="9525">
                <a:solidFill>
                  <a:schemeClr val="bg1"/>
                </a:solidFill>
              </a:ln>
              <a:effectLst/>
            </c:spPr>
          </c:marker>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2020</c:v>
              </c:pt>
              <c:pt idx="1">
                <c:v>2021</c:v>
              </c:pt>
              <c:pt idx="2">
                <c:v>2022</c:v>
              </c:pt>
              <c:pt idx="3">
                <c:v>2023</c:v>
              </c:pt>
            </c:numLit>
          </c:cat>
          <c:val>
            <c:numRef>
              <c:f>'Graf 22'!$C$3:$F$3</c:f>
              <c:numCache>
                <c:formatCode>0.0</c:formatCode>
                <c:ptCount val="4"/>
                <c:pt idx="0">
                  <c:v>-0.85434979557026769</c:v>
                </c:pt>
                <c:pt idx="1">
                  <c:v>0.24235427577202842</c:v>
                </c:pt>
                <c:pt idx="2">
                  <c:v>-0.79992816762929475</c:v>
                </c:pt>
                <c:pt idx="3">
                  <c:v>-1.1091500968655379</c:v>
                </c:pt>
              </c:numCache>
            </c:numRef>
          </c:val>
          <c:smooth val="0"/>
          <c:extLst>
            <c:ext xmlns:c16="http://schemas.microsoft.com/office/drawing/2014/chart" uri="{C3380CC4-5D6E-409C-BE32-E72D297353CC}">
              <c16:uniqueId val="{00000004-1FDD-413F-B21F-0D47A79AA592}"/>
            </c:ext>
          </c:extLst>
        </c:ser>
        <c:dLbls>
          <c:showLegendKey val="0"/>
          <c:showVal val="0"/>
          <c:showCatName val="0"/>
          <c:showSerName val="0"/>
          <c:showPercent val="0"/>
          <c:showBubbleSize val="0"/>
        </c:dLbls>
        <c:marker val="1"/>
        <c:smooth val="0"/>
        <c:axId val="663960800"/>
        <c:axId val="663960144"/>
      </c:lineChart>
      <c:catAx>
        <c:axId val="663960800"/>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Arial Narrow" panose="020B0606020202030204" pitchFamily="34" charset="0"/>
                <a:ea typeface="+mn-ea"/>
                <a:cs typeface="+mn-cs"/>
              </a:defRPr>
            </a:pPr>
            <a:endParaRPr lang="en-US"/>
          </a:p>
        </c:txPr>
        <c:crossAx val="663960144"/>
        <c:crosses val="autoZero"/>
        <c:auto val="1"/>
        <c:lblAlgn val="ctr"/>
        <c:lblOffset val="100"/>
        <c:noMultiLvlLbl val="0"/>
      </c:catAx>
      <c:valAx>
        <c:axId val="663960144"/>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663960800"/>
        <c:crosses val="autoZero"/>
        <c:crossBetween val="between"/>
      </c:valAx>
      <c:spPr>
        <a:noFill/>
        <a:ln>
          <a:noFill/>
        </a:ln>
        <a:effectLst/>
      </c:spPr>
    </c:plotArea>
    <c:legend>
      <c:legendPos val="b"/>
      <c:layout>
        <c:manualLayout>
          <c:xMode val="edge"/>
          <c:yMode val="edge"/>
          <c:x val="4.5035578770950942E-2"/>
          <c:y val="0.89347573786691903"/>
          <c:w val="0.93903891977760123"/>
          <c:h val="9.9170269322180857E-2"/>
        </c:manualLayout>
      </c:layout>
      <c:overlay val="0"/>
      <c:spPr>
        <a:noFill/>
        <a:ln>
          <a:noFill/>
        </a:ln>
        <a:effectLst/>
      </c:spPr>
      <c:txPr>
        <a:bodyPr rot="0" spcFirstLastPara="1" vertOverflow="ellipsis" vert="horz" wrap="square" anchor="ctr" anchorCtr="1"/>
        <a:lstStyle/>
        <a:p>
          <a:pPr>
            <a:defRPr sz="5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98441264163494E-2"/>
          <c:y val="9.3877006017007852E-2"/>
          <c:w val="0.81716753146789323"/>
          <c:h val="0.71775574153887944"/>
        </c:manualLayout>
      </c:layout>
      <c:barChart>
        <c:barDir val="col"/>
        <c:grouping val="stacked"/>
        <c:varyColors val="0"/>
        <c:ser>
          <c:idx val="1"/>
          <c:order val="0"/>
          <c:tx>
            <c:strRef>
              <c:f>'Graf 22'!$A$12</c:f>
              <c:strCache>
                <c:ptCount val="1"/>
                <c:pt idx="0">
                  <c:v>Change in net primary current expenditures (w/o EU funds)*</c:v>
                </c:pt>
              </c:strCache>
            </c:strRef>
          </c:tx>
          <c:spPr>
            <a:solidFill>
              <a:schemeClr val="tx1">
                <a:lumMod val="75000"/>
                <a:lumOff val="25000"/>
              </a:schemeClr>
            </a:solidFill>
            <a:ln>
              <a:noFill/>
            </a:ln>
            <a:effectLst/>
          </c:spPr>
          <c:invertIfNegative val="0"/>
          <c:val>
            <c:numRef>
              <c:f>'Graf 22'!$C$4:$F$4</c:f>
              <c:numCache>
                <c:formatCode>0.0</c:formatCode>
                <c:ptCount val="4"/>
                <c:pt idx="0">
                  <c:v>-1.0308832912068635</c:v>
                </c:pt>
                <c:pt idx="1">
                  <c:v>-0.21723168243100352</c:v>
                </c:pt>
                <c:pt idx="2">
                  <c:v>1.5096604593529059</c:v>
                </c:pt>
                <c:pt idx="3" formatCode="0.000">
                  <c:v>-0.13131949157867412</c:v>
                </c:pt>
              </c:numCache>
            </c:numRef>
          </c:val>
          <c:extLst>
            <c:ext xmlns:c16="http://schemas.microsoft.com/office/drawing/2014/chart" uri="{C3380CC4-5D6E-409C-BE32-E72D297353CC}">
              <c16:uniqueId val="{00000000-9348-4C27-846B-79D0E8C4437D}"/>
            </c:ext>
          </c:extLst>
        </c:ser>
        <c:ser>
          <c:idx val="2"/>
          <c:order val="1"/>
          <c:tx>
            <c:strRef>
              <c:f>'Graf 22'!$A$13</c:f>
              <c:strCache>
                <c:ptCount val="1"/>
                <c:pt idx="0">
                  <c:v>Change in nationally-financed investments</c:v>
                </c:pt>
              </c:strCache>
            </c:strRef>
          </c:tx>
          <c:spPr>
            <a:solidFill>
              <a:srgbClr val="002060"/>
            </a:solidFill>
            <a:ln>
              <a:noFill/>
            </a:ln>
            <a:effectLst/>
          </c:spPr>
          <c:invertIfNegative val="0"/>
          <c:val>
            <c:numRef>
              <c:f>'Graf 22'!$C$5:$F$5</c:f>
              <c:numCache>
                <c:formatCode>0.0</c:formatCode>
                <c:ptCount val="4"/>
                <c:pt idx="0">
                  <c:v>0.30180787323338415</c:v>
                </c:pt>
                <c:pt idx="1">
                  <c:v>0.25316010791913107</c:v>
                </c:pt>
                <c:pt idx="2">
                  <c:v>-0.87674580444693906</c:v>
                </c:pt>
                <c:pt idx="3">
                  <c:v>0.26149053623354968</c:v>
                </c:pt>
              </c:numCache>
            </c:numRef>
          </c:val>
          <c:extLst>
            <c:ext xmlns:c16="http://schemas.microsoft.com/office/drawing/2014/chart" uri="{C3380CC4-5D6E-409C-BE32-E72D297353CC}">
              <c16:uniqueId val="{00000001-9348-4C27-846B-79D0E8C4437D}"/>
            </c:ext>
          </c:extLst>
        </c:ser>
        <c:ser>
          <c:idx val="4"/>
          <c:order val="2"/>
          <c:tx>
            <c:strRef>
              <c:f>'Graf 22'!$A$15</c:f>
              <c:strCache>
                <c:ptCount val="1"/>
                <c:pt idx="0">
                  <c:v>Change in other nationally-financed capital expenditures</c:v>
                </c:pt>
              </c:strCache>
            </c:strRef>
          </c:tx>
          <c:spPr>
            <a:solidFill>
              <a:srgbClr val="0070C0"/>
            </a:solidFill>
            <a:ln w="25400">
              <a:noFill/>
            </a:ln>
            <a:effectLst/>
          </c:spPr>
          <c:invertIfNegative val="0"/>
          <c:val>
            <c:numRef>
              <c:f>'Graf 22'!$C$7:$F$7</c:f>
              <c:numCache>
                <c:formatCode>0.0</c:formatCode>
                <c:ptCount val="4"/>
                <c:pt idx="0">
                  <c:v>-0.12642541739135313</c:v>
                </c:pt>
                <c:pt idx="1">
                  <c:v>0.28502057061712699</c:v>
                </c:pt>
                <c:pt idx="2">
                  <c:v>-0.42292489972530944</c:v>
                </c:pt>
                <c:pt idx="3">
                  <c:v>0.33290113929938636</c:v>
                </c:pt>
              </c:numCache>
            </c:numRef>
          </c:val>
          <c:extLst>
            <c:ext xmlns:c16="http://schemas.microsoft.com/office/drawing/2014/chart" uri="{C3380CC4-5D6E-409C-BE32-E72D297353CC}">
              <c16:uniqueId val="{00000002-9348-4C27-846B-79D0E8C4437D}"/>
            </c:ext>
          </c:extLst>
        </c:ser>
        <c:ser>
          <c:idx val="3"/>
          <c:order val="3"/>
          <c:tx>
            <c:strRef>
              <c:f>'Graf 22'!$A$14</c:f>
              <c:strCache>
                <c:ptCount val="1"/>
                <c:pt idx="0">
                  <c:v>Change in expenditures financed by EU funds</c:v>
                </c:pt>
              </c:strCache>
            </c:strRef>
          </c:tx>
          <c:spPr>
            <a:solidFill>
              <a:schemeClr val="bg1">
                <a:lumMod val="85000"/>
              </a:schemeClr>
            </a:solidFill>
            <a:ln>
              <a:noFill/>
            </a:ln>
            <a:effectLst/>
          </c:spPr>
          <c:invertIfNegative val="0"/>
          <c:val>
            <c:numRef>
              <c:f>'Graf 22'!$C$6:$F$6</c:f>
              <c:numCache>
                <c:formatCode>0.0</c:formatCode>
                <c:ptCount val="4"/>
                <c:pt idx="0">
                  <c:v>1.151039794564787E-3</c:v>
                </c:pt>
                <c:pt idx="1">
                  <c:v>-7.8594720333226134E-2</c:v>
                </c:pt>
                <c:pt idx="2">
                  <c:v>-1.0099179228099522</c:v>
                </c:pt>
                <c:pt idx="3">
                  <c:v>-1.5722222808197999</c:v>
                </c:pt>
              </c:numCache>
            </c:numRef>
          </c:val>
          <c:extLst>
            <c:ext xmlns:c16="http://schemas.microsoft.com/office/drawing/2014/chart" uri="{C3380CC4-5D6E-409C-BE32-E72D297353CC}">
              <c16:uniqueId val="{00000003-9348-4C27-846B-79D0E8C4437D}"/>
            </c:ext>
          </c:extLst>
        </c:ser>
        <c:dLbls>
          <c:showLegendKey val="0"/>
          <c:showVal val="0"/>
          <c:showCatName val="0"/>
          <c:showSerName val="0"/>
          <c:showPercent val="0"/>
          <c:showBubbleSize val="0"/>
        </c:dLbls>
        <c:gapWidth val="150"/>
        <c:overlap val="100"/>
        <c:axId val="663960800"/>
        <c:axId val="663960144"/>
      </c:barChart>
      <c:lineChart>
        <c:grouping val="standard"/>
        <c:varyColors val="0"/>
        <c:ser>
          <c:idx val="0"/>
          <c:order val="4"/>
          <c:tx>
            <c:strRef>
              <c:f>'Graf 22'!$A$11</c:f>
              <c:strCache>
                <c:ptCount val="1"/>
                <c:pt idx="0">
                  <c:v>Fiscal stance</c:v>
                </c:pt>
              </c:strCache>
            </c:strRef>
          </c:tx>
          <c:spPr>
            <a:ln w="25400" cap="rnd">
              <a:noFill/>
              <a:round/>
            </a:ln>
            <a:effectLst/>
          </c:spPr>
          <c:marker>
            <c:symbol val="diamond"/>
            <c:size val="8"/>
            <c:spPr>
              <a:solidFill>
                <a:schemeClr val="tx1"/>
              </a:solidFill>
              <a:ln w="9525">
                <a:solidFill>
                  <a:schemeClr val="bg1"/>
                </a:solidFill>
              </a:ln>
              <a:effectLst/>
            </c:spPr>
          </c:marker>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2020</c:v>
              </c:pt>
              <c:pt idx="1">
                <c:v>2021</c:v>
              </c:pt>
              <c:pt idx="2">
                <c:v>2022</c:v>
              </c:pt>
              <c:pt idx="3">
                <c:v>2023</c:v>
              </c:pt>
            </c:numLit>
          </c:cat>
          <c:val>
            <c:numRef>
              <c:f>'Graf 22'!$C$3:$F$3</c:f>
              <c:numCache>
                <c:formatCode>0.0</c:formatCode>
                <c:ptCount val="4"/>
                <c:pt idx="0">
                  <c:v>-0.85434979557026769</c:v>
                </c:pt>
                <c:pt idx="1">
                  <c:v>0.24235427577202842</c:v>
                </c:pt>
                <c:pt idx="2">
                  <c:v>-0.79992816762929475</c:v>
                </c:pt>
                <c:pt idx="3">
                  <c:v>-1.1091500968655379</c:v>
                </c:pt>
              </c:numCache>
            </c:numRef>
          </c:val>
          <c:smooth val="0"/>
          <c:extLst>
            <c:ext xmlns:c16="http://schemas.microsoft.com/office/drawing/2014/chart" uri="{C3380CC4-5D6E-409C-BE32-E72D297353CC}">
              <c16:uniqueId val="{00000004-9348-4C27-846B-79D0E8C4437D}"/>
            </c:ext>
          </c:extLst>
        </c:ser>
        <c:dLbls>
          <c:showLegendKey val="0"/>
          <c:showVal val="0"/>
          <c:showCatName val="0"/>
          <c:showSerName val="0"/>
          <c:showPercent val="0"/>
          <c:showBubbleSize val="0"/>
        </c:dLbls>
        <c:marker val="1"/>
        <c:smooth val="0"/>
        <c:axId val="663960800"/>
        <c:axId val="663960144"/>
      </c:lineChart>
      <c:catAx>
        <c:axId val="663960800"/>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1" i="0" u="none" strike="noStrike" kern="1200" baseline="0">
                <a:solidFill>
                  <a:schemeClr val="tx1"/>
                </a:solidFill>
                <a:latin typeface="Arial Narrow" panose="020B0606020202030204" pitchFamily="34" charset="0"/>
                <a:ea typeface="+mn-ea"/>
                <a:cs typeface="+mn-cs"/>
              </a:defRPr>
            </a:pPr>
            <a:endParaRPr lang="en-US"/>
          </a:p>
        </c:txPr>
        <c:crossAx val="663960144"/>
        <c:crosses val="autoZero"/>
        <c:auto val="1"/>
        <c:lblAlgn val="ctr"/>
        <c:lblOffset val="100"/>
        <c:noMultiLvlLbl val="0"/>
      </c:catAx>
      <c:valAx>
        <c:axId val="663960144"/>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663960800"/>
        <c:crosses val="autoZero"/>
        <c:crossBetween val="between"/>
      </c:valAx>
      <c:spPr>
        <a:noFill/>
        <a:ln>
          <a:noFill/>
        </a:ln>
        <a:effectLst/>
      </c:spPr>
    </c:plotArea>
    <c:legend>
      <c:legendPos val="b"/>
      <c:layout>
        <c:manualLayout>
          <c:xMode val="edge"/>
          <c:yMode val="edge"/>
          <c:x val="4.5035578770950942E-2"/>
          <c:y val="0.89347573786691903"/>
          <c:w val="0.93903891977760123"/>
          <c:h val="9.9170269322180857E-2"/>
        </c:manualLayout>
      </c:layout>
      <c:overlay val="0"/>
      <c:spPr>
        <a:noFill/>
        <a:ln>
          <a:noFill/>
        </a:ln>
        <a:effectLst/>
      </c:spPr>
      <c:txPr>
        <a:bodyPr rot="0" spcFirstLastPara="1" vertOverflow="ellipsis" vert="horz" wrap="square" anchor="ctr" anchorCtr="1"/>
        <a:lstStyle/>
        <a:p>
          <a:pPr>
            <a:defRPr sz="5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1706656459609217"/>
        </c:manualLayout>
      </c:layout>
      <c:barChart>
        <c:barDir val="col"/>
        <c:grouping val="clustered"/>
        <c:varyColors val="0"/>
        <c:ser>
          <c:idx val="0"/>
          <c:order val="0"/>
          <c:spPr>
            <a:solidFill>
              <a:srgbClr val="2EAAE1"/>
            </a:solidFill>
          </c:spPr>
          <c:invertIfNegative val="0"/>
          <c:cat>
            <c:numRef>
              <c:f>'Graf 23'!$I$7:$I$32</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'Graf 23'!$J$7:$J$32</c:f>
              <c:numCache>
                <c:formatCode>#,##0</c:formatCode>
                <c:ptCount val="26"/>
                <c:pt idx="0">
                  <c:v>46323.23</c:v>
                </c:pt>
                <c:pt idx="1">
                  <c:v>57063.68</c:v>
                </c:pt>
                <c:pt idx="2">
                  <c:v>54333.3</c:v>
                </c:pt>
                <c:pt idx="3">
                  <c:v>68335.95</c:v>
                </c:pt>
                <c:pt idx="4">
                  <c:v>70248.47</c:v>
                </c:pt>
                <c:pt idx="5">
                  <c:v>51901.33</c:v>
                </c:pt>
                <c:pt idx="6">
                  <c:v>54799.59</c:v>
                </c:pt>
                <c:pt idx="7">
                  <c:v>51010.69</c:v>
                </c:pt>
                <c:pt idx="8">
                  <c:v>57442.54</c:v>
                </c:pt>
                <c:pt idx="9">
                  <c:v>57655.07</c:v>
                </c:pt>
                <c:pt idx="10">
                  <c:v>49089.77</c:v>
                </c:pt>
                <c:pt idx="11">
                  <c:v>61469.17</c:v>
                </c:pt>
                <c:pt idx="12">
                  <c:v>53816.88</c:v>
                </c:pt>
                <c:pt idx="13">
                  <c:v>51775.17</c:v>
                </c:pt>
                <c:pt idx="14">
                  <c:v>53569.65</c:v>
                </c:pt>
                <c:pt idx="15">
                  <c:v>48974.74</c:v>
                </c:pt>
                <c:pt idx="16">
                  <c:v>48162.19</c:v>
                </c:pt>
                <c:pt idx="17">
                  <c:v>40228.21</c:v>
                </c:pt>
                <c:pt idx="18">
                  <c:v>37614.800000000003</c:v>
                </c:pt>
                <c:pt idx="19">
                  <c:v>36437.800000000003</c:v>
                </c:pt>
                <c:pt idx="20">
                  <c:v>26963.34</c:v>
                </c:pt>
                <c:pt idx="21">
                  <c:v>22886.38</c:v>
                </c:pt>
                <c:pt idx="22">
                  <c:v>17523.91</c:v>
                </c:pt>
                <c:pt idx="23">
                  <c:v>16710.07</c:v>
                </c:pt>
                <c:pt idx="24">
                  <c:v>13058.81</c:v>
                </c:pt>
                <c:pt idx="25">
                  <c:v>8176.89</c:v>
                </c:pt>
              </c:numCache>
            </c:numRef>
          </c:val>
          <c:extLst>
            <c:ext xmlns:c16="http://schemas.microsoft.com/office/drawing/2014/chart" uri="{C3380CC4-5D6E-409C-BE32-E72D297353CC}">
              <c16:uniqueId val="{00000000-58C8-47D1-993C-70CE29FDC70A}"/>
            </c:ext>
          </c:extLst>
        </c:ser>
        <c:dLbls>
          <c:showLegendKey val="0"/>
          <c:showVal val="0"/>
          <c:showCatName val="0"/>
          <c:showSerName val="0"/>
          <c:showPercent val="0"/>
          <c:showBubbleSize val="0"/>
        </c:dLbls>
        <c:gapWidth val="50"/>
        <c:axId val="302535648"/>
        <c:axId val="302536040"/>
      </c:barChart>
      <c:catAx>
        <c:axId val="302535648"/>
        <c:scaling>
          <c:orientation val="minMax"/>
        </c:scaling>
        <c:delete val="0"/>
        <c:axPos val="b"/>
        <c:title>
          <c:tx>
            <c:rich>
              <a:bodyPr/>
              <a:lstStyle/>
              <a:p>
                <a:pPr>
                  <a:defRPr sz="1000"/>
                </a:pPr>
                <a:r>
                  <a:rPr lang="en-US" sz="1000"/>
                  <a:t>Vek dieťaťa</a:t>
                </a:r>
              </a:p>
            </c:rich>
          </c:tx>
          <c:overlay val="0"/>
        </c:title>
        <c:numFmt formatCode="General" sourceLinked="1"/>
        <c:majorTickMark val="out"/>
        <c:minorTickMark val="none"/>
        <c:tickLblPos val="nextTo"/>
        <c:txPr>
          <a:bodyPr/>
          <a:lstStyle/>
          <a:p>
            <a:pPr>
              <a:defRPr sz="1000"/>
            </a:pPr>
            <a:endParaRPr lang="en-US"/>
          </a:p>
        </c:txPr>
        <c:crossAx val="302536040"/>
        <c:crosses val="autoZero"/>
        <c:auto val="1"/>
        <c:lblAlgn val="ctr"/>
        <c:lblOffset val="100"/>
        <c:noMultiLvlLbl val="0"/>
      </c:catAx>
      <c:valAx>
        <c:axId val="302536040"/>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302535648"/>
        <c:crosses val="autoZero"/>
        <c:crossBetween val="between"/>
      </c:val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1706656459609217"/>
        </c:manualLayout>
      </c:layout>
      <c:barChart>
        <c:barDir val="col"/>
        <c:grouping val="clustered"/>
        <c:varyColors val="0"/>
        <c:ser>
          <c:idx val="0"/>
          <c:order val="0"/>
          <c:spPr>
            <a:solidFill>
              <a:srgbClr val="2EAAE1"/>
            </a:solidFill>
          </c:spPr>
          <c:invertIfNegative val="0"/>
          <c:cat>
            <c:numRef>
              <c:f>'Graf 23'!$I$7:$I$32</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'Graf 23'!$J$7:$J$32</c:f>
              <c:numCache>
                <c:formatCode>#,##0</c:formatCode>
                <c:ptCount val="26"/>
                <c:pt idx="0">
                  <c:v>46323.23</c:v>
                </c:pt>
                <c:pt idx="1">
                  <c:v>57063.68</c:v>
                </c:pt>
                <c:pt idx="2">
                  <c:v>54333.3</c:v>
                </c:pt>
                <c:pt idx="3">
                  <c:v>68335.95</c:v>
                </c:pt>
                <c:pt idx="4">
                  <c:v>70248.47</c:v>
                </c:pt>
                <c:pt idx="5">
                  <c:v>51901.33</c:v>
                </c:pt>
                <c:pt idx="6">
                  <c:v>54799.59</c:v>
                </c:pt>
                <c:pt idx="7">
                  <c:v>51010.69</c:v>
                </c:pt>
                <c:pt idx="8">
                  <c:v>57442.54</c:v>
                </c:pt>
                <c:pt idx="9">
                  <c:v>57655.07</c:v>
                </c:pt>
                <c:pt idx="10">
                  <c:v>49089.77</c:v>
                </c:pt>
                <c:pt idx="11">
                  <c:v>61469.17</c:v>
                </c:pt>
                <c:pt idx="12">
                  <c:v>53816.88</c:v>
                </c:pt>
                <c:pt idx="13">
                  <c:v>51775.17</c:v>
                </c:pt>
                <c:pt idx="14">
                  <c:v>53569.65</c:v>
                </c:pt>
                <c:pt idx="15">
                  <c:v>48974.74</c:v>
                </c:pt>
                <c:pt idx="16">
                  <c:v>48162.19</c:v>
                </c:pt>
                <c:pt idx="17">
                  <c:v>40228.21</c:v>
                </c:pt>
                <c:pt idx="18">
                  <c:v>37614.800000000003</c:v>
                </c:pt>
                <c:pt idx="19">
                  <c:v>36437.800000000003</c:v>
                </c:pt>
                <c:pt idx="20">
                  <c:v>26963.34</c:v>
                </c:pt>
                <c:pt idx="21">
                  <c:v>22886.38</c:v>
                </c:pt>
                <c:pt idx="22">
                  <c:v>17523.91</c:v>
                </c:pt>
                <c:pt idx="23">
                  <c:v>16710.07</c:v>
                </c:pt>
                <c:pt idx="24">
                  <c:v>13058.81</c:v>
                </c:pt>
                <c:pt idx="25">
                  <c:v>8176.89</c:v>
                </c:pt>
              </c:numCache>
            </c:numRef>
          </c:val>
          <c:extLst>
            <c:ext xmlns:c16="http://schemas.microsoft.com/office/drawing/2014/chart" uri="{C3380CC4-5D6E-409C-BE32-E72D297353CC}">
              <c16:uniqueId val="{00000000-813E-4BAD-B31F-492D4E298BF6}"/>
            </c:ext>
          </c:extLst>
        </c:ser>
        <c:dLbls>
          <c:showLegendKey val="0"/>
          <c:showVal val="0"/>
          <c:showCatName val="0"/>
          <c:showSerName val="0"/>
          <c:showPercent val="0"/>
          <c:showBubbleSize val="0"/>
        </c:dLbls>
        <c:gapWidth val="50"/>
        <c:axId val="671316512"/>
        <c:axId val="671316120"/>
      </c:barChart>
      <c:catAx>
        <c:axId val="671316512"/>
        <c:scaling>
          <c:orientation val="minMax"/>
        </c:scaling>
        <c:delete val="0"/>
        <c:axPos val="b"/>
        <c:title>
          <c:tx>
            <c:rich>
              <a:bodyPr/>
              <a:lstStyle/>
              <a:p>
                <a:pPr>
                  <a:defRPr sz="1000"/>
                </a:pPr>
                <a:r>
                  <a:rPr lang="sk-SK" sz="1000"/>
                  <a:t>Child age</a:t>
                </a:r>
                <a:endParaRPr lang="en-US" sz="1000"/>
              </a:p>
            </c:rich>
          </c:tx>
          <c:overlay val="0"/>
        </c:title>
        <c:numFmt formatCode="General" sourceLinked="1"/>
        <c:majorTickMark val="out"/>
        <c:minorTickMark val="none"/>
        <c:tickLblPos val="nextTo"/>
        <c:txPr>
          <a:bodyPr/>
          <a:lstStyle/>
          <a:p>
            <a:pPr>
              <a:defRPr sz="1000"/>
            </a:pPr>
            <a:endParaRPr lang="en-US"/>
          </a:p>
        </c:txPr>
        <c:crossAx val="671316120"/>
        <c:crosses val="autoZero"/>
        <c:auto val="1"/>
        <c:lblAlgn val="ctr"/>
        <c:lblOffset val="100"/>
        <c:noMultiLvlLbl val="0"/>
      </c:catAx>
      <c:valAx>
        <c:axId val="671316120"/>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671316512"/>
        <c:crosses val="autoZero"/>
        <c:crossBetween val="between"/>
      </c:val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33216614741857E-2"/>
          <c:y val="4.8013424187549447E-2"/>
          <c:w val="0.88815871843958893"/>
          <c:h val="0.88727742645277186"/>
        </c:manualLayout>
      </c:layout>
      <c:barChart>
        <c:barDir val="col"/>
        <c:grouping val="clustered"/>
        <c:varyColors val="0"/>
        <c:ser>
          <c:idx val="0"/>
          <c:order val="0"/>
          <c:tx>
            <c:strRef>
              <c:f>'Graf 1'!$C$3</c:f>
              <c:strCache>
                <c:ptCount val="1"/>
                <c:pt idx="0">
                  <c:v>Udalosť</c:v>
                </c:pt>
              </c:strCache>
            </c:strRef>
          </c:tx>
          <c:spPr>
            <a:solidFill>
              <a:srgbClr val="0070C0"/>
            </a:solidFill>
            <a:ln>
              <a:noFill/>
            </a:ln>
            <a:effectLst/>
          </c:spPr>
          <c:invertIfNegative val="0"/>
          <c:dLbls>
            <c:dLbl>
              <c:idx val="0"/>
              <c:tx>
                <c:rich>
                  <a:bodyPr/>
                  <a:lstStyle/>
                  <a:p>
                    <a:fld id="{31D672AA-B28F-496C-B50E-85B71C86743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1B9-4A1E-9851-3D0A3160277C}"/>
                </c:ext>
              </c:extLst>
            </c:dLbl>
            <c:dLbl>
              <c:idx val="1"/>
              <c:tx>
                <c:rich>
                  <a:bodyPr/>
                  <a:lstStyle/>
                  <a:p>
                    <a:fld id="{6B5E5B3B-689B-4B50-B6D0-239F4F1AB0B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1B9-4A1E-9851-3D0A3160277C}"/>
                </c:ext>
              </c:extLst>
            </c:dLbl>
            <c:dLbl>
              <c:idx val="2"/>
              <c:layout>
                <c:manualLayout>
                  <c:x val="9.1220068415051314E-2"/>
                  <c:y val="-5.5788005578800662E-2"/>
                </c:manualLayout>
              </c:layout>
              <c:tx>
                <c:rich>
                  <a:bodyPr/>
                  <a:lstStyle/>
                  <a:p>
                    <a:fld id="{64AB68F3-C992-4191-9B11-56D69314F31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1B9-4A1E-9851-3D0A3160277C}"/>
                </c:ext>
              </c:extLst>
            </c:dLbl>
            <c:dLbl>
              <c:idx val="3"/>
              <c:tx>
                <c:rich>
                  <a:bodyPr/>
                  <a:lstStyle/>
                  <a:p>
                    <a:fld id="{384562A0-26EA-4BD0-8D7D-29BE6F26224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1B9-4A1E-9851-3D0A3160277C}"/>
                </c:ext>
              </c:extLst>
            </c:dLbl>
            <c:dLbl>
              <c:idx val="4"/>
              <c:tx>
                <c:rich>
                  <a:bodyPr/>
                  <a:lstStyle/>
                  <a:p>
                    <a:fld id="{A6508CB4-7285-4C96-97ED-66053B7626D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1B9-4A1E-9851-3D0A3160277C}"/>
                </c:ext>
              </c:extLst>
            </c:dLbl>
            <c:dLbl>
              <c:idx val="5"/>
              <c:tx>
                <c:rich>
                  <a:bodyPr/>
                  <a:lstStyle/>
                  <a:p>
                    <a:fld id="{EA1CB84B-C91F-4452-878F-2091F36BF2D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1B9-4A1E-9851-3D0A3160277C}"/>
                </c:ext>
              </c:extLst>
            </c:dLbl>
            <c:dLbl>
              <c:idx val="6"/>
              <c:tx>
                <c:rich>
                  <a:bodyPr/>
                  <a:lstStyle/>
                  <a:p>
                    <a:fld id="{55EBCFF2-BCDD-4376-9DD5-92BB4704A8A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1B9-4A1E-9851-3D0A3160277C}"/>
                </c:ext>
              </c:extLst>
            </c:dLbl>
            <c:dLbl>
              <c:idx val="7"/>
              <c:tx>
                <c:rich>
                  <a:bodyPr/>
                  <a:lstStyle/>
                  <a:p>
                    <a:fld id="{281D6604-741E-464B-8E75-C42DAE2B6E4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1B9-4A1E-9851-3D0A3160277C}"/>
                </c:ext>
              </c:extLst>
            </c:dLbl>
            <c:dLbl>
              <c:idx val="8"/>
              <c:tx>
                <c:rich>
                  <a:bodyPr/>
                  <a:lstStyle/>
                  <a:p>
                    <a:fld id="{6E4B2795-0F3C-4596-8895-1AB8F94F7D4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1B9-4A1E-9851-3D0A3160277C}"/>
                </c:ext>
              </c:extLst>
            </c:dLbl>
            <c:dLbl>
              <c:idx val="9"/>
              <c:tx>
                <c:rich>
                  <a:bodyPr/>
                  <a:lstStyle/>
                  <a:p>
                    <a:fld id="{B19C58AC-CB56-4C9B-80BD-E99F52C973E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1B9-4A1E-9851-3D0A3160277C}"/>
                </c:ext>
              </c:extLst>
            </c:dLbl>
            <c:dLbl>
              <c:idx val="10"/>
              <c:tx>
                <c:rich>
                  <a:bodyPr/>
                  <a:lstStyle/>
                  <a:p>
                    <a:fld id="{B0F90B1C-3893-4F8F-B376-45755A309B9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1B9-4A1E-9851-3D0A3160277C}"/>
                </c:ext>
              </c:extLst>
            </c:dLbl>
            <c:dLbl>
              <c:idx val="11"/>
              <c:tx>
                <c:rich>
                  <a:bodyPr/>
                  <a:lstStyle/>
                  <a:p>
                    <a:fld id="{AE760FEA-0CF0-412C-AAB5-6114C0A03DA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1B9-4A1E-9851-3D0A3160277C}"/>
                </c:ext>
              </c:extLst>
            </c:dLbl>
            <c:dLbl>
              <c:idx val="12"/>
              <c:tx>
                <c:rich>
                  <a:bodyPr/>
                  <a:lstStyle/>
                  <a:p>
                    <a:fld id="{4F550092-69B0-4123-9D9F-F0274A8A22B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1B9-4A1E-9851-3D0A3160277C}"/>
                </c:ext>
              </c:extLst>
            </c:dLbl>
            <c:dLbl>
              <c:idx val="13"/>
              <c:tx>
                <c:rich>
                  <a:bodyPr/>
                  <a:lstStyle/>
                  <a:p>
                    <a:fld id="{55180B07-4A53-4DB0-8AEB-BBD671F467E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1B9-4A1E-9851-3D0A3160277C}"/>
                </c:ext>
              </c:extLst>
            </c:dLbl>
            <c:dLbl>
              <c:idx val="14"/>
              <c:tx>
                <c:rich>
                  <a:bodyPr/>
                  <a:lstStyle/>
                  <a:p>
                    <a:fld id="{C4ADB147-ADC5-4167-9CA5-2F24ACB1053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1B9-4A1E-9851-3D0A3160277C}"/>
                </c:ext>
              </c:extLst>
            </c:dLbl>
            <c:dLbl>
              <c:idx val="15"/>
              <c:tx>
                <c:rich>
                  <a:bodyPr/>
                  <a:lstStyle/>
                  <a:p>
                    <a:fld id="{BBAA6EA6-BDB7-4021-943C-0FBD7CA961E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1B9-4A1E-9851-3D0A3160277C}"/>
                </c:ext>
              </c:extLst>
            </c:dLbl>
            <c:dLbl>
              <c:idx val="16"/>
              <c:tx>
                <c:rich>
                  <a:bodyPr/>
                  <a:lstStyle/>
                  <a:p>
                    <a:fld id="{EA512035-CF47-42D6-92E7-BE3B9E923E8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61B9-4A1E-9851-3D0A3160277C}"/>
                </c:ext>
              </c:extLst>
            </c:dLbl>
            <c:dLbl>
              <c:idx val="17"/>
              <c:tx>
                <c:rich>
                  <a:bodyPr/>
                  <a:lstStyle/>
                  <a:p>
                    <a:fld id="{E79BCF46-748A-47F9-810C-C1C696E2072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1B9-4A1E-9851-3D0A3160277C}"/>
                </c:ext>
              </c:extLst>
            </c:dLbl>
            <c:dLbl>
              <c:idx val="18"/>
              <c:tx>
                <c:rich>
                  <a:bodyPr/>
                  <a:lstStyle/>
                  <a:p>
                    <a:fld id="{D5D70D3C-54BC-4D82-8077-F69D6186604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1B9-4A1E-9851-3D0A3160277C}"/>
                </c:ext>
              </c:extLst>
            </c:dLbl>
            <c:dLbl>
              <c:idx val="19"/>
              <c:tx>
                <c:rich>
                  <a:bodyPr/>
                  <a:lstStyle/>
                  <a:p>
                    <a:fld id="{87588C6A-A3CF-4DAB-AC0B-1877C986025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1B9-4A1E-9851-3D0A3160277C}"/>
                </c:ext>
              </c:extLst>
            </c:dLbl>
            <c:dLbl>
              <c:idx val="20"/>
              <c:tx>
                <c:rich>
                  <a:bodyPr/>
                  <a:lstStyle/>
                  <a:p>
                    <a:fld id="{C0E2FD0C-68B4-4229-94CC-179AE102993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1B9-4A1E-9851-3D0A3160277C}"/>
                </c:ext>
              </c:extLst>
            </c:dLbl>
            <c:dLbl>
              <c:idx val="21"/>
              <c:tx>
                <c:rich>
                  <a:bodyPr/>
                  <a:lstStyle/>
                  <a:p>
                    <a:fld id="{43EFA0A5-B880-4900-8CDD-49FD3399A9B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61B9-4A1E-9851-3D0A3160277C}"/>
                </c:ext>
              </c:extLst>
            </c:dLbl>
            <c:dLbl>
              <c:idx val="22"/>
              <c:tx>
                <c:rich>
                  <a:bodyPr/>
                  <a:lstStyle/>
                  <a:p>
                    <a:fld id="{098701D6-A221-476F-ADCD-11EDAEA137B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1B9-4A1E-9851-3D0A3160277C}"/>
                </c:ext>
              </c:extLst>
            </c:dLbl>
            <c:dLbl>
              <c:idx val="23"/>
              <c:tx>
                <c:rich>
                  <a:bodyPr/>
                  <a:lstStyle/>
                  <a:p>
                    <a:fld id="{F212E060-D8FE-4C24-AD13-C0DAAD239ED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1B9-4A1E-9851-3D0A3160277C}"/>
                </c:ext>
              </c:extLst>
            </c:dLbl>
            <c:dLbl>
              <c:idx val="24"/>
              <c:tx>
                <c:rich>
                  <a:bodyPr/>
                  <a:lstStyle/>
                  <a:p>
                    <a:fld id="{275B0C19-BA7E-4A88-BFFD-A21FB43F939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1B9-4A1E-9851-3D0A3160277C}"/>
                </c:ext>
              </c:extLst>
            </c:dLbl>
            <c:dLbl>
              <c:idx val="25"/>
              <c:tx>
                <c:rich>
                  <a:bodyPr/>
                  <a:lstStyle/>
                  <a:p>
                    <a:fld id="{B89FF5C6-7F03-46B4-A8CA-7DA77F9094B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1B9-4A1E-9851-3D0A3160277C}"/>
                </c:ext>
              </c:extLst>
            </c:dLbl>
            <c:dLbl>
              <c:idx val="26"/>
              <c:tx>
                <c:rich>
                  <a:bodyPr/>
                  <a:lstStyle/>
                  <a:p>
                    <a:fld id="{B28E7B04-D6B6-4910-860B-981A13B4BCF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1B9-4A1E-9851-3D0A3160277C}"/>
                </c:ext>
              </c:extLst>
            </c:dLbl>
            <c:dLbl>
              <c:idx val="27"/>
              <c:tx>
                <c:rich>
                  <a:bodyPr/>
                  <a:lstStyle/>
                  <a:p>
                    <a:fld id="{78ED13AC-A315-428B-AB8D-9384EF0A0C0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1B9-4A1E-9851-3D0A3160277C}"/>
                </c:ext>
              </c:extLst>
            </c:dLbl>
            <c:dLbl>
              <c:idx val="28"/>
              <c:tx>
                <c:rich>
                  <a:bodyPr/>
                  <a:lstStyle/>
                  <a:p>
                    <a:fld id="{B33DBEEF-BB93-4A3E-BD18-08BD8A1258F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61B9-4A1E-9851-3D0A3160277C}"/>
                </c:ext>
              </c:extLst>
            </c:dLbl>
            <c:dLbl>
              <c:idx val="29"/>
              <c:tx>
                <c:rich>
                  <a:bodyPr/>
                  <a:lstStyle/>
                  <a:p>
                    <a:fld id="{9D6AB6B4-C062-47F6-9C5C-2126644262F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61B9-4A1E-9851-3D0A3160277C}"/>
                </c:ext>
              </c:extLst>
            </c:dLbl>
            <c:dLbl>
              <c:idx val="30"/>
              <c:tx>
                <c:rich>
                  <a:bodyPr/>
                  <a:lstStyle/>
                  <a:p>
                    <a:fld id="{13679730-AD87-4BFC-BD50-FDF0C168C63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61B9-4A1E-9851-3D0A3160277C}"/>
                </c:ext>
              </c:extLst>
            </c:dLbl>
            <c:dLbl>
              <c:idx val="31"/>
              <c:tx>
                <c:rich>
                  <a:bodyPr/>
                  <a:lstStyle/>
                  <a:p>
                    <a:fld id="{71D5D0C7-7C7A-47A1-978E-E2E8A3AFA68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61B9-4A1E-9851-3D0A3160277C}"/>
                </c:ext>
              </c:extLst>
            </c:dLbl>
            <c:dLbl>
              <c:idx val="32"/>
              <c:tx>
                <c:rich>
                  <a:bodyPr/>
                  <a:lstStyle/>
                  <a:p>
                    <a:fld id="{57D9D628-A9D9-4EB7-9CB2-B4D76CBC852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1B9-4A1E-9851-3D0A3160277C}"/>
                </c:ext>
              </c:extLst>
            </c:dLbl>
            <c:dLbl>
              <c:idx val="33"/>
              <c:tx>
                <c:rich>
                  <a:bodyPr/>
                  <a:lstStyle/>
                  <a:p>
                    <a:fld id="{5B116F02-9E56-4A03-BDA0-9C1A50E6939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61B9-4A1E-9851-3D0A3160277C}"/>
                </c:ext>
              </c:extLst>
            </c:dLbl>
            <c:dLbl>
              <c:idx val="34"/>
              <c:tx>
                <c:rich>
                  <a:bodyPr/>
                  <a:lstStyle/>
                  <a:p>
                    <a:fld id="{A531BFE4-79E6-4E77-89D3-975D766DEC2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61B9-4A1E-9851-3D0A3160277C}"/>
                </c:ext>
              </c:extLst>
            </c:dLbl>
            <c:dLbl>
              <c:idx val="35"/>
              <c:tx>
                <c:rich>
                  <a:bodyPr/>
                  <a:lstStyle/>
                  <a:p>
                    <a:fld id="{F5B9FFF9-3D52-4E6A-AE1E-1099D0E85B9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61B9-4A1E-9851-3D0A3160277C}"/>
                </c:ext>
              </c:extLst>
            </c:dLbl>
            <c:dLbl>
              <c:idx val="36"/>
              <c:tx>
                <c:rich>
                  <a:bodyPr/>
                  <a:lstStyle/>
                  <a:p>
                    <a:fld id="{08385B5E-641B-4584-A844-CF8DB7D0D7D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61B9-4A1E-9851-3D0A3160277C}"/>
                </c:ext>
              </c:extLst>
            </c:dLbl>
            <c:dLbl>
              <c:idx val="37"/>
              <c:tx>
                <c:rich>
                  <a:bodyPr/>
                  <a:lstStyle/>
                  <a:p>
                    <a:fld id="{C7F087ED-C0DC-49C4-BD66-BADD77E2283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61B9-4A1E-9851-3D0A3160277C}"/>
                </c:ext>
              </c:extLst>
            </c:dLbl>
            <c:dLbl>
              <c:idx val="38"/>
              <c:tx>
                <c:rich>
                  <a:bodyPr/>
                  <a:lstStyle/>
                  <a:p>
                    <a:fld id="{7D37E668-FBAF-4C2F-84C9-DE4781D8A6D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61B9-4A1E-9851-3D0A3160277C}"/>
                </c:ext>
              </c:extLst>
            </c:dLbl>
            <c:dLbl>
              <c:idx val="39"/>
              <c:tx>
                <c:rich>
                  <a:bodyPr/>
                  <a:lstStyle/>
                  <a:p>
                    <a:fld id="{445F8ABA-9F1A-4EEF-82B2-DAF253CB72A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61B9-4A1E-9851-3D0A3160277C}"/>
                </c:ext>
              </c:extLst>
            </c:dLbl>
            <c:dLbl>
              <c:idx val="40"/>
              <c:tx>
                <c:rich>
                  <a:bodyPr/>
                  <a:lstStyle/>
                  <a:p>
                    <a:fld id="{40DA896F-7A75-44AD-9504-916CEF951C5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61B9-4A1E-9851-3D0A3160277C}"/>
                </c:ext>
              </c:extLst>
            </c:dLbl>
            <c:dLbl>
              <c:idx val="41"/>
              <c:tx>
                <c:rich>
                  <a:bodyPr/>
                  <a:lstStyle/>
                  <a:p>
                    <a:fld id="{EF593F5E-D137-4FB2-A6CF-AF0516CBACB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61B9-4A1E-9851-3D0A3160277C}"/>
                </c:ext>
              </c:extLst>
            </c:dLbl>
            <c:dLbl>
              <c:idx val="42"/>
              <c:tx>
                <c:rich>
                  <a:bodyPr/>
                  <a:lstStyle/>
                  <a:p>
                    <a:fld id="{9297DF77-9C0C-492D-B11F-38C58BB15A6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61B9-4A1E-9851-3D0A3160277C}"/>
                </c:ext>
              </c:extLst>
            </c:dLbl>
            <c:dLbl>
              <c:idx val="43"/>
              <c:tx>
                <c:rich>
                  <a:bodyPr/>
                  <a:lstStyle/>
                  <a:p>
                    <a:fld id="{15109B67-AF79-4D7D-8966-08DB2F27A5A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61B9-4A1E-9851-3D0A3160277C}"/>
                </c:ext>
              </c:extLst>
            </c:dLbl>
            <c:dLbl>
              <c:idx val="44"/>
              <c:tx>
                <c:rich>
                  <a:bodyPr/>
                  <a:lstStyle/>
                  <a:p>
                    <a:fld id="{6BB60EA7-E20C-4A48-8D5D-FE0D9D8E8AE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61B9-4A1E-9851-3D0A3160277C}"/>
                </c:ext>
              </c:extLst>
            </c:dLbl>
            <c:dLbl>
              <c:idx val="45"/>
              <c:tx>
                <c:rich>
                  <a:bodyPr/>
                  <a:lstStyle/>
                  <a:p>
                    <a:fld id="{1FF662F5-4EE7-452E-9F83-DEA84F82FA5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61B9-4A1E-9851-3D0A3160277C}"/>
                </c:ext>
              </c:extLst>
            </c:dLbl>
            <c:dLbl>
              <c:idx val="46"/>
              <c:layout>
                <c:manualLayout>
                  <c:x val="-0.1064234131508932"/>
                  <c:y val="-2.5104602510460251E-2"/>
                </c:manualLayout>
              </c:layout>
              <c:tx>
                <c:rich>
                  <a:bodyPr/>
                  <a:lstStyle/>
                  <a:p>
                    <a:fld id="{AF1D69A4-7581-4DF8-A3D4-CFA51220394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61B9-4A1E-9851-3D0A3160277C}"/>
                </c:ext>
              </c:extLst>
            </c:dLbl>
            <c:dLbl>
              <c:idx val="47"/>
              <c:tx>
                <c:rich>
                  <a:bodyPr/>
                  <a:lstStyle/>
                  <a:p>
                    <a:fld id="{F7A822F9-B443-4BBF-B719-E2B16EE5EE8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61B9-4A1E-9851-3D0A3160277C}"/>
                </c:ext>
              </c:extLst>
            </c:dLbl>
            <c:dLbl>
              <c:idx val="48"/>
              <c:tx>
                <c:rich>
                  <a:bodyPr/>
                  <a:lstStyle/>
                  <a:p>
                    <a:fld id="{85076E74-1F24-4CA9-94A4-7581F83AF3E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61B9-4A1E-9851-3D0A3160277C}"/>
                </c:ext>
              </c:extLst>
            </c:dLbl>
            <c:dLbl>
              <c:idx val="49"/>
              <c:tx>
                <c:rich>
                  <a:bodyPr/>
                  <a:lstStyle/>
                  <a:p>
                    <a:fld id="{048208D9-A4D6-44DA-B238-0E4474B7E7B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61B9-4A1E-9851-3D0A3160277C}"/>
                </c:ext>
              </c:extLst>
            </c:dLbl>
            <c:dLbl>
              <c:idx val="50"/>
              <c:tx>
                <c:rich>
                  <a:bodyPr/>
                  <a:lstStyle/>
                  <a:p>
                    <a:fld id="{ABDDE6FC-F730-4CBA-855A-52409CE4665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61B9-4A1E-9851-3D0A3160277C}"/>
                </c:ext>
              </c:extLst>
            </c:dLbl>
            <c:dLbl>
              <c:idx val="51"/>
              <c:tx>
                <c:rich>
                  <a:bodyPr/>
                  <a:lstStyle/>
                  <a:p>
                    <a:fld id="{76DAD0B1-BE7E-499A-A168-371158A4663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61B9-4A1E-9851-3D0A3160277C}"/>
                </c:ext>
              </c:extLst>
            </c:dLbl>
            <c:dLbl>
              <c:idx val="52"/>
              <c:tx>
                <c:rich>
                  <a:bodyPr/>
                  <a:lstStyle/>
                  <a:p>
                    <a:fld id="{4E13565F-B5B9-4CC6-99C6-C5999B4428B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61B9-4A1E-9851-3D0A3160277C}"/>
                </c:ext>
              </c:extLst>
            </c:dLbl>
            <c:dLbl>
              <c:idx val="53"/>
              <c:layout>
                <c:manualLayout>
                  <c:x val="-5.0171037628278278E-2"/>
                  <c:y val="-3.9051603905160444E-2"/>
                </c:manualLayout>
              </c:layout>
              <c:tx>
                <c:rich>
                  <a:bodyPr/>
                  <a:lstStyle/>
                  <a:p>
                    <a:fld id="{94C27369-1A1D-4C8B-84FB-FABFA2AB80C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5-61B9-4A1E-9851-3D0A3160277C}"/>
                </c:ext>
              </c:extLst>
            </c:dLbl>
            <c:dLbl>
              <c:idx val="54"/>
              <c:tx>
                <c:rich>
                  <a:bodyPr/>
                  <a:lstStyle/>
                  <a:p>
                    <a:fld id="{EB43CDBA-D54A-4C75-854E-4CF58101A80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61B9-4A1E-9851-3D0A3160277C}"/>
                </c:ext>
              </c:extLst>
            </c:dLbl>
            <c:dLbl>
              <c:idx val="55"/>
              <c:tx>
                <c:rich>
                  <a:bodyPr/>
                  <a:lstStyle/>
                  <a:p>
                    <a:fld id="{E14B384B-578F-44C9-8429-36AD0FFA467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61B9-4A1E-9851-3D0A3160277C}"/>
                </c:ext>
              </c:extLst>
            </c:dLbl>
            <c:dLbl>
              <c:idx val="56"/>
              <c:tx>
                <c:rich>
                  <a:bodyPr/>
                  <a:lstStyle/>
                  <a:p>
                    <a:fld id="{79441541-E6F9-4C4A-B10E-F451610A7A3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61B9-4A1E-9851-3D0A3160277C}"/>
                </c:ext>
              </c:extLst>
            </c:dLbl>
            <c:dLbl>
              <c:idx val="57"/>
              <c:tx>
                <c:rich>
                  <a:bodyPr/>
                  <a:lstStyle/>
                  <a:p>
                    <a:fld id="{63BDFF46-400D-40F1-BFEE-613F8FA15DD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61B9-4A1E-9851-3D0A3160277C}"/>
                </c:ext>
              </c:extLst>
            </c:dLbl>
            <c:dLbl>
              <c:idx val="58"/>
              <c:tx>
                <c:rich>
                  <a:bodyPr/>
                  <a:lstStyle/>
                  <a:p>
                    <a:fld id="{A066A317-2ACF-4113-8E39-83B28F096B8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61B9-4A1E-9851-3D0A3160277C}"/>
                </c:ext>
              </c:extLst>
            </c:dLbl>
            <c:dLbl>
              <c:idx val="59"/>
              <c:tx>
                <c:rich>
                  <a:bodyPr/>
                  <a:lstStyle/>
                  <a:p>
                    <a:fld id="{DC88C7D4-24B1-466C-B53A-43154BC20F4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61B9-4A1E-9851-3D0A3160277C}"/>
                </c:ext>
              </c:extLst>
            </c:dLbl>
            <c:dLbl>
              <c:idx val="60"/>
              <c:tx>
                <c:rich>
                  <a:bodyPr/>
                  <a:lstStyle/>
                  <a:p>
                    <a:fld id="{A82F1EF0-EBA5-4AFC-8BF1-CC88435D167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61B9-4A1E-9851-3D0A3160277C}"/>
                </c:ext>
              </c:extLst>
            </c:dLbl>
            <c:dLbl>
              <c:idx val="61"/>
              <c:tx>
                <c:rich>
                  <a:bodyPr/>
                  <a:lstStyle/>
                  <a:p>
                    <a:fld id="{642C89EC-A181-41B2-88EA-0C21590D33B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61B9-4A1E-9851-3D0A3160277C}"/>
                </c:ext>
              </c:extLst>
            </c:dLbl>
            <c:dLbl>
              <c:idx val="62"/>
              <c:tx>
                <c:rich>
                  <a:bodyPr/>
                  <a:lstStyle/>
                  <a:p>
                    <a:fld id="{798C0149-BC03-46B2-921B-5C44EF02EE2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61B9-4A1E-9851-3D0A3160277C}"/>
                </c:ext>
              </c:extLst>
            </c:dLbl>
            <c:dLbl>
              <c:idx val="63"/>
              <c:tx>
                <c:rich>
                  <a:bodyPr/>
                  <a:lstStyle/>
                  <a:p>
                    <a:fld id="{3B2879DE-D1D7-424A-BFB6-16A57E1D3C3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61B9-4A1E-9851-3D0A3160277C}"/>
                </c:ext>
              </c:extLst>
            </c:dLbl>
            <c:dLbl>
              <c:idx val="64"/>
              <c:tx>
                <c:rich>
                  <a:bodyPr/>
                  <a:lstStyle/>
                  <a:p>
                    <a:fld id="{CBE50C6A-84E5-4D40-9567-F5A1468894D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0-61B9-4A1E-9851-3D0A3160277C}"/>
                </c:ext>
              </c:extLst>
            </c:dLbl>
            <c:dLbl>
              <c:idx val="65"/>
              <c:tx>
                <c:rich>
                  <a:bodyPr/>
                  <a:lstStyle/>
                  <a:p>
                    <a:fld id="{096A1388-3F0C-4153-B7E8-52E1D4F17E0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61B9-4A1E-9851-3D0A3160277C}"/>
                </c:ext>
              </c:extLst>
            </c:dLbl>
            <c:dLbl>
              <c:idx val="66"/>
              <c:tx>
                <c:rich>
                  <a:bodyPr/>
                  <a:lstStyle/>
                  <a:p>
                    <a:fld id="{68FACE5C-D6F4-4BF0-858A-F049FB9CCCF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61B9-4A1E-9851-3D0A3160277C}"/>
                </c:ext>
              </c:extLst>
            </c:dLbl>
            <c:dLbl>
              <c:idx val="67"/>
              <c:tx>
                <c:rich>
                  <a:bodyPr/>
                  <a:lstStyle/>
                  <a:p>
                    <a:fld id="{3869D2D8-7C64-426C-B103-3725C924396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61B9-4A1E-9851-3D0A3160277C}"/>
                </c:ext>
              </c:extLst>
            </c:dLbl>
            <c:dLbl>
              <c:idx val="68"/>
              <c:tx>
                <c:rich>
                  <a:bodyPr/>
                  <a:lstStyle/>
                  <a:p>
                    <a:fld id="{FF86C027-04E1-4719-AEC4-2304D0DFB98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61B9-4A1E-9851-3D0A3160277C}"/>
                </c:ext>
              </c:extLst>
            </c:dLbl>
            <c:dLbl>
              <c:idx val="69"/>
              <c:tx>
                <c:rich>
                  <a:bodyPr/>
                  <a:lstStyle/>
                  <a:p>
                    <a:fld id="{D3213F8C-D868-4160-8B56-707CA549702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61B9-4A1E-9851-3D0A3160277C}"/>
                </c:ext>
              </c:extLst>
            </c:dLbl>
            <c:dLbl>
              <c:idx val="70"/>
              <c:layout>
                <c:manualLayout>
                  <c:x val="-1.5203344735841829E-2"/>
                  <c:y val="-4.1841004184100417E-2"/>
                </c:manualLayout>
              </c:layout>
              <c:tx>
                <c:rich>
                  <a:bodyPr/>
                  <a:lstStyle/>
                  <a:p>
                    <a:fld id="{E2B4BE80-059B-464B-B079-B73D20294E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61B9-4A1E-9851-3D0A3160277C}"/>
                </c:ext>
              </c:extLst>
            </c:dLbl>
            <c:dLbl>
              <c:idx val="71"/>
              <c:tx>
                <c:rich>
                  <a:bodyPr/>
                  <a:lstStyle/>
                  <a:p>
                    <a:fld id="{518AE306-C01D-4286-B6F2-97F170AAE0E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61B9-4A1E-9851-3D0A3160277C}"/>
                </c:ext>
              </c:extLst>
            </c:dLbl>
            <c:dLbl>
              <c:idx val="72"/>
              <c:tx>
                <c:rich>
                  <a:bodyPr/>
                  <a:lstStyle/>
                  <a:p>
                    <a:fld id="{D38870FA-4A9C-4A70-AD37-10F64BB9245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61B9-4A1E-9851-3D0A3160277C}"/>
                </c:ext>
              </c:extLst>
            </c:dLbl>
            <c:dLbl>
              <c:idx val="73"/>
              <c:tx>
                <c:rich>
                  <a:bodyPr/>
                  <a:lstStyle/>
                  <a:p>
                    <a:fld id="{1C894D63-12A2-48C6-9C38-83556E3CE9D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61B9-4A1E-9851-3D0A3160277C}"/>
                </c:ext>
              </c:extLst>
            </c:dLbl>
            <c:dLbl>
              <c:idx val="74"/>
              <c:tx>
                <c:rich>
                  <a:bodyPr/>
                  <a:lstStyle/>
                  <a:p>
                    <a:fld id="{063CD13B-FF61-474F-B6E2-5C8CEA9C4DF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61B9-4A1E-9851-3D0A3160277C}"/>
                </c:ext>
              </c:extLst>
            </c:dLbl>
            <c:dLbl>
              <c:idx val="75"/>
              <c:tx>
                <c:rich>
                  <a:bodyPr/>
                  <a:lstStyle/>
                  <a:p>
                    <a:fld id="{2A13199B-36E4-45D2-B868-87A9CA5D0F8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61B9-4A1E-9851-3D0A3160277C}"/>
                </c:ext>
              </c:extLst>
            </c:dLbl>
            <c:dLbl>
              <c:idx val="76"/>
              <c:tx>
                <c:rich>
                  <a:bodyPr/>
                  <a:lstStyle/>
                  <a:p>
                    <a:fld id="{7569AEA0-FF56-453C-BFDE-BAF8F7FD232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61B9-4A1E-9851-3D0A3160277C}"/>
                </c:ext>
              </c:extLst>
            </c:dLbl>
            <c:dLbl>
              <c:idx val="77"/>
              <c:tx>
                <c:rich>
                  <a:bodyPr/>
                  <a:lstStyle/>
                  <a:p>
                    <a:fld id="{889C8635-3C57-4966-833E-CDAA34D540D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61B9-4A1E-9851-3D0A3160277C}"/>
                </c:ext>
              </c:extLst>
            </c:dLbl>
            <c:dLbl>
              <c:idx val="78"/>
              <c:tx>
                <c:rich>
                  <a:bodyPr/>
                  <a:lstStyle/>
                  <a:p>
                    <a:fld id="{42FEA107-43C8-4000-B185-BBE33E7F2B2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61B9-4A1E-9851-3D0A3160277C}"/>
                </c:ext>
              </c:extLst>
            </c:dLbl>
            <c:dLbl>
              <c:idx val="79"/>
              <c:tx>
                <c:rich>
                  <a:bodyPr/>
                  <a:lstStyle/>
                  <a:p>
                    <a:fld id="{3E57C453-1254-469E-9CE3-272FCC10CE6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61B9-4A1E-9851-3D0A3160277C}"/>
                </c:ext>
              </c:extLst>
            </c:dLbl>
            <c:dLbl>
              <c:idx val="80"/>
              <c:tx>
                <c:rich>
                  <a:bodyPr/>
                  <a:lstStyle/>
                  <a:p>
                    <a:fld id="{490D6C86-E9FF-42C2-9707-213AF88449D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0-61B9-4A1E-9851-3D0A3160277C}"/>
                </c:ext>
              </c:extLst>
            </c:dLbl>
            <c:dLbl>
              <c:idx val="81"/>
              <c:tx>
                <c:rich>
                  <a:bodyPr/>
                  <a:lstStyle/>
                  <a:p>
                    <a:fld id="{8E25CAA5-75E3-4D49-B4A2-B7AB13423C5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1-61B9-4A1E-9851-3D0A3160277C}"/>
                </c:ext>
              </c:extLst>
            </c:dLbl>
            <c:dLbl>
              <c:idx val="82"/>
              <c:tx>
                <c:rich>
                  <a:bodyPr/>
                  <a:lstStyle/>
                  <a:p>
                    <a:fld id="{7CB00F2E-5F7A-4DA2-8F05-CA8A05E259E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2-61B9-4A1E-9851-3D0A3160277C}"/>
                </c:ext>
              </c:extLst>
            </c:dLbl>
            <c:dLbl>
              <c:idx val="83"/>
              <c:tx>
                <c:rich>
                  <a:bodyPr/>
                  <a:lstStyle/>
                  <a:p>
                    <a:fld id="{BDAC70BB-9F86-4A5F-BA45-1EAE9238054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3-61B9-4A1E-9851-3D0A3160277C}"/>
                </c:ext>
              </c:extLst>
            </c:dLbl>
            <c:dLbl>
              <c:idx val="84"/>
              <c:tx>
                <c:rich>
                  <a:bodyPr/>
                  <a:lstStyle/>
                  <a:p>
                    <a:fld id="{BC393C3F-9E29-4A40-A7CE-8E8638E56DB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4-61B9-4A1E-9851-3D0A3160277C}"/>
                </c:ext>
              </c:extLst>
            </c:dLbl>
            <c:dLbl>
              <c:idx val="85"/>
              <c:tx>
                <c:rich>
                  <a:bodyPr/>
                  <a:lstStyle/>
                  <a:p>
                    <a:fld id="{20C065D3-3B6F-4373-90D8-1429093C938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5-61B9-4A1E-9851-3D0A3160277C}"/>
                </c:ext>
              </c:extLst>
            </c:dLbl>
            <c:dLbl>
              <c:idx val="86"/>
              <c:tx>
                <c:rich>
                  <a:bodyPr/>
                  <a:lstStyle/>
                  <a:p>
                    <a:fld id="{65A08004-8A00-4BF8-8092-76C6F6F1A4B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6-61B9-4A1E-9851-3D0A3160277C}"/>
                </c:ext>
              </c:extLst>
            </c:dLbl>
            <c:dLbl>
              <c:idx val="87"/>
              <c:tx>
                <c:rich>
                  <a:bodyPr/>
                  <a:lstStyle/>
                  <a:p>
                    <a:fld id="{7196A504-8D13-4B51-80E2-48B3375A47A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7-61B9-4A1E-9851-3D0A3160277C}"/>
                </c:ext>
              </c:extLst>
            </c:dLbl>
            <c:dLbl>
              <c:idx val="88"/>
              <c:tx>
                <c:rich>
                  <a:bodyPr/>
                  <a:lstStyle/>
                  <a:p>
                    <a:fld id="{582DD632-5DC7-4321-B713-B2615E9EE63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8-61B9-4A1E-9851-3D0A3160277C}"/>
                </c:ext>
              </c:extLst>
            </c:dLbl>
            <c:dLbl>
              <c:idx val="89"/>
              <c:tx>
                <c:rich>
                  <a:bodyPr/>
                  <a:lstStyle/>
                  <a:p>
                    <a:fld id="{A0632A3F-64C5-44FA-9A5D-2702231D139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9-61B9-4A1E-9851-3D0A3160277C}"/>
                </c:ext>
              </c:extLst>
            </c:dLbl>
            <c:dLbl>
              <c:idx val="90"/>
              <c:tx>
                <c:rich>
                  <a:bodyPr/>
                  <a:lstStyle/>
                  <a:p>
                    <a:fld id="{3349517E-9A68-4AE3-88C3-8B6EE789169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A-61B9-4A1E-9851-3D0A3160277C}"/>
                </c:ext>
              </c:extLst>
            </c:dLbl>
            <c:dLbl>
              <c:idx val="91"/>
              <c:layout>
                <c:manualLayout>
                  <c:x val="-5.1691372101862525E-2"/>
                  <c:y val="-2.5104602510460251E-2"/>
                </c:manualLayout>
              </c:layout>
              <c:tx>
                <c:rich>
                  <a:bodyPr/>
                  <a:lstStyle/>
                  <a:p>
                    <a:fld id="{DB9000A3-CA48-487F-B273-1FC4F6B33AB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B-61B9-4A1E-9851-3D0A3160277C}"/>
                </c:ext>
              </c:extLst>
            </c:dLbl>
            <c:dLbl>
              <c:idx val="92"/>
              <c:tx>
                <c:rich>
                  <a:bodyPr/>
                  <a:lstStyle/>
                  <a:p>
                    <a:fld id="{67A02CF6-09D6-4CC8-9185-A0D2C558D50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61B9-4A1E-9851-3D0A3160277C}"/>
                </c:ext>
              </c:extLst>
            </c:dLbl>
            <c:dLbl>
              <c:idx val="93"/>
              <c:tx>
                <c:rich>
                  <a:bodyPr/>
                  <a:lstStyle/>
                  <a:p>
                    <a:fld id="{E2F9C6CF-7A6C-42C9-933E-27CEC64480A9}"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61B9-4A1E-9851-3D0A3160277C}"/>
                </c:ext>
              </c:extLst>
            </c:dLbl>
            <c:dLbl>
              <c:idx val="94"/>
              <c:tx>
                <c:rich>
                  <a:bodyPr/>
                  <a:lstStyle/>
                  <a:p>
                    <a:fld id="{C9170065-96CA-442F-BF66-A5EDCD3457A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61B9-4A1E-9851-3D0A3160277C}"/>
                </c:ext>
              </c:extLst>
            </c:dLbl>
            <c:dLbl>
              <c:idx val="95"/>
              <c:tx>
                <c:rich>
                  <a:bodyPr/>
                  <a:lstStyle/>
                  <a:p>
                    <a:fld id="{229B46D5-EF47-4359-A52D-064A4C3A545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61B9-4A1E-9851-3D0A3160277C}"/>
                </c:ext>
              </c:extLst>
            </c:dLbl>
            <c:dLbl>
              <c:idx val="96"/>
              <c:tx>
                <c:rich>
                  <a:bodyPr/>
                  <a:lstStyle/>
                  <a:p>
                    <a:fld id="{4189355E-0EC9-456B-A667-148165A5761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61B9-4A1E-9851-3D0A3160277C}"/>
                </c:ext>
              </c:extLst>
            </c:dLbl>
            <c:dLbl>
              <c:idx val="97"/>
              <c:tx>
                <c:rich>
                  <a:bodyPr/>
                  <a:lstStyle/>
                  <a:p>
                    <a:fld id="{76B23970-1A95-400A-A886-B75427AC3B0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61B9-4A1E-9851-3D0A3160277C}"/>
                </c:ext>
              </c:extLst>
            </c:dLbl>
            <c:dLbl>
              <c:idx val="98"/>
              <c:tx>
                <c:rich>
                  <a:bodyPr/>
                  <a:lstStyle/>
                  <a:p>
                    <a:fld id="{13CBAE53-1F91-4B93-BA9A-87180A62D78E}"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61B9-4A1E-9851-3D0A3160277C}"/>
                </c:ext>
              </c:extLst>
            </c:dLbl>
            <c:dLbl>
              <c:idx val="99"/>
              <c:tx>
                <c:rich>
                  <a:bodyPr/>
                  <a:lstStyle/>
                  <a:p>
                    <a:fld id="{D2C450E3-7A44-4285-BBE8-6D95F138703B}"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61B9-4A1E-9851-3D0A3160277C}"/>
                </c:ext>
              </c:extLst>
            </c:dLbl>
            <c:dLbl>
              <c:idx val="100"/>
              <c:tx>
                <c:rich>
                  <a:bodyPr/>
                  <a:lstStyle/>
                  <a:p>
                    <a:fld id="{1AD7E4C8-2C58-4813-9200-847024B9F49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61B9-4A1E-9851-3D0A3160277C}"/>
                </c:ext>
              </c:extLst>
            </c:dLbl>
            <c:dLbl>
              <c:idx val="101"/>
              <c:tx>
                <c:rich>
                  <a:bodyPr/>
                  <a:lstStyle/>
                  <a:p>
                    <a:fld id="{88C4B3E6-0434-4FE0-BD01-1D9240167D8A}"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61B9-4A1E-9851-3D0A3160277C}"/>
                </c:ext>
              </c:extLst>
            </c:dLbl>
            <c:dLbl>
              <c:idx val="102"/>
              <c:tx>
                <c:rich>
                  <a:bodyPr/>
                  <a:lstStyle/>
                  <a:p>
                    <a:fld id="{B6365491-9208-4B20-BECC-67A28444511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61B9-4A1E-9851-3D0A3160277C}"/>
                </c:ext>
              </c:extLst>
            </c:dLbl>
            <c:dLbl>
              <c:idx val="103"/>
              <c:tx>
                <c:rich>
                  <a:bodyPr/>
                  <a:lstStyle/>
                  <a:p>
                    <a:fld id="{66931586-D7B9-41B9-BFF0-1E7E5322525D}"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61B9-4A1E-9851-3D0A3160277C}"/>
                </c:ext>
              </c:extLst>
            </c:dLbl>
            <c:dLbl>
              <c:idx val="104"/>
              <c:tx>
                <c:rich>
                  <a:bodyPr/>
                  <a:lstStyle/>
                  <a:p>
                    <a:fld id="{EC11646E-F249-486E-92A4-BE434732F58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61B9-4A1E-9851-3D0A3160277C}"/>
                </c:ext>
              </c:extLst>
            </c:dLbl>
            <c:dLbl>
              <c:idx val="105"/>
              <c:tx>
                <c:rich>
                  <a:bodyPr/>
                  <a:lstStyle/>
                  <a:p>
                    <a:fld id="{1006C9BC-C1FF-4D2F-844B-AE718CFAF95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9-61B9-4A1E-9851-3D0A3160277C}"/>
                </c:ext>
              </c:extLst>
            </c:dLbl>
            <c:dLbl>
              <c:idx val="106"/>
              <c:layout>
                <c:manualLayout>
                  <c:x val="-1.8244013683010374E-2"/>
                  <c:y val="-1.9525801952580246E-2"/>
                </c:manualLayout>
              </c:layout>
              <c:tx>
                <c:rich>
                  <a:bodyPr/>
                  <a:lstStyle/>
                  <a:p>
                    <a:fld id="{F5162E59-A0AA-4536-835D-EBB1EFE5C4E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A-61B9-4A1E-9851-3D0A3160277C}"/>
                </c:ext>
              </c:extLst>
            </c:dLbl>
            <c:dLbl>
              <c:idx val="107"/>
              <c:layout>
                <c:manualLayout>
                  <c:x val="-2.7366020524515394E-2"/>
                  <c:y val="-5.5788005578800558E-2"/>
                </c:manualLayout>
              </c:layout>
              <c:tx>
                <c:rich>
                  <a:bodyPr/>
                  <a:lstStyle/>
                  <a:p>
                    <a:fld id="{36F9288D-6854-4C2C-B926-24E2F00C7BA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61B9-4A1E-9851-3D0A3160277C}"/>
                </c:ext>
              </c:extLst>
            </c:dLbl>
            <c:dLbl>
              <c:idx val="108"/>
              <c:tx>
                <c:rich>
                  <a:bodyPr/>
                  <a:lstStyle/>
                  <a:p>
                    <a:fld id="{9AA36583-1847-401E-8227-7C7355CC135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C-61B9-4A1E-9851-3D0A3160277C}"/>
                </c:ext>
              </c:extLst>
            </c:dLbl>
            <c:dLbl>
              <c:idx val="109"/>
              <c:tx>
                <c:rich>
                  <a:bodyPr/>
                  <a:lstStyle/>
                  <a:p>
                    <a:fld id="{FBB27A18-DD08-46CC-9BA0-5C3EFAD020C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D-61B9-4A1E-9851-3D0A3160277C}"/>
                </c:ext>
              </c:extLst>
            </c:dLbl>
            <c:dLbl>
              <c:idx val="110"/>
              <c:tx>
                <c:rich>
                  <a:bodyPr/>
                  <a:lstStyle/>
                  <a:p>
                    <a:fld id="{EB6D0192-3887-437E-8A5B-F72F154E924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61B9-4A1E-9851-3D0A3160277C}"/>
                </c:ext>
              </c:extLst>
            </c:dLbl>
            <c:dLbl>
              <c:idx val="111"/>
              <c:tx>
                <c:rich>
                  <a:bodyPr/>
                  <a:lstStyle/>
                  <a:p>
                    <a:fld id="{B2CC0347-49FD-45C2-96F7-6FBA4C970B77}"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61B9-4A1E-9851-3D0A3160277C}"/>
                </c:ext>
              </c:extLst>
            </c:dLbl>
            <c:dLbl>
              <c:idx val="112"/>
              <c:tx>
                <c:rich>
                  <a:bodyPr/>
                  <a:lstStyle/>
                  <a:p>
                    <a:fld id="{FA0FA7FD-B74C-4370-90D2-323CF4576084}"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61B9-4A1E-9851-3D0A3160277C}"/>
                </c:ext>
              </c:extLst>
            </c:dLbl>
            <c:dLbl>
              <c:idx val="113"/>
              <c:tx>
                <c:rich>
                  <a:bodyPr/>
                  <a:lstStyle/>
                  <a:p>
                    <a:fld id="{53E8ED7E-E346-491B-9DBB-D949556B068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1-61B9-4A1E-9851-3D0A3160277C}"/>
                </c:ext>
              </c:extLst>
            </c:dLbl>
            <c:dLbl>
              <c:idx val="114"/>
              <c:tx>
                <c:rich>
                  <a:bodyPr/>
                  <a:lstStyle/>
                  <a:p>
                    <a:fld id="{A734F306-9EAB-4211-88D3-71DBCDF264B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61B9-4A1E-9851-3D0A3160277C}"/>
                </c:ext>
              </c:extLst>
            </c:dLbl>
            <c:dLbl>
              <c:idx val="115"/>
              <c:tx>
                <c:rich>
                  <a:bodyPr/>
                  <a:lstStyle/>
                  <a:p>
                    <a:fld id="{AA9880DF-CA2D-4EE2-9BBE-972D08C7FB4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61B9-4A1E-9851-3D0A3160277C}"/>
                </c:ext>
              </c:extLst>
            </c:dLbl>
            <c:dLbl>
              <c:idx val="116"/>
              <c:tx>
                <c:rich>
                  <a:bodyPr/>
                  <a:lstStyle/>
                  <a:p>
                    <a:fld id="{5AC76614-32D4-487C-B4B4-014C1EAD1A56}"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4-61B9-4A1E-9851-3D0A3160277C}"/>
                </c:ext>
              </c:extLst>
            </c:dLbl>
            <c:dLbl>
              <c:idx val="117"/>
              <c:layout>
                <c:manualLayout>
                  <c:x val="-0.11858608893956682"/>
                  <c:y val="-0.13389121338912133"/>
                </c:manualLayout>
              </c:layout>
              <c:tx>
                <c:rich>
                  <a:bodyPr/>
                  <a:lstStyle/>
                  <a:p>
                    <a:fld id="{C3357FE2-436C-45F2-B2CC-9ED0B16114E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5-61B9-4A1E-9851-3D0A3160277C}"/>
                </c:ext>
              </c:extLst>
            </c:dLbl>
            <c:dLbl>
              <c:idx val="118"/>
              <c:tx>
                <c:rich>
                  <a:bodyPr/>
                  <a:lstStyle/>
                  <a:p>
                    <a:fld id="{9CEC24B5-8953-4E40-BF0D-0FEDFBD9DB35}"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6-61B9-4A1E-9851-3D0A3160277C}"/>
                </c:ext>
              </c:extLst>
            </c:dLbl>
            <c:dLbl>
              <c:idx val="119"/>
              <c:tx>
                <c:rich>
                  <a:bodyPr/>
                  <a:lstStyle/>
                  <a:p>
                    <a:fld id="{EE3EE49D-B8A3-4EE9-9663-1D53C2C35EB8}"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7-61B9-4A1E-9851-3D0A3160277C}"/>
                </c:ext>
              </c:extLst>
            </c:dLbl>
            <c:dLbl>
              <c:idx val="120"/>
              <c:layout>
                <c:manualLayout>
                  <c:x val="-3.040668947168377E-3"/>
                  <c:y val="-2.5104602510460275E-2"/>
                </c:manualLayout>
              </c:layout>
              <c:tx>
                <c:rich>
                  <a:bodyPr/>
                  <a:lstStyle/>
                  <a:p>
                    <a:fld id="{6010C026-6BF0-480B-BF75-1F4FB0867D3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61B9-4A1E-9851-3D0A3160277C}"/>
                </c:ext>
              </c:extLst>
            </c:dLbl>
            <c:dLbl>
              <c:idx val="121"/>
              <c:tx>
                <c:rich>
                  <a:bodyPr/>
                  <a:lstStyle/>
                  <a:p>
                    <a:fld id="{EB149A83-599F-4CAC-8068-097058C48932}"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9-61B9-4A1E-9851-3D0A3160277C}"/>
                </c:ext>
              </c:extLst>
            </c:dLbl>
            <c:dLbl>
              <c:idx val="122"/>
              <c:tx>
                <c:rich>
                  <a:bodyPr/>
                  <a:lstStyle/>
                  <a:p>
                    <a:fld id="{B27E543F-A985-4463-9990-BC2052984673}"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61B9-4A1E-9851-3D0A3160277C}"/>
                </c:ext>
              </c:extLst>
            </c:dLbl>
            <c:dLbl>
              <c:idx val="123"/>
              <c:tx>
                <c:rich>
                  <a:bodyPr/>
                  <a:lstStyle/>
                  <a:p>
                    <a:fld id="{1228BDDB-65C0-43AF-BB0C-3D1DDC3BDF2C}"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61B9-4A1E-9851-3D0A3160277C}"/>
                </c:ext>
              </c:extLst>
            </c:dLbl>
            <c:dLbl>
              <c:idx val="124"/>
              <c:tx>
                <c:rich>
                  <a:bodyPr/>
                  <a:lstStyle/>
                  <a:p>
                    <a:fld id="{6CD2C267-247D-4BBF-B622-AB4ADF52C19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C-61B9-4A1E-9851-3D0A3160277C}"/>
                </c:ext>
              </c:extLst>
            </c:dLbl>
            <c:dLbl>
              <c:idx val="125"/>
              <c:tx>
                <c:rich>
                  <a:bodyPr/>
                  <a:lstStyle/>
                  <a:p>
                    <a:fld id="{6D8C57A8-5591-4827-83D0-EA86D5D177EF}"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D-61B9-4A1E-9851-3D0A3160277C}"/>
                </c:ext>
              </c:extLst>
            </c:dLbl>
            <c:dLbl>
              <c:idx val="126"/>
              <c:tx>
                <c:rich>
                  <a:bodyPr/>
                  <a:lstStyle/>
                  <a:p>
                    <a:fld id="{FCD16170-5168-4BE9-A051-6AFA0419FFD0}"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E-61B9-4A1E-9851-3D0A3160277C}"/>
                </c:ext>
              </c:extLst>
            </c:dLbl>
            <c:dLbl>
              <c:idx val="127"/>
              <c:tx>
                <c:rich>
                  <a:bodyPr/>
                  <a:lstStyle/>
                  <a:p>
                    <a:fld id="{AEB4644A-9044-4068-979F-9D2A7D4E1821}" type="CELLRANGE">
                      <a:rPr lang="sk-SK"/>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F-61B9-4A1E-9851-3D0A3160277C}"/>
                </c:ext>
              </c:extLst>
            </c:dLbl>
            <c:dLbl>
              <c:idx val="128"/>
              <c:layout>
                <c:manualLayout>
                  <c:x val="-4.5609776297984095E-3"/>
                  <c:y val="-4.345927916403813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0169FBE2-1B4D-47C2-A2C7-2AF7351FC8E9}" type="CELLRANGE">
                      <a:rPr lang="en-US"/>
                      <a:pPr>
                        <a:defRPr/>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8.0296337814260002E-2"/>
                      <c:h val="0.19308433556851504"/>
                    </c:manualLayout>
                  </c15:layout>
                  <c15:dlblFieldTable/>
                  <c15:showDataLabelsRange val="1"/>
                </c:ext>
                <c:ext xmlns:c16="http://schemas.microsoft.com/office/drawing/2014/chart" uri="{C3380CC4-5D6E-409C-BE32-E72D297353CC}">
                  <c16:uniqueId val="{00000080-61B9-4A1E-9851-3D0A3160277C}"/>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'Graf 1'!$A$4:$A$132</c:f>
              <c:numCache>
                <c:formatCode>General</c:formatCode>
                <c:ptCount val="129"/>
                <c:pt idx="0">
                  <c:v>1990</c:v>
                </c:pt>
                <c:pt idx="20">
                  <c:v>1995</c:v>
                </c:pt>
                <c:pt idx="40">
                  <c:v>2000</c:v>
                </c:pt>
                <c:pt idx="60">
                  <c:v>2005</c:v>
                </c:pt>
                <c:pt idx="80">
                  <c:v>2010</c:v>
                </c:pt>
                <c:pt idx="100">
                  <c:v>2015</c:v>
                </c:pt>
                <c:pt idx="120">
                  <c:v>2020</c:v>
                </c:pt>
                <c:pt idx="128">
                  <c:v>2022</c:v>
                </c:pt>
              </c:numCache>
            </c:numRef>
          </c:cat>
          <c:val>
            <c:numRef>
              <c:f>'Graf 1'!$B$4:$B$132</c:f>
              <c:numCache>
                <c:formatCode>#,##0</c:formatCode>
                <c:ptCount val="129"/>
                <c:pt idx="0">
                  <c:v>12496.47</c:v>
                </c:pt>
                <c:pt idx="1">
                  <c:v>8769.9650000000001</c:v>
                </c:pt>
                <c:pt idx="2">
                  <c:v>16198.83</c:v>
                </c:pt>
                <c:pt idx="3">
                  <c:v>11872.27</c:v>
                </c:pt>
                <c:pt idx="4">
                  <c:v>8223.5499999999993</c:v>
                </c:pt>
                <c:pt idx="5">
                  <c:v>10483.81</c:v>
                </c:pt>
                <c:pt idx="6">
                  <c:v>6208.3220000000001</c:v>
                </c:pt>
                <c:pt idx="7">
                  <c:v>7314.1329999999998</c:v>
                </c:pt>
                <c:pt idx="8">
                  <c:v>12616.9</c:v>
                </c:pt>
                <c:pt idx="9">
                  <c:v>7358.835</c:v>
                </c:pt>
                <c:pt idx="10">
                  <c:v>6777.6109999999999</c:v>
                </c:pt>
                <c:pt idx="11">
                  <c:v>13982.37</c:v>
                </c:pt>
                <c:pt idx="12">
                  <c:v>13705.72</c:v>
                </c:pt>
                <c:pt idx="13">
                  <c:v>10558.9</c:v>
                </c:pt>
                <c:pt idx="14">
                  <c:v>15698.88</c:v>
                </c:pt>
                <c:pt idx="15">
                  <c:v>11880.08</c:v>
                </c:pt>
                <c:pt idx="16">
                  <c:v>9655.8529999999992</c:v>
                </c:pt>
                <c:pt idx="17">
                  <c:v>9446.2360000000008</c:v>
                </c:pt>
                <c:pt idx="18">
                  <c:v>12937.13</c:v>
                </c:pt>
                <c:pt idx="19">
                  <c:v>8478.3179999999993</c:v>
                </c:pt>
                <c:pt idx="20">
                  <c:v>11010.07</c:v>
                </c:pt>
                <c:pt idx="21">
                  <c:v>9926.9740000000002</c:v>
                </c:pt>
                <c:pt idx="22">
                  <c:v>8000.6670000000004</c:v>
                </c:pt>
                <c:pt idx="23">
                  <c:v>11781.52</c:v>
                </c:pt>
                <c:pt idx="24">
                  <c:v>10780.95</c:v>
                </c:pt>
                <c:pt idx="25">
                  <c:v>11799.2</c:v>
                </c:pt>
                <c:pt idx="26">
                  <c:v>9862.2459999999992</c:v>
                </c:pt>
                <c:pt idx="27">
                  <c:v>8467.3970000000008</c:v>
                </c:pt>
                <c:pt idx="28">
                  <c:v>8311.3050000000003</c:v>
                </c:pt>
                <c:pt idx="29">
                  <c:v>11003.56</c:v>
                </c:pt>
                <c:pt idx="30">
                  <c:v>8718.8449999999993</c:v>
                </c:pt>
                <c:pt idx="31">
                  <c:v>6869.1059999999998</c:v>
                </c:pt>
                <c:pt idx="32">
                  <c:v>13808.13</c:v>
                </c:pt>
                <c:pt idx="33">
                  <c:v>9724.482</c:v>
                </c:pt>
                <c:pt idx="34">
                  <c:v>14250.31</c:v>
                </c:pt>
                <c:pt idx="35">
                  <c:v>9511.1049999999996</c:v>
                </c:pt>
                <c:pt idx="36">
                  <c:v>11074.92</c:v>
                </c:pt>
                <c:pt idx="37">
                  <c:v>13018.25</c:v>
                </c:pt>
                <c:pt idx="38">
                  <c:v>5777.7690000000002</c:v>
                </c:pt>
                <c:pt idx="39">
                  <c:v>7862.549</c:v>
                </c:pt>
                <c:pt idx="40">
                  <c:v>5832.3329999999996</c:v>
                </c:pt>
                <c:pt idx="41">
                  <c:v>5569.9409999999998</c:v>
                </c:pt>
                <c:pt idx="42">
                  <c:v>13816.67</c:v>
                </c:pt>
                <c:pt idx="43">
                  <c:v>11881.05</c:v>
                </c:pt>
                <c:pt idx="44">
                  <c:v>22324.51</c:v>
                </c:pt>
                <c:pt idx="45">
                  <c:v>13179.21</c:v>
                </c:pt>
                <c:pt idx="46">
                  <c:v>25155.95</c:v>
                </c:pt>
                <c:pt idx="47">
                  <c:v>23448.18</c:v>
                </c:pt>
                <c:pt idx="48">
                  <c:v>22597.360000000001</c:v>
                </c:pt>
                <c:pt idx="49">
                  <c:v>17938.45</c:v>
                </c:pt>
                <c:pt idx="50">
                  <c:v>14136.45</c:v>
                </c:pt>
                <c:pt idx="51">
                  <c:v>27832.880000000001</c:v>
                </c:pt>
                <c:pt idx="52">
                  <c:v>25718.62</c:v>
                </c:pt>
                <c:pt idx="53">
                  <c:v>34454.82</c:v>
                </c:pt>
                <c:pt idx="54">
                  <c:v>23886.34</c:v>
                </c:pt>
                <c:pt idx="55">
                  <c:v>12058.21</c:v>
                </c:pt>
                <c:pt idx="56">
                  <c:v>16122.31</c:v>
                </c:pt>
                <c:pt idx="57">
                  <c:v>9975.3389999999999</c:v>
                </c:pt>
                <c:pt idx="58">
                  <c:v>14397.81</c:v>
                </c:pt>
                <c:pt idx="59">
                  <c:v>13202.73</c:v>
                </c:pt>
                <c:pt idx="60">
                  <c:v>11537.9</c:v>
                </c:pt>
                <c:pt idx="61">
                  <c:v>11866.98</c:v>
                </c:pt>
                <c:pt idx="62">
                  <c:v>20193.73</c:v>
                </c:pt>
                <c:pt idx="63">
                  <c:v>12165.63</c:v>
                </c:pt>
                <c:pt idx="64">
                  <c:v>11552.83</c:v>
                </c:pt>
                <c:pt idx="65">
                  <c:v>8235.1579999999994</c:v>
                </c:pt>
                <c:pt idx="66">
                  <c:v>11854.69</c:v>
                </c:pt>
                <c:pt idx="67">
                  <c:v>9051.4310000000005</c:v>
                </c:pt>
                <c:pt idx="68">
                  <c:v>13357.51</c:v>
                </c:pt>
                <c:pt idx="69">
                  <c:v>18459.61</c:v>
                </c:pt>
                <c:pt idx="70">
                  <c:v>21867.71</c:v>
                </c:pt>
                <c:pt idx="71">
                  <c:v>13843.68</c:v>
                </c:pt>
                <c:pt idx="72">
                  <c:v>13176.87</c:v>
                </c:pt>
                <c:pt idx="73">
                  <c:v>18019.05</c:v>
                </c:pt>
                <c:pt idx="74">
                  <c:v>14048.15</c:v>
                </c:pt>
                <c:pt idx="75">
                  <c:v>13245.42</c:v>
                </c:pt>
                <c:pt idx="76">
                  <c:v>21794.11</c:v>
                </c:pt>
                <c:pt idx="77">
                  <c:v>18972.07</c:v>
                </c:pt>
                <c:pt idx="78">
                  <c:v>14507.25</c:v>
                </c:pt>
                <c:pt idx="79">
                  <c:v>18951.79</c:v>
                </c:pt>
                <c:pt idx="80">
                  <c:v>19711.91</c:v>
                </c:pt>
                <c:pt idx="81">
                  <c:v>21449.03</c:v>
                </c:pt>
                <c:pt idx="82">
                  <c:v>19653.439999999999</c:v>
                </c:pt>
                <c:pt idx="83">
                  <c:v>14901.64</c:v>
                </c:pt>
                <c:pt idx="84">
                  <c:v>13397.83</c:v>
                </c:pt>
                <c:pt idx="85">
                  <c:v>14121</c:v>
                </c:pt>
                <c:pt idx="86">
                  <c:v>20227.560000000001</c:v>
                </c:pt>
                <c:pt idx="87">
                  <c:v>19436.98</c:v>
                </c:pt>
                <c:pt idx="88">
                  <c:v>18629.88</c:v>
                </c:pt>
                <c:pt idx="89">
                  <c:v>36827.879999999997</c:v>
                </c:pt>
                <c:pt idx="90">
                  <c:v>25945.24</c:v>
                </c:pt>
                <c:pt idx="91">
                  <c:v>38752.269999999997</c:v>
                </c:pt>
                <c:pt idx="92">
                  <c:v>31598.92</c:v>
                </c:pt>
                <c:pt idx="93">
                  <c:v>14113.9</c:v>
                </c:pt>
                <c:pt idx="94">
                  <c:v>15802.53</c:v>
                </c:pt>
                <c:pt idx="95">
                  <c:v>18492.009999999998</c:v>
                </c:pt>
                <c:pt idx="96">
                  <c:v>19536.86</c:v>
                </c:pt>
                <c:pt idx="97">
                  <c:v>20086.099999999999</c:v>
                </c:pt>
                <c:pt idx="98">
                  <c:v>14211.19</c:v>
                </c:pt>
                <c:pt idx="99">
                  <c:v>17252.02</c:v>
                </c:pt>
                <c:pt idx="100">
                  <c:v>29838.2</c:v>
                </c:pt>
                <c:pt idx="101">
                  <c:v>25360.74</c:v>
                </c:pt>
                <c:pt idx="102">
                  <c:v>21280.47</c:v>
                </c:pt>
                <c:pt idx="103">
                  <c:v>18517.900000000001</c:v>
                </c:pt>
                <c:pt idx="104">
                  <c:v>22826.080000000002</c:v>
                </c:pt>
                <c:pt idx="105">
                  <c:v>18513.21</c:v>
                </c:pt>
                <c:pt idx="106">
                  <c:v>30182.29</c:v>
                </c:pt>
                <c:pt idx="107">
                  <c:v>32031.3</c:v>
                </c:pt>
                <c:pt idx="108">
                  <c:v>29910.11</c:v>
                </c:pt>
                <c:pt idx="109">
                  <c:v>16514.349999999999</c:v>
                </c:pt>
                <c:pt idx="110">
                  <c:v>16325.61</c:v>
                </c:pt>
                <c:pt idx="111">
                  <c:v>28396.560000000001</c:v>
                </c:pt>
                <c:pt idx="112">
                  <c:v>13622.16</c:v>
                </c:pt>
                <c:pt idx="113">
                  <c:v>25653.23</c:v>
                </c:pt>
                <c:pt idx="114">
                  <c:v>28710.76</c:v>
                </c:pt>
                <c:pt idx="115">
                  <c:v>26443.05</c:v>
                </c:pt>
                <c:pt idx="116">
                  <c:v>36588.019999999997</c:v>
                </c:pt>
                <c:pt idx="117">
                  <c:v>40489.040000000001</c:v>
                </c:pt>
                <c:pt idx="118">
                  <c:v>32800.980000000003</c:v>
                </c:pt>
                <c:pt idx="119">
                  <c:v>52716.26</c:v>
                </c:pt>
                <c:pt idx="120">
                  <c:v>55684.71</c:v>
                </c:pt>
                <c:pt idx="121">
                  <c:v>28914.37</c:v>
                </c:pt>
                <c:pt idx="122">
                  <c:v>27497.73</c:v>
                </c:pt>
                <c:pt idx="123">
                  <c:v>22319.62</c:v>
                </c:pt>
                <c:pt idx="124">
                  <c:v>11888.73</c:v>
                </c:pt>
                <c:pt idx="125">
                  <c:v>18072.810000000001</c:v>
                </c:pt>
                <c:pt idx="126">
                  <c:v>21508.560000000001</c:v>
                </c:pt>
                <c:pt idx="127">
                  <c:v>19802.650000000001</c:v>
                </c:pt>
                <c:pt idx="128">
                  <c:v>26455.02</c:v>
                </c:pt>
              </c:numCache>
            </c:numRef>
          </c:val>
          <c:extLst>
            <c:ext xmlns:c15="http://schemas.microsoft.com/office/drawing/2012/chart" uri="{02D57815-91ED-43cb-92C2-25804820EDAC}">
              <c15:datalabelsRange>
                <c15:f>'Graf 1'!$D$4:$D$132</c15:f>
                <c15:dlblRangeCache>
                  <c:ptCount val="129"/>
                  <c:pt idx="2">
                    <c:v>Gulf War</c:v>
                  </c:pt>
                  <c:pt idx="46">
                    <c:v>US Recession and 9/11</c:v>
                  </c:pt>
                  <c:pt idx="53">
                    <c:v>Iraq war and outbreak of SARS</c:v>
                  </c:pt>
                  <c:pt idx="70">
                    <c:v>Great recession 2008</c:v>
                  </c:pt>
                  <c:pt idx="91">
                    <c:v>US fiscal cliff and Euro Area debt crisis</c:v>
                  </c:pt>
                  <c:pt idx="106">
                    <c:v>Brexit</c:v>
                  </c:pt>
                  <c:pt idx="107">
                    <c:v>US presidential elections</c:v>
                  </c:pt>
                  <c:pt idx="117">
                    <c:v>US-China trade tensions; Brexit</c:v>
                  </c:pt>
                  <c:pt idx="120">
                    <c:v>COVID-19</c:v>
                  </c:pt>
                  <c:pt idx="128">
                    <c:v>Conflict in Ukraine</c:v>
                  </c:pt>
                </c15:dlblRangeCache>
              </c15:datalabelsRange>
            </c:ext>
            <c:ext xmlns:c16="http://schemas.microsoft.com/office/drawing/2014/chart" uri="{C3380CC4-5D6E-409C-BE32-E72D297353CC}">
              <c16:uniqueId val="{00000081-61B9-4A1E-9851-3D0A3160277C}"/>
            </c:ext>
          </c:extLst>
        </c:ser>
        <c:dLbls>
          <c:showLegendKey val="0"/>
          <c:showVal val="0"/>
          <c:showCatName val="0"/>
          <c:showSerName val="0"/>
          <c:showPercent val="0"/>
          <c:showBubbleSize val="0"/>
        </c:dLbls>
        <c:gapWidth val="0"/>
        <c:overlap val="-27"/>
        <c:axId val="703825928"/>
        <c:axId val="703817400"/>
      </c:barChart>
      <c:catAx>
        <c:axId val="703825928"/>
        <c:scaling>
          <c:orientation val="minMax"/>
        </c:scaling>
        <c:delete val="0"/>
        <c:axPos val="b"/>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chemeClr val="tx1"/>
                </a:solidFill>
                <a:latin typeface="Arial Narrow" panose="020B0606020202030204" pitchFamily="34" charset="0"/>
                <a:ea typeface="+mn-ea"/>
                <a:cs typeface="+mn-cs"/>
              </a:defRPr>
            </a:pPr>
            <a:endParaRPr lang="en-US"/>
          </a:p>
        </c:txPr>
        <c:crossAx val="703817400"/>
        <c:crosses val="autoZero"/>
        <c:auto val="1"/>
        <c:lblAlgn val="ctr"/>
        <c:lblOffset val="100"/>
        <c:tickMarkSkip val="1"/>
        <c:noMultiLvlLbl val="0"/>
      </c:catAx>
      <c:valAx>
        <c:axId val="703817400"/>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1"/>
        <c:majorTickMark val="none"/>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03825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6336284722222201"/>
        </c:manualLayout>
      </c:layout>
      <c:barChart>
        <c:barDir val="col"/>
        <c:grouping val="clustered"/>
        <c:varyColors val="0"/>
        <c:ser>
          <c:idx val="0"/>
          <c:order val="0"/>
          <c:tx>
            <c:strRef>
              <c:f>'Graf 24'!$I$7</c:f>
              <c:strCache>
                <c:ptCount val="1"/>
                <c:pt idx="0">
                  <c:v>súčasnosť</c:v>
                </c:pt>
              </c:strCache>
            </c:strRef>
          </c:tx>
          <c:spPr>
            <a:solidFill>
              <a:srgbClr val="131D2B"/>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24'!$K$5:$L$5</c:f>
              <c:strCache>
                <c:ptCount val="2"/>
                <c:pt idx="0">
                  <c:v>celkovo</c:v>
                </c:pt>
                <c:pt idx="1">
                  <c:v>deti</c:v>
                </c:pt>
              </c:strCache>
            </c:strRef>
          </c:cat>
          <c:val>
            <c:numRef>
              <c:f>'Graf 24'!$K$7:$L$7</c:f>
              <c:numCache>
                <c:formatCode>0.0%</c:formatCode>
                <c:ptCount val="2"/>
                <c:pt idx="0">
                  <c:v>0.12117717026136141</c:v>
                </c:pt>
                <c:pt idx="1">
                  <c:v>0.16676201688372624</c:v>
                </c:pt>
              </c:numCache>
            </c:numRef>
          </c:val>
          <c:extLst>
            <c:ext xmlns:c16="http://schemas.microsoft.com/office/drawing/2014/chart" uri="{C3380CC4-5D6E-409C-BE32-E72D297353CC}">
              <c16:uniqueId val="{00000000-D884-4EF8-B1D5-2B4BEB3FF62E}"/>
            </c:ext>
          </c:extLst>
        </c:ser>
        <c:ser>
          <c:idx val="2"/>
          <c:order val="1"/>
          <c:tx>
            <c:strRef>
              <c:f>'Graf 24'!$I$8</c:f>
              <c:strCache>
                <c:ptCount val="1"/>
                <c:pt idx="0">
                  <c:v>daňový bonus</c:v>
                </c:pt>
              </c:strCache>
            </c:strRef>
          </c:tx>
          <c:spPr>
            <a:solidFill>
              <a:srgbClr val="2EAAE1"/>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24'!$K$5:$L$5</c:f>
              <c:strCache>
                <c:ptCount val="2"/>
                <c:pt idx="0">
                  <c:v>celkovo</c:v>
                </c:pt>
                <c:pt idx="1">
                  <c:v>deti</c:v>
                </c:pt>
              </c:strCache>
            </c:strRef>
          </c:cat>
          <c:val>
            <c:numRef>
              <c:f>'Graf 24'!$K$8:$L$8</c:f>
              <c:numCache>
                <c:formatCode>0.0%</c:formatCode>
                <c:ptCount val="2"/>
                <c:pt idx="0">
                  <c:v>0.11372574450989199</c:v>
                </c:pt>
                <c:pt idx="1">
                  <c:v>0.14783132362843715</c:v>
                </c:pt>
              </c:numCache>
            </c:numRef>
          </c:val>
          <c:extLst>
            <c:ext xmlns:c16="http://schemas.microsoft.com/office/drawing/2014/chart" uri="{C3380CC4-5D6E-409C-BE32-E72D297353CC}">
              <c16:uniqueId val="{00000001-D884-4EF8-B1D5-2B4BEB3FF62E}"/>
            </c:ext>
          </c:extLst>
        </c:ser>
        <c:ser>
          <c:idx val="1"/>
          <c:order val="2"/>
          <c:tx>
            <c:strRef>
              <c:f>'Graf 24'!$I$9</c:f>
              <c:strCache>
                <c:ptCount val="1"/>
                <c:pt idx="0">
                  <c:v>prídavky + služby deťom</c:v>
                </c:pt>
              </c:strCache>
            </c:strRef>
          </c:tx>
          <c:spPr>
            <a:solidFill>
              <a:srgbClr val="868585"/>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24'!$K$5:$L$5</c:f>
              <c:strCache>
                <c:ptCount val="2"/>
                <c:pt idx="0">
                  <c:v>celkovo</c:v>
                </c:pt>
                <c:pt idx="1">
                  <c:v>deti</c:v>
                </c:pt>
              </c:strCache>
            </c:strRef>
          </c:cat>
          <c:val>
            <c:numRef>
              <c:f>'Graf 24'!$K$9:$L$9</c:f>
              <c:numCache>
                <c:formatCode>0.0%</c:formatCode>
                <c:ptCount val="2"/>
                <c:pt idx="0">
                  <c:v>0.10318421984027355</c:v>
                </c:pt>
                <c:pt idx="1">
                  <c:v>0.12081515656015619</c:v>
                </c:pt>
              </c:numCache>
            </c:numRef>
          </c:val>
          <c:extLst>
            <c:ext xmlns:c16="http://schemas.microsoft.com/office/drawing/2014/chart" uri="{C3380CC4-5D6E-409C-BE32-E72D297353CC}">
              <c16:uniqueId val="{00000002-D884-4EF8-B1D5-2B4BEB3FF62E}"/>
            </c:ext>
          </c:extLst>
        </c:ser>
        <c:dLbls>
          <c:dLblPos val="ctr"/>
          <c:showLegendKey val="0"/>
          <c:showVal val="1"/>
          <c:showCatName val="0"/>
          <c:showSerName val="0"/>
          <c:showPercent val="0"/>
          <c:showBubbleSize val="0"/>
        </c:dLbls>
        <c:gapWidth val="150"/>
        <c:axId val="490879472"/>
        <c:axId val="490879864"/>
      </c:barChart>
      <c:barChart>
        <c:barDir val="col"/>
        <c:grouping val="clustered"/>
        <c:varyColors val="0"/>
        <c:ser>
          <c:idx val="3"/>
          <c:order val="3"/>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'Graf 24'!$K$12:$L$12</c:f>
              <c:numCache>
                <c:formatCode>General</c:formatCode>
                <c:ptCount val="2"/>
              </c:numCache>
            </c:numRef>
          </c:val>
          <c:extLst>
            <c:ext xmlns:c16="http://schemas.microsoft.com/office/drawing/2014/chart" uri="{C3380CC4-5D6E-409C-BE32-E72D297353CC}">
              <c16:uniqueId val="{00000003-D884-4EF8-B1D5-2B4BEB3FF62E}"/>
            </c:ext>
          </c:extLst>
        </c:ser>
        <c:ser>
          <c:idx val="4"/>
          <c:order val="4"/>
          <c:spPr>
            <a:noFill/>
          </c:spPr>
          <c:invertIfNegative val="0"/>
          <c:dLbls>
            <c:dLbl>
              <c:idx val="0"/>
              <c:tx>
                <c:rich>
                  <a:bodyPr/>
                  <a:lstStyle/>
                  <a:p>
                    <a:fld id="{8BA16D3D-5AA2-43AE-B7E1-7238EE72A35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884-4EF8-B1D5-2B4BEB3FF62E}"/>
                </c:ext>
              </c:extLst>
            </c:dLbl>
            <c:dLbl>
              <c:idx val="1"/>
              <c:tx>
                <c:rich>
                  <a:bodyPr/>
                  <a:lstStyle/>
                  <a:p>
                    <a:fld id="{4B162549-507E-4138-BDD0-76014712720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884-4EF8-B1D5-2B4BEB3FF62E}"/>
                </c:ext>
              </c:extLst>
            </c:dLbl>
            <c:spPr>
              <a:noFill/>
              <a:ln>
                <a:noFill/>
              </a:ln>
              <a:effectLst/>
            </c:spPr>
            <c:txPr>
              <a:bodyPr wrap="square" lIns="38100" tIns="19050" rIns="38100" bIns="19050" anchor="ctr">
                <a:spAutoFit/>
              </a:bodyPr>
              <a:lstStyle/>
              <a:p>
                <a:pPr>
                  <a:defRPr sz="11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val>
            <c:numRef>
              <c:f>'Graf 24'!$K$8:$L$8</c:f>
              <c:numCache>
                <c:formatCode>0.0%</c:formatCode>
                <c:ptCount val="2"/>
                <c:pt idx="0">
                  <c:v>0.11372574450989199</c:v>
                </c:pt>
                <c:pt idx="1">
                  <c:v>0.14783132362843715</c:v>
                </c:pt>
              </c:numCache>
            </c:numRef>
          </c:val>
          <c:extLst>
            <c:ext xmlns:c15="http://schemas.microsoft.com/office/drawing/2012/chart" uri="{02D57815-91ED-43cb-92C2-25804820EDAC}">
              <c15:datalabelsRange>
                <c15:f>'Graf 24'!$K$10:$L$10</c15:f>
                <c15:dlblRangeCache>
                  <c:ptCount val="2"/>
                  <c:pt idx="0">
                    <c:v>-0,7%</c:v>
                  </c:pt>
                  <c:pt idx="1">
                    <c:v>-1,9%</c:v>
                  </c:pt>
                </c15:dlblRangeCache>
              </c15:datalabelsRange>
            </c:ext>
            <c:ext xmlns:c16="http://schemas.microsoft.com/office/drawing/2014/chart" uri="{C3380CC4-5D6E-409C-BE32-E72D297353CC}">
              <c16:uniqueId val="{00000006-D884-4EF8-B1D5-2B4BEB3FF62E}"/>
            </c:ext>
          </c:extLst>
        </c:ser>
        <c:ser>
          <c:idx val="5"/>
          <c:order val="5"/>
          <c:spPr>
            <a:noFill/>
          </c:spPr>
          <c:invertIfNegative val="0"/>
          <c:dLbls>
            <c:dLbl>
              <c:idx val="0"/>
              <c:tx>
                <c:rich>
                  <a:bodyPr/>
                  <a:lstStyle/>
                  <a:p>
                    <a:fld id="{4A0D8AD6-DB40-408D-B6D6-CB92E3D9256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884-4EF8-B1D5-2B4BEB3FF62E}"/>
                </c:ext>
              </c:extLst>
            </c:dLbl>
            <c:dLbl>
              <c:idx val="1"/>
              <c:tx>
                <c:rich>
                  <a:bodyPr/>
                  <a:lstStyle/>
                  <a:p>
                    <a:fld id="{F98120DB-BBCF-4579-8910-C6659BBC723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884-4EF8-B1D5-2B4BEB3FF62E}"/>
                </c:ext>
              </c:extLst>
            </c:dLbl>
            <c:spPr>
              <a:noFill/>
              <a:ln>
                <a:noFill/>
              </a:ln>
              <a:effectLst/>
            </c:spPr>
            <c:txPr>
              <a:bodyPr wrap="square" lIns="38100" tIns="19050" rIns="38100" bIns="19050" anchor="ctr">
                <a:spAutoFit/>
              </a:bodyPr>
              <a:lstStyle/>
              <a:p>
                <a:pPr>
                  <a:defRPr sz="11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val>
            <c:numRef>
              <c:f>'Graf 24'!$K$9:$L$9</c:f>
              <c:numCache>
                <c:formatCode>0.0%</c:formatCode>
                <c:ptCount val="2"/>
                <c:pt idx="0">
                  <c:v>0.10318421984027355</c:v>
                </c:pt>
                <c:pt idx="1">
                  <c:v>0.12081515656015619</c:v>
                </c:pt>
              </c:numCache>
            </c:numRef>
          </c:val>
          <c:extLst>
            <c:ext xmlns:c15="http://schemas.microsoft.com/office/drawing/2012/chart" uri="{02D57815-91ED-43cb-92C2-25804820EDAC}">
              <c15:datalabelsRange>
                <c15:f>'Graf 24'!$K$11:$L$11</c15:f>
                <c15:dlblRangeCache>
                  <c:ptCount val="2"/>
                  <c:pt idx="0">
                    <c:v>-1,1%</c:v>
                  </c:pt>
                  <c:pt idx="1">
                    <c:v>-2,7%</c:v>
                  </c:pt>
                </c15:dlblRangeCache>
              </c15:datalabelsRange>
            </c:ext>
            <c:ext xmlns:c16="http://schemas.microsoft.com/office/drawing/2014/chart" uri="{C3380CC4-5D6E-409C-BE32-E72D297353CC}">
              <c16:uniqueId val="{00000009-D884-4EF8-B1D5-2B4BEB3FF62E}"/>
            </c:ext>
          </c:extLst>
        </c:ser>
        <c:dLbls>
          <c:showLegendKey val="0"/>
          <c:showVal val="0"/>
          <c:showCatName val="0"/>
          <c:showSerName val="0"/>
          <c:showPercent val="0"/>
          <c:showBubbleSize val="0"/>
        </c:dLbls>
        <c:gapWidth val="150"/>
        <c:axId val="310757080"/>
        <c:axId val="490880256"/>
      </c:barChart>
      <c:catAx>
        <c:axId val="490879472"/>
        <c:scaling>
          <c:orientation val="minMax"/>
        </c:scaling>
        <c:delete val="0"/>
        <c:axPos val="b"/>
        <c:numFmt formatCode="General" sourceLinked="1"/>
        <c:majorTickMark val="out"/>
        <c:minorTickMark val="none"/>
        <c:tickLblPos val="nextTo"/>
        <c:txPr>
          <a:bodyPr/>
          <a:lstStyle/>
          <a:p>
            <a:pPr>
              <a:defRPr sz="1000" b="1"/>
            </a:pPr>
            <a:endParaRPr lang="en-US"/>
          </a:p>
        </c:txPr>
        <c:crossAx val="490879864"/>
        <c:crosses val="autoZero"/>
        <c:auto val="1"/>
        <c:lblAlgn val="ctr"/>
        <c:lblOffset val="100"/>
        <c:noMultiLvlLbl val="0"/>
      </c:catAx>
      <c:valAx>
        <c:axId val="490879864"/>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490879472"/>
        <c:crosses val="autoZero"/>
        <c:crossBetween val="between"/>
      </c:valAx>
      <c:valAx>
        <c:axId val="490880256"/>
        <c:scaling>
          <c:orientation val="minMax"/>
        </c:scaling>
        <c:delete val="1"/>
        <c:axPos val="r"/>
        <c:numFmt formatCode="General" sourceLinked="1"/>
        <c:majorTickMark val="out"/>
        <c:minorTickMark val="none"/>
        <c:tickLblPos val="nextTo"/>
        <c:crossAx val="310757080"/>
        <c:crosses val="max"/>
        <c:crossBetween val="between"/>
      </c:valAx>
      <c:catAx>
        <c:axId val="310757080"/>
        <c:scaling>
          <c:orientation val="minMax"/>
        </c:scaling>
        <c:delete val="1"/>
        <c:axPos val="b"/>
        <c:majorTickMark val="out"/>
        <c:minorTickMark val="none"/>
        <c:tickLblPos val="nextTo"/>
        <c:crossAx val="490880256"/>
        <c:crosses val="autoZero"/>
        <c:auto val="1"/>
        <c:lblAlgn val="ctr"/>
        <c:lblOffset val="100"/>
        <c:noMultiLvlLbl val="0"/>
      </c:cat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6336284722222201"/>
        </c:manualLayout>
      </c:layout>
      <c:barChart>
        <c:barDir val="col"/>
        <c:grouping val="clustered"/>
        <c:varyColors val="0"/>
        <c:ser>
          <c:idx val="0"/>
          <c:order val="0"/>
          <c:tx>
            <c:strRef>
              <c:f>'Graf 24'!$J$7</c:f>
              <c:strCache>
                <c:ptCount val="1"/>
                <c:pt idx="0">
                  <c:v>today</c:v>
                </c:pt>
              </c:strCache>
            </c:strRef>
          </c:tx>
          <c:spPr>
            <a:solidFill>
              <a:srgbClr val="131D2B"/>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24'!$K$6:$L$6</c:f>
              <c:strCache>
                <c:ptCount val="2"/>
                <c:pt idx="0">
                  <c:v>total</c:v>
                </c:pt>
                <c:pt idx="1">
                  <c:v>children</c:v>
                </c:pt>
              </c:strCache>
            </c:strRef>
          </c:cat>
          <c:val>
            <c:numRef>
              <c:f>'Graf 24'!$K$7:$L$7</c:f>
              <c:numCache>
                <c:formatCode>0.0%</c:formatCode>
                <c:ptCount val="2"/>
                <c:pt idx="0">
                  <c:v>0.12117717026136141</c:v>
                </c:pt>
                <c:pt idx="1">
                  <c:v>0.16676201688372624</c:v>
                </c:pt>
              </c:numCache>
            </c:numRef>
          </c:val>
          <c:extLst>
            <c:ext xmlns:c16="http://schemas.microsoft.com/office/drawing/2014/chart" uri="{C3380CC4-5D6E-409C-BE32-E72D297353CC}">
              <c16:uniqueId val="{00000000-4B59-43FD-BD20-F2A56ACC265E}"/>
            </c:ext>
          </c:extLst>
        </c:ser>
        <c:ser>
          <c:idx val="2"/>
          <c:order val="1"/>
          <c:tx>
            <c:strRef>
              <c:f>'Graf 24'!$J$8</c:f>
              <c:strCache>
                <c:ptCount val="1"/>
                <c:pt idx="0">
                  <c:v>tax credit</c:v>
                </c:pt>
              </c:strCache>
            </c:strRef>
          </c:tx>
          <c:spPr>
            <a:solidFill>
              <a:srgbClr val="2EAAE1"/>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24'!$K$6:$L$6</c:f>
              <c:strCache>
                <c:ptCount val="2"/>
                <c:pt idx="0">
                  <c:v>total</c:v>
                </c:pt>
                <c:pt idx="1">
                  <c:v>children</c:v>
                </c:pt>
              </c:strCache>
            </c:strRef>
          </c:cat>
          <c:val>
            <c:numRef>
              <c:f>'Graf 24'!$K$8:$L$8</c:f>
              <c:numCache>
                <c:formatCode>0.0%</c:formatCode>
                <c:ptCount val="2"/>
                <c:pt idx="0">
                  <c:v>0.11372574450989199</c:v>
                </c:pt>
                <c:pt idx="1">
                  <c:v>0.14783132362843715</c:v>
                </c:pt>
              </c:numCache>
            </c:numRef>
          </c:val>
          <c:extLst>
            <c:ext xmlns:c16="http://schemas.microsoft.com/office/drawing/2014/chart" uri="{C3380CC4-5D6E-409C-BE32-E72D297353CC}">
              <c16:uniqueId val="{00000001-4B59-43FD-BD20-F2A56ACC265E}"/>
            </c:ext>
          </c:extLst>
        </c:ser>
        <c:ser>
          <c:idx val="1"/>
          <c:order val="2"/>
          <c:tx>
            <c:strRef>
              <c:f>'Graf 24'!$J$9</c:f>
              <c:strCache>
                <c:ptCount val="1"/>
                <c:pt idx="0">
                  <c:v>child benefit + leisure vouchers</c:v>
                </c:pt>
              </c:strCache>
            </c:strRef>
          </c:tx>
          <c:spPr>
            <a:solidFill>
              <a:srgbClr val="868585"/>
            </a:solidFill>
          </c:spPr>
          <c:invertIfNegative val="0"/>
          <c:dLbls>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'Graf 24'!$K$6:$L$6</c:f>
              <c:strCache>
                <c:ptCount val="2"/>
                <c:pt idx="0">
                  <c:v>total</c:v>
                </c:pt>
                <c:pt idx="1">
                  <c:v>children</c:v>
                </c:pt>
              </c:strCache>
            </c:strRef>
          </c:cat>
          <c:val>
            <c:numRef>
              <c:f>'Graf 24'!$K$9:$L$9</c:f>
              <c:numCache>
                <c:formatCode>0.0%</c:formatCode>
                <c:ptCount val="2"/>
                <c:pt idx="0">
                  <c:v>0.10318421984027355</c:v>
                </c:pt>
                <c:pt idx="1">
                  <c:v>0.12081515656015619</c:v>
                </c:pt>
              </c:numCache>
            </c:numRef>
          </c:val>
          <c:extLst>
            <c:ext xmlns:c16="http://schemas.microsoft.com/office/drawing/2014/chart" uri="{C3380CC4-5D6E-409C-BE32-E72D297353CC}">
              <c16:uniqueId val="{00000002-4B59-43FD-BD20-F2A56ACC265E}"/>
            </c:ext>
          </c:extLst>
        </c:ser>
        <c:dLbls>
          <c:dLblPos val="ctr"/>
          <c:showLegendKey val="0"/>
          <c:showVal val="1"/>
          <c:showCatName val="0"/>
          <c:showSerName val="0"/>
          <c:showPercent val="0"/>
          <c:showBubbleSize val="0"/>
        </c:dLbls>
        <c:gapWidth val="150"/>
        <c:axId val="310757472"/>
        <c:axId val="310758648"/>
      </c:barChart>
      <c:barChart>
        <c:barDir val="col"/>
        <c:grouping val="clustered"/>
        <c:varyColors val="0"/>
        <c:ser>
          <c:idx val="3"/>
          <c:order val="3"/>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'Graf 24'!$K$12:$L$12</c:f>
              <c:numCache>
                <c:formatCode>General</c:formatCode>
                <c:ptCount val="2"/>
              </c:numCache>
            </c:numRef>
          </c:val>
          <c:extLst>
            <c:ext xmlns:c16="http://schemas.microsoft.com/office/drawing/2014/chart" uri="{C3380CC4-5D6E-409C-BE32-E72D297353CC}">
              <c16:uniqueId val="{00000003-4B59-43FD-BD20-F2A56ACC265E}"/>
            </c:ext>
          </c:extLst>
        </c:ser>
        <c:ser>
          <c:idx val="4"/>
          <c:order val="4"/>
          <c:spPr>
            <a:noFill/>
          </c:spPr>
          <c:invertIfNegative val="0"/>
          <c:dLbls>
            <c:dLbl>
              <c:idx val="0"/>
              <c:tx>
                <c:rich>
                  <a:bodyPr/>
                  <a:lstStyle/>
                  <a:p>
                    <a:fld id="{64C8A52A-506C-4340-9F7D-967D3050AE75}"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B59-43FD-BD20-F2A56ACC265E}"/>
                </c:ext>
              </c:extLst>
            </c:dLbl>
            <c:dLbl>
              <c:idx val="1"/>
              <c:tx>
                <c:rich>
                  <a:bodyPr/>
                  <a:lstStyle/>
                  <a:p>
                    <a:fld id="{BDA42240-D64C-4EA4-803E-2E74EABB7A7D}"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B59-43FD-BD20-F2A56ACC265E}"/>
                </c:ext>
              </c:extLst>
            </c:dLbl>
            <c:spPr>
              <a:noFill/>
              <a:ln>
                <a:noFill/>
              </a:ln>
              <a:effectLst/>
            </c:spPr>
            <c:txPr>
              <a:bodyPr wrap="square" lIns="38100" tIns="19050" rIns="38100" bIns="19050" anchor="ctr">
                <a:spAutoFit/>
              </a:bodyPr>
              <a:lstStyle/>
              <a:p>
                <a:pPr>
                  <a:defRPr sz="11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val>
            <c:numRef>
              <c:f>'Graf 24'!$K$8:$L$8</c:f>
              <c:numCache>
                <c:formatCode>0.0%</c:formatCode>
                <c:ptCount val="2"/>
                <c:pt idx="0">
                  <c:v>0.11372574450989199</c:v>
                </c:pt>
                <c:pt idx="1">
                  <c:v>0.14783132362843715</c:v>
                </c:pt>
              </c:numCache>
            </c:numRef>
          </c:val>
          <c:extLst>
            <c:ext xmlns:c15="http://schemas.microsoft.com/office/drawing/2012/chart" uri="{02D57815-91ED-43cb-92C2-25804820EDAC}">
              <c15:datalabelsRange>
                <c15:f>'Graf 24'!$K$10:$L$10</c15:f>
                <c15:dlblRangeCache>
                  <c:ptCount val="2"/>
                  <c:pt idx="0">
                    <c:v>-0,7%</c:v>
                  </c:pt>
                  <c:pt idx="1">
                    <c:v>-1,9%</c:v>
                  </c:pt>
                </c15:dlblRangeCache>
              </c15:datalabelsRange>
            </c:ext>
            <c:ext xmlns:c16="http://schemas.microsoft.com/office/drawing/2014/chart" uri="{C3380CC4-5D6E-409C-BE32-E72D297353CC}">
              <c16:uniqueId val="{00000006-4B59-43FD-BD20-F2A56ACC265E}"/>
            </c:ext>
          </c:extLst>
        </c:ser>
        <c:ser>
          <c:idx val="5"/>
          <c:order val="5"/>
          <c:spPr>
            <a:noFill/>
          </c:spPr>
          <c:invertIfNegative val="0"/>
          <c:dLbls>
            <c:dLbl>
              <c:idx val="0"/>
              <c:tx>
                <c:rich>
                  <a:bodyPr/>
                  <a:lstStyle/>
                  <a:p>
                    <a:fld id="{5728DDBB-EF93-4FE2-987F-CAC3CE733930}"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B59-43FD-BD20-F2A56ACC265E}"/>
                </c:ext>
              </c:extLst>
            </c:dLbl>
            <c:dLbl>
              <c:idx val="1"/>
              <c:tx>
                <c:rich>
                  <a:bodyPr/>
                  <a:lstStyle/>
                  <a:p>
                    <a:fld id="{69F1F4A2-7336-4E6B-8929-A75698CC965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B59-43FD-BD20-F2A56ACC265E}"/>
                </c:ext>
              </c:extLst>
            </c:dLbl>
            <c:spPr>
              <a:noFill/>
              <a:ln>
                <a:noFill/>
              </a:ln>
              <a:effectLst/>
            </c:spPr>
            <c:txPr>
              <a:bodyPr wrap="square" lIns="38100" tIns="19050" rIns="38100" bIns="19050" anchor="ctr">
                <a:spAutoFit/>
              </a:bodyPr>
              <a:lstStyle/>
              <a:p>
                <a:pPr>
                  <a:defRPr sz="11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val>
            <c:numRef>
              <c:f>'Graf 24'!$K$9:$L$9</c:f>
              <c:numCache>
                <c:formatCode>0.0%</c:formatCode>
                <c:ptCount val="2"/>
                <c:pt idx="0">
                  <c:v>0.10318421984027355</c:v>
                </c:pt>
                <c:pt idx="1">
                  <c:v>0.12081515656015619</c:v>
                </c:pt>
              </c:numCache>
            </c:numRef>
          </c:val>
          <c:extLst>
            <c:ext xmlns:c15="http://schemas.microsoft.com/office/drawing/2012/chart" uri="{02D57815-91ED-43cb-92C2-25804820EDAC}">
              <c15:datalabelsRange>
                <c15:f>'Graf 24'!$K$11:$L$11</c15:f>
                <c15:dlblRangeCache>
                  <c:ptCount val="2"/>
                  <c:pt idx="0">
                    <c:v>-1,1%</c:v>
                  </c:pt>
                  <c:pt idx="1">
                    <c:v>-2,7%</c:v>
                  </c:pt>
                </c15:dlblRangeCache>
              </c15:datalabelsRange>
            </c:ext>
            <c:ext xmlns:c16="http://schemas.microsoft.com/office/drawing/2014/chart" uri="{C3380CC4-5D6E-409C-BE32-E72D297353CC}">
              <c16:uniqueId val="{00000009-4B59-43FD-BD20-F2A56ACC265E}"/>
            </c:ext>
          </c:extLst>
        </c:ser>
        <c:dLbls>
          <c:showLegendKey val="0"/>
          <c:showVal val="0"/>
          <c:showCatName val="0"/>
          <c:showSerName val="0"/>
          <c:showPercent val="0"/>
          <c:showBubbleSize val="0"/>
        </c:dLbls>
        <c:gapWidth val="150"/>
        <c:axId val="490877904"/>
        <c:axId val="310759040"/>
      </c:barChart>
      <c:catAx>
        <c:axId val="310757472"/>
        <c:scaling>
          <c:orientation val="minMax"/>
        </c:scaling>
        <c:delete val="0"/>
        <c:axPos val="b"/>
        <c:numFmt formatCode="General" sourceLinked="1"/>
        <c:majorTickMark val="out"/>
        <c:minorTickMark val="none"/>
        <c:tickLblPos val="nextTo"/>
        <c:txPr>
          <a:bodyPr/>
          <a:lstStyle/>
          <a:p>
            <a:pPr>
              <a:defRPr sz="1000" b="1"/>
            </a:pPr>
            <a:endParaRPr lang="en-US"/>
          </a:p>
        </c:txPr>
        <c:crossAx val="310758648"/>
        <c:crosses val="autoZero"/>
        <c:auto val="1"/>
        <c:lblAlgn val="ctr"/>
        <c:lblOffset val="100"/>
        <c:noMultiLvlLbl val="0"/>
      </c:catAx>
      <c:valAx>
        <c:axId val="310758648"/>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310757472"/>
        <c:crosses val="autoZero"/>
        <c:crossBetween val="between"/>
      </c:valAx>
      <c:valAx>
        <c:axId val="310759040"/>
        <c:scaling>
          <c:orientation val="minMax"/>
        </c:scaling>
        <c:delete val="1"/>
        <c:axPos val="r"/>
        <c:numFmt formatCode="General" sourceLinked="1"/>
        <c:majorTickMark val="out"/>
        <c:minorTickMark val="none"/>
        <c:tickLblPos val="nextTo"/>
        <c:crossAx val="490877904"/>
        <c:crosses val="max"/>
        <c:crossBetween val="between"/>
      </c:valAx>
      <c:catAx>
        <c:axId val="490877904"/>
        <c:scaling>
          <c:orientation val="minMax"/>
        </c:scaling>
        <c:delete val="1"/>
        <c:axPos val="b"/>
        <c:majorTickMark val="out"/>
        <c:minorTickMark val="none"/>
        <c:tickLblPos val="nextTo"/>
        <c:crossAx val="310759040"/>
        <c:crosses val="autoZero"/>
        <c:auto val="1"/>
        <c:lblAlgn val="ctr"/>
        <c:lblOffset val="100"/>
        <c:noMultiLvlLbl val="0"/>
      </c:catAx>
      <c:spPr>
        <a:noFill/>
      </c:spPr>
    </c:plotArea>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9441382327209098"/>
        </c:manualLayout>
      </c:layout>
      <c:lineChart>
        <c:grouping val="standard"/>
        <c:varyColors val="0"/>
        <c:ser>
          <c:idx val="3"/>
          <c:order val="0"/>
          <c:tx>
            <c:strRef>
              <c:f>'Graf 25'!$O$9</c:f>
              <c:strCache>
                <c:ptCount val="1"/>
                <c:pt idx="0">
                  <c:v>daňový bonus</c:v>
                </c:pt>
              </c:strCache>
            </c:strRef>
          </c:tx>
          <c:spPr>
            <a:ln w="19050">
              <a:solidFill>
                <a:srgbClr val="2EAAE1"/>
              </a:solidFill>
              <a:prstDash val="solid"/>
            </a:ln>
          </c:spPr>
          <c:marker>
            <c:symbol val="none"/>
          </c:marker>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25'!$O$11:$O$20</c:f>
              <c:numCache>
                <c:formatCode>0.0%</c:formatCode>
                <c:ptCount val="10"/>
                <c:pt idx="0">
                  <c:v>4.6482672743759681E-2</c:v>
                </c:pt>
                <c:pt idx="1">
                  <c:v>9.3094140268550313E-2</c:v>
                </c:pt>
                <c:pt idx="2">
                  <c:v>0.12297134013339042</c:v>
                </c:pt>
                <c:pt idx="3">
                  <c:v>0.12282602466714024</c:v>
                </c:pt>
                <c:pt idx="4">
                  <c:v>0.13844529094638214</c:v>
                </c:pt>
                <c:pt idx="5">
                  <c:v>0.11914101916013317</c:v>
                </c:pt>
                <c:pt idx="6">
                  <c:v>0.1150880510753747</c:v>
                </c:pt>
                <c:pt idx="7">
                  <c:v>0.1020799487609112</c:v>
                </c:pt>
                <c:pt idx="8">
                  <c:v>8.5553948276073766E-2</c:v>
                </c:pt>
                <c:pt idx="9">
                  <c:v>5.4317564005514497E-2</c:v>
                </c:pt>
              </c:numCache>
            </c:numRef>
          </c:val>
          <c:smooth val="0"/>
          <c:extLst>
            <c:ext xmlns:c16="http://schemas.microsoft.com/office/drawing/2014/chart" uri="{C3380CC4-5D6E-409C-BE32-E72D297353CC}">
              <c16:uniqueId val="{00000000-AAF2-4654-8876-4CADA916CF47}"/>
            </c:ext>
          </c:extLst>
        </c:ser>
        <c:ser>
          <c:idx val="5"/>
          <c:order val="1"/>
          <c:tx>
            <c:strRef>
              <c:f>'Graf 25'!$P$9</c:f>
              <c:strCache>
                <c:ptCount val="1"/>
                <c:pt idx="0">
                  <c:v>prídavky + služby deťom</c:v>
                </c:pt>
              </c:strCache>
            </c:strRef>
          </c:tx>
          <c:spPr>
            <a:ln w="19050">
              <a:solidFill>
                <a:sysClr val="windowText" lastClr="000000"/>
              </a:solidFill>
              <a:prstDash val="solid"/>
            </a:ln>
          </c:spPr>
          <c:marker>
            <c:symbol val="none"/>
          </c:marker>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25'!$P$11:$P$20</c:f>
              <c:numCache>
                <c:formatCode>0.0%</c:formatCode>
                <c:ptCount val="10"/>
                <c:pt idx="0">
                  <c:v>0.13900068251258779</c:v>
                </c:pt>
                <c:pt idx="1">
                  <c:v>9.6227235059030705E-2</c:v>
                </c:pt>
                <c:pt idx="2">
                  <c:v>0.1149038319675656</c:v>
                </c:pt>
                <c:pt idx="3">
                  <c:v>0.11046187878669615</c:v>
                </c:pt>
                <c:pt idx="4">
                  <c:v>0.12289106093686479</c:v>
                </c:pt>
                <c:pt idx="5">
                  <c:v>0.10909802345137923</c:v>
                </c:pt>
                <c:pt idx="6">
                  <c:v>0.10792295524307997</c:v>
                </c:pt>
                <c:pt idx="7">
                  <c:v>8.3677409704533592E-2</c:v>
                </c:pt>
                <c:pt idx="8">
                  <c:v>7.7569275915812266E-2</c:v>
                </c:pt>
                <c:pt idx="9">
                  <c:v>3.8247646468066665E-2</c:v>
                </c:pt>
              </c:numCache>
            </c:numRef>
          </c:val>
          <c:smooth val="0"/>
          <c:extLst>
            <c:ext xmlns:c16="http://schemas.microsoft.com/office/drawing/2014/chart" uri="{C3380CC4-5D6E-409C-BE32-E72D297353CC}">
              <c16:uniqueId val="{00000001-AAF2-4654-8876-4CADA916CF47}"/>
            </c:ext>
          </c:extLst>
        </c:ser>
        <c:ser>
          <c:idx val="0"/>
          <c:order val="2"/>
          <c:tx>
            <c:strRef>
              <c:f>'Graf 25'!$Q$9</c:f>
              <c:strCache>
                <c:ptCount val="1"/>
                <c:pt idx="0">
                  <c:v>SPOLU</c:v>
                </c:pt>
              </c:strCache>
            </c:strRef>
          </c:tx>
          <c:spPr>
            <a:ln w="19050">
              <a:solidFill>
                <a:srgbClr val="1AA380"/>
              </a:solidFill>
              <a:prstDash val="solid"/>
            </a:ln>
          </c:spPr>
          <c:marker>
            <c:symbol val="none"/>
          </c:marker>
          <c:dPt>
            <c:idx val="2"/>
            <c:bubble3D val="0"/>
            <c:extLst>
              <c:ext xmlns:c16="http://schemas.microsoft.com/office/drawing/2014/chart" uri="{C3380CC4-5D6E-409C-BE32-E72D297353CC}">
                <c16:uniqueId val="{00000002-AAF2-4654-8876-4CADA916CF47}"/>
              </c:ext>
            </c:extLst>
          </c:dPt>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25'!$Q$11:$Q$20</c:f>
              <c:numCache>
                <c:formatCode>0.0%</c:formatCode>
                <c:ptCount val="10"/>
                <c:pt idx="0">
                  <c:v>9.7405081368346538E-2</c:v>
                </c:pt>
                <c:pt idx="1">
                  <c:v>9.4818612439742253E-2</c:v>
                </c:pt>
                <c:pt idx="2">
                  <c:v>0.11853094038388415</c:v>
                </c:pt>
                <c:pt idx="3">
                  <c:v>0.11602073248250323</c:v>
                </c:pt>
                <c:pt idx="4">
                  <c:v>0.12988415935303566</c:v>
                </c:pt>
                <c:pt idx="5">
                  <c:v>0.11361330047515503</c:v>
                </c:pt>
                <c:pt idx="6">
                  <c:v>0.11114434391264919</c:v>
                </c:pt>
                <c:pt idx="7">
                  <c:v>9.195109259657859E-2</c:v>
                </c:pt>
                <c:pt idx="8">
                  <c:v>8.1159141798084922E-2</c:v>
                </c:pt>
                <c:pt idx="9">
                  <c:v>4.5472595231866628E-2</c:v>
                </c:pt>
              </c:numCache>
            </c:numRef>
          </c:val>
          <c:smooth val="0"/>
          <c:extLst>
            <c:ext xmlns:c16="http://schemas.microsoft.com/office/drawing/2014/chart" uri="{C3380CC4-5D6E-409C-BE32-E72D297353CC}">
              <c16:uniqueId val="{00000003-AAF2-4654-8876-4CADA916CF47}"/>
            </c:ext>
          </c:extLst>
        </c:ser>
        <c:dLbls>
          <c:showLegendKey val="0"/>
          <c:showVal val="0"/>
          <c:showCatName val="0"/>
          <c:showSerName val="0"/>
          <c:showPercent val="0"/>
          <c:showBubbleSize val="0"/>
        </c:dLbls>
        <c:smooth val="0"/>
        <c:axId val="489839920"/>
        <c:axId val="164067304"/>
      </c:lineChart>
      <c:catAx>
        <c:axId val="489839920"/>
        <c:scaling>
          <c:orientation val="minMax"/>
        </c:scaling>
        <c:delete val="0"/>
        <c:axPos val="b"/>
        <c:title>
          <c:tx>
            <c:rich>
              <a:bodyPr/>
              <a:lstStyle/>
              <a:p>
                <a:pPr>
                  <a:defRPr sz="1000" b="1"/>
                </a:pPr>
                <a:r>
                  <a:rPr lang="en-US" sz="1000" b="1"/>
                  <a:t>príjmový decil</a:t>
                </a:r>
              </a:p>
            </c:rich>
          </c:tx>
          <c:overlay val="0"/>
        </c:title>
        <c:numFmt formatCode="General" sourceLinked="0"/>
        <c:majorTickMark val="out"/>
        <c:minorTickMark val="none"/>
        <c:tickLblPos val="low"/>
        <c:txPr>
          <a:bodyPr rot="0" vert="horz"/>
          <a:lstStyle/>
          <a:p>
            <a:pPr>
              <a:defRPr sz="1000"/>
            </a:pPr>
            <a:endParaRPr lang="en-US"/>
          </a:p>
        </c:txPr>
        <c:crossAx val="164067304"/>
        <c:crosses val="autoZero"/>
        <c:auto val="1"/>
        <c:lblAlgn val="ctr"/>
        <c:lblOffset val="100"/>
        <c:noMultiLvlLbl val="0"/>
      </c:catAx>
      <c:valAx>
        <c:axId val="164067304"/>
        <c:scaling>
          <c:orientation val="minMax"/>
          <c:max val="0.14000000000000001"/>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sz="1000"/>
            </a:pPr>
            <a:endParaRPr lang="en-US"/>
          </a:p>
        </c:txPr>
        <c:crossAx val="489839920"/>
        <c:crosses val="autoZero"/>
        <c:crossBetween val="between"/>
      </c:valAx>
      <c:spPr>
        <a:noFill/>
      </c:spPr>
    </c:plotArea>
    <c:legend>
      <c:legendPos val="l"/>
      <c:layout>
        <c:manualLayout>
          <c:xMode val="edge"/>
          <c:yMode val="edge"/>
          <c:x val="0.19166666666666668"/>
          <c:y val="0.56748396033829107"/>
          <c:w val="0.52630916666666672"/>
          <c:h val="0.26570277777777779"/>
        </c:manualLayout>
      </c:layout>
      <c:overlay val="1"/>
      <c:txPr>
        <a:bodyPr/>
        <a:lstStyle/>
        <a:p>
          <a:pPr>
            <a:defRPr sz="1000"/>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9441382327209098"/>
        </c:manualLayout>
      </c:layout>
      <c:lineChart>
        <c:grouping val="standard"/>
        <c:varyColors val="0"/>
        <c:ser>
          <c:idx val="3"/>
          <c:order val="0"/>
          <c:tx>
            <c:strRef>
              <c:f>'Graf 25'!$O$10</c:f>
              <c:strCache>
                <c:ptCount val="1"/>
                <c:pt idx="0">
                  <c:v>tax credit</c:v>
                </c:pt>
              </c:strCache>
            </c:strRef>
          </c:tx>
          <c:spPr>
            <a:ln w="19050">
              <a:solidFill>
                <a:srgbClr val="2EAAE1"/>
              </a:solidFill>
              <a:prstDash val="solid"/>
            </a:ln>
          </c:spPr>
          <c:marker>
            <c:symbol val="none"/>
          </c:marker>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25'!$O$11:$O$20</c:f>
              <c:numCache>
                <c:formatCode>0.0%</c:formatCode>
                <c:ptCount val="10"/>
                <c:pt idx="0">
                  <c:v>4.6482672743759681E-2</c:v>
                </c:pt>
                <c:pt idx="1">
                  <c:v>9.3094140268550313E-2</c:v>
                </c:pt>
                <c:pt idx="2">
                  <c:v>0.12297134013339042</c:v>
                </c:pt>
                <c:pt idx="3">
                  <c:v>0.12282602466714024</c:v>
                </c:pt>
                <c:pt idx="4">
                  <c:v>0.13844529094638214</c:v>
                </c:pt>
                <c:pt idx="5">
                  <c:v>0.11914101916013317</c:v>
                </c:pt>
                <c:pt idx="6">
                  <c:v>0.1150880510753747</c:v>
                </c:pt>
                <c:pt idx="7">
                  <c:v>0.1020799487609112</c:v>
                </c:pt>
                <c:pt idx="8">
                  <c:v>8.5553948276073766E-2</c:v>
                </c:pt>
                <c:pt idx="9">
                  <c:v>5.4317564005514497E-2</c:v>
                </c:pt>
              </c:numCache>
            </c:numRef>
          </c:val>
          <c:smooth val="0"/>
          <c:extLst>
            <c:ext xmlns:c16="http://schemas.microsoft.com/office/drawing/2014/chart" uri="{C3380CC4-5D6E-409C-BE32-E72D297353CC}">
              <c16:uniqueId val="{00000000-3D63-442F-9DEE-68FA285B6FB2}"/>
            </c:ext>
          </c:extLst>
        </c:ser>
        <c:ser>
          <c:idx val="5"/>
          <c:order val="1"/>
          <c:tx>
            <c:strRef>
              <c:f>'Graf 25'!$P$10</c:f>
              <c:strCache>
                <c:ptCount val="1"/>
                <c:pt idx="0">
                  <c:v>child benefit + leisure vouchers</c:v>
                </c:pt>
              </c:strCache>
            </c:strRef>
          </c:tx>
          <c:spPr>
            <a:ln w="19050">
              <a:solidFill>
                <a:sysClr val="windowText" lastClr="000000"/>
              </a:solidFill>
              <a:prstDash val="solid"/>
            </a:ln>
          </c:spPr>
          <c:marker>
            <c:symbol val="none"/>
          </c:marker>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25'!$P$11:$P$20</c:f>
              <c:numCache>
                <c:formatCode>0.0%</c:formatCode>
                <c:ptCount val="10"/>
                <c:pt idx="0">
                  <c:v>0.13900068251258779</c:v>
                </c:pt>
                <c:pt idx="1">
                  <c:v>9.6227235059030705E-2</c:v>
                </c:pt>
                <c:pt idx="2">
                  <c:v>0.1149038319675656</c:v>
                </c:pt>
                <c:pt idx="3">
                  <c:v>0.11046187878669615</c:v>
                </c:pt>
                <c:pt idx="4">
                  <c:v>0.12289106093686479</c:v>
                </c:pt>
                <c:pt idx="5">
                  <c:v>0.10909802345137923</c:v>
                </c:pt>
                <c:pt idx="6">
                  <c:v>0.10792295524307997</c:v>
                </c:pt>
                <c:pt idx="7">
                  <c:v>8.3677409704533592E-2</c:v>
                </c:pt>
                <c:pt idx="8">
                  <c:v>7.7569275915812266E-2</c:v>
                </c:pt>
                <c:pt idx="9">
                  <c:v>3.8247646468066665E-2</c:v>
                </c:pt>
              </c:numCache>
            </c:numRef>
          </c:val>
          <c:smooth val="0"/>
          <c:extLst>
            <c:ext xmlns:c16="http://schemas.microsoft.com/office/drawing/2014/chart" uri="{C3380CC4-5D6E-409C-BE32-E72D297353CC}">
              <c16:uniqueId val="{00000001-3D63-442F-9DEE-68FA285B6FB2}"/>
            </c:ext>
          </c:extLst>
        </c:ser>
        <c:ser>
          <c:idx val="0"/>
          <c:order val="2"/>
          <c:tx>
            <c:strRef>
              <c:f>'Graf 25'!$Q$10</c:f>
              <c:strCache>
                <c:ptCount val="1"/>
                <c:pt idx="0">
                  <c:v>TOTAL</c:v>
                </c:pt>
              </c:strCache>
            </c:strRef>
          </c:tx>
          <c:spPr>
            <a:ln w="19050">
              <a:solidFill>
                <a:srgbClr val="1AA380"/>
              </a:solidFill>
              <a:prstDash val="solid"/>
            </a:ln>
          </c:spPr>
          <c:marker>
            <c:symbol val="none"/>
          </c:marker>
          <c:dPt>
            <c:idx val="2"/>
            <c:bubble3D val="0"/>
            <c:extLst>
              <c:ext xmlns:c16="http://schemas.microsoft.com/office/drawing/2014/chart" uri="{C3380CC4-5D6E-409C-BE32-E72D297353CC}">
                <c16:uniqueId val="{00000002-3D63-442F-9DEE-68FA285B6FB2}"/>
              </c:ext>
            </c:extLst>
          </c:dPt>
          <c:cat>
            <c:numRef>
              <c:f>'Graf 25'!$N$11:$N$20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25'!$Q$11:$Q$20</c:f>
              <c:numCache>
                <c:formatCode>0.0%</c:formatCode>
                <c:ptCount val="10"/>
                <c:pt idx="0">
                  <c:v>9.7405081368346538E-2</c:v>
                </c:pt>
                <c:pt idx="1">
                  <c:v>9.4818612439742253E-2</c:v>
                </c:pt>
                <c:pt idx="2">
                  <c:v>0.11853094038388415</c:v>
                </c:pt>
                <c:pt idx="3">
                  <c:v>0.11602073248250323</c:v>
                </c:pt>
                <c:pt idx="4">
                  <c:v>0.12988415935303566</c:v>
                </c:pt>
                <c:pt idx="5">
                  <c:v>0.11361330047515503</c:v>
                </c:pt>
                <c:pt idx="6">
                  <c:v>0.11114434391264919</c:v>
                </c:pt>
                <c:pt idx="7">
                  <c:v>9.195109259657859E-2</c:v>
                </c:pt>
                <c:pt idx="8">
                  <c:v>8.1159141798084922E-2</c:v>
                </c:pt>
                <c:pt idx="9">
                  <c:v>4.5472595231866628E-2</c:v>
                </c:pt>
              </c:numCache>
            </c:numRef>
          </c:val>
          <c:smooth val="0"/>
          <c:extLst>
            <c:ext xmlns:c16="http://schemas.microsoft.com/office/drawing/2014/chart" uri="{C3380CC4-5D6E-409C-BE32-E72D297353CC}">
              <c16:uniqueId val="{00000003-3D63-442F-9DEE-68FA285B6FB2}"/>
            </c:ext>
          </c:extLst>
        </c:ser>
        <c:dLbls>
          <c:showLegendKey val="0"/>
          <c:showVal val="0"/>
          <c:showCatName val="0"/>
          <c:showSerName val="0"/>
          <c:showPercent val="0"/>
          <c:showBubbleSize val="0"/>
        </c:dLbls>
        <c:smooth val="0"/>
        <c:axId val="302538000"/>
        <c:axId val="302538784"/>
      </c:lineChart>
      <c:catAx>
        <c:axId val="302538000"/>
        <c:scaling>
          <c:orientation val="minMax"/>
        </c:scaling>
        <c:delete val="0"/>
        <c:axPos val="b"/>
        <c:title>
          <c:tx>
            <c:rich>
              <a:bodyPr/>
              <a:lstStyle/>
              <a:p>
                <a:pPr>
                  <a:defRPr sz="1000" b="1"/>
                </a:pPr>
                <a:r>
                  <a:rPr lang="sk-SK" sz="1000" b="1"/>
                  <a:t>income decile</a:t>
                </a:r>
                <a:endParaRPr lang="en-US" sz="1000" b="1"/>
              </a:p>
            </c:rich>
          </c:tx>
          <c:overlay val="0"/>
        </c:title>
        <c:numFmt formatCode="General" sourceLinked="0"/>
        <c:majorTickMark val="out"/>
        <c:minorTickMark val="none"/>
        <c:tickLblPos val="low"/>
        <c:txPr>
          <a:bodyPr rot="0" vert="horz"/>
          <a:lstStyle/>
          <a:p>
            <a:pPr>
              <a:defRPr sz="1000"/>
            </a:pPr>
            <a:endParaRPr lang="en-US"/>
          </a:p>
        </c:txPr>
        <c:crossAx val="302538784"/>
        <c:crosses val="autoZero"/>
        <c:auto val="1"/>
        <c:lblAlgn val="ctr"/>
        <c:lblOffset val="100"/>
        <c:noMultiLvlLbl val="0"/>
      </c:catAx>
      <c:valAx>
        <c:axId val="302538784"/>
        <c:scaling>
          <c:orientation val="minMax"/>
          <c:max val="0.14000000000000001"/>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sz="1000"/>
            </a:pPr>
            <a:endParaRPr lang="en-US"/>
          </a:p>
        </c:txPr>
        <c:crossAx val="302538000"/>
        <c:crosses val="autoZero"/>
        <c:crossBetween val="between"/>
      </c:valAx>
      <c:spPr>
        <a:noFill/>
      </c:spPr>
    </c:plotArea>
    <c:legend>
      <c:legendPos val="l"/>
      <c:layout>
        <c:manualLayout>
          <c:xMode val="edge"/>
          <c:yMode val="edge"/>
          <c:x val="0.19166666666666668"/>
          <c:y val="0.56748396033829107"/>
          <c:w val="0.52630916666666672"/>
          <c:h val="0.26570277777777779"/>
        </c:manualLayout>
      </c:layout>
      <c:overlay val="1"/>
      <c:txPr>
        <a:bodyPr/>
        <a:lstStyle/>
        <a:p>
          <a:pPr>
            <a:defRPr sz="1000"/>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2169619422572182"/>
        </c:manualLayout>
      </c:layout>
      <c:barChart>
        <c:barDir val="col"/>
        <c:grouping val="stacked"/>
        <c:varyColors val="0"/>
        <c:ser>
          <c:idx val="0"/>
          <c:order val="0"/>
          <c:tx>
            <c:strRef>
              <c:f>'Graf 26'!$N$9</c:f>
              <c:strCache>
                <c:ptCount val="1"/>
                <c:pt idx="0">
                  <c:v>daňový bonus</c:v>
                </c:pt>
              </c:strCache>
            </c:strRef>
          </c:tx>
          <c:spPr>
            <a:solidFill>
              <a:srgbClr val="2EAAE1"/>
            </a:solidFill>
          </c:spPr>
          <c:invertIfNegative val="0"/>
          <c:cat>
            <c:numRef>
              <c:f>'Graf 26'!$M$11:$M$20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26'!$N$11:$N$20</c:f>
              <c:numCache>
                <c:formatCode>0.0%</c:formatCode>
                <c:ptCount val="10"/>
                <c:pt idx="0">
                  <c:v>1.6824869837277351E-2</c:v>
                </c:pt>
                <c:pt idx="1">
                  <c:v>2.0367086950967082E-2</c:v>
                </c:pt>
                <c:pt idx="2">
                  <c:v>2.3247998957926327E-2</c:v>
                </c:pt>
                <c:pt idx="3">
                  <c:v>2.1113797660325239E-2</c:v>
                </c:pt>
                <c:pt idx="4">
                  <c:v>2.2124119115259029E-2</c:v>
                </c:pt>
                <c:pt idx="5">
                  <c:v>1.7168367278936707E-2</c:v>
                </c:pt>
                <c:pt idx="6">
                  <c:v>1.5247180040853804E-2</c:v>
                </c:pt>
                <c:pt idx="7">
                  <c:v>1.194725692825512E-2</c:v>
                </c:pt>
                <c:pt idx="8">
                  <c:v>8.7830521781360835E-3</c:v>
                </c:pt>
                <c:pt idx="9">
                  <c:v>4.1889703397384945E-3</c:v>
                </c:pt>
              </c:numCache>
            </c:numRef>
          </c:val>
          <c:extLst>
            <c:ext xmlns:c16="http://schemas.microsoft.com/office/drawing/2014/chart" uri="{C3380CC4-5D6E-409C-BE32-E72D297353CC}">
              <c16:uniqueId val="{00000000-B369-441B-9A78-DBAC44EAD8F3}"/>
            </c:ext>
          </c:extLst>
        </c:ser>
        <c:ser>
          <c:idx val="1"/>
          <c:order val="1"/>
          <c:tx>
            <c:strRef>
              <c:f>'Graf 26'!$O$9</c:f>
              <c:strCache>
                <c:ptCount val="1"/>
                <c:pt idx="0">
                  <c:v>prídavky + služby deťom</c:v>
                </c:pt>
              </c:strCache>
            </c:strRef>
          </c:tx>
          <c:spPr>
            <a:solidFill>
              <a:srgbClr val="868585"/>
            </a:solidFill>
          </c:spPr>
          <c:invertIfNegative val="0"/>
          <c:cat>
            <c:numRef>
              <c:f>'Graf 26'!$M$11:$M$20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26'!$O$11:$O$20</c:f>
              <c:numCache>
                <c:formatCode>0.0%</c:formatCode>
                <c:ptCount val="10"/>
                <c:pt idx="0">
                  <c:v>6.1595604693861911E-2</c:v>
                </c:pt>
                <c:pt idx="1">
                  <c:v>2.5773605595412023E-2</c:v>
                </c:pt>
                <c:pt idx="2">
                  <c:v>2.6594159764571565E-2</c:v>
                </c:pt>
                <c:pt idx="3">
                  <c:v>2.3246441417008018E-2</c:v>
                </c:pt>
                <c:pt idx="4">
                  <c:v>2.4042360715175924E-2</c:v>
                </c:pt>
                <c:pt idx="5">
                  <c:v>1.9246621688973151E-2</c:v>
                </c:pt>
                <c:pt idx="6">
                  <c:v>1.750411161886041E-2</c:v>
                </c:pt>
                <c:pt idx="7">
                  <c:v>1.1989644441352912E-2</c:v>
                </c:pt>
                <c:pt idx="8">
                  <c:v>9.7489785651014918E-3</c:v>
                </c:pt>
                <c:pt idx="9">
                  <c:v>3.6110951739062977E-3</c:v>
                </c:pt>
              </c:numCache>
            </c:numRef>
          </c:val>
          <c:extLst>
            <c:ext xmlns:c16="http://schemas.microsoft.com/office/drawing/2014/chart" uri="{C3380CC4-5D6E-409C-BE32-E72D297353CC}">
              <c16:uniqueId val="{00000001-B369-441B-9A78-DBAC44EAD8F3}"/>
            </c:ext>
          </c:extLst>
        </c:ser>
        <c:dLbls>
          <c:showLegendKey val="0"/>
          <c:showVal val="0"/>
          <c:showCatName val="0"/>
          <c:showSerName val="0"/>
          <c:showPercent val="0"/>
          <c:showBubbleSize val="0"/>
        </c:dLbls>
        <c:gapWidth val="150"/>
        <c:overlap val="100"/>
        <c:axId val="678939952"/>
        <c:axId val="678941128"/>
      </c:barChart>
      <c:catAx>
        <c:axId val="678939952"/>
        <c:scaling>
          <c:orientation val="minMax"/>
        </c:scaling>
        <c:delete val="0"/>
        <c:axPos val="b"/>
        <c:title>
          <c:tx>
            <c:rich>
              <a:bodyPr/>
              <a:lstStyle/>
              <a:p>
                <a:pPr>
                  <a:defRPr sz="1000"/>
                </a:pPr>
                <a:r>
                  <a:rPr lang="en-US" sz="1000"/>
                  <a:t>príjmový decil</a:t>
                </a:r>
              </a:p>
            </c:rich>
          </c:tx>
          <c:overlay val="0"/>
        </c:title>
        <c:numFmt formatCode="General" sourceLinked="1"/>
        <c:majorTickMark val="out"/>
        <c:minorTickMark val="none"/>
        <c:tickLblPos val="nextTo"/>
        <c:txPr>
          <a:bodyPr/>
          <a:lstStyle/>
          <a:p>
            <a:pPr>
              <a:defRPr sz="1000"/>
            </a:pPr>
            <a:endParaRPr lang="en-US"/>
          </a:p>
        </c:txPr>
        <c:crossAx val="678941128"/>
        <c:crosses val="autoZero"/>
        <c:auto val="1"/>
        <c:lblAlgn val="ctr"/>
        <c:lblOffset val="100"/>
        <c:noMultiLvlLbl val="0"/>
      </c:catAx>
      <c:valAx>
        <c:axId val="678941128"/>
        <c:scaling>
          <c:orientation val="minMax"/>
          <c:max val="8.0000000000000016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678939952"/>
        <c:crosses val="autoZero"/>
        <c:crossBetween val="between"/>
      </c:valAx>
      <c:spPr>
        <a:noFill/>
      </c:spPr>
    </c:plotArea>
    <c:legend>
      <c:legendPos val="r"/>
      <c:layout>
        <c:manualLayout>
          <c:xMode val="edge"/>
          <c:yMode val="edge"/>
          <c:x val="0.63685549536486963"/>
          <c:y val="0.17606773111694374"/>
          <c:w val="0.36314450463513032"/>
          <c:h val="0.19373578302712161"/>
        </c:manualLayout>
      </c:layout>
      <c:overlay val="0"/>
      <c:txPr>
        <a:bodyPr/>
        <a:lstStyle/>
        <a:p>
          <a:pPr>
            <a:defRPr sz="1000"/>
          </a:pPr>
          <a:endParaRPr lang="en-US"/>
        </a:p>
      </c:txPr>
    </c:legend>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417436997626964E-2"/>
          <c:y val="5.5989236111111111E-2"/>
          <c:w val="0.93616132135261021"/>
          <c:h val="0.82169619422572182"/>
        </c:manualLayout>
      </c:layout>
      <c:barChart>
        <c:barDir val="col"/>
        <c:grouping val="stacked"/>
        <c:varyColors val="0"/>
        <c:ser>
          <c:idx val="0"/>
          <c:order val="0"/>
          <c:tx>
            <c:strRef>
              <c:f>'Graf 26'!$N$10</c:f>
              <c:strCache>
                <c:ptCount val="1"/>
                <c:pt idx="0">
                  <c:v>tax credit</c:v>
                </c:pt>
              </c:strCache>
            </c:strRef>
          </c:tx>
          <c:spPr>
            <a:solidFill>
              <a:srgbClr val="2EAAE1"/>
            </a:solidFill>
          </c:spPr>
          <c:invertIfNegative val="0"/>
          <c:cat>
            <c:numRef>
              <c:f>'Graf 26'!$M$11:$M$20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26'!$N$11:$N$20</c:f>
              <c:numCache>
                <c:formatCode>0.0%</c:formatCode>
                <c:ptCount val="10"/>
                <c:pt idx="0">
                  <c:v>1.6824869837277351E-2</c:v>
                </c:pt>
                <c:pt idx="1">
                  <c:v>2.0367086950967082E-2</c:v>
                </c:pt>
                <c:pt idx="2">
                  <c:v>2.3247998957926327E-2</c:v>
                </c:pt>
                <c:pt idx="3">
                  <c:v>2.1113797660325239E-2</c:v>
                </c:pt>
                <c:pt idx="4">
                  <c:v>2.2124119115259029E-2</c:v>
                </c:pt>
                <c:pt idx="5">
                  <c:v>1.7168367278936707E-2</c:v>
                </c:pt>
                <c:pt idx="6">
                  <c:v>1.5247180040853804E-2</c:v>
                </c:pt>
                <c:pt idx="7">
                  <c:v>1.194725692825512E-2</c:v>
                </c:pt>
                <c:pt idx="8">
                  <c:v>8.7830521781360835E-3</c:v>
                </c:pt>
                <c:pt idx="9">
                  <c:v>4.1889703397384945E-3</c:v>
                </c:pt>
              </c:numCache>
            </c:numRef>
          </c:val>
          <c:extLst>
            <c:ext xmlns:c16="http://schemas.microsoft.com/office/drawing/2014/chart" uri="{C3380CC4-5D6E-409C-BE32-E72D297353CC}">
              <c16:uniqueId val="{00000000-518C-4979-92DB-90DE5F5F4B3F}"/>
            </c:ext>
          </c:extLst>
        </c:ser>
        <c:ser>
          <c:idx val="1"/>
          <c:order val="1"/>
          <c:tx>
            <c:strRef>
              <c:f>'Graf 26'!$O$10</c:f>
              <c:strCache>
                <c:ptCount val="1"/>
                <c:pt idx="0">
                  <c:v>child benefit + leisure vouchers</c:v>
                </c:pt>
              </c:strCache>
            </c:strRef>
          </c:tx>
          <c:spPr>
            <a:solidFill>
              <a:srgbClr val="868585"/>
            </a:solidFill>
          </c:spPr>
          <c:invertIfNegative val="0"/>
          <c:cat>
            <c:numRef>
              <c:f>'Graf 26'!$M$11:$M$20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'Graf 26'!$O$11:$O$20</c:f>
              <c:numCache>
                <c:formatCode>0.0%</c:formatCode>
                <c:ptCount val="10"/>
                <c:pt idx="0">
                  <c:v>6.1595604693861911E-2</c:v>
                </c:pt>
                <c:pt idx="1">
                  <c:v>2.5773605595412023E-2</c:v>
                </c:pt>
                <c:pt idx="2">
                  <c:v>2.6594159764571565E-2</c:v>
                </c:pt>
                <c:pt idx="3">
                  <c:v>2.3246441417008018E-2</c:v>
                </c:pt>
                <c:pt idx="4">
                  <c:v>2.4042360715175924E-2</c:v>
                </c:pt>
                <c:pt idx="5">
                  <c:v>1.9246621688973151E-2</c:v>
                </c:pt>
                <c:pt idx="6">
                  <c:v>1.750411161886041E-2</c:v>
                </c:pt>
                <c:pt idx="7">
                  <c:v>1.1989644441352912E-2</c:v>
                </c:pt>
                <c:pt idx="8">
                  <c:v>9.7489785651014918E-3</c:v>
                </c:pt>
                <c:pt idx="9">
                  <c:v>3.6110951739062977E-3</c:v>
                </c:pt>
              </c:numCache>
            </c:numRef>
          </c:val>
          <c:extLst>
            <c:ext xmlns:c16="http://schemas.microsoft.com/office/drawing/2014/chart" uri="{C3380CC4-5D6E-409C-BE32-E72D297353CC}">
              <c16:uniqueId val="{00000001-518C-4979-92DB-90DE5F5F4B3F}"/>
            </c:ext>
          </c:extLst>
        </c:ser>
        <c:dLbls>
          <c:showLegendKey val="0"/>
          <c:showVal val="0"/>
          <c:showCatName val="0"/>
          <c:showSerName val="0"/>
          <c:showPercent val="0"/>
          <c:showBubbleSize val="0"/>
        </c:dLbls>
        <c:gapWidth val="150"/>
        <c:overlap val="100"/>
        <c:axId val="661910888"/>
        <c:axId val="661910496"/>
      </c:barChart>
      <c:catAx>
        <c:axId val="661910888"/>
        <c:scaling>
          <c:orientation val="minMax"/>
        </c:scaling>
        <c:delete val="0"/>
        <c:axPos val="b"/>
        <c:title>
          <c:tx>
            <c:rich>
              <a:bodyPr/>
              <a:lstStyle/>
              <a:p>
                <a:pPr>
                  <a:defRPr sz="1000"/>
                </a:pPr>
                <a:r>
                  <a:rPr lang="sk-SK" sz="1000"/>
                  <a:t>income decile</a:t>
                </a:r>
                <a:endParaRPr lang="en-US" sz="1000"/>
              </a:p>
            </c:rich>
          </c:tx>
          <c:overlay val="0"/>
        </c:title>
        <c:numFmt formatCode="General" sourceLinked="1"/>
        <c:majorTickMark val="out"/>
        <c:minorTickMark val="none"/>
        <c:tickLblPos val="nextTo"/>
        <c:txPr>
          <a:bodyPr/>
          <a:lstStyle/>
          <a:p>
            <a:pPr>
              <a:defRPr sz="1000"/>
            </a:pPr>
            <a:endParaRPr lang="en-US"/>
          </a:p>
        </c:txPr>
        <c:crossAx val="661910496"/>
        <c:crosses val="autoZero"/>
        <c:auto val="1"/>
        <c:lblAlgn val="ctr"/>
        <c:lblOffset val="100"/>
        <c:noMultiLvlLbl val="0"/>
      </c:catAx>
      <c:valAx>
        <c:axId val="661910496"/>
        <c:scaling>
          <c:orientation val="minMax"/>
          <c:max val="8.0000000000000016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1000"/>
            </a:pPr>
            <a:endParaRPr lang="en-US"/>
          </a:p>
        </c:txPr>
        <c:crossAx val="661910888"/>
        <c:crosses val="autoZero"/>
        <c:crossBetween val="between"/>
      </c:valAx>
      <c:spPr>
        <a:noFill/>
      </c:spPr>
    </c:plotArea>
    <c:legend>
      <c:legendPos val="r"/>
      <c:layout>
        <c:manualLayout>
          <c:xMode val="edge"/>
          <c:yMode val="edge"/>
          <c:x val="0.53114364540749548"/>
          <c:y val="0.17606773111694374"/>
          <c:w val="0.46885635459250458"/>
          <c:h val="0.19373578302712161"/>
        </c:manualLayout>
      </c:layout>
      <c:overlay val="0"/>
      <c:txPr>
        <a:bodyPr/>
        <a:lstStyle/>
        <a:p>
          <a:pPr>
            <a:defRPr sz="1000"/>
          </a:pPr>
          <a:endParaRPr lang="en-US"/>
        </a:p>
      </c:txPr>
    </c:legend>
    <c:plotVisOnly val="1"/>
    <c:dispBlanksAs val="gap"/>
    <c:showDLblsOverMax val="0"/>
  </c:chart>
  <c:spPr>
    <a:noFill/>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92709210695847E-2"/>
          <c:y val="4.2553191489361701E-2"/>
          <c:w val="0.90847981747355289"/>
          <c:h val="0.74110579543470312"/>
        </c:manualLayout>
      </c:layout>
      <c:areaChart>
        <c:grouping val="stacked"/>
        <c:varyColors val="0"/>
        <c:ser>
          <c:idx val="0"/>
          <c:order val="0"/>
          <c:tx>
            <c:strRef>
              <c:f>'Graf 27'!$A$28</c:f>
              <c:strCache>
                <c:ptCount val="1"/>
                <c:pt idx="0">
                  <c:v>Čistý dlh VS</c:v>
                </c:pt>
              </c:strCache>
            </c:strRef>
          </c:tx>
          <c:spPr>
            <a:solidFill>
              <a:schemeClr val="accent1">
                <a:lumMod val="75000"/>
              </a:schemeClr>
            </a:solidFill>
            <a:ln w="19050" cap="rnd">
              <a:noFill/>
              <a:round/>
            </a:ln>
            <a:effectLst/>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'Graf 27'!$B$28:$S$28</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extLst>
            <c:ext xmlns:c16="http://schemas.microsoft.com/office/drawing/2014/chart" uri="{C3380CC4-5D6E-409C-BE32-E72D297353CC}">
              <c16:uniqueId val="{00000000-1298-406B-936D-1FCC2431627C}"/>
            </c:ext>
          </c:extLst>
        </c:ser>
        <c:ser>
          <c:idx val="1"/>
          <c:order val="1"/>
          <c:tx>
            <c:strRef>
              <c:f>'Graf 27'!$A$29</c:f>
              <c:strCache>
                <c:ptCount val="1"/>
                <c:pt idx="0">
                  <c:v>Likvidné finančné aktíva</c:v>
                </c:pt>
              </c:strCache>
            </c:strRef>
          </c:tx>
          <c:spPr>
            <a:ln w="25400">
              <a:noFill/>
            </a:ln>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'Graf 27'!$B$29:$S$29</c:f>
              <c:numCache>
                <c:formatCode>0.0</c:formatCode>
                <c:ptCount val="18"/>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5.7352388505529746</c:v>
                </c:pt>
                <c:pt idx="10">
                  <c:v>6.0675370931905945</c:v>
                </c:pt>
                <c:pt idx="11">
                  <c:v>4.8918620126802637</c:v>
                </c:pt>
                <c:pt idx="12">
                  <c:v>10.10737999796762</c:v>
                </c:pt>
                <c:pt idx="13">
                  <c:v>11.545238189841243</c:v>
                </c:pt>
                <c:pt idx="14">
                  <c:v>9.7377755624339741</c:v>
                </c:pt>
                <c:pt idx="15">
                  <c:v>7.9874295325995774</c:v>
                </c:pt>
                <c:pt idx="16">
                  <c:v>7.3727980232014261</c:v>
                </c:pt>
                <c:pt idx="17">
                  <c:v>5.6845330338979778</c:v>
                </c:pt>
              </c:numCache>
            </c:numRef>
          </c:val>
          <c:extLst>
            <c:ext xmlns:c16="http://schemas.microsoft.com/office/drawing/2014/chart" uri="{C3380CC4-5D6E-409C-BE32-E72D297353CC}">
              <c16:uniqueId val="{00000001-1298-406B-936D-1FCC2431627C}"/>
            </c:ext>
          </c:extLst>
        </c:ser>
        <c:dLbls>
          <c:showLegendKey val="0"/>
          <c:showVal val="0"/>
          <c:showCatName val="0"/>
          <c:showSerName val="0"/>
          <c:showPercent val="0"/>
          <c:showBubbleSize val="0"/>
        </c:dLbls>
        <c:axId val="560515240"/>
        <c:axId val="560515632"/>
      </c:areaChart>
      <c:lineChart>
        <c:grouping val="standard"/>
        <c:varyColors val="0"/>
        <c:ser>
          <c:idx val="2"/>
          <c:order val="2"/>
          <c:tx>
            <c:strRef>
              <c:f>'Graf 27'!$A$27</c:f>
              <c:strCache>
                <c:ptCount val="1"/>
                <c:pt idx="0">
                  <c:v>Hrubý dlh VS</c:v>
                </c:pt>
              </c:strCache>
            </c:strRef>
          </c:tx>
          <c:spPr>
            <a:ln>
              <a:noFill/>
            </a:ln>
          </c:spPr>
          <c:marker>
            <c:symbol val="circle"/>
            <c:size val="7"/>
            <c:spPr>
              <a:solidFill>
                <a:schemeClr val="tx1"/>
              </a:solidFill>
              <a:ln>
                <a:noFill/>
              </a:ln>
            </c:spPr>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27'!$B$27:$S$27</c:f>
              <c:numCache>
                <c:formatCode>0.0</c:formatCode>
                <c:ptCount val="18"/>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51.599917885306233</c:v>
                </c:pt>
                <c:pt idx="10">
                  <c:v>49.629580785317003</c:v>
                </c:pt>
                <c:pt idx="11">
                  <c:v>48.142494378377911</c:v>
                </c:pt>
                <c:pt idx="12">
                  <c:v>59.744350879996823</c:v>
                </c:pt>
                <c:pt idx="13">
                  <c:v>63.074366211029421</c:v>
                </c:pt>
                <c:pt idx="14">
                  <c:v>61.597419227432063</c:v>
                </c:pt>
                <c:pt idx="15">
                  <c:v>58.019477974885667</c:v>
                </c:pt>
                <c:pt idx="16">
                  <c:v>58.167417455327389</c:v>
                </c:pt>
                <c:pt idx="17">
                  <c:v>57.279923815567514</c:v>
                </c:pt>
              </c:numCache>
            </c:numRef>
          </c:val>
          <c:smooth val="0"/>
          <c:extLst>
            <c:ext xmlns:c16="http://schemas.microsoft.com/office/drawing/2014/chart" uri="{C3380CC4-5D6E-409C-BE32-E72D297353CC}">
              <c16:uniqueId val="{00000002-1298-406B-936D-1FCC2431627C}"/>
            </c:ext>
          </c:extLst>
        </c:ser>
        <c:ser>
          <c:idx val="3"/>
          <c:order val="3"/>
          <c:spPr>
            <a:ln w="28575">
              <a:noFill/>
            </a:ln>
          </c:spPr>
          <c:marker>
            <c:symbol val="diamond"/>
            <c:size val="7"/>
            <c:spPr>
              <a:noFill/>
              <a:ln>
                <a:noFill/>
              </a:ln>
            </c:spPr>
          </c:marker>
          <c:dLbls>
            <c:dLbl>
              <c:idx val="16"/>
              <c:layout>
                <c:manualLayout>
                  <c:x val="-2.4557664146507417E-2"/>
                  <c:y val="3.5332188990128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98-406B-936D-1FCC2431627C}"/>
                </c:ext>
              </c:extLst>
            </c:dLbl>
            <c:dLbl>
              <c:idx val="17"/>
              <c:layout>
                <c:manualLayout>
                  <c:x val="-3.7846443446565244E-2"/>
                  <c:y val="1.4260914991038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98-406B-936D-1FCC2431627C}"/>
                </c:ext>
              </c:extLst>
            </c:dLbl>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27'!$B$28:$S$28</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smooth val="0"/>
          <c:extLst>
            <c:ext xmlns:c16="http://schemas.microsoft.com/office/drawing/2014/chart" uri="{C3380CC4-5D6E-409C-BE32-E72D297353CC}">
              <c16:uniqueId val="{00000005-1298-406B-936D-1FCC2431627C}"/>
            </c:ext>
          </c:extLst>
        </c:ser>
        <c:ser>
          <c:idx val="4"/>
          <c:order val="4"/>
          <c:tx>
            <c:strRef>
              <c:f>'Graf 27'!$A$30</c:f>
              <c:strCache>
                <c:ptCount val="1"/>
                <c:pt idx="0">
                  <c:v>Horné sankčné pásmo (hrubý dlh)</c:v>
                </c:pt>
              </c:strCache>
            </c:strRef>
          </c:tx>
          <c:spPr>
            <a:ln w="19050">
              <a:solidFill>
                <a:srgbClr val="FF0000"/>
              </a:solidFill>
              <a:prstDash val="sysDot"/>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27'!$B$30:$S$30</c:f>
              <c:numCache>
                <c:formatCode>0.0</c:formatCode>
                <c:ptCount val="18"/>
                <c:pt idx="4">
                  <c:v>60</c:v>
                </c:pt>
                <c:pt idx="5">
                  <c:v>60</c:v>
                </c:pt>
                <c:pt idx="6">
                  <c:v>60</c:v>
                </c:pt>
                <c:pt idx="7">
                  <c:v>60</c:v>
                </c:pt>
                <c:pt idx="8">
                  <c:v>60</c:v>
                </c:pt>
                <c:pt idx="9">
                  <c:v>60</c:v>
                </c:pt>
                <c:pt idx="10">
                  <c:v>59</c:v>
                </c:pt>
                <c:pt idx="11">
                  <c:v>58</c:v>
                </c:pt>
                <c:pt idx="12">
                  <c:v>57</c:v>
                </c:pt>
                <c:pt idx="13">
                  <c:v>56</c:v>
                </c:pt>
                <c:pt idx="14">
                  <c:v>55</c:v>
                </c:pt>
                <c:pt idx="15">
                  <c:v>54</c:v>
                </c:pt>
                <c:pt idx="16">
                  <c:v>53</c:v>
                </c:pt>
                <c:pt idx="17">
                  <c:v>52</c:v>
                </c:pt>
              </c:numCache>
            </c:numRef>
          </c:val>
          <c:smooth val="0"/>
          <c:extLst>
            <c:ext xmlns:c16="http://schemas.microsoft.com/office/drawing/2014/chart" uri="{C3380CC4-5D6E-409C-BE32-E72D297353CC}">
              <c16:uniqueId val="{00000006-1298-406B-936D-1FCC2431627C}"/>
            </c:ext>
          </c:extLst>
        </c:ser>
        <c:ser>
          <c:idx val="5"/>
          <c:order val="5"/>
          <c:tx>
            <c:strRef>
              <c:f>'Graf 27'!$A$31</c:f>
              <c:strCache>
                <c:ptCount val="1"/>
                <c:pt idx="0">
                  <c:v>Hrubý dlh pri splnení cieľov nominálneho salda</c:v>
                </c:pt>
              </c:strCache>
            </c:strRef>
          </c:tx>
          <c:spPr>
            <a:ln w="25400">
              <a:solidFill>
                <a:schemeClr val="tx1"/>
              </a:solidFill>
              <a:prstDash val="dash"/>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27'!$B$31:$S$31</c:f>
              <c:numCache>
                <c:formatCode>0.0</c:formatCode>
                <c:ptCount val="18"/>
                <c:pt idx="14">
                  <c:v>61.597419227432063</c:v>
                </c:pt>
                <c:pt idx="15">
                  <c:v>57.139444386167561</c:v>
                </c:pt>
                <c:pt idx="16">
                  <c:v>56.415801774462061</c:v>
                </c:pt>
                <c:pt idx="17">
                  <c:v>54.145798426782001</c:v>
                </c:pt>
              </c:numCache>
            </c:numRef>
          </c:val>
          <c:smooth val="0"/>
          <c:extLst>
            <c:ext xmlns:c16="http://schemas.microsoft.com/office/drawing/2014/chart" uri="{C3380CC4-5D6E-409C-BE32-E72D297353CC}">
              <c16:uniqueId val="{00000007-1298-406B-936D-1FCC2431627C}"/>
            </c:ext>
          </c:extLst>
        </c:ser>
        <c:ser>
          <c:idx val="6"/>
          <c:order val="6"/>
          <c:tx>
            <c:strRef>
              <c:f>'Graf 27'!$A$32</c:f>
              <c:strCache>
                <c:ptCount val="1"/>
                <c:pt idx="0">
                  <c:v>Čistý dlh pri splnení cieľov nominálneho salda</c:v>
                </c:pt>
              </c:strCache>
            </c:strRef>
          </c:tx>
          <c:spPr>
            <a:ln w="25400">
              <a:solidFill>
                <a:srgbClr val="002060"/>
              </a:solidFill>
              <a:prstDash val="sysDash"/>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27'!$B$32:$S$32</c:f>
              <c:numCache>
                <c:formatCode>0.0</c:formatCode>
                <c:ptCount val="18"/>
                <c:pt idx="14">
                  <c:v>51.859643664998089</c:v>
                </c:pt>
                <c:pt idx="15">
                  <c:v>49.152014853567977</c:v>
                </c:pt>
                <c:pt idx="16">
                  <c:v>49.043003751260642</c:v>
                </c:pt>
                <c:pt idx="17">
                  <c:v>48.461265392884023</c:v>
                </c:pt>
              </c:numCache>
            </c:numRef>
          </c:val>
          <c:smooth val="0"/>
          <c:extLst>
            <c:ext xmlns:c16="http://schemas.microsoft.com/office/drawing/2014/chart" uri="{C3380CC4-5D6E-409C-BE32-E72D297353CC}">
              <c16:uniqueId val="{00000008-1298-406B-936D-1FCC2431627C}"/>
            </c:ext>
          </c:extLst>
        </c:ser>
        <c:dLbls>
          <c:showLegendKey val="0"/>
          <c:showVal val="0"/>
          <c:showCatName val="0"/>
          <c:showSerName val="0"/>
          <c:showPercent val="0"/>
          <c:showBubbleSize val="0"/>
        </c:dLbls>
        <c:marker val="1"/>
        <c:smooth val="0"/>
        <c:axId val="560515240"/>
        <c:axId val="560515632"/>
      </c:lineChart>
      <c:catAx>
        <c:axId val="560515240"/>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60000000" vert="horz"/>
          <a:lstStyle/>
          <a:p>
            <a:pPr>
              <a:defRPr/>
            </a:pPr>
            <a:endParaRPr lang="en-US"/>
          </a:p>
        </c:txPr>
        <c:crossAx val="560515632"/>
        <c:crosses val="autoZero"/>
        <c:auto val="0"/>
        <c:lblAlgn val="ctr"/>
        <c:lblOffset val="100"/>
        <c:noMultiLvlLbl val="0"/>
      </c:catAx>
      <c:valAx>
        <c:axId val="56051563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chemeClr val="tx1"/>
            </a:solidFill>
          </a:ln>
          <a:effectLst/>
        </c:spPr>
        <c:txPr>
          <a:bodyPr rot="-60000000" vert="horz"/>
          <a:lstStyle/>
          <a:p>
            <a:pPr>
              <a:defRPr/>
            </a:pPr>
            <a:endParaRPr lang="en-US"/>
          </a:p>
        </c:txPr>
        <c:crossAx val="560515240"/>
        <c:crosses val="autoZero"/>
        <c:crossBetween val="between"/>
      </c:valAx>
      <c:spPr>
        <a:noFill/>
        <a:ln w="3175">
          <a:noFill/>
          <a:prstDash val="sysDot"/>
        </a:ln>
        <a:effectLst/>
      </c:spPr>
    </c:plotArea>
    <c:legend>
      <c:legendPos val="t"/>
      <c:legendEntry>
        <c:idx val="3"/>
        <c:delete val="1"/>
      </c:legendEntry>
      <c:layout>
        <c:manualLayout>
          <c:xMode val="edge"/>
          <c:yMode val="edge"/>
          <c:x val="6.0394102754065156E-3"/>
          <c:y val="0.87524771239816079"/>
          <c:w val="0.99010049494951058"/>
          <c:h val="0.11112325996639627"/>
        </c:manualLayout>
      </c:layout>
      <c:overlay val="0"/>
    </c:legend>
    <c:plotVisOnly val="1"/>
    <c:dispBlanksAs val="gap"/>
    <c:showDLblsOverMax val="0"/>
  </c:chart>
  <c:spPr>
    <a:no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92709210695847E-2"/>
          <c:y val="4.2553191489361701E-2"/>
          <c:w val="0.90847981747355289"/>
          <c:h val="0.74110579543470312"/>
        </c:manualLayout>
      </c:layout>
      <c:areaChart>
        <c:grouping val="stacked"/>
        <c:varyColors val="0"/>
        <c:ser>
          <c:idx val="0"/>
          <c:order val="0"/>
          <c:tx>
            <c:strRef>
              <c:f>'Graf 27'!$T$28</c:f>
              <c:strCache>
                <c:ptCount val="1"/>
                <c:pt idx="0">
                  <c:v>Net debt</c:v>
                </c:pt>
              </c:strCache>
            </c:strRef>
          </c:tx>
          <c:spPr>
            <a:solidFill>
              <a:schemeClr val="accent1">
                <a:lumMod val="75000"/>
              </a:schemeClr>
            </a:solidFill>
            <a:ln w="19050" cap="rnd">
              <a:noFill/>
              <a:round/>
            </a:ln>
            <a:effectLst/>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'Graf 27'!$B$28:$S$28</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extLst>
            <c:ext xmlns:c16="http://schemas.microsoft.com/office/drawing/2014/chart" uri="{C3380CC4-5D6E-409C-BE32-E72D297353CC}">
              <c16:uniqueId val="{00000000-4C2D-4CEC-8061-7AD39365EAE7}"/>
            </c:ext>
          </c:extLst>
        </c:ser>
        <c:ser>
          <c:idx val="1"/>
          <c:order val="1"/>
          <c:tx>
            <c:strRef>
              <c:f>'Graf 27'!$T$29</c:f>
              <c:strCache>
                <c:ptCount val="1"/>
                <c:pt idx="0">
                  <c:v>Liquid financial assests</c:v>
                </c:pt>
              </c:strCache>
            </c:strRef>
          </c:tx>
          <c:spPr>
            <a:ln w="25400">
              <a:noFill/>
            </a:ln>
          </c:spPr>
          <c:cat>
            <c:numLit>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Lit>
          </c:cat>
          <c:val>
            <c:numRef>
              <c:f>'Graf 27'!$B$29:$S$29</c:f>
              <c:numCache>
                <c:formatCode>0.0</c:formatCode>
                <c:ptCount val="18"/>
                <c:pt idx="0">
                  <c:v>6.0005364588647154</c:v>
                </c:pt>
                <c:pt idx="1">
                  <c:v>4.6773940624460764</c:v>
                </c:pt>
                <c:pt idx="2">
                  <c:v>3.9469569866278675</c:v>
                </c:pt>
                <c:pt idx="3">
                  <c:v>2.5746202098179936</c:v>
                </c:pt>
                <c:pt idx="4">
                  <c:v>6.7088236101818453</c:v>
                </c:pt>
                <c:pt idx="5">
                  <c:v>6.9126631896011617</c:v>
                </c:pt>
                <c:pt idx="6">
                  <c:v>4.0179209318691562</c:v>
                </c:pt>
                <c:pt idx="7">
                  <c:v>4.4396690105761962</c:v>
                </c:pt>
                <c:pt idx="8">
                  <c:v>5.3605424373459201</c:v>
                </c:pt>
                <c:pt idx="9">
                  <c:v>5.7352388505529746</c:v>
                </c:pt>
                <c:pt idx="10">
                  <c:v>6.0675370931905945</c:v>
                </c:pt>
                <c:pt idx="11">
                  <c:v>4.8918620126802637</c:v>
                </c:pt>
                <c:pt idx="12">
                  <c:v>10.10737999796762</c:v>
                </c:pt>
                <c:pt idx="13">
                  <c:v>11.545238189841243</c:v>
                </c:pt>
                <c:pt idx="14">
                  <c:v>9.7377755624339741</c:v>
                </c:pt>
                <c:pt idx="15">
                  <c:v>7.9874295325995774</c:v>
                </c:pt>
                <c:pt idx="16">
                  <c:v>7.3727980232014261</c:v>
                </c:pt>
                <c:pt idx="17">
                  <c:v>5.6845330338979778</c:v>
                </c:pt>
              </c:numCache>
            </c:numRef>
          </c:val>
          <c:extLst>
            <c:ext xmlns:c16="http://schemas.microsoft.com/office/drawing/2014/chart" uri="{C3380CC4-5D6E-409C-BE32-E72D297353CC}">
              <c16:uniqueId val="{00000001-4C2D-4CEC-8061-7AD39365EAE7}"/>
            </c:ext>
          </c:extLst>
        </c:ser>
        <c:dLbls>
          <c:showLegendKey val="0"/>
          <c:showVal val="0"/>
          <c:showCatName val="0"/>
          <c:showSerName val="0"/>
          <c:showPercent val="0"/>
          <c:showBubbleSize val="0"/>
        </c:dLbls>
        <c:axId val="560515240"/>
        <c:axId val="560515632"/>
      </c:areaChart>
      <c:lineChart>
        <c:grouping val="standard"/>
        <c:varyColors val="0"/>
        <c:ser>
          <c:idx val="2"/>
          <c:order val="2"/>
          <c:tx>
            <c:strRef>
              <c:f>'Graf 27'!$T$27</c:f>
              <c:strCache>
                <c:ptCount val="1"/>
                <c:pt idx="0">
                  <c:v>General government gross debt</c:v>
                </c:pt>
              </c:strCache>
            </c:strRef>
          </c:tx>
          <c:spPr>
            <a:ln>
              <a:noFill/>
            </a:ln>
          </c:spPr>
          <c:marker>
            <c:symbol val="circle"/>
            <c:size val="7"/>
            <c:spPr>
              <a:solidFill>
                <a:schemeClr val="tx1"/>
              </a:solidFill>
              <a:ln>
                <a:noFill/>
              </a:ln>
            </c:spPr>
          </c:marker>
          <c:dLbls>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27'!$B$27:$S$27</c:f>
              <c:numCache>
                <c:formatCode>0.0</c:formatCode>
                <c:ptCount val="18"/>
                <c:pt idx="0">
                  <c:v>28.598844266178187</c:v>
                </c:pt>
                <c:pt idx="1">
                  <c:v>36.360888192511553</c:v>
                </c:pt>
                <c:pt idx="2">
                  <c:v>41.015691430321638</c:v>
                </c:pt>
                <c:pt idx="3">
                  <c:v>43.502305229419441</c:v>
                </c:pt>
                <c:pt idx="4">
                  <c:v>51.845561326410049</c:v>
                </c:pt>
                <c:pt idx="5">
                  <c:v>54.794008379682587</c:v>
                </c:pt>
                <c:pt idx="6">
                  <c:v>53.561788094018638</c:v>
                </c:pt>
                <c:pt idx="7">
                  <c:v>51.923690653091235</c:v>
                </c:pt>
                <c:pt idx="8">
                  <c:v>52.412725889252222</c:v>
                </c:pt>
                <c:pt idx="9">
                  <c:v>51.599917885306233</c:v>
                </c:pt>
                <c:pt idx="10">
                  <c:v>49.629580785317003</c:v>
                </c:pt>
                <c:pt idx="11">
                  <c:v>48.142494378377911</c:v>
                </c:pt>
                <c:pt idx="12">
                  <c:v>59.744350879996823</c:v>
                </c:pt>
                <c:pt idx="13">
                  <c:v>63.074366211029421</c:v>
                </c:pt>
                <c:pt idx="14">
                  <c:v>61.597419227432063</c:v>
                </c:pt>
                <c:pt idx="15">
                  <c:v>58.019477974885667</c:v>
                </c:pt>
                <c:pt idx="16">
                  <c:v>58.167417455327389</c:v>
                </c:pt>
                <c:pt idx="17">
                  <c:v>57.279923815567514</c:v>
                </c:pt>
              </c:numCache>
            </c:numRef>
          </c:val>
          <c:smooth val="0"/>
          <c:extLst>
            <c:ext xmlns:c16="http://schemas.microsoft.com/office/drawing/2014/chart" uri="{C3380CC4-5D6E-409C-BE32-E72D297353CC}">
              <c16:uniqueId val="{00000002-4C2D-4CEC-8061-7AD39365EAE7}"/>
            </c:ext>
          </c:extLst>
        </c:ser>
        <c:ser>
          <c:idx val="3"/>
          <c:order val="3"/>
          <c:spPr>
            <a:ln w="28575">
              <a:noFill/>
            </a:ln>
          </c:spPr>
          <c:marker>
            <c:symbol val="diamond"/>
            <c:size val="7"/>
            <c:spPr>
              <a:noFill/>
              <a:ln>
                <a:noFill/>
              </a:ln>
            </c:spPr>
          </c:marker>
          <c:dLbls>
            <c:dLbl>
              <c:idx val="16"/>
              <c:layout>
                <c:manualLayout>
                  <c:x val="-2.4557664146507417E-2"/>
                  <c:y val="3.5332188990128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2D-4CEC-8061-7AD39365EAE7}"/>
                </c:ext>
              </c:extLst>
            </c:dLbl>
            <c:dLbl>
              <c:idx val="17"/>
              <c:layout>
                <c:manualLayout>
                  <c:x val="-3.7846443446565244E-2"/>
                  <c:y val="1.4260914991038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2D-4CEC-8061-7AD39365EAE7}"/>
                </c:ext>
              </c:extLst>
            </c:dLbl>
            <c:numFmt formatCode="#,##0.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27'!$B$28:$S$28</c:f>
              <c:numCache>
                <c:formatCode>0.0</c:formatCode>
                <c:ptCount val="18"/>
                <c:pt idx="0">
                  <c:v>22.598307807313471</c:v>
                </c:pt>
                <c:pt idx="1">
                  <c:v>31.683494130065476</c:v>
                </c:pt>
                <c:pt idx="2">
                  <c:v>37.068734443693771</c:v>
                </c:pt>
                <c:pt idx="3">
                  <c:v>40.927685019601448</c:v>
                </c:pt>
                <c:pt idx="4">
                  <c:v>45.136737716228204</c:v>
                </c:pt>
                <c:pt idx="5">
                  <c:v>47.881345190081426</c:v>
                </c:pt>
                <c:pt idx="6">
                  <c:v>49.543867162149482</c:v>
                </c:pt>
                <c:pt idx="7">
                  <c:v>47.484021642515039</c:v>
                </c:pt>
                <c:pt idx="8">
                  <c:v>47.052183451906302</c:v>
                </c:pt>
                <c:pt idx="9">
                  <c:v>45.864679034753259</c:v>
                </c:pt>
                <c:pt idx="10">
                  <c:v>43.562043692126409</c:v>
                </c:pt>
                <c:pt idx="11">
                  <c:v>43.250632365697648</c:v>
                </c:pt>
                <c:pt idx="12">
                  <c:v>49.636970882029203</c:v>
                </c:pt>
                <c:pt idx="13">
                  <c:v>51.529128021188178</c:v>
                </c:pt>
                <c:pt idx="14">
                  <c:v>51.859643664998089</c:v>
                </c:pt>
                <c:pt idx="15">
                  <c:v>50.03204844228609</c:v>
                </c:pt>
                <c:pt idx="16">
                  <c:v>50.794619432125963</c:v>
                </c:pt>
                <c:pt idx="17">
                  <c:v>51.595390781669536</c:v>
                </c:pt>
              </c:numCache>
            </c:numRef>
          </c:val>
          <c:smooth val="0"/>
          <c:extLst>
            <c:ext xmlns:c16="http://schemas.microsoft.com/office/drawing/2014/chart" uri="{C3380CC4-5D6E-409C-BE32-E72D297353CC}">
              <c16:uniqueId val="{00000005-4C2D-4CEC-8061-7AD39365EAE7}"/>
            </c:ext>
          </c:extLst>
        </c:ser>
        <c:ser>
          <c:idx val="4"/>
          <c:order val="4"/>
          <c:tx>
            <c:strRef>
              <c:f>'Graf 27'!$T$30</c:f>
              <c:strCache>
                <c:ptCount val="1"/>
                <c:pt idx="0">
                  <c:v>Upper sanction band (gross debt)</c:v>
                </c:pt>
              </c:strCache>
            </c:strRef>
          </c:tx>
          <c:spPr>
            <a:ln w="19050">
              <a:solidFill>
                <a:srgbClr val="FF0000"/>
              </a:solidFill>
              <a:prstDash val="sysDot"/>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27'!$B$30:$S$30</c:f>
              <c:numCache>
                <c:formatCode>0.0</c:formatCode>
                <c:ptCount val="18"/>
                <c:pt idx="4">
                  <c:v>60</c:v>
                </c:pt>
                <c:pt idx="5">
                  <c:v>60</c:v>
                </c:pt>
                <c:pt idx="6">
                  <c:v>60</c:v>
                </c:pt>
                <c:pt idx="7">
                  <c:v>60</c:v>
                </c:pt>
                <c:pt idx="8">
                  <c:v>60</c:v>
                </c:pt>
                <c:pt idx="9">
                  <c:v>60</c:v>
                </c:pt>
                <c:pt idx="10">
                  <c:v>59</c:v>
                </c:pt>
                <c:pt idx="11">
                  <c:v>58</c:v>
                </c:pt>
                <c:pt idx="12">
                  <c:v>57</c:v>
                </c:pt>
                <c:pt idx="13">
                  <c:v>56</c:v>
                </c:pt>
                <c:pt idx="14">
                  <c:v>55</c:v>
                </c:pt>
                <c:pt idx="15">
                  <c:v>54</c:v>
                </c:pt>
                <c:pt idx="16">
                  <c:v>53</c:v>
                </c:pt>
                <c:pt idx="17">
                  <c:v>52</c:v>
                </c:pt>
              </c:numCache>
            </c:numRef>
          </c:val>
          <c:smooth val="0"/>
          <c:extLst>
            <c:ext xmlns:c16="http://schemas.microsoft.com/office/drawing/2014/chart" uri="{C3380CC4-5D6E-409C-BE32-E72D297353CC}">
              <c16:uniqueId val="{00000006-4C2D-4CEC-8061-7AD39365EAE7}"/>
            </c:ext>
          </c:extLst>
        </c:ser>
        <c:ser>
          <c:idx val="5"/>
          <c:order val="5"/>
          <c:tx>
            <c:strRef>
              <c:f>'Graf 27'!$T$31</c:f>
              <c:strCache>
                <c:ptCount val="1"/>
                <c:pt idx="0">
                  <c:v>Gross debt in reaching budgetary target scenario</c:v>
                </c:pt>
              </c:strCache>
            </c:strRef>
          </c:tx>
          <c:spPr>
            <a:ln w="25400">
              <a:solidFill>
                <a:schemeClr val="tx1"/>
              </a:solidFill>
              <a:prstDash val="dash"/>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27'!$B$31:$S$31</c:f>
              <c:numCache>
                <c:formatCode>0.0</c:formatCode>
                <c:ptCount val="18"/>
                <c:pt idx="14">
                  <c:v>61.597419227432063</c:v>
                </c:pt>
                <c:pt idx="15">
                  <c:v>57.139444386167561</c:v>
                </c:pt>
                <c:pt idx="16">
                  <c:v>56.415801774462061</c:v>
                </c:pt>
                <c:pt idx="17">
                  <c:v>54.145798426782001</c:v>
                </c:pt>
              </c:numCache>
            </c:numRef>
          </c:val>
          <c:smooth val="0"/>
          <c:extLst>
            <c:ext xmlns:c16="http://schemas.microsoft.com/office/drawing/2014/chart" uri="{C3380CC4-5D6E-409C-BE32-E72D297353CC}">
              <c16:uniqueId val="{00000007-4C2D-4CEC-8061-7AD39365EAE7}"/>
            </c:ext>
          </c:extLst>
        </c:ser>
        <c:ser>
          <c:idx val="6"/>
          <c:order val="6"/>
          <c:tx>
            <c:strRef>
              <c:f>'Graf 27'!$T$32</c:f>
              <c:strCache>
                <c:ptCount val="1"/>
                <c:pt idx="0">
                  <c:v>Net debt in reaching budgetary target scenario</c:v>
                </c:pt>
              </c:strCache>
            </c:strRef>
          </c:tx>
          <c:spPr>
            <a:ln w="25400">
              <a:solidFill>
                <a:srgbClr val="002060"/>
              </a:solidFill>
              <a:prstDash val="sysDash"/>
            </a:ln>
          </c:spPr>
          <c:marker>
            <c:symbol val="none"/>
          </c:marker>
          <c:cat>
            <c:numRef>
              <c:f>'Graf 27'!$B$26:$S$26</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'Graf 27'!$B$32:$S$32</c:f>
              <c:numCache>
                <c:formatCode>0.0</c:formatCode>
                <c:ptCount val="18"/>
                <c:pt idx="14">
                  <c:v>51.859643664998089</c:v>
                </c:pt>
                <c:pt idx="15">
                  <c:v>49.152014853567977</c:v>
                </c:pt>
                <c:pt idx="16">
                  <c:v>49.043003751260642</c:v>
                </c:pt>
                <c:pt idx="17">
                  <c:v>48.461265392884023</c:v>
                </c:pt>
              </c:numCache>
            </c:numRef>
          </c:val>
          <c:smooth val="0"/>
          <c:extLst>
            <c:ext xmlns:c16="http://schemas.microsoft.com/office/drawing/2014/chart" uri="{C3380CC4-5D6E-409C-BE32-E72D297353CC}">
              <c16:uniqueId val="{00000008-4C2D-4CEC-8061-7AD39365EAE7}"/>
            </c:ext>
          </c:extLst>
        </c:ser>
        <c:dLbls>
          <c:showLegendKey val="0"/>
          <c:showVal val="0"/>
          <c:showCatName val="0"/>
          <c:showSerName val="0"/>
          <c:showPercent val="0"/>
          <c:showBubbleSize val="0"/>
        </c:dLbls>
        <c:marker val="1"/>
        <c:smooth val="0"/>
        <c:axId val="560515240"/>
        <c:axId val="560515632"/>
      </c:lineChart>
      <c:catAx>
        <c:axId val="560515240"/>
        <c:scaling>
          <c:orientation val="minMax"/>
        </c:scaling>
        <c:delete val="0"/>
        <c:axPos val="b"/>
        <c:numFmt formatCode="General" sourceLinked="1"/>
        <c:majorTickMark val="out"/>
        <c:minorTickMark val="none"/>
        <c:tickLblPos val="low"/>
        <c:spPr>
          <a:noFill/>
          <a:ln w="3175" cap="flat" cmpd="sng" algn="ctr">
            <a:solidFill>
              <a:schemeClr val="tx1"/>
            </a:solidFill>
            <a:round/>
          </a:ln>
          <a:effectLst/>
        </c:spPr>
        <c:txPr>
          <a:bodyPr rot="-60000000" vert="horz"/>
          <a:lstStyle/>
          <a:p>
            <a:pPr>
              <a:defRPr/>
            </a:pPr>
            <a:endParaRPr lang="en-US"/>
          </a:p>
        </c:txPr>
        <c:crossAx val="560515632"/>
        <c:crosses val="autoZero"/>
        <c:auto val="0"/>
        <c:lblAlgn val="ctr"/>
        <c:lblOffset val="100"/>
        <c:noMultiLvlLbl val="0"/>
      </c:catAx>
      <c:valAx>
        <c:axId val="560515632"/>
        <c:scaling>
          <c:orientation val="minMax"/>
        </c:scaling>
        <c:delete val="0"/>
        <c:axPos val="l"/>
        <c:majorGridlines>
          <c:spPr>
            <a:ln w="317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w="3175">
            <a:solidFill>
              <a:schemeClr val="tx1"/>
            </a:solidFill>
          </a:ln>
          <a:effectLst/>
        </c:spPr>
        <c:txPr>
          <a:bodyPr rot="-60000000" vert="horz"/>
          <a:lstStyle/>
          <a:p>
            <a:pPr>
              <a:defRPr/>
            </a:pPr>
            <a:endParaRPr lang="en-US"/>
          </a:p>
        </c:txPr>
        <c:crossAx val="560515240"/>
        <c:crosses val="autoZero"/>
        <c:crossBetween val="between"/>
      </c:valAx>
      <c:spPr>
        <a:noFill/>
        <a:ln w="3175">
          <a:noFill/>
          <a:prstDash val="sysDot"/>
        </a:ln>
        <a:effectLst/>
      </c:spPr>
    </c:plotArea>
    <c:legend>
      <c:legendPos val="t"/>
      <c:legendEntry>
        <c:idx val="3"/>
        <c:delete val="1"/>
      </c:legendEntry>
      <c:layout>
        <c:manualLayout>
          <c:xMode val="edge"/>
          <c:yMode val="edge"/>
          <c:x val="6.0394102754065156E-3"/>
          <c:y val="0.87524771239816079"/>
          <c:w val="0.99010049494951058"/>
          <c:h val="0.11112325996639627"/>
        </c:manualLayout>
      </c:layout>
      <c:overlay val="0"/>
    </c:legend>
    <c:plotVisOnly val="1"/>
    <c:dispBlanksAs val="gap"/>
    <c:showDLblsOverMax val="0"/>
  </c:chart>
  <c:spPr>
    <a:noFill/>
    <a:ln w="9525" cap="flat" cmpd="sng" algn="ctr">
      <a:noFill/>
      <a:round/>
    </a:ln>
    <a:effectLst/>
  </c:spPr>
  <c:txPr>
    <a:bodyPr/>
    <a:lstStyle/>
    <a:p>
      <a:pPr>
        <a:defRPr sz="800">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6.7353603876438517E-2"/>
          <c:w val="0.83237018141037289"/>
          <c:h val="0.61214633555420961"/>
        </c:manualLayout>
      </c:layout>
      <c:barChart>
        <c:barDir val="col"/>
        <c:grouping val="stacked"/>
        <c:varyColors val="0"/>
        <c:ser>
          <c:idx val="2"/>
          <c:order val="1"/>
          <c:tx>
            <c:strRef>
              <c:f>'Graf 28+29'!$A$23</c:f>
              <c:strCache>
                <c:ptCount val="1"/>
                <c:pt idx="0">
                  <c:v>Primárne saldo</c:v>
                </c:pt>
              </c:strCache>
            </c:strRef>
          </c:tx>
          <c:spPr>
            <a:solidFill>
              <a:srgbClr val="00B0F0"/>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28+29'!$B$23:$H$23</c:f>
              <c:numCache>
                <c:formatCode>#\ ##0.0</c:formatCode>
                <c:ptCount val="7"/>
                <c:pt idx="0">
                  <c:v>1.4800314161367816</c:v>
                </c:pt>
                <c:pt idx="1">
                  <c:v>4.2681373620613519</c:v>
                </c:pt>
                <c:pt idx="2">
                  <c:v>5.0354743203761352</c:v>
                </c:pt>
                <c:pt idx="3">
                  <c:v>4.2215778490997344</c:v>
                </c:pt>
                <c:pt idx="4">
                  <c:v>2.4618491394707229</c:v>
                </c:pt>
                <c:pt idx="5">
                  <c:v>2.3084568164932482</c:v>
                </c:pt>
                <c:pt idx="6">
                  <c:v>2.4523625953606545</c:v>
                </c:pt>
              </c:numCache>
            </c:numRef>
          </c:val>
          <c:extLst>
            <c:ext xmlns:c16="http://schemas.microsoft.com/office/drawing/2014/chart" uri="{C3380CC4-5D6E-409C-BE32-E72D297353CC}">
              <c16:uniqueId val="{00000000-BFDC-48D8-915B-B0C3705EC2CF}"/>
            </c:ext>
          </c:extLst>
        </c:ser>
        <c:ser>
          <c:idx val="4"/>
          <c:order val="2"/>
          <c:tx>
            <c:strRef>
              <c:f>'Graf 28+29'!$A$24</c:f>
              <c:strCache>
                <c:ptCount val="1"/>
                <c:pt idx="0">
                  <c:v>Úrokové náklady</c:v>
                </c:pt>
              </c:strCache>
            </c:strRef>
          </c:tx>
          <c:spPr>
            <a:solidFill>
              <a:srgbClr val="2C9ADC">
                <a:lumMod val="40000"/>
                <a:lumOff val="60000"/>
              </a:srgbClr>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28+29'!$B$24:$H$24</c:f>
              <c:numCache>
                <c:formatCode>#\ ##0.0</c:formatCode>
                <c:ptCount val="7"/>
                <c:pt idx="0">
                  <c:v>1.598593043481723</c:v>
                </c:pt>
                <c:pt idx="1">
                  <c:v>1.200123767294246</c:v>
                </c:pt>
                <c:pt idx="2">
                  <c:v>1.1146386261499897</c:v>
                </c:pt>
                <c:pt idx="3">
                  <c:v>0.84886678136843297</c:v>
                </c:pt>
                <c:pt idx="4">
                  <c:v>0.81643469480127306</c:v>
                </c:pt>
                <c:pt idx="5">
                  <c:v>0.92241652541762198</c:v>
                </c:pt>
                <c:pt idx="6">
                  <c:v>1.0206996506032655</c:v>
                </c:pt>
              </c:numCache>
            </c:numRef>
          </c:val>
          <c:extLst>
            <c:ext xmlns:c16="http://schemas.microsoft.com/office/drawing/2014/chart" uri="{C3380CC4-5D6E-409C-BE32-E72D297353CC}">
              <c16:uniqueId val="{00000001-BFDC-48D8-915B-B0C3705EC2CF}"/>
            </c:ext>
          </c:extLst>
        </c:ser>
        <c:ser>
          <c:idx val="1"/>
          <c:order val="3"/>
          <c:tx>
            <c:strRef>
              <c:f>'Graf 28+29'!$A$26</c:f>
              <c:strCache>
                <c:ptCount val="1"/>
                <c:pt idx="0">
                  <c:v>Rast reálneho HDP</c:v>
                </c:pt>
              </c:strCache>
            </c:strRef>
          </c:tx>
          <c:spPr>
            <a:solidFill>
              <a:srgbClr val="002060"/>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28+29'!$B$26:$H$26</c:f>
              <c:numCache>
                <c:formatCode>#\ ##0.0</c:formatCode>
                <c:ptCount val="7"/>
                <c:pt idx="0">
                  <c:v>-1.4024950603441053</c:v>
                </c:pt>
                <c:pt idx="1">
                  <c:v>2.2484415859583233</c:v>
                </c:pt>
                <c:pt idx="2">
                  <c:v>-1.7921697230222093</c:v>
                </c:pt>
                <c:pt idx="3">
                  <c:v>-1.3952295179483545</c:v>
                </c:pt>
                <c:pt idx="4">
                  <c:v>-3.2448435608400108</c:v>
                </c:pt>
                <c:pt idx="5">
                  <c:v>-1.0379869298585438</c:v>
                </c:pt>
                <c:pt idx="6">
                  <c:v>-1.0435405978846179</c:v>
                </c:pt>
              </c:numCache>
            </c:numRef>
          </c:val>
          <c:extLst>
            <c:ext xmlns:c16="http://schemas.microsoft.com/office/drawing/2014/chart" uri="{C3380CC4-5D6E-409C-BE32-E72D297353CC}">
              <c16:uniqueId val="{00000003-BFDC-48D8-915B-B0C3705EC2CF}"/>
            </c:ext>
          </c:extLst>
        </c:ser>
        <c:ser>
          <c:idx val="3"/>
          <c:order val="4"/>
          <c:tx>
            <c:strRef>
              <c:f>'Graf 28+29'!$A$28</c:f>
              <c:strCache>
                <c:ptCount val="1"/>
                <c:pt idx="0">
                  <c:v>Zmena hotovosti VS</c:v>
                </c:pt>
              </c:strCache>
            </c:strRef>
          </c:tx>
          <c:spPr>
            <a:solidFill>
              <a:srgbClr val="EADE6C"/>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28+29'!$B$28:$H$28</c:f>
              <c:numCache>
                <c:formatCode>#\ ##0.0</c:formatCode>
                <c:ptCount val="7"/>
                <c:pt idx="0">
                  <c:v>0.17851543433648845</c:v>
                </c:pt>
                <c:pt idx="1">
                  <c:v>5.148232468827695</c:v>
                </c:pt>
                <c:pt idx="2">
                  <c:v>2.2034274258709687</c:v>
                </c:pt>
                <c:pt idx="3">
                  <c:v>-0.79184290689575976</c:v>
                </c:pt>
                <c:pt idx="4">
                  <c:v>-0.80953915171126811</c:v>
                </c:pt>
                <c:pt idx="5">
                  <c:v>-0.2928837145301415</c:v>
                </c:pt>
                <c:pt idx="6">
                  <c:v>-1.4094118004141252</c:v>
                </c:pt>
              </c:numCache>
            </c:numRef>
          </c:val>
          <c:extLst>
            <c:ext xmlns:c16="http://schemas.microsoft.com/office/drawing/2014/chart" uri="{C3380CC4-5D6E-409C-BE32-E72D297353CC}">
              <c16:uniqueId val="{00000004-BFDC-48D8-915B-B0C3705EC2CF}"/>
            </c:ext>
          </c:extLst>
        </c:ser>
        <c:ser>
          <c:idx val="5"/>
          <c:order val="5"/>
          <c:tx>
            <c:strRef>
              <c:f>'Graf 28+29'!$A$27</c:f>
              <c:strCache>
                <c:ptCount val="1"/>
                <c:pt idx="0">
                  <c:v>Deflátor HDP</c:v>
                </c:pt>
              </c:strCache>
            </c:strRef>
          </c:tx>
          <c:spPr>
            <a:solidFill>
              <a:srgbClr val="0070C0"/>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28+29'!$B$27:$H$27</c:f>
              <c:numCache>
                <c:formatCode>#\ ##0.0</c:formatCode>
                <c:ptCount val="7"/>
                <c:pt idx="0">
                  <c:v>-0.38242143378683685</c:v>
                </c:pt>
                <c:pt idx="1">
                  <c:v>-1.2190894029832644</c:v>
                </c:pt>
                <c:pt idx="2">
                  <c:v>-1.3101600988077504</c:v>
                </c:pt>
                <c:pt idx="3">
                  <c:v>-4.1533411680209724</c:v>
                </c:pt>
                <c:pt idx="4">
                  <c:v>-2.7063385456119105</c:v>
                </c:pt>
                <c:pt idx="5">
                  <c:v>-1.3050535726271149</c:v>
                </c:pt>
                <c:pt idx="6">
                  <c:v>-1.1564613275487856</c:v>
                </c:pt>
              </c:numCache>
            </c:numRef>
          </c:val>
          <c:extLst>
            <c:ext xmlns:c16="http://schemas.microsoft.com/office/drawing/2014/chart" uri="{C3380CC4-5D6E-409C-BE32-E72D297353CC}">
              <c16:uniqueId val="{00000000-445D-4F5C-A4B1-800819888C0E}"/>
            </c:ext>
          </c:extLst>
        </c:ser>
        <c:ser>
          <c:idx val="6"/>
          <c:order val="6"/>
          <c:tx>
            <c:strRef>
              <c:f>'Graf 28+29'!$A$25</c:f>
              <c:strCache>
                <c:ptCount val="1"/>
                <c:pt idx="0">
                  <c:v>Zosúladenie dlh a deficitu (bez hotovosti VS)</c:v>
                </c:pt>
              </c:strCache>
            </c:strRef>
          </c:tx>
          <c:spPr>
            <a:solidFill>
              <a:srgbClr val="D9D3AB">
                <a:lumMod val="60000"/>
                <a:lumOff val="40000"/>
              </a:srgbClr>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28+29'!$B$25:$H$25</c:f>
              <c:numCache>
                <c:formatCode>#\ ##0.0</c:formatCode>
                <c:ptCount val="7"/>
                <c:pt idx="0">
                  <c:v>-0.29406278123741519</c:v>
                </c:pt>
                <c:pt idx="1">
                  <c:v>-4.3989279539440318E-2</c:v>
                </c:pt>
                <c:pt idx="2">
                  <c:v>-1.9211952195345356</c:v>
                </c:pt>
                <c:pt idx="3">
                  <c:v>-0.20697802120043951</c:v>
                </c:pt>
                <c:pt idx="4">
                  <c:v>-9.5503828655201572E-2</c:v>
                </c:pt>
                <c:pt idx="5">
                  <c:v>-0.4470096444533489</c:v>
                </c:pt>
                <c:pt idx="6">
                  <c:v>-0.75114215987626576</c:v>
                </c:pt>
              </c:numCache>
            </c:numRef>
          </c:val>
          <c:extLst>
            <c:ext xmlns:c16="http://schemas.microsoft.com/office/drawing/2014/chart" uri="{C3380CC4-5D6E-409C-BE32-E72D297353CC}">
              <c16:uniqueId val="{00000002-BFDC-48D8-915B-B0C3705EC2CF}"/>
            </c:ext>
          </c:extLst>
        </c:ser>
        <c:dLbls>
          <c:showLegendKey val="0"/>
          <c:showVal val="0"/>
          <c:showCatName val="0"/>
          <c:showSerName val="0"/>
          <c:showPercent val="0"/>
          <c:showBubbleSize val="0"/>
        </c:dLbls>
        <c:gapWidth val="150"/>
        <c:overlap val="100"/>
        <c:axId val="326423288"/>
        <c:axId val="326423680"/>
      </c:barChart>
      <c:lineChart>
        <c:grouping val="standard"/>
        <c:varyColors val="0"/>
        <c:ser>
          <c:idx val="0"/>
          <c:order val="0"/>
          <c:tx>
            <c:strRef>
              <c:f>'Graf 28+29'!$A$22</c:f>
              <c:strCache>
                <c:ptCount val="1"/>
                <c:pt idx="0">
                  <c:v>Zmena hrubého dlhu VS</c:v>
                </c:pt>
              </c:strCache>
            </c:strRef>
          </c:tx>
          <c:spPr>
            <a:ln w="25400" cmpd="sng">
              <a:noFill/>
              <a:prstDash val="solid"/>
            </a:ln>
          </c:spPr>
          <c:marker>
            <c:symbol val="circle"/>
            <c:size val="5"/>
            <c:spPr>
              <a:solidFill>
                <a:sysClr val="windowText" lastClr="000000"/>
              </a:solidFill>
              <a:ln w="15875">
                <a:solidFill>
                  <a:sysClr val="window" lastClr="FFFFFF"/>
                </a:solidFill>
              </a:ln>
            </c:spPr>
          </c:marker>
          <c:dPt>
            <c:idx val="1"/>
            <c:bubble3D val="0"/>
            <c:extLst>
              <c:ext xmlns:c16="http://schemas.microsoft.com/office/drawing/2014/chart" uri="{C3380CC4-5D6E-409C-BE32-E72D297353CC}">
                <c16:uniqueId val="{00000002-445D-4F5C-A4B1-800819888C0E}"/>
              </c:ext>
            </c:extLst>
          </c:dPt>
          <c:dPt>
            <c:idx val="12"/>
            <c:bubble3D val="0"/>
            <c:extLst>
              <c:ext xmlns:c16="http://schemas.microsoft.com/office/drawing/2014/chart" uri="{C3380CC4-5D6E-409C-BE32-E72D297353CC}">
                <c16:uniqueId val="{00000004-445D-4F5C-A4B1-800819888C0E}"/>
              </c:ext>
            </c:extLst>
          </c:dPt>
          <c:dLbls>
            <c:dLbl>
              <c:idx val="0"/>
              <c:spPr>
                <a:solidFill>
                  <a:sysClr val="window" lastClr="FFFFFF"/>
                </a:solidFill>
                <a:ln>
                  <a:solidFill>
                    <a:sysClr val="windowText" lastClr="000000"/>
                  </a:solidFill>
                </a:ln>
                <a:effectLst/>
              </c:spPr>
              <c:txPr>
                <a:bodyPr wrap="square" lIns="38100" tIns="19050" rIns="38100" bIns="19050" anchor="ctr">
                  <a:noAutofit/>
                </a:bodyPr>
                <a:lstStyle/>
                <a:p>
                  <a:pPr>
                    <a:defRPr b="1"/>
                  </a:pPr>
                  <a:endParaRPr lang="en-US"/>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445D-4F5C-A4B1-800819888C0E}"/>
                </c:ext>
              </c:extLst>
            </c:dLbl>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28+29'!$B$21:$G$21</c:f>
              <c:strCache>
                <c:ptCount val="6"/>
                <c:pt idx="0">
                  <c:v>2010-2019</c:v>
                </c:pt>
                <c:pt idx="1">
                  <c:v>2020</c:v>
                </c:pt>
                <c:pt idx="2">
                  <c:v>2021</c:v>
                </c:pt>
                <c:pt idx="3">
                  <c:v>2022</c:v>
                </c:pt>
                <c:pt idx="4">
                  <c:v>2023</c:v>
                </c:pt>
                <c:pt idx="5">
                  <c:v>2024</c:v>
                </c:pt>
              </c:strCache>
            </c:strRef>
          </c:cat>
          <c:val>
            <c:numRef>
              <c:f>'Graf 28+29'!$B$22:$H$22</c:f>
              <c:numCache>
                <c:formatCode>#\ ##0.0</c:formatCode>
                <c:ptCount val="7"/>
                <c:pt idx="0">
                  <c:v>1.1781606185866358</c:v>
                </c:pt>
                <c:pt idx="1">
                  <c:v>11.601856501618911</c:v>
                </c:pt>
                <c:pt idx="2">
                  <c:v>3.3300153310325982</c:v>
                </c:pt>
                <c:pt idx="3">
                  <c:v>-1.4769469835973581</c:v>
                </c:pt>
                <c:pt idx="4">
                  <c:v>-3.5779412525463954</c:v>
                </c:pt>
                <c:pt idx="5">
                  <c:v>0.14793948044172112</c:v>
                </c:pt>
                <c:pt idx="6">
                  <c:v>-0.8874936397598745</c:v>
                </c:pt>
              </c:numCache>
            </c:numRef>
          </c:val>
          <c:smooth val="0"/>
          <c:extLst>
            <c:ext xmlns:c16="http://schemas.microsoft.com/office/drawing/2014/chart" uri="{C3380CC4-5D6E-409C-BE32-E72D297353CC}">
              <c16:uniqueId val="{00000005-BFDC-48D8-915B-B0C3705EC2CF}"/>
            </c:ext>
          </c:extLst>
        </c:ser>
        <c:dLbls>
          <c:showLegendKey val="0"/>
          <c:showVal val="0"/>
          <c:showCatName val="0"/>
          <c:showSerName val="0"/>
          <c:showPercent val="0"/>
          <c:showBubbleSize val="0"/>
        </c:dLbls>
        <c:marker val="1"/>
        <c:smooth val="0"/>
        <c:axId val="326423288"/>
        <c:axId val="326423680"/>
      </c:lineChart>
      <c:catAx>
        <c:axId val="326423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en-US"/>
          </a:p>
        </c:txPr>
        <c:crossAx val="326423680"/>
        <c:crosses val="autoZero"/>
        <c:auto val="1"/>
        <c:lblAlgn val="ctr"/>
        <c:lblOffset val="100"/>
        <c:tickLblSkip val="1"/>
        <c:tickMarkSkip val="1"/>
        <c:noMultiLvlLbl val="0"/>
      </c:catAx>
      <c:valAx>
        <c:axId val="326423680"/>
        <c:scaling>
          <c:orientation val="minMax"/>
          <c:max val="15"/>
          <c:min val="-10"/>
        </c:scaling>
        <c:delete val="0"/>
        <c:axPos val="l"/>
        <c:majorGridlines>
          <c:spPr>
            <a:ln w="3175">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326423288"/>
        <c:crosses val="autoZero"/>
        <c:crossBetween val="between"/>
        <c:majorUnit val="5"/>
      </c:valAx>
      <c:spPr>
        <a:noFill/>
        <a:ln w="25400">
          <a:noFill/>
        </a:ln>
      </c:spPr>
    </c:plotArea>
    <c:legend>
      <c:legendPos val="r"/>
      <c:legendEntry>
        <c:idx val="1"/>
        <c:txPr>
          <a:bodyPr/>
          <a:lstStyle/>
          <a:p>
            <a:pPr>
              <a:defRPr sz="800"/>
            </a:pPr>
            <a:endParaRPr lang="en-US"/>
          </a:p>
        </c:txPr>
      </c:legendEntry>
      <c:legendEntry>
        <c:idx val="2"/>
        <c:delete val="1"/>
      </c:legendEntry>
      <c:layout>
        <c:manualLayout>
          <c:xMode val="edge"/>
          <c:yMode val="edge"/>
          <c:x val="1.8235637212015165E-2"/>
          <c:y val="0.77732992467359596"/>
          <c:w val="0.97277564102843228"/>
          <c:h val="0.19633797151571325"/>
        </c:manualLayout>
      </c:layout>
      <c:overlay val="0"/>
      <c:spPr>
        <a:solidFill>
          <a:srgbClr val="FFFFFF"/>
        </a:solidFill>
        <a:ln w="25400">
          <a:noFill/>
        </a:ln>
      </c:spPr>
      <c:txPr>
        <a:bodyPr/>
        <a:lstStyle/>
        <a:p>
          <a:pPr>
            <a:defRPr sz="800"/>
          </a:pPr>
          <a:endParaRPr lang="en-US"/>
        </a:p>
      </c:txPr>
    </c:legend>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en-US"/>
    </a:p>
  </c:txPr>
  <c:printSettings>
    <c:headerFooter/>
    <c:pageMargins b="0.75" l="0.7" r="0.7" t="0.75" header="0.3" footer="0.3"/>
    <c:pageSetup/>
  </c:printSettings>
  <c:userShapes r:id="rId2"/>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47334918140248"/>
          <c:y val="6.7353603876438517E-2"/>
          <c:w val="0.83237018141037289"/>
          <c:h val="0.61214633555420961"/>
        </c:manualLayout>
      </c:layout>
      <c:barChart>
        <c:barDir val="col"/>
        <c:grouping val="stacked"/>
        <c:varyColors val="0"/>
        <c:ser>
          <c:idx val="2"/>
          <c:order val="1"/>
          <c:tx>
            <c:strRef>
              <c:f>'Graf 28+29'!$I$23</c:f>
              <c:strCache>
                <c:ptCount val="1"/>
                <c:pt idx="0">
                  <c:v>Primary balance</c:v>
                </c:pt>
              </c:strCache>
            </c:strRef>
          </c:tx>
          <c:spPr>
            <a:solidFill>
              <a:srgbClr val="00B0F0"/>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28+29'!$B$23:$H$23</c:f>
              <c:numCache>
                <c:formatCode>#\ ##0.0</c:formatCode>
                <c:ptCount val="7"/>
                <c:pt idx="0">
                  <c:v>1.4800314161367816</c:v>
                </c:pt>
                <c:pt idx="1">
                  <c:v>4.2681373620613519</c:v>
                </c:pt>
                <c:pt idx="2">
                  <c:v>5.0354743203761352</c:v>
                </c:pt>
                <c:pt idx="3">
                  <c:v>4.2215778490997344</c:v>
                </c:pt>
                <c:pt idx="4">
                  <c:v>2.4618491394707229</c:v>
                </c:pt>
                <c:pt idx="5">
                  <c:v>2.3084568164932482</c:v>
                </c:pt>
                <c:pt idx="6">
                  <c:v>2.4523625953606545</c:v>
                </c:pt>
              </c:numCache>
            </c:numRef>
          </c:val>
          <c:extLst>
            <c:ext xmlns:c16="http://schemas.microsoft.com/office/drawing/2014/chart" uri="{C3380CC4-5D6E-409C-BE32-E72D297353CC}">
              <c16:uniqueId val="{00000000-0AE8-4391-A5B0-9D6B4304F1CD}"/>
            </c:ext>
          </c:extLst>
        </c:ser>
        <c:ser>
          <c:idx val="4"/>
          <c:order val="2"/>
          <c:tx>
            <c:strRef>
              <c:f>'Graf 28+29'!$I$24</c:f>
              <c:strCache>
                <c:ptCount val="1"/>
                <c:pt idx="0">
                  <c:v>Interest</c:v>
                </c:pt>
              </c:strCache>
            </c:strRef>
          </c:tx>
          <c:spPr>
            <a:solidFill>
              <a:srgbClr val="2C9ADC">
                <a:lumMod val="40000"/>
                <a:lumOff val="60000"/>
              </a:srgbClr>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28+29'!$B$24:$H$24</c:f>
              <c:numCache>
                <c:formatCode>#\ ##0.0</c:formatCode>
                <c:ptCount val="7"/>
                <c:pt idx="0">
                  <c:v>1.598593043481723</c:v>
                </c:pt>
                <c:pt idx="1">
                  <c:v>1.200123767294246</c:v>
                </c:pt>
                <c:pt idx="2">
                  <c:v>1.1146386261499897</c:v>
                </c:pt>
                <c:pt idx="3">
                  <c:v>0.84886678136843297</c:v>
                </c:pt>
                <c:pt idx="4">
                  <c:v>0.81643469480127306</c:v>
                </c:pt>
                <c:pt idx="5">
                  <c:v>0.92241652541762198</c:v>
                </c:pt>
                <c:pt idx="6">
                  <c:v>1.0206996506032655</c:v>
                </c:pt>
              </c:numCache>
            </c:numRef>
          </c:val>
          <c:extLst>
            <c:ext xmlns:c16="http://schemas.microsoft.com/office/drawing/2014/chart" uri="{C3380CC4-5D6E-409C-BE32-E72D297353CC}">
              <c16:uniqueId val="{00000001-0AE8-4391-A5B0-9D6B4304F1CD}"/>
            </c:ext>
          </c:extLst>
        </c:ser>
        <c:ser>
          <c:idx val="1"/>
          <c:order val="3"/>
          <c:tx>
            <c:strRef>
              <c:f>'Graf 28+29'!$I$26</c:f>
              <c:strCache>
                <c:ptCount val="1"/>
                <c:pt idx="0">
                  <c:v>Real GDP growth</c:v>
                </c:pt>
              </c:strCache>
            </c:strRef>
          </c:tx>
          <c:spPr>
            <a:solidFill>
              <a:srgbClr val="002060"/>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28+29'!$B$26:$H$26</c:f>
              <c:numCache>
                <c:formatCode>#\ ##0.0</c:formatCode>
                <c:ptCount val="7"/>
                <c:pt idx="0">
                  <c:v>-1.4024950603441053</c:v>
                </c:pt>
                <c:pt idx="1">
                  <c:v>2.2484415859583233</c:v>
                </c:pt>
                <c:pt idx="2">
                  <c:v>-1.7921697230222093</c:v>
                </c:pt>
                <c:pt idx="3">
                  <c:v>-1.3952295179483545</c:v>
                </c:pt>
                <c:pt idx="4">
                  <c:v>-3.2448435608400108</c:v>
                </c:pt>
                <c:pt idx="5">
                  <c:v>-1.0379869298585438</c:v>
                </c:pt>
                <c:pt idx="6">
                  <c:v>-1.0435405978846179</c:v>
                </c:pt>
              </c:numCache>
            </c:numRef>
          </c:val>
          <c:extLst>
            <c:ext xmlns:c16="http://schemas.microsoft.com/office/drawing/2014/chart" uri="{C3380CC4-5D6E-409C-BE32-E72D297353CC}">
              <c16:uniqueId val="{00000002-0AE8-4391-A5B0-9D6B4304F1CD}"/>
            </c:ext>
          </c:extLst>
        </c:ser>
        <c:ser>
          <c:idx val="3"/>
          <c:order val="4"/>
          <c:tx>
            <c:strRef>
              <c:f>'Graf 28+29'!$I$28</c:f>
              <c:strCache>
                <c:ptCount val="1"/>
                <c:pt idx="0">
                  <c:v>Currency and deposits</c:v>
                </c:pt>
              </c:strCache>
            </c:strRef>
          </c:tx>
          <c:spPr>
            <a:solidFill>
              <a:srgbClr val="EADE6C"/>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28+29'!$B$28:$H$28</c:f>
              <c:numCache>
                <c:formatCode>#\ ##0.0</c:formatCode>
                <c:ptCount val="7"/>
                <c:pt idx="0">
                  <c:v>0.17851543433648845</c:v>
                </c:pt>
                <c:pt idx="1">
                  <c:v>5.148232468827695</c:v>
                </c:pt>
                <c:pt idx="2">
                  <c:v>2.2034274258709687</c:v>
                </c:pt>
                <c:pt idx="3">
                  <c:v>-0.79184290689575976</c:v>
                </c:pt>
                <c:pt idx="4">
                  <c:v>-0.80953915171126811</c:v>
                </c:pt>
                <c:pt idx="5">
                  <c:v>-0.2928837145301415</c:v>
                </c:pt>
                <c:pt idx="6">
                  <c:v>-1.4094118004141252</c:v>
                </c:pt>
              </c:numCache>
            </c:numRef>
          </c:val>
          <c:extLst>
            <c:ext xmlns:c16="http://schemas.microsoft.com/office/drawing/2014/chart" uri="{C3380CC4-5D6E-409C-BE32-E72D297353CC}">
              <c16:uniqueId val="{00000003-0AE8-4391-A5B0-9D6B4304F1CD}"/>
            </c:ext>
          </c:extLst>
        </c:ser>
        <c:ser>
          <c:idx val="5"/>
          <c:order val="5"/>
          <c:tx>
            <c:strRef>
              <c:f>'Graf 28+29'!$I$27</c:f>
              <c:strCache>
                <c:ptCount val="1"/>
                <c:pt idx="0">
                  <c:v>Deflator</c:v>
                </c:pt>
              </c:strCache>
            </c:strRef>
          </c:tx>
          <c:spPr>
            <a:solidFill>
              <a:srgbClr val="0070C0"/>
            </a:solidFill>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28+29'!$B$27:$H$27</c:f>
              <c:numCache>
                <c:formatCode>#\ ##0.0</c:formatCode>
                <c:ptCount val="7"/>
                <c:pt idx="0">
                  <c:v>-0.38242143378683685</c:v>
                </c:pt>
                <c:pt idx="1">
                  <c:v>-1.2190894029832644</c:v>
                </c:pt>
                <c:pt idx="2">
                  <c:v>-1.3101600988077504</c:v>
                </c:pt>
                <c:pt idx="3">
                  <c:v>-4.1533411680209724</c:v>
                </c:pt>
                <c:pt idx="4">
                  <c:v>-2.7063385456119105</c:v>
                </c:pt>
                <c:pt idx="5">
                  <c:v>-1.3050535726271149</c:v>
                </c:pt>
                <c:pt idx="6">
                  <c:v>-1.1564613275487856</c:v>
                </c:pt>
              </c:numCache>
            </c:numRef>
          </c:val>
          <c:extLst>
            <c:ext xmlns:c16="http://schemas.microsoft.com/office/drawing/2014/chart" uri="{C3380CC4-5D6E-409C-BE32-E72D297353CC}">
              <c16:uniqueId val="{00000004-0AE8-4391-A5B0-9D6B4304F1CD}"/>
            </c:ext>
          </c:extLst>
        </c:ser>
        <c:ser>
          <c:idx val="6"/>
          <c:order val="6"/>
          <c:tx>
            <c:strRef>
              <c:f>'Graf 28+29'!$I$25</c:f>
              <c:strCache>
                <c:ptCount val="1"/>
                <c:pt idx="0">
                  <c:v>Stock-flow adjustment (w/o currency and deposits)</c:v>
                </c:pt>
              </c:strCache>
            </c:strRef>
          </c:tx>
          <c:spPr>
            <a:solidFill>
              <a:srgbClr val="D9D3AB">
                <a:lumMod val="60000"/>
                <a:lumOff val="40000"/>
              </a:srgbClr>
            </a:solidFill>
            <a:ln w="12700">
              <a:noFill/>
              <a:prstDash val="solid"/>
            </a:ln>
          </c:spPr>
          <c:invertIfNegative val="0"/>
          <c:cat>
            <c:strRef>
              <c:f>'Graf 28+29'!$B$21:$H$21</c:f>
              <c:strCache>
                <c:ptCount val="7"/>
                <c:pt idx="0">
                  <c:v>2010-2019</c:v>
                </c:pt>
                <c:pt idx="1">
                  <c:v>2020</c:v>
                </c:pt>
                <c:pt idx="2">
                  <c:v>2021</c:v>
                </c:pt>
                <c:pt idx="3">
                  <c:v>2022</c:v>
                </c:pt>
                <c:pt idx="4">
                  <c:v>2023</c:v>
                </c:pt>
                <c:pt idx="5">
                  <c:v>2024</c:v>
                </c:pt>
                <c:pt idx="6">
                  <c:v>2025</c:v>
                </c:pt>
              </c:strCache>
            </c:strRef>
          </c:cat>
          <c:val>
            <c:numRef>
              <c:f>'Graf 28+29'!$B$25:$H$25</c:f>
              <c:numCache>
                <c:formatCode>#\ ##0.0</c:formatCode>
                <c:ptCount val="7"/>
                <c:pt idx="0">
                  <c:v>-0.29406278123741519</c:v>
                </c:pt>
                <c:pt idx="1">
                  <c:v>-4.3989279539440318E-2</c:v>
                </c:pt>
                <c:pt idx="2">
                  <c:v>-1.9211952195345356</c:v>
                </c:pt>
                <c:pt idx="3">
                  <c:v>-0.20697802120043951</c:v>
                </c:pt>
                <c:pt idx="4">
                  <c:v>-9.5503828655201572E-2</c:v>
                </c:pt>
                <c:pt idx="5">
                  <c:v>-0.4470096444533489</c:v>
                </c:pt>
                <c:pt idx="6">
                  <c:v>-0.75114215987626576</c:v>
                </c:pt>
              </c:numCache>
            </c:numRef>
          </c:val>
          <c:extLst>
            <c:ext xmlns:c16="http://schemas.microsoft.com/office/drawing/2014/chart" uri="{C3380CC4-5D6E-409C-BE32-E72D297353CC}">
              <c16:uniqueId val="{00000005-0AE8-4391-A5B0-9D6B4304F1CD}"/>
            </c:ext>
          </c:extLst>
        </c:ser>
        <c:dLbls>
          <c:showLegendKey val="0"/>
          <c:showVal val="0"/>
          <c:showCatName val="0"/>
          <c:showSerName val="0"/>
          <c:showPercent val="0"/>
          <c:showBubbleSize val="0"/>
        </c:dLbls>
        <c:gapWidth val="150"/>
        <c:overlap val="100"/>
        <c:axId val="326423288"/>
        <c:axId val="326423680"/>
      </c:barChart>
      <c:lineChart>
        <c:grouping val="standard"/>
        <c:varyColors val="0"/>
        <c:ser>
          <c:idx val="0"/>
          <c:order val="0"/>
          <c:tx>
            <c:strRef>
              <c:f>'Graf 28+29'!$I$22</c:f>
              <c:strCache>
                <c:ptCount val="1"/>
                <c:pt idx="0">
                  <c:v>Y-o-y change of gross debt</c:v>
                </c:pt>
              </c:strCache>
            </c:strRef>
          </c:tx>
          <c:spPr>
            <a:ln w="25400" cmpd="sng">
              <a:noFill/>
              <a:prstDash val="solid"/>
            </a:ln>
          </c:spPr>
          <c:marker>
            <c:symbol val="circle"/>
            <c:size val="5"/>
            <c:spPr>
              <a:solidFill>
                <a:sysClr val="windowText" lastClr="000000"/>
              </a:solidFill>
              <a:ln w="15875">
                <a:solidFill>
                  <a:sysClr val="window" lastClr="FFFFFF"/>
                </a:solidFill>
              </a:ln>
            </c:spPr>
          </c:marker>
          <c:dPt>
            <c:idx val="1"/>
            <c:bubble3D val="0"/>
            <c:extLst>
              <c:ext xmlns:c16="http://schemas.microsoft.com/office/drawing/2014/chart" uri="{C3380CC4-5D6E-409C-BE32-E72D297353CC}">
                <c16:uniqueId val="{00000006-0AE8-4391-A5B0-9D6B4304F1CD}"/>
              </c:ext>
            </c:extLst>
          </c:dPt>
          <c:dPt>
            <c:idx val="12"/>
            <c:bubble3D val="0"/>
            <c:extLst>
              <c:ext xmlns:c16="http://schemas.microsoft.com/office/drawing/2014/chart" uri="{C3380CC4-5D6E-409C-BE32-E72D297353CC}">
                <c16:uniqueId val="{00000007-0AE8-4391-A5B0-9D6B4304F1CD}"/>
              </c:ext>
            </c:extLst>
          </c:dPt>
          <c:dLbls>
            <c:dLbl>
              <c:idx val="0"/>
              <c:spPr>
                <a:solidFill>
                  <a:sysClr val="window" lastClr="FFFFFF"/>
                </a:solidFill>
                <a:ln>
                  <a:solidFill>
                    <a:sysClr val="windowText" lastClr="000000"/>
                  </a:solidFill>
                </a:ln>
                <a:effectLst/>
              </c:spPr>
              <c:txPr>
                <a:bodyPr wrap="square" lIns="38100" tIns="19050" rIns="38100" bIns="19050" anchor="ctr">
                  <a:noAutofit/>
                </a:bodyPr>
                <a:lstStyle/>
                <a:p>
                  <a:pPr>
                    <a:defRPr b="1"/>
                  </a:pPr>
                  <a:endParaRPr lang="en-US"/>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0AE8-4391-A5B0-9D6B4304F1CD}"/>
                </c:ext>
              </c:extLst>
            </c:dLbl>
            <c:spPr>
              <a:solidFill>
                <a:sysClr val="window" lastClr="FFFFFF"/>
              </a:solidFill>
              <a:ln>
                <a:solidFill>
                  <a:sysClr val="windowText" lastClr="000000"/>
                </a:solidFill>
              </a:ln>
              <a:effectLst/>
            </c:spPr>
            <c:txPr>
              <a:bodyPr wrap="square" lIns="38100" tIns="19050" rIns="38100" bIns="19050" anchor="ctr">
                <a:spAutoFit/>
              </a:bodyPr>
              <a:lstStyle/>
              <a:p>
                <a:pPr>
                  <a:defRPr b="1"/>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28+29'!$B$21:$G$21</c:f>
              <c:strCache>
                <c:ptCount val="6"/>
                <c:pt idx="0">
                  <c:v>2010-2019</c:v>
                </c:pt>
                <c:pt idx="1">
                  <c:v>2020</c:v>
                </c:pt>
                <c:pt idx="2">
                  <c:v>2021</c:v>
                </c:pt>
                <c:pt idx="3">
                  <c:v>2022</c:v>
                </c:pt>
                <c:pt idx="4">
                  <c:v>2023</c:v>
                </c:pt>
                <c:pt idx="5">
                  <c:v>2024</c:v>
                </c:pt>
              </c:strCache>
            </c:strRef>
          </c:cat>
          <c:val>
            <c:numRef>
              <c:f>'Graf 28+29'!$B$22:$H$22</c:f>
              <c:numCache>
                <c:formatCode>#\ ##0.0</c:formatCode>
                <c:ptCount val="7"/>
                <c:pt idx="0">
                  <c:v>1.1781606185866358</c:v>
                </c:pt>
                <c:pt idx="1">
                  <c:v>11.601856501618911</c:v>
                </c:pt>
                <c:pt idx="2">
                  <c:v>3.3300153310325982</c:v>
                </c:pt>
                <c:pt idx="3">
                  <c:v>-1.4769469835973581</c:v>
                </c:pt>
                <c:pt idx="4">
                  <c:v>-3.5779412525463954</c:v>
                </c:pt>
                <c:pt idx="5">
                  <c:v>0.14793948044172112</c:v>
                </c:pt>
                <c:pt idx="6">
                  <c:v>-0.8874936397598745</c:v>
                </c:pt>
              </c:numCache>
            </c:numRef>
          </c:val>
          <c:smooth val="0"/>
          <c:extLst>
            <c:ext xmlns:c16="http://schemas.microsoft.com/office/drawing/2014/chart" uri="{C3380CC4-5D6E-409C-BE32-E72D297353CC}">
              <c16:uniqueId val="{00000009-0AE8-4391-A5B0-9D6B4304F1CD}"/>
            </c:ext>
          </c:extLst>
        </c:ser>
        <c:dLbls>
          <c:showLegendKey val="0"/>
          <c:showVal val="0"/>
          <c:showCatName val="0"/>
          <c:showSerName val="0"/>
          <c:showPercent val="0"/>
          <c:showBubbleSize val="0"/>
        </c:dLbls>
        <c:marker val="1"/>
        <c:smooth val="0"/>
        <c:axId val="326423288"/>
        <c:axId val="326423680"/>
      </c:lineChart>
      <c:catAx>
        <c:axId val="326423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en-US"/>
          </a:p>
        </c:txPr>
        <c:crossAx val="326423680"/>
        <c:crosses val="autoZero"/>
        <c:auto val="1"/>
        <c:lblAlgn val="ctr"/>
        <c:lblOffset val="100"/>
        <c:tickLblSkip val="1"/>
        <c:tickMarkSkip val="1"/>
        <c:noMultiLvlLbl val="0"/>
      </c:catAx>
      <c:valAx>
        <c:axId val="326423680"/>
        <c:scaling>
          <c:orientation val="minMax"/>
          <c:max val="15"/>
          <c:min val="-10"/>
        </c:scaling>
        <c:delete val="0"/>
        <c:axPos val="l"/>
        <c:majorGridlines>
          <c:spPr>
            <a:ln w="3175">
              <a:solidFill>
                <a:sysClr val="window" lastClr="FFFFFF">
                  <a:lumMod val="75000"/>
                </a:sysClr>
              </a:solidFill>
              <a:prstDash val="sysDot"/>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326423288"/>
        <c:crosses val="autoZero"/>
        <c:crossBetween val="between"/>
        <c:majorUnit val="5"/>
      </c:valAx>
      <c:spPr>
        <a:noFill/>
        <a:ln w="25400">
          <a:noFill/>
        </a:ln>
      </c:spPr>
    </c:plotArea>
    <c:legend>
      <c:legendPos val="r"/>
      <c:legendEntry>
        <c:idx val="1"/>
        <c:txPr>
          <a:bodyPr/>
          <a:lstStyle/>
          <a:p>
            <a:pPr>
              <a:defRPr sz="700"/>
            </a:pPr>
            <a:endParaRPr lang="en-US"/>
          </a:p>
        </c:txPr>
      </c:legendEntry>
      <c:legendEntry>
        <c:idx val="2"/>
        <c:delete val="1"/>
      </c:legendEntry>
      <c:layout>
        <c:manualLayout>
          <c:xMode val="edge"/>
          <c:yMode val="edge"/>
          <c:x val="4.7675405604974234E-3"/>
          <c:y val="0.75626426584945039"/>
          <c:w val="0.97277564102843228"/>
          <c:h val="0.24373559883961873"/>
        </c:manualLayout>
      </c:layout>
      <c:overlay val="0"/>
      <c:spPr>
        <a:solidFill>
          <a:srgbClr val="FFFFFF"/>
        </a:solidFill>
        <a:ln w="25400">
          <a:noFill/>
        </a:ln>
      </c:spPr>
      <c:txPr>
        <a:bodyPr/>
        <a:lstStyle/>
        <a:p>
          <a:pPr>
            <a:defRPr sz="700"/>
          </a:pPr>
          <a:endParaRPr lang="en-US"/>
        </a:p>
      </c:txPr>
    </c:legend>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Narrow" panose="020B0606020202030204" pitchFamily="34" charset="0"/>
          <a:ea typeface="Arial"/>
          <a:cs typeface="Arial"/>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'Tab 2 + Graf 2'!$J$15</c:f>
              <c:strCache>
                <c:ptCount val="1"/>
                <c:pt idx="0">
                  <c:v>Fondy EÚ</c:v>
                </c:pt>
              </c:strCache>
            </c:strRef>
          </c:tx>
          <c:spPr>
            <a:solidFill>
              <a:schemeClr val="bg1">
                <a:lumMod val="65000"/>
              </a:schemeClr>
            </a:solidFill>
            <a:ln>
              <a:noFill/>
            </a:ln>
            <a:effectLst/>
          </c:spPr>
          <c:invertIfNegative val="0"/>
          <c:cat>
            <c:numRef>
              <c:f>'Tab 2 + Graf 2'!$K$13:$AA$13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2'!$K$15:$AA$15</c:f>
              <c:numCache>
                <c:formatCode>0.0</c:formatCode>
                <c:ptCount val="17"/>
                <c:pt idx="0">
                  <c:v>1.3858000392400001</c:v>
                </c:pt>
                <c:pt idx="1">
                  <c:v>1.2833699292199998</c:v>
                </c:pt>
                <c:pt idx="2">
                  <c:v>1.16508914671</c:v>
                </c:pt>
                <c:pt idx="3">
                  <c:v>1.1040810760199999</c:v>
                </c:pt>
                <c:pt idx="4">
                  <c:v>1.0751658763</c:v>
                </c:pt>
                <c:pt idx="5">
                  <c:v>2.81654151096</c:v>
                </c:pt>
                <c:pt idx="6">
                  <c:v>0.36088635676000003</c:v>
                </c:pt>
                <c:pt idx="7">
                  <c:v>0.5448147242000001</c:v>
                </c:pt>
                <c:pt idx="8">
                  <c:v>1.00806776471</c:v>
                </c:pt>
                <c:pt idx="9">
                  <c:v>0.94604048491999992</c:v>
                </c:pt>
                <c:pt idx="10">
                  <c:v>0.90013201985000002</c:v>
                </c:pt>
                <c:pt idx="11">
                  <c:v>0.80502676714999988</c:v>
                </c:pt>
                <c:pt idx="12">
                  <c:v>1.3974821627899516</c:v>
                </c:pt>
                <c:pt idx="13">
                  <c:v>2.970522494858852</c:v>
                </c:pt>
                <c:pt idx="14">
                  <c:v>1.1107646694392006</c:v>
                </c:pt>
                <c:pt idx="15">
                  <c:v>0.82591833273215609</c:v>
                </c:pt>
                <c:pt idx="16">
                  <c:v>0.75232982528501091</c:v>
                </c:pt>
              </c:numCache>
            </c:numRef>
          </c:val>
          <c:extLst>
            <c:ext xmlns:c16="http://schemas.microsoft.com/office/drawing/2014/chart" uri="{C3380CC4-5D6E-409C-BE32-E72D297353CC}">
              <c16:uniqueId val="{00000001-B541-4C95-AAFE-9E2B0D8DA6B9}"/>
            </c:ext>
          </c:extLst>
        </c:ser>
        <c:ser>
          <c:idx val="0"/>
          <c:order val="1"/>
          <c:tx>
            <c:strRef>
              <c:f>'Tab 2 + Graf 2'!$J$14</c:f>
              <c:strCache>
                <c:ptCount val="1"/>
                <c:pt idx="0">
                  <c:v>RRP</c:v>
                </c:pt>
              </c:strCache>
            </c:strRef>
          </c:tx>
          <c:spPr>
            <a:solidFill>
              <a:srgbClr val="369ADC"/>
            </a:solidFill>
            <a:ln>
              <a:noFill/>
            </a:ln>
            <a:effectLst/>
          </c:spPr>
          <c:invertIfNegative val="0"/>
          <c:cat>
            <c:numRef>
              <c:f>'Tab 2 + Graf 2'!$K$13:$AA$13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2'!$K$14:$AA$14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1.374710393744931</c:v>
                </c:pt>
                <c:pt idx="13">
                  <c:v>1.5948073323897793</c:v>
                </c:pt>
                <c:pt idx="14">
                  <c:v>1.5459601787282184</c:v>
                </c:pt>
                <c:pt idx="15">
                  <c:v>1.0909372376491089</c:v>
                </c:pt>
                <c:pt idx="16">
                  <c:v>0.55017310749575832</c:v>
                </c:pt>
              </c:numCache>
            </c:numRef>
          </c:val>
          <c:extLst>
            <c:ext xmlns:c16="http://schemas.microsoft.com/office/drawing/2014/chart" uri="{C3380CC4-5D6E-409C-BE32-E72D297353CC}">
              <c16:uniqueId val="{00000002-B541-4C95-AAFE-9E2B0D8DA6B9}"/>
            </c:ext>
          </c:extLst>
        </c:ser>
        <c:dLbls>
          <c:showLegendKey val="0"/>
          <c:showVal val="0"/>
          <c:showCatName val="0"/>
          <c:showSerName val="0"/>
          <c:showPercent val="0"/>
          <c:showBubbleSize val="0"/>
        </c:dLbls>
        <c:gapWidth val="40"/>
        <c:overlap val="100"/>
        <c:axId val="304192768"/>
        <c:axId val="304193160"/>
      </c:barChart>
      <c:catAx>
        <c:axId val="304192768"/>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3160"/>
        <c:crosses val="autoZero"/>
        <c:auto val="1"/>
        <c:lblAlgn val="ctr"/>
        <c:lblOffset val="100"/>
        <c:noMultiLvlLbl val="0"/>
      </c:catAx>
      <c:valAx>
        <c:axId val="304193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78244118567753E-2"/>
          <c:y val="4.9691822667490865E-2"/>
          <c:w val="0.87488261215054541"/>
          <c:h val="0.83686340954191518"/>
        </c:manualLayout>
      </c:layout>
      <c:areaChart>
        <c:grouping val="standard"/>
        <c:varyColors val="0"/>
        <c:ser>
          <c:idx val="0"/>
          <c:order val="0"/>
          <c:tx>
            <c:strRef>
              <c:f>'Graf 28+29'!$L$22</c:f>
              <c:strCache>
                <c:ptCount val="1"/>
                <c:pt idx="0">
                  <c:v>Scenár nezmenených politík</c:v>
                </c:pt>
              </c:strCache>
            </c:strRef>
          </c:tx>
          <c:spPr>
            <a:solidFill>
              <a:schemeClr val="accent1">
                <a:lumMod val="40000"/>
                <a:lumOff val="60000"/>
              </a:schemeClr>
            </a:solidFill>
            <a:ln>
              <a:noFill/>
            </a:ln>
            <a:effectLst/>
          </c:spPr>
          <c:cat>
            <c:numRef>
              <c:f>[77]Graf!$F$22:$Z$22</c:f>
              <c:numCache>
                <c:formatCode>General</c:formatCode>
                <c:ptCount val="21"/>
              </c:numCache>
            </c:numRef>
          </c:cat>
          <c:val>
            <c:numRef>
              <c:f>'Graf 28+29'!$M$22:$AG$22</c:f>
              <c:numCache>
                <c:formatCode>0.0</c:formatCode>
                <c:ptCount val="21"/>
                <c:pt idx="0">
                  <c:v>59.744350879996823</c:v>
                </c:pt>
                <c:pt idx="1">
                  <c:v>63.074366211029421</c:v>
                </c:pt>
                <c:pt idx="2">
                  <c:v>61.597419227432063</c:v>
                </c:pt>
                <c:pt idx="3">
                  <c:v>58.001633142084728</c:v>
                </c:pt>
                <c:pt idx="4">
                  <c:v>58.95520262108186</c:v>
                </c:pt>
                <c:pt idx="5">
                  <c:v>59.31493096432262</c:v>
                </c:pt>
                <c:pt idx="6">
                  <c:v>60.458762202892927</c:v>
                </c:pt>
                <c:pt idx="7">
                  <c:v>64.101886519660397</c:v>
                </c:pt>
                <c:pt idx="8">
                  <c:v>67.737777896630959</c:v>
                </c:pt>
                <c:pt idx="9">
                  <c:v>70.594431488963551</c:v>
                </c:pt>
                <c:pt idx="10">
                  <c:v>71.972287049543183</c:v>
                </c:pt>
                <c:pt idx="11">
                  <c:v>74.781616524902603</c:v>
                </c:pt>
                <c:pt idx="12">
                  <c:v>77.711149378363601</c:v>
                </c:pt>
                <c:pt idx="13">
                  <c:v>80.765707829851536</c:v>
                </c:pt>
                <c:pt idx="14">
                  <c:v>83.935071001856883</c:v>
                </c:pt>
                <c:pt idx="15">
                  <c:v>87.288189829543185</c:v>
                </c:pt>
                <c:pt idx="16">
                  <c:v>90.851719484870131</c:v>
                </c:pt>
                <c:pt idx="17">
                  <c:v>94.659458444353419</c:v>
                </c:pt>
                <c:pt idx="18">
                  <c:v>98.688950343086816</c:v>
                </c:pt>
                <c:pt idx="19">
                  <c:v>102.92516072002232</c:v>
                </c:pt>
                <c:pt idx="20">
                  <c:v>107.33621636329234</c:v>
                </c:pt>
              </c:numCache>
            </c:numRef>
          </c:val>
          <c:extLst>
            <c:ext xmlns:c16="http://schemas.microsoft.com/office/drawing/2014/chart" uri="{C3380CC4-5D6E-409C-BE32-E72D297353CC}">
              <c16:uniqueId val="{00000000-94F3-4DA1-88B7-0AFF654A52EA}"/>
            </c:ext>
          </c:extLst>
        </c:ser>
        <c:dLbls>
          <c:showLegendKey val="0"/>
          <c:showVal val="0"/>
          <c:showCatName val="0"/>
          <c:showSerName val="0"/>
          <c:showPercent val="0"/>
          <c:showBubbleSize val="0"/>
        </c:dLbls>
        <c:axId val="1019327656"/>
        <c:axId val="1019325360"/>
      </c:areaChart>
      <c:lineChart>
        <c:grouping val="standard"/>
        <c:varyColors val="0"/>
        <c:ser>
          <c:idx val="1"/>
          <c:order val="1"/>
          <c:tx>
            <c:strRef>
              <c:f>'Graf 28+29'!$L$23</c:f>
              <c:strCache>
                <c:ptCount val="1"/>
                <c:pt idx="0">
                  <c:v>Scenár - ciele rozpočtu (výdavkové limity)</c:v>
                </c:pt>
              </c:strCache>
            </c:strRef>
          </c:tx>
          <c:spPr>
            <a:ln w="12700" cap="rnd">
              <a:solidFill>
                <a:srgbClr val="FF0000"/>
              </a:solidFill>
              <a:prstDash val="sysDash"/>
              <a:round/>
            </a:ln>
            <a:effectLst/>
          </c:spPr>
          <c:marker>
            <c:symbol val="none"/>
          </c:marker>
          <c:cat>
            <c:numRef>
              <c:f>'Graf 28+29'!$M$21:$AG$21</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28+29'!$M$23:$AG$23</c:f>
              <c:numCache>
                <c:formatCode>0.0</c:formatCode>
                <c:ptCount val="21"/>
                <c:pt idx="0">
                  <c:v>59.744350879996823</c:v>
                </c:pt>
                <c:pt idx="1">
                  <c:v>63.074366211029421</c:v>
                </c:pt>
                <c:pt idx="2">
                  <c:v>61.597419227432063</c:v>
                </c:pt>
                <c:pt idx="3">
                  <c:v>57.139444386167561</c:v>
                </c:pt>
                <c:pt idx="4">
                  <c:v>56.415801774462061</c:v>
                </c:pt>
                <c:pt idx="5">
                  <c:v>54.145798426782001</c:v>
                </c:pt>
                <c:pt idx="6">
                  <c:v>52.944401951879897</c:v>
                </c:pt>
                <c:pt idx="7">
                  <c:v>53.519787110408771</c:v>
                </c:pt>
                <c:pt idx="8">
                  <c:v>53.43711489510352</c:v>
                </c:pt>
                <c:pt idx="9">
                  <c:v>52.070789876548254</c:v>
                </c:pt>
                <c:pt idx="10">
                  <c:v>48.858958795017962</c:v>
                </c:pt>
                <c:pt idx="11">
                  <c:v>46.745627310768214</c:v>
                </c:pt>
                <c:pt idx="12">
                  <c:v>44.713349153557274</c:v>
                </c:pt>
                <c:pt idx="13">
                  <c:v>42.761303422124655</c:v>
                </c:pt>
                <c:pt idx="14">
                  <c:v>40.889043066628822</c:v>
                </c:pt>
                <c:pt idx="15">
                  <c:v>39.111865431489619</c:v>
                </c:pt>
                <c:pt idx="16">
                  <c:v>37.426617030359772</c:v>
                </c:pt>
                <c:pt idx="17">
                  <c:v>35.830941927820028</c:v>
                </c:pt>
                <c:pt idx="18">
                  <c:v>34.307365327631274</c:v>
                </c:pt>
                <c:pt idx="19">
                  <c:v>32.847033390080639</c:v>
                </c:pt>
                <c:pt idx="20">
                  <c:v>31.44590317756958</c:v>
                </c:pt>
              </c:numCache>
            </c:numRef>
          </c:val>
          <c:smooth val="0"/>
          <c:extLst>
            <c:ext xmlns:c16="http://schemas.microsoft.com/office/drawing/2014/chart" uri="{C3380CC4-5D6E-409C-BE32-E72D297353CC}">
              <c16:uniqueId val="{00000001-94F3-4DA1-88B7-0AFF654A52EA}"/>
            </c:ext>
          </c:extLst>
        </c:ser>
        <c:dLbls>
          <c:showLegendKey val="0"/>
          <c:showVal val="0"/>
          <c:showCatName val="0"/>
          <c:showSerName val="0"/>
          <c:showPercent val="0"/>
          <c:showBubbleSize val="0"/>
        </c:dLbls>
        <c:marker val="1"/>
        <c:smooth val="0"/>
        <c:axId val="1019327656"/>
        <c:axId val="1019325360"/>
      </c:lineChart>
      <c:dateAx>
        <c:axId val="101932765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5360"/>
        <c:crosses val="autoZero"/>
        <c:auto val="0"/>
        <c:lblOffset val="100"/>
        <c:baseTimeUnit val="days"/>
        <c:majorUnit val="2"/>
        <c:majorTimeUnit val="days"/>
        <c:minorUnit val="1"/>
      </c:dateAx>
      <c:valAx>
        <c:axId val="1019325360"/>
        <c:scaling>
          <c:orientation val="minMax"/>
          <c:max val="110"/>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7656"/>
        <c:crosses val="autoZero"/>
        <c:crossBetween val="between"/>
      </c:valAx>
      <c:spPr>
        <a:noFill/>
        <a:ln>
          <a:noFill/>
        </a:ln>
        <a:effectLst/>
      </c:spPr>
    </c:plotArea>
    <c:legend>
      <c:legendPos val="t"/>
      <c:layout>
        <c:manualLayout>
          <c:xMode val="edge"/>
          <c:yMode val="edge"/>
          <c:x val="0.10703363914373089"/>
          <c:y val="5.5401686217936272E-2"/>
          <c:w val="0.64923547400611625"/>
          <c:h val="0.199276375455918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78244118567753E-2"/>
          <c:y val="4.9691822667490865E-2"/>
          <c:w val="0.87488261215054541"/>
          <c:h val="0.83686340954191518"/>
        </c:manualLayout>
      </c:layout>
      <c:areaChart>
        <c:grouping val="standard"/>
        <c:varyColors val="0"/>
        <c:ser>
          <c:idx val="0"/>
          <c:order val="0"/>
          <c:tx>
            <c:strRef>
              <c:f>'Graf 28+29'!$AH$22</c:f>
              <c:strCache>
                <c:ptCount val="1"/>
                <c:pt idx="0">
                  <c:v>No policy-change scenario</c:v>
                </c:pt>
              </c:strCache>
            </c:strRef>
          </c:tx>
          <c:spPr>
            <a:solidFill>
              <a:schemeClr val="accent1">
                <a:lumMod val="40000"/>
                <a:lumOff val="60000"/>
              </a:schemeClr>
            </a:solidFill>
            <a:ln>
              <a:noFill/>
            </a:ln>
            <a:effectLst/>
          </c:spPr>
          <c:cat>
            <c:numRef>
              <c:f>[77]Graf!$F$22:$Z$22</c:f>
              <c:numCache>
                <c:formatCode>General</c:formatCode>
                <c:ptCount val="21"/>
              </c:numCache>
            </c:numRef>
          </c:cat>
          <c:val>
            <c:numRef>
              <c:f>'Graf 28+29'!$M$22:$AG$22</c:f>
              <c:numCache>
                <c:formatCode>0.0</c:formatCode>
                <c:ptCount val="21"/>
                <c:pt idx="0">
                  <c:v>59.744350879996823</c:v>
                </c:pt>
                <c:pt idx="1">
                  <c:v>63.074366211029421</c:v>
                </c:pt>
                <c:pt idx="2">
                  <c:v>61.597419227432063</c:v>
                </c:pt>
                <c:pt idx="3">
                  <c:v>58.001633142084728</c:v>
                </c:pt>
                <c:pt idx="4">
                  <c:v>58.95520262108186</c:v>
                </c:pt>
                <c:pt idx="5">
                  <c:v>59.31493096432262</c:v>
                </c:pt>
                <c:pt idx="6">
                  <c:v>60.458762202892927</c:v>
                </c:pt>
                <c:pt idx="7">
                  <c:v>64.101886519660397</c:v>
                </c:pt>
                <c:pt idx="8">
                  <c:v>67.737777896630959</c:v>
                </c:pt>
                <c:pt idx="9">
                  <c:v>70.594431488963551</c:v>
                </c:pt>
                <c:pt idx="10">
                  <c:v>71.972287049543183</c:v>
                </c:pt>
                <c:pt idx="11">
                  <c:v>74.781616524902603</c:v>
                </c:pt>
                <c:pt idx="12">
                  <c:v>77.711149378363601</c:v>
                </c:pt>
                <c:pt idx="13">
                  <c:v>80.765707829851536</c:v>
                </c:pt>
                <c:pt idx="14">
                  <c:v>83.935071001856883</c:v>
                </c:pt>
                <c:pt idx="15">
                  <c:v>87.288189829543185</c:v>
                </c:pt>
                <c:pt idx="16">
                  <c:v>90.851719484870131</c:v>
                </c:pt>
                <c:pt idx="17">
                  <c:v>94.659458444353419</c:v>
                </c:pt>
                <c:pt idx="18">
                  <c:v>98.688950343086816</c:v>
                </c:pt>
                <c:pt idx="19">
                  <c:v>102.92516072002232</c:v>
                </c:pt>
                <c:pt idx="20">
                  <c:v>107.33621636329234</c:v>
                </c:pt>
              </c:numCache>
            </c:numRef>
          </c:val>
          <c:extLst>
            <c:ext xmlns:c16="http://schemas.microsoft.com/office/drawing/2014/chart" uri="{C3380CC4-5D6E-409C-BE32-E72D297353CC}">
              <c16:uniqueId val="{00000000-9F72-447E-8F87-077D0224B3EC}"/>
            </c:ext>
          </c:extLst>
        </c:ser>
        <c:dLbls>
          <c:showLegendKey val="0"/>
          <c:showVal val="0"/>
          <c:showCatName val="0"/>
          <c:showSerName val="0"/>
          <c:showPercent val="0"/>
          <c:showBubbleSize val="0"/>
        </c:dLbls>
        <c:axId val="1019327656"/>
        <c:axId val="1019325360"/>
      </c:areaChart>
      <c:lineChart>
        <c:grouping val="standard"/>
        <c:varyColors val="0"/>
        <c:ser>
          <c:idx val="1"/>
          <c:order val="1"/>
          <c:tx>
            <c:strRef>
              <c:f>'Graf 28+29'!$AH$23</c:f>
              <c:strCache>
                <c:ptCount val="1"/>
                <c:pt idx="0">
                  <c:v>Scenario - budgetary targets (expenditure ceilings)</c:v>
                </c:pt>
              </c:strCache>
            </c:strRef>
          </c:tx>
          <c:spPr>
            <a:ln w="12700" cap="rnd">
              <a:solidFill>
                <a:srgbClr val="FF0000"/>
              </a:solidFill>
              <a:prstDash val="sysDash"/>
              <a:round/>
            </a:ln>
            <a:effectLst/>
          </c:spPr>
          <c:marker>
            <c:symbol val="none"/>
          </c:marker>
          <c:cat>
            <c:numRef>
              <c:f>'Graf 28+29'!$M$21:$AG$21</c:f>
              <c:numCache>
                <c:formatCode>General</c:formatCode>
                <c:ptCount val="2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numCache>
            </c:numRef>
          </c:cat>
          <c:val>
            <c:numRef>
              <c:f>'Graf 28+29'!$M$23:$AG$23</c:f>
              <c:numCache>
                <c:formatCode>0.0</c:formatCode>
                <c:ptCount val="21"/>
                <c:pt idx="0">
                  <c:v>59.744350879996823</c:v>
                </c:pt>
                <c:pt idx="1">
                  <c:v>63.074366211029421</c:v>
                </c:pt>
                <c:pt idx="2">
                  <c:v>61.597419227432063</c:v>
                </c:pt>
                <c:pt idx="3">
                  <c:v>57.139444386167561</c:v>
                </c:pt>
                <c:pt idx="4">
                  <c:v>56.415801774462061</c:v>
                </c:pt>
                <c:pt idx="5">
                  <c:v>54.145798426782001</c:v>
                </c:pt>
                <c:pt idx="6">
                  <c:v>52.944401951879897</c:v>
                </c:pt>
                <c:pt idx="7">
                  <c:v>53.519787110408771</c:v>
                </c:pt>
                <c:pt idx="8">
                  <c:v>53.43711489510352</c:v>
                </c:pt>
                <c:pt idx="9">
                  <c:v>52.070789876548254</c:v>
                </c:pt>
                <c:pt idx="10">
                  <c:v>48.858958795017962</c:v>
                </c:pt>
                <c:pt idx="11">
                  <c:v>46.745627310768214</c:v>
                </c:pt>
                <c:pt idx="12">
                  <c:v>44.713349153557274</c:v>
                </c:pt>
                <c:pt idx="13">
                  <c:v>42.761303422124655</c:v>
                </c:pt>
                <c:pt idx="14">
                  <c:v>40.889043066628822</c:v>
                </c:pt>
                <c:pt idx="15">
                  <c:v>39.111865431489619</c:v>
                </c:pt>
                <c:pt idx="16">
                  <c:v>37.426617030359772</c:v>
                </c:pt>
                <c:pt idx="17">
                  <c:v>35.830941927820028</c:v>
                </c:pt>
                <c:pt idx="18">
                  <c:v>34.307365327631274</c:v>
                </c:pt>
                <c:pt idx="19">
                  <c:v>32.847033390080639</c:v>
                </c:pt>
                <c:pt idx="20">
                  <c:v>31.44590317756958</c:v>
                </c:pt>
              </c:numCache>
            </c:numRef>
          </c:val>
          <c:smooth val="0"/>
          <c:extLst>
            <c:ext xmlns:c16="http://schemas.microsoft.com/office/drawing/2014/chart" uri="{C3380CC4-5D6E-409C-BE32-E72D297353CC}">
              <c16:uniqueId val="{00000001-9F72-447E-8F87-077D0224B3EC}"/>
            </c:ext>
          </c:extLst>
        </c:ser>
        <c:dLbls>
          <c:showLegendKey val="0"/>
          <c:showVal val="0"/>
          <c:showCatName val="0"/>
          <c:showSerName val="0"/>
          <c:showPercent val="0"/>
          <c:showBubbleSize val="0"/>
        </c:dLbls>
        <c:marker val="1"/>
        <c:smooth val="0"/>
        <c:axId val="1019327656"/>
        <c:axId val="1019325360"/>
      </c:lineChart>
      <c:dateAx>
        <c:axId val="101932765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5360"/>
        <c:crosses val="autoZero"/>
        <c:auto val="0"/>
        <c:lblOffset val="100"/>
        <c:baseTimeUnit val="days"/>
        <c:majorUnit val="2"/>
        <c:majorTimeUnit val="days"/>
        <c:minorUnit val="1"/>
      </c:dateAx>
      <c:valAx>
        <c:axId val="1019325360"/>
        <c:scaling>
          <c:orientation val="minMax"/>
          <c:max val="110"/>
        </c:scaling>
        <c:delete val="0"/>
        <c:axPos val="l"/>
        <c:majorGridlines>
          <c:spPr>
            <a:ln w="3175"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crossAx val="1019327656"/>
        <c:crosses val="autoZero"/>
        <c:crossBetween val="between"/>
      </c:valAx>
      <c:spPr>
        <a:noFill/>
        <a:ln>
          <a:noFill/>
        </a:ln>
        <a:effectLst/>
      </c:spPr>
    </c:plotArea>
    <c:legend>
      <c:legendPos val="t"/>
      <c:layout>
        <c:manualLayout>
          <c:xMode val="edge"/>
          <c:yMode val="edge"/>
          <c:x val="0.10703363914373089"/>
          <c:y val="5.5401686217936272E-2"/>
          <c:w val="0.64923547400611625"/>
          <c:h val="0.199276375455918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zero"/>
    <c:showDLblsOverMax val="0"/>
  </c:chart>
  <c:spPr>
    <a:noFill/>
    <a:ln w="9525" cap="flat" cmpd="sng" algn="ctr">
      <a:noFill/>
      <a:round/>
    </a:ln>
    <a:effectLst/>
  </c:spPr>
  <c:txPr>
    <a:bodyPr/>
    <a:lstStyle/>
    <a:p>
      <a:pPr>
        <a:defRPr sz="800">
          <a:solidFill>
            <a:schemeClr val="tx1"/>
          </a:solidFill>
          <a:latin typeface="Arial Narrow" panose="020B060602020203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30+31'!$B$8</c:f>
              <c:strCache>
                <c:ptCount val="1"/>
                <c:pt idx="0">
                  <c:v>Vysoké riziko</c:v>
                </c:pt>
              </c:strCache>
            </c:strRef>
          </c:tx>
          <c:spPr>
            <a:gradFill>
              <a:gsLst>
                <a:gs pos="80000">
                  <a:srgbClr val="FFC000"/>
                </a:gs>
                <a:gs pos="27000">
                  <a:srgbClr val="FF0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30+31'!$C$8:$P$8</c:f>
              <c:numCache>
                <c:formatCode>0.0</c:formatCode>
                <c:ptCount val="14"/>
                <c:pt idx="0">
                  <c:v>7</c:v>
                </c:pt>
                <c:pt idx="1">
                  <c:v>7</c:v>
                </c:pt>
                <c:pt idx="2">
                  <c:v>7</c:v>
                </c:pt>
                <c:pt idx="3">
                  <c:v>7</c:v>
                </c:pt>
                <c:pt idx="4">
                  <c:v>7</c:v>
                </c:pt>
                <c:pt idx="5">
                  <c:v>7</c:v>
                </c:pt>
                <c:pt idx="6">
                  <c:v>7</c:v>
                </c:pt>
                <c:pt idx="7">
                  <c:v>7</c:v>
                </c:pt>
                <c:pt idx="8">
                  <c:v>7</c:v>
                </c:pt>
                <c:pt idx="9">
                  <c:v>7</c:v>
                </c:pt>
                <c:pt idx="10">
                  <c:v>7</c:v>
                </c:pt>
                <c:pt idx="11">
                  <c:v>7</c:v>
                </c:pt>
                <c:pt idx="12">
                  <c:v>7</c:v>
                </c:pt>
                <c:pt idx="13">
                  <c:v>7</c:v>
                </c:pt>
              </c:numCache>
            </c:numRef>
          </c:val>
          <c:extLst>
            <c:ext xmlns:c16="http://schemas.microsoft.com/office/drawing/2014/chart" uri="{C3380CC4-5D6E-409C-BE32-E72D297353CC}">
              <c16:uniqueId val="{00000000-27F2-4A54-8E59-FA92114662B8}"/>
            </c:ext>
          </c:extLst>
        </c:ser>
        <c:ser>
          <c:idx val="2"/>
          <c:order val="2"/>
          <c:tx>
            <c:strRef>
              <c:f>'Graf 30+31'!$B$7</c:f>
              <c:strCache>
                <c:ptCount val="1"/>
                <c:pt idx="0">
                  <c:v>Stredné riziko</c:v>
                </c:pt>
              </c:strCache>
            </c:strRef>
          </c:tx>
          <c:spPr>
            <a:gradFill>
              <a:gsLst>
                <a:gs pos="97000">
                  <a:srgbClr val="FFC000"/>
                </a:gs>
                <a:gs pos="100000">
                  <a:srgbClr val="00B05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30+31'!$C$7:$P$7</c:f>
              <c:numCache>
                <c:formatCode>0.0</c:formatCode>
                <c:ptCount val="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numCache>
            </c:numRef>
          </c:val>
          <c:extLst>
            <c:ext xmlns:c16="http://schemas.microsoft.com/office/drawing/2014/chart" uri="{C3380CC4-5D6E-409C-BE32-E72D297353CC}">
              <c16:uniqueId val="{00000001-27F2-4A54-8E59-FA92114662B8}"/>
            </c:ext>
          </c:extLst>
        </c:ser>
        <c:ser>
          <c:idx val="1"/>
          <c:order val="3"/>
          <c:tx>
            <c:strRef>
              <c:f>'Graf 30+31'!$B$6</c:f>
              <c:strCache>
                <c:ptCount val="1"/>
                <c:pt idx="0">
                  <c:v>Nízke riziko</c:v>
                </c:pt>
              </c:strCache>
            </c:strRef>
          </c:tx>
          <c:spPr>
            <a:gradFill>
              <a:gsLst>
                <a:gs pos="19000">
                  <a:srgbClr val="00B050"/>
                </a:gs>
                <a:gs pos="0">
                  <a:srgbClr val="FFC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30+31'!$C$6:$P$6</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extLst>
            <c:ext xmlns:c16="http://schemas.microsoft.com/office/drawing/2014/chart" uri="{C3380CC4-5D6E-409C-BE32-E72D297353CC}">
              <c16:uniqueId val="{00000002-27F2-4A54-8E59-FA92114662B8}"/>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30+31'!$B$4</c:f>
              <c:strCache>
                <c:ptCount val="1"/>
                <c:pt idx="0">
                  <c:v>EK (ref. úroveň dlhu - 60 % HDP)</c:v>
                </c:pt>
              </c:strCache>
            </c:strRef>
          </c:tx>
          <c:spPr>
            <a:solidFill>
              <a:schemeClr val="tx1"/>
            </a:solidFill>
            <a:ln>
              <a:noFill/>
            </a:ln>
            <a:effectLst/>
          </c:spPr>
          <c:invertIfNegative val="0"/>
          <c:dLbls>
            <c:dLbl>
              <c:idx val="9"/>
              <c:tx>
                <c:rich>
                  <a:bodyPr/>
                  <a:lstStyle/>
                  <a:p>
                    <a:r>
                      <a:rPr lang="en-US"/>
                      <a:t>3,2*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F2-4A54-8E59-FA92114662B8}"/>
                </c:ext>
              </c:extLst>
            </c:dLbl>
            <c:dLbl>
              <c:idx val="10"/>
              <c:layout>
                <c:manualLayout>
                  <c:x val="0"/>
                  <c:y val="1.4483415348998947E-2"/>
                </c:manualLayout>
              </c:layout>
              <c:tx>
                <c:rich>
                  <a:bodyPr/>
                  <a:lstStyle/>
                  <a:p>
                    <a:r>
                      <a:rPr lang="en-US"/>
                      <a:t>1,9*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F2-4A54-8E59-FA92114662B8}"/>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30+31'!$C$4:$P$4</c:f>
              <c:numCache>
                <c:formatCode>0.0</c:formatCode>
                <c:ptCount val="14"/>
                <c:pt idx="1">
                  <c:v>1.3</c:v>
                </c:pt>
                <c:pt idx="2">
                  <c:v>5.7</c:v>
                </c:pt>
                <c:pt idx="3">
                  <c:v>2.2000000000000002</c:v>
                </c:pt>
                <c:pt idx="4">
                  <c:v>-0.7</c:v>
                </c:pt>
                <c:pt idx="5">
                  <c:v>-2.1</c:v>
                </c:pt>
                <c:pt idx="6">
                  <c:v>-2.6</c:v>
                </c:pt>
                <c:pt idx="7">
                  <c:v>-2.9</c:v>
                </c:pt>
                <c:pt idx="8">
                  <c:v>-1.8</c:v>
                </c:pt>
                <c:pt idx="9">
                  <c:v>3.2</c:v>
                </c:pt>
                <c:pt idx="10" formatCode="General">
                  <c:v>1.9</c:v>
                </c:pt>
              </c:numCache>
            </c:numRef>
          </c:val>
          <c:extLst>
            <c:ext xmlns:c16="http://schemas.microsoft.com/office/drawing/2014/chart" uri="{C3380CC4-5D6E-409C-BE32-E72D297353CC}">
              <c16:uniqueId val="{00000005-27F2-4A54-8E59-FA92114662B8}"/>
            </c:ext>
          </c:extLst>
        </c:ser>
        <c:ser>
          <c:idx val="6"/>
          <c:order val="5"/>
          <c:tx>
            <c:strRef>
              <c:f>'Graf 30+31'!$B$5</c:f>
              <c:strCache>
                <c:ptCount val="1"/>
                <c:pt idx="0">
                  <c:v>Program stability 2022</c:v>
                </c:pt>
              </c:strCache>
            </c:strRef>
          </c:tx>
          <c:spPr>
            <a:solidFill>
              <a:srgbClr val="2C9ADC"/>
            </a:solidFill>
            <a:ln>
              <a:noFill/>
            </a:ln>
            <a:effectLst/>
          </c:spPr>
          <c:invertIfNegative val="0"/>
          <c:dLbls>
            <c:numFmt formatCode="#,##0.0" sourceLinked="0"/>
            <c:spPr>
              <a:solidFill>
                <a:srgbClr val="2C9ADC"/>
              </a:solid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30+31'!$C$5:$P$5</c:f>
              <c:numCache>
                <c:formatCode>0.0</c:formatCode>
                <c:ptCount val="14"/>
                <c:pt idx="11" formatCode="General">
                  <c:v>3.4</c:v>
                </c:pt>
                <c:pt idx="12" formatCode="General">
                  <c:v>0.5</c:v>
                </c:pt>
              </c:numCache>
            </c:numRef>
          </c:val>
          <c:extLst xmlns:c15="http://schemas.microsoft.com/office/drawing/2012/chart">
            <c:ext xmlns:c16="http://schemas.microsoft.com/office/drawing/2014/chart" uri="{C3380CC4-5D6E-409C-BE32-E72D297353CC}">
              <c16:uniqueId val="{00000010-27F2-4A54-8E59-FA92114662B8}"/>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30+31'!$B$9</c:f>
              <c:strCache>
                <c:ptCount val="1"/>
                <c:pt idx="0">
                  <c:v>Hranica</c:v>
                </c:pt>
              </c:strCache>
            </c:strRef>
          </c:tx>
          <c:spPr>
            <a:ln w="28575" cap="rnd">
              <a:solidFill>
                <a:srgbClr val="FF0000"/>
              </a:solidFill>
              <a:prstDash val="sysDot"/>
              <a:round/>
            </a:ln>
            <a:effectLst/>
          </c:spPr>
          <c:marker>
            <c:symbol val="none"/>
          </c:marker>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30+31'!$C$9:$P$9</c:f>
              <c:numCache>
                <c:formatCode>0.0</c:formatCode>
                <c:ptCount val="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numCache>
            </c:numRef>
          </c:val>
          <c:smooth val="0"/>
          <c:extLst>
            <c:ext xmlns:c16="http://schemas.microsoft.com/office/drawing/2014/chart" uri="{C3380CC4-5D6E-409C-BE32-E72D297353CC}">
              <c16:uniqueId val="{00000011-27F2-4A54-8E59-FA92114662B8}"/>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7"/>
          <c:min val="-5"/>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manualLayout>
          <c:xMode val="edge"/>
          <c:yMode val="edge"/>
          <c:x val="3.213156354477826E-3"/>
          <c:y val="0.85292547235775928"/>
          <c:w val="0.98187968879434362"/>
          <c:h val="0.1325644650471253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30+31'!$A$8</c:f>
              <c:strCache>
                <c:ptCount val="1"/>
                <c:pt idx="0">
                  <c:v>High risk</c:v>
                </c:pt>
              </c:strCache>
            </c:strRef>
          </c:tx>
          <c:spPr>
            <a:gradFill>
              <a:gsLst>
                <a:gs pos="80000">
                  <a:srgbClr val="FFC000"/>
                </a:gs>
                <a:gs pos="27000">
                  <a:srgbClr val="FF0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30+31'!$C$8:$P$8</c:f>
              <c:numCache>
                <c:formatCode>0.0</c:formatCode>
                <c:ptCount val="14"/>
                <c:pt idx="0">
                  <c:v>7</c:v>
                </c:pt>
                <c:pt idx="1">
                  <c:v>7</c:v>
                </c:pt>
                <c:pt idx="2">
                  <c:v>7</c:v>
                </c:pt>
                <c:pt idx="3">
                  <c:v>7</c:v>
                </c:pt>
                <c:pt idx="4">
                  <c:v>7</c:v>
                </c:pt>
                <c:pt idx="5">
                  <c:v>7</c:v>
                </c:pt>
                <c:pt idx="6">
                  <c:v>7</c:v>
                </c:pt>
                <c:pt idx="7">
                  <c:v>7</c:v>
                </c:pt>
                <c:pt idx="8">
                  <c:v>7</c:v>
                </c:pt>
                <c:pt idx="9">
                  <c:v>7</c:v>
                </c:pt>
                <c:pt idx="10">
                  <c:v>7</c:v>
                </c:pt>
                <c:pt idx="11">
                  <c:v>7</c:v>
                </c:pt>
                <c:pt idx="12">
                  <c:v>7</c:v>
                </c:pt>
                <c:pt idx="13">
                  <c:v>7</c:v>
                </c:pt>
              </c:numCache>
            </c:numRef>
          </c:val>
          <c:extLst>
            <c:ext xmlns:c16="http://schemas.microsoft.com/office/drawing/2014/chart" uri="{C3380CC4-5D6E-409C-BE32-E72D297353CC}">
              <c16:uniqueId val="{00000000-3B38-4FDB-BB9B-E0CE8A08A131}"/>
            </c:ext>
          </c:extLst>
        </c:ser>
        <c:ser>
          <c:idx val="2"/>
          <c:order val="2"/>
          <c:tx>
            <c:strRef>
              <c:f>'Graf 30+31'!$B$7</c:f>
              <c:strCache>
                <c:ptCount val="1"/>
                <c:pt idx="0">
                  <c:v>Stredné riziko</c:v>
                </c:pt>
              </c:strCache>
            </c:strRef>
          </c:tx>
          <c:spPr>
            <a:gradFill>
              <a:gsLst>
                <a:gs pos="97000">
                  <a:srgbClr val="FFC000"/>
                </a:gs>
                <a:gs pos="100000">
                  <a:srgbClr val="00B05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30+31'!$C$7:$P$7</c:f>
              <c:numCache>
                <c:formatCode>0.0</c:formatCode>
                <c:ptCount val="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numCache>
            </c:numRef>
          </c:val>
          <c:extLst>
            <c:ext xmlns:c16="http://schemas.microsoft.com/office/drawing/2014/chart" uri="{C3380CC4-5D6E-409C-BE32-E72D297353CC}">
              <c16:uniqueId val="{00000001-3B38-4FDB-BB9B-E0CE8A08A131}"/>
            </c:ext>
          </c:extLst>
        </c:ser>
        <c:ser>
          <c:idx val="1"/>
          <c:order val="3"/>
          <c:tx>
            <c:strRef>
              <c:f>'Graf 30+31'!$A$6</c:f>
              <c:strCache>
                <c:ptCount val="1"/>
                <c:pt idx="0">
                  <c:v>Low risk</c:v>
                </c:pt>
              </c:strCache>
            </c:strRef>
          </c:tx>
          <c:spPr>
            <a:gradFill>
              <a:gsLst>
                <a:gs pos="19000">
                  <a:srgbClr val="00B050"/>
                </a:gs>
                <a:gs pos="0">
                  <a:srgbClr val="FFC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30+31'!$C$6:$P$6</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extLst>
            <c:ext xmlns:c16="http://schemas.microsoft.com/office/drawing/2014/chart" uri="{C3380CC4-5D6E-409C-BE32-E72D297353CC}">
              <c16:uniqueId val="{00000002-3B38-4FDB-BB9B-E0CE8A08A131}"/>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30+31'!$A$4</c:f>
              <c:strCache>
                <c:ptCount val="1"/>
                <c:pt idx="0">
                  <c:v>EC (ref. Debt - 60 % of GDP)</c:v>
                </c:pt>
              </c:strCache>
            </c:strRef>
          </c:tx>
          <c:spPr>
            <a:solidFill>
              <a:schemeClr val="tx1"/>
            </a:solidFill>
            <a:ln>
              <a:noFill/>
            </a:ln>
            <a:effectLst/>
          </c:spPr>
          <c:invertIfNegative val="0"/>
          <c:dLbls>
            <c:dLbl>
              <c:idx val="9"/>
              <c:tx>
                <c:rich>
                  <a:bodyPr/>
                  <a:lstStyle/>
                  <a:p>
                    <a:r>
                      <a:rPr lang="en-US"/>
                      <a:t>3,2*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38-4FDB-BB9B-E0CE8A08A131}"/>
                </c:ext>
              </c:extLst>
            </c:dLbl>
            <c:dLbl>
              <c:idx val="10"/>
              <c:layout>
                <c:manualLayout>
                  <c:x val="0"/>
                  <c:y val="1.4483415348998947E-2"/>
                </c:manualLayout>
              </c:layout>
              <c:tx>
                <c:rich>
                  <a:bodyPr/>
                  <a:lstStyle/>
                  <a:p>
                    <a:r>
                      <a:rPr lang="en-US"/>
                      <a:t>1,9*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38-4FDB-BB9B-E0CE8A08A131}"/>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30+31'!$C$4:$P$4</c:f>
              <c:numCache>
                <c:formatCode>0.0</c:formatCode>
                <c:ptCount val="14"/>
                <c:pt idx="1">
                  <c:v>1.3</c:v>
                </c:pt>
                <c:pt idx="2">
                  <c:v>5.7</c:v>
                </c:pt>
                <c:pt idx="3">
                  <c:v>2.2000000000000002</c:v>
                </c:pt>
                <c:pt idx="4">
                  <c:v>-0.7</c:v>
                </c:pt>
                <c:pt idx="5">
                  <c:v>-2.1</c:v>
                </c:pt>
                <c:pt idx="6">
                  <c:v>-2.6</c:v>
                </c:pt>
                <c:pt idx="7">
                  <c:v>-2.9</c:v>
                </c:pt>
                <c:pt idx="8">
                  <c:v>-1.8</c:v>
                </c:pt>
                <c:pt idx="9">
                  <c:v>3.2</c:v>
                </c:pt>
                <c:pt idx="10" formatCode="General">
                  <c:v>1.9</c:v>
                </c:pt>
              </c:numCache>
            </c:numRef>
          </c:val>
          <c:extLst>
            <c:ext xmlns:c16="http://schemas.microsoft.com/office/drawing/2014/chart" uri="{C3380CC4-5D6E-409C-BE32-E72D297353CC}">
              <c16:uniqueId val="{00000005-3B38-4FDB-BB9B-E0CE8A08A131}"/>
            </c:ext>
          </c:extLst>
        </c:ser>
        <c:ser>
          <c:idx val="6"/>
          <c:order val="5"/>
          <c:tx>
            <c:strRef>
              <c:f>'Graf 30+31'!$A$5</c:f>
              <c:strCache>
                <c:ptCount val="1"/>
                <c:pt idx="0">
                  <c:v>SCP 2022</c:v>
                </c:pt>
              </c:strCache>
            </c:strRef>
          </c:tx>
          <c:spPr>
            <a:solidFill>
              <a:srgbClr val="2C9ADC"/>
            </a:solidFill>
            <a:ln>
              <a:noFill/>
            </a:ln>
            <a:effectLst/>
          </c:spPr>
          <c:invertIfNegative val="0"/>
          <c:dLbls>
            <c:numFmt formatCode="#,##0.0" sourceLinked="0"/>
            <c:spPr>
              <a:solidFill>
                <a:srgbClr val="2C9ADC"/>
              </a:solid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30+31'!$C$5:$P$5</c:f>
              <c:numCache>
                <c:formatCode>0.0</c:formatCode>
                <c:ptCount val="14"/>
                <c:pt idx="11" formatCode="General">
                  <c:v>3.4</c:v>
                </c:pt>
                <c:pt idx="12" formatCode="General">
                  <c:v>0.5</c:v>
                </c:pt>
              </c:numCache>
            </c:numRef>
          </c:val>
          <c:extLst xmlns:c15="http://schemas.microsoft.com/office/drawing/2012/chart">
            <c:ext xmlns:c16="http://schemas.microsoft.com/office/drawing/2014/chart" uri="{C3380CC4-5D6E-409C-BE32-E72D297353CC}">
              <c16:uniqueId val="{00000006-3B38-4FDB-BB9B-E0CE8A08A131}"/>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30+31'!$B$9</c:f>
              <c:strCache>
                <c:ptCount val="1"/>
                <c:pt idx="0">
                  <c:v>Hranica</c:v>
                </c:pt>
              </c:strCache>
            </c:strRef>
          </c:tx>
          <c:spPr>
            <a:ln w="28575" cap="rnd">
              <a:solidFill>
                <a:srgbClr val="FF0000"/>
              </a:solidFill>
              <a:prstDash val="sysDot"/>
              <a:round/>
            </a:ln>
            <a:effectLst/>
          </c:spPr>
          <c:marker>
            <c:symbol val="none"/>
          </c:marker>
          <c:cat>
            <c:numRef>
              <c:f>'Graf 30+31'!$C$3:$P$3</c:f>
              <c:numCache>
                <c:formatCode>0</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30+31'!$C$9:$P$9</c:f>
              <c:numCache>
                <c:formatCode>0.0</c:formatCode>
                <c:ptCount val="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numCache>
            </c:numRef>
          </c:val>
          <c:smooth val="0"/>
          <c:extLst>
            <c:ext xmlns:c16="http://schemas.microsoft.com/office/drawing/2014/chart" uri="{C3380CC4-5D6E-409C-BE32-E72D297353CC}">
              <c16:uniqueId val="{00000007-3B38-4FDB-BB9B-E0CE8A08A131}"/>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7"/>
          <c:min val="-5"/>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manualLayout>
          <c:xMode val="edge"/>
          <c:yMode val="edge"/>
          <c:x val="3.213156354477826E-3"/>
          <c:y val="0.85292547235775928"/>
          <c:w val="0.98187968879434362"/>
          <c:h val="0.1325644650471253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30+31'!$B$38</c:f>
              <c:strCache>
                <c:ptCount val="1"/>
                <c:pt idx="0">
                  <c:v>Vysoké riziko</c:v>
                </c:pt>
              </c:strCache>
            </c:strRef>
          </c:tx>
          <c:spPr>
            <a:gradFill>
              <a:gsLst>
                <a:gs pos="72000">
                  <a:srgbClr val="FFC000"/>
                </a:gs>
                <a:gs pos="19000">
                  <a:srgbClr val="FF0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30+31'!$C$38:$P$38</c:f>
              <c:numCache>
                <c:formatCode>0.0</c:formatCode>
                <c:ptCount val="14"/>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numCache>
            </c:numRef>
          </c:val>
          <c:extLst>
            <c:ext xmlns:c16="http://schemas.microsoft.com/office/drawing/2014/chart" uri="{C3380CC4-5D6E-409C-BE32-E72D297353CC}">
              <c16:uniqueId val="{00000000-31F7-4A85-89E9-38D49764EBB0}"/>
            </c:ext>
          </c:extLst>
        </c:ser>
        <c:ser>
          <c:idx val="2"/>
          <c:order val="2"/>
          <c:tx>
            <c:strRef>
              <c:f>'Graf 30+31'!$B$37</c:f>
              <c:strCache>
                <c:ptCount val="1"/>
                <c:pt idx="0">
                  <c:v>Stredné riziko</c:v>
                </c:pt>
              </c:strCache>
            </c:strRef>
          </c:tx>
          <c:spPr>
            <a:gradFill>
              <a:gsLst>
                <a:gs pos="97000">
                  <a:srgbClr val="FFC000"/>
                </a:gs>
                <a:gs pos="100000">
                  <a:srgbClr val="00B05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30+31'!$C$37:$P$37</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extLst>
            <c:ext xmlns:c16="http://schemas.microsoft.com/office/drawing/2014/chart" uri="{C3380CC4-5D6E-409C-BE32-E72D297353CC}">
              <c16:uniqueId val="{00000001-31F7-4A85-89E9-38D49764EBB0}"/>
            </c:ext>
          </c:extLst>
        </c:ser>
        <c:ser>
          <c:idx val="1"/>
          <c:order val="3"/>
          <c:tx>
            <c:strRef>
              <c:f>'Graf 30+31'!$B$36</c:f>
              <c:strCache>
                <c:ptCount val="1"/>
                <c:pt idx="0">
                  <c:v>Nízke riziko</c:v>
                </c:pt>
              </c:strCache>
            </c:strRef>
          </c:tx>
          <c:spPr>
            <a:gradFill>
              <a:gsLst>
                <a:gs pos="0">
                  <a:srgbClr val="FFC000"/>
                </a:gs>
                <a:gs pos="31000">
                  <a:srgbClr val="00B050"/>
                </a:gs>
              </a:gsLst>
              <a:lin ang="5400000" scaled="1"/>
            </a:gradFill>
            <a:ln>
              <a:noFill/>
            </a:ln>
            <a:effectLst/>
          </c:spPr>
          <c:trendline>
            <c:spPr>
              <a:ln w="19050" cap="rnd">
                <a:noFill/>
                <a:prstDash val="sysDot"/>
              </a:ln>
              <a:effectLst/>
            </c:spPr>
            <c:trendlineType val="linear"/>
            <c:dispRSqr val="0"/>
            <c:dispEq val="0"/>
          </c:trendline>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30+31'!$C$36:$P$36</c:f>
              <c:numCache>
                <c:formatCode>0.0</c:formatCode>
                <c:ptCount val="14"/>
                <c:pt idx="0">
                  <c:v>2</c:v>
                </c:pt>
                <c:pt idx="1">
                  <c:v>2</c:v>
                </c:pt>
                <c:pt idx="2">
                  <c:v>2</c:v>
                </c:pt>
                <c:pt idx="3">
                  <c:v>2</c:v>
                </c:pt>
                <c:pt idx="4">
                  <c:v>2</c:v>
                </c:pt>
                <c:pt idx="5">
                  <c:v>2</c:v>
                </c:pt>
                <c:pt idx="6">
                  <c:v>2</c:v>
                </c:pt>
                <c:pt idx="7">
                  <c:v>2</c:v>
                </c:pt>
                <c:pt idx="8">
                  <c:v>2</c:v>
                </c:pt>
                <c:pt idx="9">
                  <c:v>2</c:v>
                </c:pt>
                <c:pt idx="10">
                  <c:v>2</c:v>
                </c:pt>
                <c:pt idx="11">
                  <c:v>2</c:v>
                </c:pt>
                <c:pt idx="12">
                  <c:v>2</c:v>
                </c:pt>
                <c:pt idx="13">
                  <c:v>2</c:v>
                </c:pt>
              </c:numCache>
            </c:numRef>
          </c:val>
          <c:extLst>
            <c:ext xmlns:c16="http://schemas.microsoft.com/office/drawing/2014/chart" uri="{C3380CC4-5D6E-409C-BE32-E72D297353CC}">
              <c16:uniqueId val="{00000002-31F7-4A85-89E9-38D49764EBB0}"/>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30+31'!$B$34</c:f>
              <c:strCache>
                <c:ptCount val="1"/>
                <c:pt idx="0">
                  <c:v>EK</c:v>
                </c:pt>
              </c:strCache>
            </c:strRef>
          </c:tx>
          <c:spPr>
            <a:solidFill>
              <a:schemeClr val="tx1"/>
            </a:solidFill>
            <a:ln>
              <a:noFill/>
            </a:ln>
            <a:effectLst/>
          </c:spPr>
          <c:invertIfNegative val="0"/>
          <c:dLbls>
            <c:dLbl>
              <c:idx val="9"/>
              <c:tx>
                <c:rich>
                  <a:bodyPr/>
                  <a:lstStyle/>
                  <a:p>
                    <a:r>
                      <a:rPr lang="en-US"/>
                      <a:t>7,7*</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F7-4A85-89E9-38D49764EBB0}"/>
                </c:ext>
              </c:extLst>
            </c:dLbl>
            <c:dLbl>
              <c:idx val="10"/>
              <c:tx>
                <c:rich>
                  <a:bodyPr/>
                  <a:lstStyle/>
                  <a:p>
                    <a:r>
                      <a:rPr lang="en-US"/>
                      <a:t>8,2*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7-4A85-89E9-38D49764EBB0}"/>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30+31'!$C$33:$P$33</c:f>
              <c:numCache>
                <c:formatCode>General</c:formatCode>
                <c:ptCount val="14"/>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pt idx="12" formatCode="0">
                  <c:v>2025</c:v>
                </c:pt>
              </c:numCache>
            </c:numRef>
          </c:cat>
          <c:val>
            <c:numRef>
              <c:f>'Graf 30+31'!$C$34:$P$34</c:f>
              <c:numCache>
                <c:formatCode>0.0</c:formatCode>
                <c:ptCount val="14"/>
                <c:pt idx="1">
                  <c:v>3</c:v>
                </c:pt>
                <c:pt idx="2">
                  <c:v>7.4</c:v>
                </c:pt>
                <c:pt idx="3">
                  <c:v>6.9</c:v>
                </c:pt>
                <c:pt idx="4">
                  <c:v>3.5</c:v>
                </c:pt>
                <c:pt idx="5">
                  <c:v>2.4</c:v>
                </c:pt>
                <c:pt idx="6">
                  <c:v>2.4</c:v>
                </c:pt>
                <c:pt idx="7">
                  <c:v>2.5</c:v>
                </c:pt>
                <c:pt idx="8">
                  <c:v>3.8</c:v>
                </c:pt>
                <c:pt idx="9">
                  <c:v>7.7</c:v>
                </c:pt>
                <c:pt idx="10" formatCode="General">
                  <c:v>8.1999999999999993</c:v>
                </c:pt>
              </c:numCache>
            </c:numRef>
          </c:val>
          <c:extLst>
            <c:ext xmlns:c16="http://schemas.microsoft.com/office/drawing/2014/chart" uri="{C3380CC4-5D6E-409C-BE32-E72D297353CC}">
              <c16:uniqueId val="{00000005-31F7-4A85-89E9-38D49764EBB0}"/>
            </c:ext>
          </c:extLst>
        </c:ser>
        <c:ser>
          <c:idx val="6"/>
          <c:order val="5"/>
          <c:tx>
            <c:strRef>
              <c:f>'Graf 30+31'!$B$35</c:f>
              <c:strCache>
                <c:ptCount val="1"/>
                <c:pt idx="0">
                  <c:v>Program stability 2022</c:v>
                </c:pt>
              </c:strCache>
            </c:strRef>
          </c:tx>
          <c:spPr>
            <a:solidFill>
              <a:srgbClr val="2C9ADC"/>
            </a:solidFill>
            <a:ln>
              <a:noFill/>
            </a:ln>
            <a:effectLst/>
          </c:spPr>
          <c:invertIfNegative val="0"/>
          <c:dLbls>
            <c:dLbl>
              <c:idx val="10"/>
              <c:layout>
                <c:manualLayout>
                  <c:x val="0"/>
                  <c:y val="7.09298682324109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F7-4A85-89E9-38D49764EBB0}"/>
                </c:ext>
              </c:extLst>
            </c:dLbl>
            <c: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1F7-4A85-89E9-38D49764EBB0}"/>
                </c:ext>
              </c:extLst>
            </c:dLbl>
            <c:dLbl>
              <c:idx val="12"/>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1F7-4A85-89E9-38D49764EBB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30+31'!$C$33:$P$33</c:f>
              <c:numCache>
                <c:formatCode>General</c:formatCode>
                <c:ptCount val="14"/>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pt idx="12" formatCode="0">
                  <c:v>2025</c:v>
                </c:pt>
              </c:numCache>
            </c:numRef>
          </c:cat>
          <c:val>
            <c:numRef>
              <c:f>'Graf 30+31'!$C$35:$P$35</c:f>
              <c:numCache>
                <c:formatCode>0.0</c:formatCode>
                <c:ptCount val="14"/>
                <c:pt idx="11" formatCode="General">
                  <c:v>10.8</c:v>
                </c:pt>
                <c:pt idx="12" formatCode="General">
                  <c:v>8.4</c:v>
                </c:pt>
              </c:numCache>
            </c:numRef>
          </c:val>
          <c:extLst xmlns:c15="http://schemas.microsoft.com/office/drawing/2012/chart">
            <c:ext xmlns:c16="http://schemas.microsoft.com/office/drawing/2014/chart" uri="{C3380CC4-5D6E-409C-BE32-E72D297353CC}">
              <c16:uniqueId val="{00000013-31F7-4A85-89E9-38D49764EBB0}"/>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30+31'!$B$39</c:f>
              <c:strCache>
                <c:ptCount val="1"/>
                <c:pt idx="0">
                  <c:v>Hranica</c:v>
                </c:pt>
              </c:strCache>
            </c:strRef>
          </c:tx>
          <c:spPr>
            <a:ln w="28575" cap="rnd">
              <a:solidFill>
                <a:srgbClr val="FF0000"/>
              </a:solidFill>
              <a:prstDash val="sysDot"/>
              <a:round/>
            </a:ln>
            <a:effectLst/>
          </c:spPr>
          <c:marker>
            <c:symbol val="none"/>
          </c:marker>
          <c:cat>
            <c:numRef>
              <c:f>[79]PS_2022!$B$79:$O$79</c:f>
              <c:numCache>
                <c:formatCode>General</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30+31'!$C$39:$P$39</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smooth val="0"/>
          <c:extLst>
            <c:ext xmlns:c16="http://schemas.microsoft.com/office/drawing/2014/chart" uri="{C3380CC4-5D6E-409C-BE32-E72D297353CC}">
              <c16:uniqueId val="{00000014-31F7-4A85-89E9-38D49764EBB0}"/>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12"/>
          <c:min val="0"/>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egendEntry>
        <c:idx val="6"/>
        <c:delete val="1"/>
      </c:legendEntry>
      <c:layout>
        <c:manualLayout>
          <c:xMode val="edge"/>
          <c:yMode val="edge"/>
          <c:x val="5.0000010762040734E-2"/>
          <c:y val="0.87856320913730845"/>
          <c:w val="0.89999997847591851"/>
          <c:h val="9.998744565884393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85583785326856E-2"/>
          <c:y val="6.1478205382093427E-2"/>
          <c:w val="0.82111710061024823"/>
          <c:h val="0.71355448297595647"/>
        </c:manualLayout>
      </c:layout>
      <c:areaChart>
        <c:grouping val="standard"/>
        <c:varyColors val="0"/>
        <c:ser>
          <c:idx val="3"/>
          <c:order val="1"/>
          <c:tx>
            <c:strRef>
              <c:f>'Graf 30+31'!$A$38</c:f>
              <c:strCache>
                <c:ptCount val="1"/>
                <c:pt idx="0">
                  <c:v>High risk</c:v>
                </c:pt>
              </c:strCache>
            </c:strRef>
          </c:tx>
          <c:spPr>
            <a:gradFill>
              <a:gsLst>
                <a:gs pos="72000">
                  <a:srgbClr val="FFC000"/>
                </a:gs>
                <a:gs pos="19000">
                  <a:srgbClr val="FF000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30+31'!$C$38:$P$38</c:f>
              <c:numCache>
                <c:formatCode>0.0</c:formatCode>
                <c:ptCount val="14"/>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numCache>
            </c:numRef>
          </c:val>
          <c:extLst>
            <c:ext xmlns:c16="http://schemas.microsoft.com/office/drawing/2014/chart" uri="{C3380CC4-5D6E-409C-BE32-E72D297353CC}">
              <c16:uniqueId val="{00000000-EE53-4A17-BAC3-BD62A074ADE0}"/>
            </c:ext>
          </c:extLst>
        </c:ser>
        <c:ser>
          <c:idx val="2"/>
          <c:order val="2"/>
          <c:tx>
            <c:strRef>
              <c:f>'Graf 30+31'!$A$37</c:f>
              <c:strCache>
                <c:ptCount val="1"/>
                <c:pt idx="0">
                  <c:v>Medium risk</c:v>
                </c:pt>
              </c:strCache>
            </c:strRef>
          </c:tx>
          <c:spPr>
            <a:gradFill>
              <a:gsLst>
                <a:gs pos="97000">
                  <a:srgbClr val="FFC000"/>
                </a:gs>
                <a:gs pos="100000">
                  <a:srgbClr val="00B050"/>
                </a:gs>
              </a:gsLst>
              <a:lin ang="5400000" scaled="1"/>
            </a:gradFill>
            <a:ln>
              <a:noFill/>
            </a:ln>
            <a:effectLst/>
          </c:spPr>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30+31'!$C$37:$P$37</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extLst>
            <c:ext xmlns:c16="http://schemas.microsoft.com/office/drawing/2014/chart" uri="{C3380CC4-5D6E-409C-BE32-E72D297353CC}">
              <c16:uniqueId val="{00000001-EE53-4A17-BAC3-BD62A074ADE0}"/>
            </c:ext>
          </c:extLst>
        </c:ser>
        <c:ser>
          <c:idx val="1"/>
          <c:order val="3"/>
          <c:tx>
            <c:strRef>
              <c:f>'Graf 30+31'!$A$36</c:f>
              <c:strCache>
                <c:ptCount val="1"/>
                <c:pt idx="0">
                  <c:v>Low risk</c:v>
                </c:pt>
              </c:strCache>
            </c:strRef>
          </c:tx>
          <c:spPr>
            <a:gradFill>
              <a:gsLst>
                <a:gs pos="0">
                  <a:srgbClr val="FFC000"/>
                </a:gs>
                <a:gs pos="31000">
                  <a:srgbClr val="00B050"/>
                </a:gs>
              </a:gsLst>
              <a:lin ang="5400000" scaled="1"/>
            </a:gradFill>
            <a:ln>
              <a:noFill/>
            </a:ln>
            <a:effectLst/>
          </c:spPr>
          <c:trendline>
            <c:spPr>
              <a:ln w="19050" cap="rnd">
                <a:noFill/>
                <a:prstDash val="sysDot"/>
              </a:ln>
              <a:effectLst/>
            </c:spPr>
            <c:trendlineType val="linear"/>
            <c:dispRSqr val="0"/>
            <c:dispEq val="0"/>
          </c:trendline>
          <c:cat>
            <c:numRef>
              <c:f>[78]Okt_2021!$B$109:$M$109</c:f>
              <c:numCache>
                <c:formatCode>General</c:formatCode>
                <c:ptCount val="12"/>
                <c:pt idx="1">
                  <c:v>2006</c:v>
                </c:pt>
                <c:pt idx="2">
                  <c:v>2009</c:v>
                </c:pt>
                <c:pt idx="3">
                  <c:v>2014</c:v>
                </c:pt>
                <c:pt idx="4">
                  <c:v>2016</c:v>
                </c:pt>
                <c:pt idx="5">
                  <c:v>2017</c:v>
                </c:pt>
                <c:pt idx="6">
                  <c:v>2019</c:v>
                </c:pt>
                <c:pt idx="7">
                  <c:v>2020</c:v>
                </c:pt>
                <c:pt idx="8">
                  <c:v>2022</c:v>
                </c:pt>
                <c:pt idx="9">
                  <c:v>2024</c:v>
                </c:pt>
              </c:numCache>
            </c:numRef>
          </c:cat>
          <c:val>
            <c:numRef>
              <c:f>'Graf 30+31'!$C$36:$P$36</c:f>
              <c:numCache>
                <c:formatCode>0.0</c:formatCode>
                <c:ptCount val="14"/>
                <c:pt idx="0">
                  <c:v>2</c:v>
                </c:pt>
                <c:pt idx="1">
                  <c:v>2</c:v>
                </c:pt>
                <c:pt idx="2">
                  <c:v>2</c:v>
                </c:pt>
                <c:pt idx="3">
                  <c:v>2</c:v>
                </c:pt>
                <c:pt idx="4">
                  <c:v>2</c:v>
                </c:pt>
                <c:pt idx="5">
                  <c:v>2</c:v>
                </c:pt>
                <c:pt idx="6">
                  <c:v>2</c:v>
                </c:pt>
                <c:pt idx="7">
                  <c:v>2</c:v>
                </c:pt>
                <c:pt idx="8">
                  <c:v>2</c:v>
                </c:pt>
                <c:pt idx="9">
                  <c:v>2</c:v>
                </c:pt>
                <c:pt idx="10">
                  <c:v>2</c:v>
                </c:pt>
                <c:pt idx="11">
                  <c:v>2</c:v>
                </c:pt>
                <c:pt idx="12">
                  <c:v>2</c:v>
                </c:pt>
                <c:pt idx="13">
                  <c:v>2</c:v>
                </c:pt>
              </c:numCache>
            </c:numRef>
          </c:val>
          <c:extLst>
            <c:ext xmlns:c16="http://schemas.microsoft.com/office/drawing/2014/chart" uri="{C3380CC4-5D6E-409C-BE32-E72D297353CC}">
              <c16:uniqueId val="{00000002-EE53-4A17-BAC3-BD62A074ADE0}"/>
            </c:ext>
          </c:extLst>
        </c:ser>
        <c:dLbls>
          <c:showLegendKey val="0"/>
          <c:showVal val="0"/>
          <c:showCatName val="0"/>
          <c:showSerName val="0"/>
          <c:showPercent val="0"/>
          <c:showBubbleSize val="0"/>
        </c:dLbls>
        <c:axId val="873931768"/>
        <c:axId val="873932160"/>
      </c:areaChart>
      <c:barChart>
        <c:barDir val="col"/>
        <c:grouping val="clustered"/>
        <c:varyColors val="0"/>
        <c:ser>
          <c:idx val="0"/>
          <c:order val="0"/>
          <c:tx>
            <c:strRef>
              <c:f>'Graf 30+31'!$A$34</c:f>
              <c:strCache>
                <c:ptCount val="1"/>
                <c:pt idx="0">
                  <c:v>EC</c:v>
                </c:pt>
              </c:strCache>
            </c:strRef>
          </c:tx>
          <c:spPr>
            <a:solidFill>
              <a:schemeClr val="tx1"/>
            </a:solidFill>
            <a:ln>
              <a:noFill/>
            </a:ln>
            <a:effectLst/>
          </c:spPr>
          <c:invertIfNegative val="0"/>
          <c:dLbls>
            <c:dLbl>
              <c:idx val="9"/>
              <c:tx>
                <c:rich>
                  <a:bodyPr/>
                  <a:lstStyle/>
                  <a:p>
                    <a:r>
                      <a:rPr lang="en-US"/>
                      <a:t>7,7*</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53-4A17-BAC3-BD62A074ADE0}"/>
                </c:ext>
              </c:extLst>
            </c:dLbl>
            <c:dLbl>
              <c:idx val="10"/>
              <c:tx>
                <c:rich>
                  <a:bodyPr/>
                  <a:lstStyle/>
                  <a:p>
                    <a:r>
                      <a:rPr lang="en-US"/>
                      <a:t>8,2*</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53-4A17-BAC3-BD62A074ADE0}"/>
                </c:ext>
              </c:extLst>
            </c:dLbl>
            <c:spPr>
              <a:noFill/>
              <a:ln>
                <a:noFill/>
              </a:ln>
              <a:effectLst/>
            </c:spPr>
            <c:txPr>
              <a:bodyPr rot="0" spcFirstLastPara="1" vertOverflow="ellipsis" vert="horz" wrap="square" anchor="ctr" anchorCtr="1"/>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30+31'!$C$33:$P$33</c:f>
              <c:numCache>
                <c:formatCode>General</c:formatCode>
                <c:ptCount val="14"/>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pt idx="12" formatCode="0">
                  <c:v>2025</c:v>
                </c:pt>
              </c:numCache>
            </c:numRef>
          </c:cat>
          <c:val>
            <c:numRef>
              <c:f>'Graf 30+31'!$C$34:$P$34</c:f>
              <c:numCache>
                <c:formatCode>0.0</c:formatCode>
                <c:ptCount val="14"/>
                <c:pt idx="1">
                  <c:v>3</c:v>
                </c:pt>
                <c:pt idx="2">
                  <c:v>7.4</c:v>
                </c:pt>
                <c:pt idx="3">
                  <c:v>6.9</c:v>
                </c:pt>
                <c:pt idx="4">
                  <c:v>3.5</c:v>
                </c:pt>
                <c:pt idx="5">
                  <c:v>2.4</c:v>
                </c:pt>
                <c:pt idx="6">
                  <c:v>2.4</c:v>
                </c:pt>
                <c:pt idx="7">
                  <c:v>2.5</c:v>
                </c:pt>
                <c:pt idx="8">
                  <c:v>3.8</c:v>
                </c:pt>
                <c:pt idx="9">
                  <c:v>7.7</c:v>
                </c:pt>
                <c:pt idx="10" formatCode="General">
                  <c:v>8.1999999999999993</c:v>
                </c:pt>
              </c:numCache>
            </c:numRef>
          </c:val>
          <c:extLst>
            <c:ext xmlns:c16="http://schemas.microsoft.com/office/drawing/2014/chart" uri="{C3380CC4-5D6E-409C-BE32-E72D297353CC}">
              <c16:uniqueId val="{00000005-EE53-4A17-BAC3-BD62A074ADE0}"/>
            </c:ext>
          </c:extLst>
        </c:ser>
        <c:ser>
          <c:idx val="6"/>
          <c:order val="5"/>
          <c:tx>
            <c:strRef>
              <c:f>'Graf 30+31'!$A$35</c:f>
              <c:strCache>
                <c:ptCount val="1"/>
                <c:pt idx="0">
                  <c:v>SCP 2022</c:v>
                </c:pt>
              </c:strCache>
            </c:strRef>
          </c:tx>
          <c:spPr>
            <a:solidFill>
              <a:srgbClr val="2C9ADC"/>
            </a:solidFill>
            <a:ln>
              <a:noFill/>
            </a:ln>
            <a:effectLst/>
          </c:spPr>
          <c:invertIfNegative val="0"/>
          <c:dLbls>
            <c:dLbl>
              <c:idx val="10"/>
              <c:layout>
                <c:manualLayout>
                  <c:x val="0"/>
                  <c:y val="7.09298682324109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53-4A17-BAC3-BD62A074ADE0}"/>
                </c:ext>
              </c:extLst>
            </c:dLbl>
            <c:dLbl>
              <c:idx val="11"/>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53-4A17-BAC3-BD62A074ADE0}"/>
                </c:ext>
              </c:extLst>
            </c:dLbl>
            <c:dLbl>
              <c:idx val="12"/>
              <c:numFmt formatCode="#,##0.0" sourceLinked="0"/>
              <c:spPr>
                <a:solidFill>
                  <a:srgbClr val="2C9ADC"/>
                </a:solidFill>
                <a:ln>
                  <a:solidFill>
                    <a:schemeClr val="accent1"/>
                  </a:solid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53-4A17-BAC3-BD62A074ADE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Narrow" panose="020B0606020202030204" pitchFamily="34" charset="0"/>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 30+31'!$C$33:$P$33</c:f>
              <c:numCache>
                <c:formatCode>General</c:formatCode>
                <c:ptCount val="14"/>
                <c:pt idx="1">
                  <c:v>2006</c:v>
                </c:pt>
                <c:pt idx="2">
                  <c:v>2009</c:v>
                </c:pt>
                <c:pt idx="3">
                  <c:v>2012</c:v>
                </c:pt>
                <c:pt idx="4">
                  <c:v>2015</c:v>
                </c:pt>
                <c:pt idx="5">
                  <c:v>2016</c:v>
                </c:pt>
                <c:pt idx="6" formatCode="0">
                  <c:v>2017</c:v>
                </c:pt>
                <c:pt idx="7" formatCode="0">
                  <c:v>2018</c:v>
                </c:pt>
                <c:pt idx="8" formatCode="0">
                  <c:v>2019</c:v>
                </c:pt>
                <c:pt idx="9" formatCode="0">
                  <c:v>2020</c:v>
                </c:pt>
                <c:pt idx="10" formatCode="0">
                  <c:v>2021</c:v>
                </c:pt>
                <c:pt idx="11" formatCode="0">
                  <c:v>2022</c:v>
                </c:pt>
                <c:pt idx="12" formatCode="0">
                  <c:v>2025</c:v>
                </c:pt>
              </c:numCache>
            </c:numRef>
          </c:cat>
          <c:val>
            <c:numRef>
              <c:f>'Graf 30+31'!$C$35:$P$35</c:f>
              <c:numCache>
                <c:formatCode>0.0</c:formatCode>
                <c:ptCount val="14"/>
                <c:pt idx="11" formatCode="General">
                  <c:v>10.8</c:v>
                </c:pt>
                <c:pt idx="12" formatCode="General">
                  <c:v>8.4</c:v>
                </c:pt>
              </c:numCache>
            </c:numRef>
          </c:val>
          <c:extLst xmlns:c15="http://schemas.microsoft.com/office/drawing/2012/chart">
            <c:ext xmlns:c16="http://schemas.microsoft.com/office/drawing/2014/chart" uri="{C3380CC4-5D6E-409C-BE32-E72D297353CC}">
              <c16:uniqueId val="{00000009-EE53-4A17-BAC3-BD62A074ADE0}"/>
            </c:ext>
          </c:extLst>
        </c:ser>
        <c:dLbls>
          <c:showLegendKey val="0"/>
          <c:showVal val="0"/>
          <c:showCatName val="0"/>
          <c:showSerName val="0"/>
          <c:showPercent val="0"/>
          <c:showBubbleSize val="0"/>
        </c:dLbls>
        <c:gapWidth val="0"/>
        <c:overlap val="-20"/>
        <c:axId val="873931768"/>
        <c:axId val="873932160"/>
        <c:extLst/>
      </c:barChart>
      <c:lineChart>
        <c:grouping val="standard"/>
        <c:varyColors val="0"/>
        <c:ser>
          <c:idx val="4"/>
          <c:order val="4"/>
          <c:tx>
            <c:strRef>
              <c:f>'Graf 30+31'!$B$39</c:f>
              <c:strCache>
                <c:ptCount val="1"/>
                <c:pt idx="0">
                  <c:v>Hranica</c:v>
                </c:pt>
              </c:strCache>
            </c:strRef>
          </c:tx>
          <c:spPr>
            <a:ln w="28575" cap="rnd">
              <a:solidFill>
                <a:srgbClr val="FF0000"/>
              </a:solidFill>
              <a:prstDash val="sysDot"/>
              <a:round/>
            </a:ln>
            <a:effectLst/>
          </c:spPr>
          <c:marker>
            <c:symbol val="none"/>
          </c:marker>
          <c:cat>
            <c:numRef>
              <c:f>[79]PS_2022!$B$79:$O$79</c:f>
              <c:numCache>
                <c:formatCode>General</c:formatCode>
                <c:ptCount val="14"/>
                <c:pt idx="1">
                  <c:v>2006</c:v>
                </c:pt>
                <c:pt idx="2">
                  <c:v>2009</c:v>
                </c:pt>
                <c:pt idx="3">
                  <c:v>2012</c:v>
                </c:pt>
                <c:pt idx="4">
                  <c:v>2015</c:v>
                </c:pt>
                <c:pt idx="5">
                  <c:v>2016</c:v>
                </c:pt>
                <c:pt idx="6">
                  <c:v>2017</c:v>
                </c:pt>
                <c:pt idx="7">
                  <c:v>2018</c:v>
                </c:pt>
                <c:pt idx="8">
                  <c:v>2019</c:v>
                </c:pt>
                <c:pt idx="9">
                  <c:v>2020</c:v>
                </c:pt>
                <c:pt idx="10">
                  <c:v>2021</c:v>
                </c:pt>
                <c:pt idx="11">
                  <c:v>2022</c:v>
                </c:pt>
                <c:pt idx="12">
                  <c:v>2025</c:v>
                </c:pt>
              </c:numCache>
            </c:numRef>
          </c:cat>
          <c:val>
            <c:numRef>
              <c:f>'Graf 30+31'!$C$39:$P$39</c:f>
              <c:numCache>
                <c:formatCode>0.0</c:formatCode>
                <c:ptCount val="14"/>
                <c:pt idx="0">
                  <c:v>6</c:v>
                </c:pt>
                <c:pt idx="1">
                  <c:v>6</c:v>
                </c:pt>
                <c:pt idx="2">
                  <c:v>6</c:v>
                </c:pt>
                <c:pt idx="3">
                  <c:v>6</c:v>
                </c:pt>
                <c:pt idx="4">
                  <c:v>6</c:v>
                </c:pt>
                <c:pt idx="5">
                  <c:v>6</c:v>
                </c:pt>
                <c:pt idx="6">
                  <c:v>6</c:v>
                </c:pt>
                <c:pt idx="7">
                  <c:v>6</c:v>
                </c:pt>
                <c:pt idx="8">
                  <c:v>6</c:v>
                </c:pt>
                <c:pt idx="9">
                  <c:v>6</c:v>
                </c:pt>
                <c:pt idx="10">
                  <c:v>6</c:v>
                </c:pt>
                <c:pt idx="11">
                  <c:v>6</c:v>
                </c:pt>
                <c:pt idx="12">
                  <c:v>6</c:v>
                </c:pt>
                <c:pt idx="13">
                  <c:v>6</c:v>
                </c:pt>
              </c:numCache>
            </c:numRef>
          </c:val>
          <c:smooth val="0"/>
          <c:extLst>
            <c:ext xmlns:c16="http://schemas.microsoft.com/office/drawing/2014/chart" uri="{C3380CC4-5D6E-409C-BE32-E72D297353CC}">
              <c16:uniqueId val="{0000000A-EE53-4A17-BAC3-BD62A074ADE0}"/>
            </c:ext>
          </c:extLst>
        </c:ser>
        <c:dLbls>
          <c:showLegendKey val="0"/>
          <c:showVal val="0"/>
          <c:showCatName val="0"/>
          <c:showSerName val="0"/>
          <c:showPercent val="0"/>
          <c:showBubbleSize val="0"/>
        </c:dLbls>
        <c:marker val="1"/>
        <c:smooth val="0"/>
        <c:axId val="873931768"/>
        <c:axId val="873932160"/>
      </c:lineChart>
      <c:catAx>
        <c:axId val="873931768"/>
        <c:scaling>
          <c:orientation val="minMax"/>
        </c:scaling>
        <c:delete val="0"/>
        <c:axPos val="b"/>
        <c:numFmt formatCode="General" sourceLinked="1"/>
        <c:majorTickMark val="none"/>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2160"/>
        <c:crosses val="autoZero"/>
        <c:auto val="0"/>
        <c:lblAlgn val="ctr"/>
        <c:lblOffset val="100"/>
        <c:noMultiLvlLbl val="0"/>
      </c:catAx>
      <c:valAx>
        <c:axId val="873932160"/>
        <c:scaling>
          <c:orientation val="minMax"/>
          <c:max val="12"/>
          <c:min val="0"/>
        </c:scaling>
        <c:delete val="0"/>
        <c:axPos val="l"/>
        <c:majorGridlines>
          <c:spPr>
            <a:ln w="9525" cap="flat" cmpd="sng" algn="ctr">
              <a:noFill/>
              <a:prstDash val="sysDot"/>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873931768"/>
        <c:crosses val="autoZero"/>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egendEntry>
        <c:idx val="6"/>
        <c:delete val="1"/>
      </c:legendEntry>
      <c:layout>
        <c:manualLayout>
          <c:xMode val="edge"/>
          <c:yMode val="edge"/>
          <c:x val="5.0000010762040734E-2"/>
          <c:y val="0.87856320913730845"/>
          <c:w val="0.89999997847591851"/>
          <c:h val="9.998744565884393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b="0">
          <a:latin typeface="Arial Narrow" panose="020B0606020202030204" pitchFamily="34" charset="0"/>
        </a:defRPr>
      </a:pPr>
      <a:endParaRPr lang="en-US"/>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526465441819774E-2"/>
          <c:y val="4.3471857684456112E-2"/>
          <c:w val="0.92930621172353434"/>
          <c:h val="0.85922863808690575"/>
        </c:manualLayout>
      </c:layout>
      <c:areaChart>
        <c:grouping val="standard"/>
        <c:varyColors val="0"/>
        <c:ser>
          <c:idx val="3"/>
          <c:order val="0"/>
          <c:spPr>
            <a:solidFill>
              <a:srgbClr val="369ADC"/>
            </a:solidFill>
            <a:ln w="19050">
              <a:noFill/>
              <a:prstDash val="solid"/>
            </a:ln>
          </c:spPr>
          <c:cat>
            <c:numRef>
              <c:f>'Graf 32'!$C$4:$AX$4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32'!$C$5:$AX$5</c:f>
              <c:numCache>
                <c:formatCode>0.0</c:formatCode>
                <c:ptCount val="48"/>
                <c:pt idx="0">
                  <c:v>-0.30255644437801976</c:v>
                </c:pt>
                <c:pt idx="1">
                  <c:v>-0.28798134243091056</c:v>
                </c:pt>
                <c:pt idx="2">
                  <c:v>-0.25851961593795458</c:v>
                </c:pt>
                <c:pt idx="3">
                  <c:v>-0.2362182845667018</c:v>
                </c:pt>
                <c:pt idx="4">
                  <c:v>-0.22951883176708598</c:v>
                </c:pt>
                <c:pt idx="5">
                  <c:v>-0.21162755452209048</c:v>
                </c:pt>
                <c:pt idx="6">
                  <c:v>-0.18533266131369963</c:v>
                </c:pt>
                <c:pt idx="7">
                  <c:v>-0.15175471320331546</c:v>
                </c:pt>
                <c:pt idx="8">
                  <c:v>-8.1686378566189433E-2</c:v>
                </c:pt>
                <c:pt idx="9">
                  <c:v>4.8713872458634455E-3</c:v>
                </c:pt>
                <c:pt idx="10">
                  <c:v>8.7173671658268503E-2</c:v>
                </c:pt>
                <c:pt idx="11">
                  <c:v>0.1502679891638401</c:v>
                </c:pt>
                <c:pt idx="12">
                  <c:v>0.23089789155135598</c:v>
                </c:pt>
                <c:pt idx="13">
                  <c:v>0.30641398195389691</c:v>
                </c:pt>
                <c:pt idx="14">
                  <c:v>0.39996282365940239</c:v>
                </c:pt>
                <c:pt idx="15">
                  <c:v>0.52621223569036779</c:v>
                </c:pt>
                <c:pt idx="16">
                  <c:v>0.62523082495899729</c:v>
                </c:pt>
                <c:pt idx="17">
                  <c:v>0.69129304040816741</c:v>
                </c:pt>
                <c:pt idx="18">
                  <c:v>0.79193010809113851</c:v>
                </c:pt>
                <c:pt idx="19">
                  <c:v>0.90319522310272049</c:v>
                </c:pt>
                <c:pt idx="20">
                  <c:v>1.0172717652695624</c:v>
                </c:pt>
                <c:pt idx="21">
                  <c:v>1.0919120719412803</c:v>
                </c:pt>
                <c:pt idx="22">
                  <c:v>1.1563585099101008</c:v>
                </c:pt>
                <c:pt idx="23">
                  <c:v>1.2625419131960101</c:v>
                </c:pt>
                <c:pt idx="24">
                  <c:v>1.3579101679314416</c:v>
                </c:pt>
                <c:pt idx="25">
                  <c:v>1.4558487020325828</c:v>
                </c:pt>
                <c:pt idx="26">
                  <c:v>1.5774860614942678</c:v>
                </c:pt>
                <c:pt idx="27">
                  <c:v>1.6809987380996656</c:v>
                </c:pt>
                <c:pt idx="28">
                  <c:v>1.7720454420644156</c:v>
                </c:pt>
                <c:pt idx="29">
                  <c:v>1.8466875473438726</c:v>
                </c:pt>
                <c:pt idx="30">
                  <c:v>1.9096064280758611</c:v>
                </c:pt>
                <c:pt idx="31">
                  <c:v>1.9653164764623803</c:v>
                </c:pt>
                <c:pt idx="32">
                  <c:v>2.0420877542478362</c:v>
                </c:pt>
                <c:pt idx="33">
                  <c:v>2.1313513302368872</c:v>
                </c:pt>
                <c:pt idx="34">
                  <c:v>2.1800385114482754</c:v>
                </c:pt>
                <c:pt idx="35">
                  <c:v>2.1757543577556628</c:v>
                </c:pt>
                <c:pt idx="36">
                  <c:v>2.1757400170279251</c:v>
                </c:pt>
                <c:pt idx="37">
                  <c:v>2.1645351423303776</c:v>
                </c:pt>
                <c:pt idx="38">
                  <c:v>2.1639908861781958</c:v>
                </c:pt>
                <c:pt idx="39">
                  <c:v>2.1706778970355582</c:v>
                </c:pt>
                <c:pt idx="40">
                  <c:v>2.183107993436666</c:v>
                </c:pt>
                <c:pt idx="41">
                  <c:v>2.1787632192863082</c:v>
                </c:pt>
                <c:pt idx="42">
                  <c:v>2.2105361028402424</c:v>
                </c:pt>
                <c:pt idx="43">
                  <c:v>2.2291330095147686</c:v>
                </c:pt>
                <c:pt idx="44">
                  <c:v>2.2372854184750395</c:v>
                </c:pt>
                <c:pt idx="45">
                  <c:v>2.2864784098660635</c:v>
                </c:pt>
                <c:pt idx="46">
                  <c:v>2.3783214264557557</c:v>
                </c:pt>
                <c:pt idx="47">
                  <c:v>2.4631200595563723</c:v>
                </c:pt>
              </c:numCache>
            </c:numRef>
          </c:val>
          <c:extLst>
            <c:ext xmlns:c16="http://schemas.microsoft.com/office/drawing/2014/chart" uri="{C3380CC4-5D6E-409C-BE32-E72D297353CC}">
              <c16:uniqueId val="{00000004-77E9-4615-A8C8-D14B0B456C93}"/>
            </c:ext>
          </c:extLst>
        </c:ser>
        <c:ser>
          <c:idx val="5"/>
          <c:order val="1"/>
          <c:spPr>
            <a:solidFill>
              <a:srgbClr val="FF0000"/>
            </a:solidFill>
            <a:ln w="19050">
              <a:noFill/>
              <a:prstDash val="solid"/>
            </a:ln>
          </c:spPr>
          <c:cat>
            <c:numRef>
              <c:f>'Graf 32'!$C$4:$AX$4</c:f>
              <c:numCache>
                <c:formatCode>General</c:formatCode>
                <c:ptCount val="4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pt idx="28">
                  <c:v>2051</c:v>
                </c:pt>
                <c:pt idx="29">
                  <c:v>2052</c:v>
                </c:pt>
                <c:pt idx="30">
                  <c:v>2053</c:v>
                </c:pt>
                <c:pt idx="31">
                  <c:v>2054</c:v>
                </c:pt>
                <c:pt idx="32">
                  <c:v>2055</c:v>
                </c:pt>
                <c:pt idx="33">
                  <c:v>2056</c:v>
                </c:pt>
                <c:pt idx="34">
                  <c:v>2057</c:v>
                </c:pt>
                <c:pt idx="35">
                  <c:v>2058</c:v>
                </c:pt>
                <c:pt idx="36">
                  <c:v>2059</c:v>
                </c:pt>
                <c:pt idx="37">
                  <c:v>2060</c:v>
                </c:pt>
                <c:pt idx="38">
                  <c:v>2061</c:v>
                </c:pt>
                <c:pt idx="39">
                  <c:v>2062</c:v>
                </c:pt>
                <c:pt idx="40">
                  <c:v>2063</c:v>
                </c:pt>
                <c:pt idx="41">
                  <c:v>2064</c:v>
                </c:pt>
                <c:pt idx="42">
                  <c:v>2065</c:v>
                </c:pt>
                <c:pt idx="43">
                  <c:v>2066</c:v>
                </c:pt>
                <c:pt idx="44">
                  <c:v>2067</c:v>
                </c:pt>
                <c:pt idx="45">
                  <c:v>2068</c:v>
                </c:pt>
                <c:pt idx="46">
                  <c:v>2069</c:v>
                </c:pt>
                <c:pt idx="47">
                  <c:v>2070</c:v>
                </c:pt>
              </c:numCache>
            </c:numRef>
          </c:cat>
          <c:val>
            <c:numRef>
              <c:f>'Graf 32'!$C$6:$AX$6</c:f>
              <c:numCache>
                <c:formatCode>0.0</c:formatCode>
                <c:ptCount val="48"/>
                <c:pt idx="0">
                  <c:v>-0.30255644437801976</c:v>
                </c:pt>
                <c:pt idx="1">
                  <c:v>-0.28798134243091056</c:v>
                </c:pt>
                <c:pt idx="2">
                  <c:v>-0.25851961593795458</c:v>
                </c:pt>
                <c:pt idx="3">
                  <c:v>-0.2362182845667018</c:v>
                </c:pt>
                <c:pt idx="4">
                  <c:v>-0.22951883176708598</c:v>
                </c:pt>
                <c:pt idx="5">
                  <c:v>-0.21162755452209048</c:v>
                </c:pt>
                <c:pt idx="6">
                  <c:v>-0.18533266131369963</c:v>
                </c:pt>
                <c:pt idx="7">
                  <c:v>-0.15175471320331546</c:v>
                </c:pt>
                <c:pt idx="8">
                  <c:v>-8.1686378566189433E-2</c:v>
                </c:pt>
                <c:pt idx="9">
                  <c:v>4.8713872458634455E-3</c:v>
                </c:pt>
              </c:numCache>
            </c:numRef>
          </c:val>
          <c:extLst>
            <c:ext xmlns:c16="http://schemas.microsoft.com/office/drawing/2014/chart" uri="{C3380CC4-5D6E-409C-BE32-E72D297353CC}">
              <c16:uniqueId val="{00000006-77E9-4615-A8C8-D14B0B456C93}"/>
            </c:ext>
          </c:extLst>
        </c:ser>
        <c:dLbls>
          <c:showLegendKey val="0"/>
          <c:showVal val="0"/>
          <c:showCatName val="0"/>
          <c:showSerName val="0"/>
          <c:showPercent val="0"/>
          <c:showBubbleSize val="0"/>
        </c:dLbls>
        <c:axId val="230059464"/>
        <c:axId val="230061424"/>
      </c:areaChart>
      <c:catAx>
        <c:axId val="230059464"/>
        <c:scaling>
          <c:orientation val="minMax"/>
        </c:scaling>
        <c:delete val="0"/>
        <c:axPos val="b"/>
        <c:numFmt formatCode="General" sourceLinked="0"/>
        <c:majorTickMark val="out"/>
        <c:minorTickMark val="none"/>
        <c:tickLblPos val="low"/>
        <c:txPr>
          <a:bodyPr rot="-5400000" vert="horz"/>
          <a:lstStyle/>
          <a:p>
            <a:pPr>
              <a:defRPr/>
            </a:pPr>
            <a:endParaRPr lang="en-US"/>
          </a:p>
        </c:txPr>
        <c:crossAx val="230061424"/>
        <c:crosses val="autoZero"/>
        <c:auto val="1"/>
        <c:lblAlgn val="ctr"/>
        <c:lblOffset val="100"/>
        <c:noMultiLvlLbl val="0"/>
      </c:catAx>
      <c:valAx>
        <c:axId val="230061424"/>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en-US"/>
          </a:p>
        </c:txPr>
        <c:crossAx val="230059464"/>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1-4417-4C20-A3EE-9C4B502014DA}"/>
              </c:ext>
            </c:extLst>
          </c:dPt>
          <c:dPt>
            <c:idx val="1"/>
            <c:invertIfNegative val="0"/>
            <c:bubble3D val="0"/>
            <c:spPr>
              <a:solidFill>
                <a:srgbClr val="F9C9BA"/>
              </a:solidFill>
            </c:spPr>
            <c:extLst>
              <c:ext xmlns:c16="http://schemas.microsoft.com/office/drawing/2014/chart" uri="{C3380CC4-5D6E-409C-BE32-E72D297353CC}">
                <c16:uniqueId val="{00000003-4417-4C20-A3EE-9C4B502014DA}"/>
              </c:ext>
            </c:extLst>
          </c:dPt>
          <c:dPt>
            <c:idx val="3"/>
            <c:invertIfNegative val="0"/>
            <c:bubble3D val="0"/>
            <c:spPr>
              <a:pattFill prst="dkUpDiag">
                <a:fgClr>
                  <a:srgbClr val="2C9ADC"/>
                </a:fgClr>
                <a:bgClr>
                  <a:sysClr val="window" lastClr="FFFFFF"/>
                </a:bgClr>
              </a:pattFill>
            </c:spPr>
            <c:extLst>
              <c:ext xmlns:c16="http://schemas.microsoft.com/office/drawing/2014/chart" uri="{C3380CC4-5D6E-409C-BE32-E72D297353CC}">
                <c16:uniqueId val="{00000005-4417-4C20-A3EE-9C4B502014D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33'!$A$3:$A$8</c:f>
              <c:strCache>
                <c:ptCount val="6"/>
                <c:pt idx="0">
                  <c:v>Rast DV so SDŽ</c:v>
                </c:pt>
                <c:pt idx="1">
                  <c:v>Znížený rast ADH</c:v>
                </c:pt>
                <c:pt idx="2">
                  <c:v>Rodičovský dôchodok</c:v>
                </c:pt>
                <c:pt idx="3">
                  <c:v>PSD - 40 rokov</c:v>
                </c:pt>
                <c:pt idx="4">
                  <c:v>Interakcia opatrení</c:v>
                </c:pt>
                <c:pt idx="5">
                  <c:v>Celkovo</c:v>
                </c:pt>
              </c:strCache>
            </c:strRef>
          </c:cat>
          <c:val>
            <c:numRef>
              <c:f>'Graf 33'!$C$3:$C$8</c:f>
              <c:numCache>
                <c:formatCode>0.0</c:formatCode>
                <c:ptCount val="6"/>
                <c:pt idx="0">
                  <c:v>-2.7041146857710672</c:v>
                </c:pt>
                <c:pt idx="1">
                  <c:v>-0.4844153656527812</c:v>
                </c:pt>
                <c:pt idx="2">
                  <c:v>0.2781076413357475</c:v>
                </c:pt>
                <c:pt idx="3">
                  <c:v>0.13429946694041917</c:v>
                </c:pt>
                <c:pt idx="4">
                  <c:v>-7.1409951206438116E-2</c:v>
                </c:pt>
                <c:pt idx="5">
                  <c:v>-2.8475328943541198</c:v>
                </c:pt>
              </c:numCache>
            </c:numRef>
          </c:val>
          <c:extLst>
            <c:ext xmlns:c16="http://schemas.microsoft.com/office/drawing/2014/chart" uri="{C3380CC4-5D6E-409C-BE32-E72D297353CC}">
              <c16:uniqueId val="{00000006-4417-4C20-A3EE-9C4B502014DA}"/>
            </c:ext>
          </c:extLst>
        </c:ser>
        <c:dLbls>
          <c:showLegendKey val="0"/>
          <c:showVal val="0"/>
          <c:showCatName val="0"/>
          <c:showSerName val="0"/>
          <c:showPercent val="0"/>
          <c:showBubbleSize val="0"/>
        </c:dLbls>
        <c:gapWidth val="150"/>
        <c:axId val="163366824"/>
        <c:axId val="163367216"/>
      </c:barChart>
      <c:catAx>
        <c:axId val="163366824"/>
        <c:scaling>
          <c:orientation val="minMax"/>
        </c:scaling>
        <c:delete val="0"/>
        <c:axPos val="b"/>
        <c:numFmt formatCode="General" sourceLinked="1"/>
        <c:majorTickMark val="out"/>
        <c:minorTickMark val="none"/>
        <c:tickLblPos val="low"/>
        <c:crossAx val="163367216"/>
        <c:crosses val="autoZero"/>
        <c:auto val="1"/>
        <c:lblAlgn val="ctr"/>
        <c:lblOffset val="100"/>
        <c:noMultiLvlLbl val="0"/>
      </c:catAx>
      <c:valAx>
        <c:axId val="163367216"/>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163366824"/>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639763779527563E-2"/>
          <c:y val="2.2485053951589382E-2"/>
          <c:w val="0.93616132135261021"/>
          <c:h val="0.86336284722222201"/>
        </c:manualLayout>
      </c:layout>
      <c:barChart>
        <c:barDir val="col"/>
        <c:grouping val="clustered"/>
        <c:varyColors val="0"/>
        <c:ser>
          <c:idx val="0"/>
          <c:order val="0"/>
          <c:spPr>
            <a:solidFill>
              <a:srgbClr val="2C9ADC"/>
            </a:solidFill>
          </c:spPr>
          <c:invertIfNegative val="0"/>
          <c:dPt>
            <c:idx val="0"/>
            <c:invertIfNegative val="0"/>
            <c:bubble3D val="0"/>
            <c:spPr>
              <a:solidFill>
                <a:srgbClr val="F9C9BA"/>
              </a:solidFill>
            </c:spPr>
            <c:extLst>
              <c:ext xmlns:c16="http://schemas.microsoft.com/office/drawing/2014/chart" uri="{C3380CC4-5D6E-409C-BE32-E72D297353CC}">
                <c16:uniqueId val="{00000001-6EDE-4717-AF2F-836580CB207E}"/>
              </c:ext>
            </c:extLst>
          </c:dPt>
          <c:dPt>
            <c:idx val="1"/>
            <c:invertIfNegative val="0"/>
            <c:bubble3D val="0"/>
            <c:spPr>
              <a:solidFill>
                <a:srgbClr val="F9C9BA"/>
              </a:solidFill>
            </c:spPr>
            <c:extLst>
              <c:ext xmlns:c16="http://schemas.microsoft.com/office/drawing/2014/chart" uri="{C3380CC4-5D6E-409C-BE32-E72D297353CC}">
                <c16:uniqueId val="{00000003-6EDE-4717-AF2F-836580CB207E}"/>
              </c:ext>
            </c:extLst>
          </c:dPt>
          <c:dPt>
            <c:idx val="3"/>
            <c:invertIfNegative val="0"/>
            <c:bubble3D val="0"/>
            <c:spPr>
              <a:pattFill prst="dkUpDiag">
                <a:fgClr>
                  <a:srgbClr val="2C9ADC"/>
                </a:fgClr>
                <a:bgClr>
                  <a:sysClr val="window" lastClr="FFFFFF"/>
                </a:bgClr>
              </a:pattFill>
            </c:spPr>
            <c:extLst>
              <c:ext xmlns:c16="http://schemas.microsoft.com/office/drawing/2014/chart" uri="{C3380CC4-5D6E-409C-BE32-E72D297353CC}">
                <c16:uniqueId val="{00000005-6EDE-4717-AF2F-836580CB207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33'!$B$3:$B$8</c:f>
              <c:strCache>
                <c:ptCount val="6"/>
                <c:pt idx="0">
                  <c:v>SRA linked to LE</c:v>
                </c:pt>
                <c:pt idx="1">
                  <c:v>Decresed growth of the current pension point value</c:v>
                </c:pt>
                <c:pt idx="2">
                  <c:v>Parental pension</c:v>
                </c:pt>
                <c:pt idx="3">
                  <c:v>Early old-age pension after 40 years</c:v>
                </c:pt>
                <c:pt idx="4">
                  <c:v>Interaction term</c:v>
                </c:pt>
                <c:pt idx="5">
                  <c:v>Overall</c:v>
                </c:pt>
              </c:strCache>
            </c:strRef>
          </c:cat>
          <c:val>
            <c:numRef>
              <c:f>'Graf 33'!$C$3:$C$8</c:f>
              <c:numCache>
                <c:formatCode>0.0</c:formatCode>
                <c:ptCount val="6"/>
                <c:pt idx="0">
                  <c:v>-2.7041146857710672</c:v>
                </c:pt>
                <c:pt idx="1">
                  <c:v>-0.4844153656527812</c:v>
                </c:pt>
                <c:pt idx="2">
                  <c:v>0.2781076413357475</c:v>
                </c:pt>
                <c:pt idx="3">
                  <c:v>0.13429946694041917</c:v>
                </c:pt>
                <c:pt idx="4">
                  <c:v>-7.1409951206438116E-2</c:v>
                </c:pt>
                <c:pt idx="5">
                  <c:v>-2.8475328943541198</c:v>
                </c:pt>
              </c:numCache>
            </c:numRef>
          </c:val>
          <c:extLst>
            <c:ext xmlns:c16="http://schemas.microsoft.com/office/drawing/2014/chart" uri="{C3380CC4-5D6E-409C-BE32-E72D297353CC}">
              <c16:uniqueId val="{00000006-6EDE-4717-AF2F-836580CB207E}"/>
            </c:ext>
          </c:extLst>
        </c:ser>
        <c:dLbls>
          <c:showLegendKey val="0"/>
          <c:showVal val="0"/>
          <c:showCatName val="0"/>
          <c:showSerName val="0"/>
          <c:showPercent val="0"/>
          <c:showBubbleSize val="0"/>
        </c:dLbls>
        <c:gapWidth val="150"/>
        <c:axId val="163375024"/>
        <c:axId val="163375416"/>
      </c:barChart>
      <c:catAx>
        <c:axId val="163375024"/>
        <c:scaling>
          <c:orientation val="minMax"/>
        </c:scaling>
        <c:delete val="0"/>
        <c:axPos val="b"/>
        <c:numFmt formatCode="General" sourceLinked="1"/>
        <c:majorTickMark val="out"/>
        <c:minorTickMark val="none"/>
        <c:tickLblPos val="low"/>
        <c:crossAx val="163375416"/>
        <c:crosses val="autoZero"/>
        <c:auto val="1"/>
        <c:lblAlgn val="ctr"/>
        <c:lblOffset val="100"/>
        <c:noMultiLvlLbl val="0"/>
      </c:catAx>
      <c:valAx>
        <c:axId val="163375416"/>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crossAx val="163375024"/>
        <c:crosses val="autoZero"/>
        <c:crossBetween val="between"/>
      </c:valAx>
    </c:plotArea>
    <c:plotVisOnly val="1"/>
    <c:dispBlanksAs val="gap"/>
    <c:showDLblsOverMax val="0"/>
  </c:chart>
  <c:spPr>
    <a:ln>
      <a:noFill/>
    </a:ln>
  </c:spPr>
  <c:txPr>
    <a:bodyPr/>
    <a:lstStyle/>
    <a:p>
      <a:pPr>
        <a:defRPr sz="800">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userShapes r:id="rId2"/>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8"/>
            <c:invertIfNegative val="0"/>
            <c:bubble3D val="0"/>
            <c:spPr>
              <a:solidFill>
                <a:srgbClr val="FF0000"/>
              </a:solidFill>
              <a:ln>
                <a:noFill/>
              </a:ln>
              <a:effectLst/>
            </c:spPr>
            <c:extLst>
              <c:ext xmlns:c16="http://schemas.microsoft.com/office/drawing/2014/chart" uri="{C3380CC4-5D6E-409C-BE32-E72D297353CC}">
                <c16:uniqueId val="{00000001-9E6C-492F-B12E-0027CE871CC4}"/>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9-9E6C-492F-B12E-0027CE871CC4}"/>
              </c:ext>
            </c:extLst>
          </c:dPt>
          <c:cat>
            <c:strRef>
              <c:f>'Graf 34'!$B$5:$B$32</c:f>
              <c:strCache>
                <c:ptCount val="28"/>
                <c:pt idx="0">
                  <c:v>IE</c:v>
                </c:pt>
                <c:pt idx="1">
                  <c:v>RO</c:v>
                </c:pt>
                <c:pt idx="2">
                  <c:v>MT</c:v>
                </c:pt>
                <c:pt idx="3">
                  <c:v>BG</c:v>
                </c:pt>
                <c:pt idx="4">
                  <c:v>LT</c:v>
                </c:pt>
                <c:pt idx="5">
                  <c:v>LV</c:v>
                </c:pt>
                <c:pt idx="6">
                  <c:v>ES</c:v>
                </c:pt>
                <c:pt idx="7">
                  <c:v>CY</c:v>
                </c:pt>
                <c:pt idx="8">
                  <c:v>SK</c:v>
                </c:pt>
                <c:pt idx="9">
                  <c:v>PT</c:v>
                </c:pt>
                <c:pt idx="10">
                  <c:v>PL</c:v>
                </c:pt>
                <c:pt idx="11">
                  <c:v>CZ</c:v>
                </c:pt>
                <c:pt idx="12">
                  <c:v>HU</c:v>
                </c:pt>
                <c:pt idx="13">
                  <c:v>ES</c:v>
                </c:pt>
                <c:pt idx="14">
                  <c:v>HR</c:v>
                </c:pt>
                <c:pt idx="15">
                  <c:v>SL</c:v>
                </c:pt>
                <c:pt idx="16">
                  <c:v>LU</c:v>
                </c:pt>
                <c:pt idx="17">
                  <c:v>EL</c:v>
                </c:pt>
                <c:pt idx="18">
                  <c:v>NL</c:v>
                </c:pt>
                <c:pt idx="19">
                  <c:v>DE</c:v>
                </c:pt>
                <c:pt idx="20">
                  <c:v>EU27</c:v>
                </c:pt>
                <c:pt idx="21">
                  <c:v>AT</c:v>
                </c:pt>
                <c:pt idx="22">
                  <c:v>FI</c:v>
                </c:pt>
                <c:pt idx="23">
                  <c:v>IT</c:v>
                </c:pt>
                <c:pt idx="24">
                  <c:v>SE</c:v>
                </c:pt>
                <c:pt idx="25">
                  <c:v>BE</c:v>
                </c:pt>
                <c:pt idx="26">
                  <c:v>FR</c:v>
                </c:pt>
                <c:pt idx="27">
                  <c:v>DK</c:v>
                </c:pt>
              </c:strCache>
            </c:strRef>
          </c:cat>
          <c:val>
            <c:numRef>
              <c:f>'Graf 34'!$C$5:$C$32</c:f>
              <c:numCache>
                <c:formatCode>0</c:formatCode>
                <c:ptCount val="28"/>
                <c:pt idx="0">
                  <c:v>20.065062999999999</c:v>
                </c:pt>
                <c:pt idx="1">
                  <c:v>26.344301999999999</c:v>
                </c:pt>
                <c:pt idx="2">
                  <c:v>29.657830000000001</c:v>
                </c:pt>
                <c:pt idx="3">
                  <c:v>30.635567999999999</c:v>
                </c:pt>
                <c:pt idx="4">
                  <c:v>30.819355999999999</c:v>
                </c:pt>
                <c:pt idx="5">
                  <c:v>31.531970999999999</c:v>
                </c:pt>
                <c:pt idx="6">
                  <c:v>34.037526</c:v>
                </c:pt>
                <c:pt idx="7">
                  <c:v>34.624380000000002</c:v>
                </c:pt>
                <c:pt idx="8">
                  <c:v>34.956282000000002</c:v>
                </c:pt>
                <c:pt idx="9">
                  <c:v>35.256058000000003</c:v>
                </c:pt>
                <c:pt idx="10">
                  <c:v>35.728318999999999</c:v>
                </c:pt>
                <c:pt idx="11">
                  <c:v>36.029026000000002</c:v>
                </c:pt>
                <c:pt idx="12">
                  <c:v>36.309818</c:v>
                </c:pt>
                <c:pt idx="13">
                  <c:v>36.830494999999999</c:v>
                </c:pt>
                <c:pt idx="14">
                  <c:v>37.047317</c:v>
                </c:pt>
                <c:pt idx="15">
                  <c:v>37.571081</c:v>
                </c:pt>
                <c:pt idx="16">
                  <c:v>38.393611999999997</c:v>
                </c:pt>
                <c:pt idx="17">
                  <c:v>38.860702000000003</c:v>
                </c:pt>
                <c:pt idx="18">
                  <c:v>39.675539000000001</c:v>
                </c:pt>
                <c:pt idx="19">
                  <c:v>40.034861999999997</c:v>
                </c:pt>
                <c:pt idx="20">
                  <c:v>40.175013</c:v>
                </c:pt>
                <c:pt idx="21">
                  <c:v>42.052185000000001</c:v>
                </c:pt>
                <c:pt idx="22">
                  <c:v>42.143549999999998</c:v>
                </c:pt>
                <c:pt idx="23">
                  <c:v>42.693621999999998</c:v>
                </c:pt>
                <c:pt idx="24">
                  <c:v>42.791704000000003</c:v>
                </c:pt>
                <c:pt idx="25">
                  <c:v>43.646377999999999</c:v>
                </c:pt>
                <c:pt idx="26">
                  <c:v>45.584750999999997</c:v>
                </c:pt>
                <c:pt idx="27">
                  <c:v>46.806314</c:v>
                </c:pt>
              </c:numCache>
            </c:numRef>
          </c:val>
          <c:extLst>
            <c:ext xmlns:c16="http://schemas.microsoft.com/office/drawing/2014/chart" uri="{C3380CC4-5D6E-409C-BE32-E72D297353CC}">
              <c16:uniqueId val="{00000000-9E6C-492F-B12E-0027CE871CC4}"/>
            </c:ext>
          </c:extLst>
        </c:ser>
        <c:dLbls>
          <c:showLegendKey val="0"/>
          <c:showVal val="0"/>
          <c:showCatName val="0"/>
          <c:showSerName val="0"/>
          <c:showPercent val="0"/>
          <c:showBubbleSize val="0"/>
        </c:dLbls>
        <c:gapWidth val="219"/>
        <c:overlap val="-27"/>
        <c:axId val="724447248"/>
        <c:axId val="724437736"/>
      </c:barChart>
      <c:catAx>
        <c:axId val="72444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437736"/>
        <c:crosses val="autoZero"/>
        <c:auto val="1"/>
        <c:lblAlgn val="ctr"/>
        <c:lblOffset val="100"/>
        <c:noMultiLvlLbl val="0"/>
      </c:catAx>
      <c:valAx>
        <c:axId val="724437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44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'Tab 2 + Graf 2'!$AB$15</c:f>
              <c:strCache>
                <c:ptCount val="1"/>
                <c:pt idx="0">
                  <c:v>EU funds</c:v>
                </c:pt>
              </c:strCache>
            </c:strRef>
          </c:tx>
          <c:spPr>
            <a:solidFill>
              <a:schemeClr val="bg1">
                <a:lumMod val="65000"/>
              </a:schemeClr>
            </a:solidFill>
            <a:ln>
              <a:noFill/>
            </a:ln>
            <a:effectLst/>
          </c:spPr>
          <c:invertIfNegative val="0"/>
          <c:cat>
            <c:numRef>
              <c:f>'Tab 2 + Graf 2'!$K$13:$AA$13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2'!$K$15:$AA$15</c:f>
              <c:numCache>
                <c:formatCode>0.0</c:formatCode>
                <c:ptCount val="17"/>
                <c:pt idx="0">
                  <c:v>1.3858000392400001</c:v>
                </c:pt>
                <c:pt idx="1">
                  <c:v>1.2833699292199998</c:v>
                </c:pt>
                <c:pt idx="2">
                  <c:v>1.16508914671</c:v>
                </c:pt>
                <c:pt idx="3">
                  <c:v>1.1040810760199999</c:v>
                </c:pt>
                <c:pt idx="4">
                  <c:v>1.0751658763</c:v>
                </c:pt>
                <c:pt idx="5">
                  <c:v>2.81654151096</c:v>
                </c:pt>
                <c:pt idx="6">
                  <c:v>0.36088635676000003</c:v>
                </c:pt>
                <c:pt idx="7">
                  <c:v>0.5448147242000001</c:v>
                </c:pt>
                <c:pt idx="8">
                  <c:v>1.00806776471</c:v>
                </c:pt>
                <c:pt idx="9">
                  <c:v>0.94604048491999992</c:v>
                </c:pt>
                <c:pt idx="10">
                  <c:v>0.90013201985000002</c:v>
                </c:pt>
                <c:pt idx="11">
                  <c:v>0.80502676714999988</c:v>
                </c:pt>
                <c:pt idx="12">
                  <c:v>1.3974821627899516</c:v>
                </c:pt>
                <c:pt idx="13">
                  <c:v>2.970522494858852</c:v>
                </c:pt>
                <c:pt idx="14">
                  <c:v>1.1107646694392006</c:v>
                </c:pt>
                <c:pt idx="15">
                  <c:v>0.82591833273215609</c:v>
                </c:pt>
                <c:pt idx="16">
                  <c:v>0.75232982528501091</c:v>
                </c:pt>
              </c:numCache>
            </c:numRef>
          </c:val>
          <c:extLst>
            <c:ext xmlns:c16="http://schemas.microsoft.com/office/drawing/2014/chart" uri="{C3380CC4-5D6E-409C-BE32-E72D297353CC}">
              <c16:uniqueId val="{00000000-C7D4-4805-8C9B-D87595C13383}"/>
            </c:ext>
          </c:extLst>
        </c:ser>
        <c:ser>
          <c:idx val="0"/>
          <c:order val="1"/>
          <c:tx>
            <c:strRef>
              <c:f>'Tab 2 + Graf 2'!$AB$14</c:f>
              <c:strCache>
                <c:ptCount val="1"/>
                <c:pt idx="0">
                  <c:v>RRP</c:v>
                </c:pt>
              </c:strCache>
            </c:strRef>
          </c:tx>
          <c:spPr>
            <a:solidFill>
              <a:srgbClr val="369ADC"/>
            </a:solidFill>
            <a:ln>
              <a:noFill/>
            </a:ln>
            <a:effectLst/>
          </c:spPr>
          <c:invertIfNegative val="0"/>
          <c:cat>
            <c:numRef>
              <c:f>'Tab 2 + Graf 2'!$K$13:$AA$13</c:f>
              <c:numCache>
                <c:formatCode>General</c:formatCod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numCache>
            </c:numRef>
          </c:cat>
          <c:val>
            <c:numRef>
              <c:f>'Tab 2 + Graf 2'!$K$14:$AA$14</c:f>
              <c:numCache>
                <c:formatCode>0.0</c:formatCode>
                <c:ptCount val="17"/>
                <c:pt idx="0">
                  <c:v>0</c:v>
                </c:pt>
                <c:pt idx="1">
                  <c:v>0</c:v>
                </c:pt>
                <c:pt idx="2">
                  <c:v>0</c:v>
                </c:pt>
                <c:pt idx="3">
                  <c:v>0</c:v>
                </c:pt>
                <c:pt idx="4">
                  <c:v>0</c:v>
                </c:pt>
                <c:pt idx="5">
                  <c:v>0</c:v>
                </c:pt>
                <c:pt idx="6">
                  <c:v>0</c:v>
                </c:pt>
                <c:pt idx="7">
                  <c:v>0</c:v>
                </c:pt>
                <c:pt idx="8">
                  <c:v>0</c:v>
                </c:pt>
                <c:pt idx="9">
                  <c:v>0</c:v>
                </c:pt>
                <c:pt idx="10">
                  <c:v>0</c:v>
                </c:pt>
                <c:pt idx="11">
                  <c:v>0</c:v>
                </c:pt>
                <c:pt idx="12">
                  <c:v>1.374710393744931</c:v>
                </c:pt>
                <c:pt idx="13">
                  <c:v>1.5948073323897793</c:v>
                </c:pt>
                <c:pt idx="14">
                  <c:v>1.5459601787282184</c:v>
                </c:pt>
                <c:pt idx="15">
                  <c:v>1.0909372376491089</c:v>
                </c:pt>
                <c:pt idx="16">
                  <c:v>0.55017310749575832</c:v>
                </c:pt>
              </c:numCache>
            </c:numRef>
          </c:val>
          <c:extLst>
            <c:ext xmlns:c16="http://schemas.microsoft.com/office/drawing/2014/chart" uri="{C3380CC4-5D6E-409C-BE32-E72D297353CC}">
              <c16:uniqueId val="{00000001-C7D4-4805-8C9B-D87595C13383}"/>
            </c:ext>
          </c:extLst>
        </c:ser>
        <c:dLbls>
          <c:showLegendKey val="0"/>
          <c:showVal val="0"/>
          <c:showCatName val="0"/>
          <c:showSerName val="0"/>
          <c:showPercent val="0"/>
          <c:showBubbleSize val="0"/>
        </c:dLbls>
        <c:gapWidth val="40"/>
        <c:overlap val="100"/>
        <c:axId val="304193944"/>
        <c:axId val="303905840"/>
      </c:barChart>
      <c:catAx>
        <c:axId val="304193944"/>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3905840"/>
        <c:crosses val="autoZero"/>
        <c:auto val="1"/>
        <c:lblAlgn val="ctr"/>
        <c:lblOffset val="100"/>
        <c:noMultiLvlLbl val="0"/>
      </c:catAx>
      <c:valAx>
        <c:axId val="30390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crossAx val="30419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Times New Roman" panose="02020603050405020304" pitchFamily="18" charset="0"/>
            </a:defRPr>
          </a:pPr>
          <a:endParaRPr lang="en-US"/>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Narrow" panose="020B0606020202030204" pitchFamily="34" charset="0"/>
          <a:cs typeface="Times New Roman" panose="02020603050405020304" pitchFamily="18"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436012612517404E-2"/>
          <c:y val="4.2062941489227033E-2"/>
          <c:w val="0.93314273635258682"/>
          <c:h val="0.86218092513355449"/>
        </c:manualLayout>
      </c:layout>
      <c:barChart>
        <c:barDir val="col"/>
        <c:grouping val="clustered"/>
        <c:varyColors val="0"/>
        <c:ser>
          <c:idx val="0"/>
          <c:order val="0"/>
          <c:tx>
            <c:strRef>
              <c:f>'Graf 35'!$G$3</c:f>
              <c:strCache>
                <c:ptCount val="1"/>
              </c:strCache>
            </c:strRef>
          </c:tx>
          <c:spPr>
            <a:solidFill>
              <a:srgbClr val="2C9ADC"/>
            </a:solidFill>
          </c:spPr>
          <c:invertIfNegative val="0"/>
          <c:dPt>
            <c:idx val="27"/>
            <c:invertIfNegative val="0"/>
            <c:bubble3D val="0"/>
            <c:spPr>
              <a:solidFill>
                <a:srgbClr val="FF0000"/>
              </a:solidFill>
              <a:ln>
                <a:solidFill>
                  <a:srgbClr val="FF0000"/>
                </a:solidFill>
              </a:ln>
            </c:spPr>
            <c:extLst>
              <c:ext xmlns:c16="http://schemas.microsoft.com/office/drawing/2014/chart" uri="{C3380CC4-5D6E-409C-BE32-E72D297353CC}">
                <c16:uniqueId val="{0000000D-8DA4-4987-8E10-365032C18669}"/>
              </c:ext>
            </c:extLst>
          </c:dPt>
          <c:dPt>
            <c:idx val="28"/>
            <c:invertIfNegative val="0"/>
            <c:bubble3D val="0"/>
            <c:spPr>
              <a:solidFill>
                <a:srgbClr val="FF0000"/>
              </a:solidFill>
            </c:spPr>
            <c:extLst>
              <c:ext xmlns:c16="http://schemas.microsoft.com/office/drawing/2014/chart" uri="{C3380CC4-5D6E-409C-BE32-E72D297353CC}">
                <c16:uniqueId val="{00000001-BC30-40DD-A8EE-95E7117A70ED}"/>
              </c:ext>
            </c:extLst>
          </c:dPt>
          <c:cat>
            <c:strRef>
              <c:f>'Graf 35'!$G$4:$G$31</c:f>
              <c:strCache>
                <c:ptCount val="28"/>
                <c:pt idx="0">
                  <c:v>IE</c:v>
                </c:pt>
                <c:pt idx="1">
                  <c:v>HU</c:v>
                </c:pt>
                <c:pt idx="2">
                  <c:v>MT</c:v>
                </c:pt>
                <c:pt idx="3">
                  <c:v>RO</c:v>
                </c:pt>
                <c:pt idx="4">
                  <c:v>BE</c:v>
                </c:pt>
                <c:pt idx="5">
                  <c:v>IT</c:v>
                </c:pt>
                <c:pt idx="6">
                  <c:v>SL</c:v>
                </c:pt>
                <c:pt idx="7">
                  <c:v>FI</c:v>
                </c:pt>
                <c:pt idx="8">
                  <c:v>AT</c:v>
                </c:pt>
                <c:pt idx="9">
                  <c:v>SE</c:v>
                </c:pt>
                <c:pt idx="10">
                  <c:v>EU27</c:v>
                </c:pt>
                <c:pt idx="11">
                  <c:v>DK</c:v>
                </c:pt>
                <c:pt idx="12">
                  <c:v>FR</c:v>
                </c:pt>
                <c:pt idx="13">
                  <c:v>HR</c:v>
                </c:pt>
                <c:pt idx="14">
                  <c:v>DE</c:v>
                </c:pt>
                <c:pt idx="15">
                  <c:v>CZ</c:v>
                </c:pt>
                <c:pt idx="16">
                  <c:v>LU</c:v>
                </c:pt>
                <c:pt idx="17">
                  <c:v>EL</c:v>
                </c:pt>
                <c:pt idx="18">
                  <c:v>ES</c:v>
                </c:pt>
                <c:pt idx="19">
                  <c:v>LV</c:v>
                </c:pt>
                <c:pt idx="20">
                  <c:v>CY</c:v>
                </c:pt>
                <c:pt idx="21">
                  <c:v>PL</c:v>
                </c:pt>
                <c:pt idx="22">
                  <c:v>PT</c:v>
                </c:pt>
                <c:pt idx="23">
                  <c:v>NL</c:v>
                </c:pt>
                <c:pt idx="24">
                  <c:v>ES</c:v>
                </c:pt>
                <c:pt idx="25">
                  <c:v>LT</c:v>
                </c:pt>
                <c:pt idx="26">
                  <c:v>BG</c:v>
                </c:pt>
                <c:pt idx="27">
                  <c:v>SK</c:v>
                </c:pt>
              </c:strCache>
            </c:strRef>
          </c:cat>
          <c:val>
            <c:numRef>
              <c:f>'Graf 35'!$F$4:$F$31</c:f>
              <c:numCache>
                <c:formatCode>0.00</c:formatCode>
                <c:ptCount val="28"/>
                <c:pt idx="0">
                  <c:v>-0.28878318007453563</c:v>
                </c:pt>
                <c:pt idx="1">
                  <c:v>-6.7687749268319997E-2</c:v>
                </c:pt>
                <c:pt idx="2">
                  <c:v>-5.9690496960447481E-2</c:v>
                </c:pt>
                <c:pt idx="3">
                  <c:v>-5.5578042957442286E-2</c:v>
                </c:pt>
                <c:pt idx="4">
                  <c:v>-3.6910420558419421E-2</c:v>
                </c:pt>
                <c:pt idx="5">
                  <c:v>-9.7885543309065293E-3</c:v>
                </c:pt>
                <c:pt idx="6">
                  <c:v>-8.59196455373612E-3</c:v>
                </c:pt>
                <c:pt idx="7">
                  <c:v>-6.3900196583345226E-3</c:v>
                </c:pt>
                <c:pt idx="8">
                  <c:v>4.3452572814950408E-3</c:v>
                </c:pt>
                <c:pt idx="9">
                  <c:v>1.5801168032246515E-2</c:v>
                </c:pt>
                <c:pt idx="10">
                  <c:v>2.2105560178668382E-2</c:v>
                </c:pt>
                <c:pt idx="11">
                  <c:v>2.2952995859019776E-2</c:v>
                </c:pt>
                <c:pt idx="12">
                  <c:v>2.3702163810757293E-2</c:v>
                </c:pt>
                <c:pt idx="13">
                  <c:v>3.9785757748578732E-2</c:v>
                </c:pt>
                <c:pt idx="14">
                  <c:v>4.3823150327790383E-2</c:v>
                </c:pt>
                <c:pt idx="15">
                  <c:v>4.4395698863389566E-2</c:v>
                </c:pt>
                <c:pt idx="16">
                  <c:v>5.1753628016891318E-2</c:v>
                </c:pt>
                <c:pt idx="17">
                  <c:v>6.9216160951599548E-2</c:v>
                </c:pt>
                <c:pt idx="18">
                  <c:v>7.3756739701312357E-2</c:v>
                </c:pt>
                <c:pt idx="19">
                  <c:v>8.4478966911426756E-2</c:v>
                </c:pt>
                <c:pt idx="20">
                  <c:v>9.1549218071069971E-2</c:v>
                </c:pt>
                <c:pt idx="21">
                  <c:v>0.1107865369819625</c:v>
                </c:pt>
                <c:pt idx="22">
                  <c:v>0.11337858147477653</c:v>
                </c:pt>
                <c:pt idx="23">
                  <c:v>0.11529177351161946</c:v>
                </c:pt>
                <c:pt idx="24">
                  <c:v>0.13635615434724135</c:v>
                </c:pt>
                <c:pt idx="25">
                  <c:v>0.14490400269700743</c:v>
                </c:pt>
                <c:pt idx="26">
                  <c:v>0.17476979482998134</c:v>
                </c:pt>
                <c:pt idx="27">
                  <c:v>0.21823481652585852</c:v>
                </c:pt>
              </c:numCache>
            </c:numRef>
          </c:val>
          <c:extLst>
            <c:ext xmlns:c16="http://schemas.microsoft.com/office/drawing/2014/chart" uri="{C3380CC4-5D6E-409C-BE32-E72D297353CC}">
              <c16:uniqueId val="{00000013-7AA8-419E-9531-2EA9FC58120B}"/>
            </c:ext>
          </c:extLst>
        </c:ser>
        <c:dLbls>
          <c:showLegendKey val="0"/>
          <c:showVal val="0"/>
          <c:showCatName val="0"/>
          <c:showSerName val="0"/>
          <c:showPercent val="0"/>
          <c:showBubbleSize val="0"/>
        </c:dLbls>
        <c:gapWidth val="120"/>
        <c:axId val="163382472"/>
        <c:axId val="163382864"/>
        <c:extLst>
          <c:ext xmlns:c15="http://schemas.microsoft.com/office/drawing/2012/chart" uri="{02D57815-91ED-43cb-92C2-25804820EDAC}">
            <c15:filteredBarSeries>
              <c15:ser>
                <c:idx val="1"/>
                <c:order val="1"/>
                <c:tx>
                  <c:strRef>
                    <c:extLst>
                      <c:ext uri="{02D57815-91ED-43cb-92C2-25804820EDAC}">
                        <c15:formulaRef>
                          <c15:sqref>'Graf 35'!$H$3</c15:sqref>
                        </c15:formulaRef>
                      </c:ext>
                    </c:extLst>
                    <c:strCache>
                      <c:ptCount val="1"/>
                    </c:strCache>
                  </c:strRef>
                </c:tx>
                <c:spPr>
                  <a:solidFill>
                    <a:srgbClr val="5B9BD5">
                      <a:lumMod val="40000"/>
                      <a:lumOff val="60000"/>
                    </a:srgbClr>
                  </a:solidFill>
                </c:spPr>
                <c:invertIfNegative val="0"/>
                <c:dPt>
                  <c:idx val="2"/>
                  <c:invertIfNegative val="0"/>
                  <c:bubble3D val="0"/>
                  <c:extLst>
                    <c:ext xmlns:c16="http://schemas.microsoft.com/office/drawing/2014/chart" uri="{C3380CC4-5D6E-409C-BE32-E72D297353CC}">
                      <c16:uniqueId val="{00000002-BC30-40DD-A8EE-95E7117A70ED}"/>
                    </c:ext>
                  </c:extLst>
                </c:dPt>
                <c:dPt>
                  <c:idx val="12"/>
                  <c:invertIfNegative val="0"/>
                  <c:bubble3D val="0"/>
                  <c:spPr>
                    <a:solidFill>
                      <a:sysClr val="window" lastClr="FFFFFF">
                        <a:lumMod val="75000"/>
                      </a:sysClr>
                    </a:solidFill>
                  </c:spPr>
                  <c:extLst>
                    <c:ext xmlns:c16="http://schemas.microsoft.com/office/drawing/2014/chart" uri="{C3380CC4-5D6E-409C-BE32-E72D297353CC}">
                      <c16:uniqueId val="{00000004-BC30-40DD-A8EE-95E7117A70ED}"/>
                    </c:ext>
                  </c:extLst>
                </c:dPt>
                <c:dPt>
                  <c:idx val="19"/>
                  <c:invertIfNegative val="0"/>
                  <c:bubble3D val="0"/>
                  <c:extLst>
                    <c:ext xmlns:c16="http://schemas.microsoft.com/office/drawing/2014/chart" uri="{C3380CC4-5D6E-409C-BE32-E72D297353CC}">
                      <c16:uniqueId val="{00000005-BC30-40DD-A8EE-95E7117A70ED}"/>
                    </c:ext>
                  </c:extLst>
                </c:dPt>
                <c:dPt>
                  <c:idx val="23"/>
                  <c:invertIfNegative val="0"/>
                  <c:bubble3D val="0"/>
                  <c:extLst>
                    <c:ext xmlns:c16="http://schemas.microsoft.com/office/drawing/2014/chart" uri="{C3380CC4-5D6E-409C-BE32-E72D297353CC}">
                      <c16:uniqueId val="{00000006-BC30-40DD-A8EE-95E7117A70ED}"/>
                    </c:ext>
                  </c:extLst>
                </c:dPt>
                <c:dPt>
                  <c:idx val="28"/>
                  <c:invertIfNegative val="0"/>
                  <c:bubble3D val="0"/>
                  <c:spPr>
                    <a:solidFill>
                      <a:srgbClr val="F79FA5"/>
                    </a:solidFill>
                  </c:spPr>
                  <c:extLst>
                    <c:ext xmlns:c16="http://schemas.microsoft.com/office/drawing/2014/chart" uri="{C3380CC4-5D6E-409C-BE32-E72D297353CC}">
                      <c16:uniqueId val="{00000008-BC30-40DD-A8EE-95E7117A70ED}"/>
                    </c:ext>
                  </c:extLst>
                </c:dPt>
                <c:cat>
                  <c:strRef>
                    <c:extLst>
                      <c:ext uri="{02D57815-91ED-43cb-92C2-25804820EDAC}">
                        <c15:formulaRef>
                          <c15:sqref>'Graf 35'!$G$4:$G$31</c15:sqref>
                        </c15:formulaRef>
                      </c:ext>
                    </c:extLst>
                    <c:strCache>
                      <c:ptCount val="28"/>
                      <c:pt idx="0">
                        <c:v>IE</c:v>
                      </c:pt>
                      <c:pt idx="1">
                        <c:v>HU</c:v>
                      </c:pt>
                      <c:pt idx="2">
                        <c:v>MT</c:v>
                      </c:pt>
                      <c:pt idx="3">
                        <c:v>RO</c:v>
                      </c:pt>
                      <c:pt idx="4">
                        <c:v>BE</c:v>
                      </c:pt>
                      <c:pt idx="5">
                        <c:v>IT</c:v>
                      </c:pt>
                      <c:pt idx="6">
                        <c:v>SL</c:v>
                      </c:pt>
                      <c:pt idx="7">
                        <c:v>FI</c:v>
                      </c:pt>
                      <c:pt idx="8">
                        <c:v>AT</c:v>
                      </c:pt>
                      <c:pt idx="9">
                        <c:v>SE</c:v>
                      </c:pt>
                      <c:pt idx="10">
                        <c:v>EU27</c:v>
                      </c:pt>
                      <c:pt idx="11">
                        <c:v>DK</c:v>
                      </c:pt>
                      <c:pt idx="12">
                        <c:v>FR</c:v>
                      </c:pt>
                      <c:pt idx="13">
                        <c:v>HR</c:v>
                      </c:pt>
                      <c:pt idx="14">
                        <c:v>DE</c:v>
                      </c:pt>
                      <c:pt idx="15">
                        <c:v>CZ</c:v>
                      </c:pt>
                      <c:pt idx="16">
                        <c:v>LU</c:v>
                      </c:pt>
                      <c:pt idx="17">
                        <c:v>EL</c:v>
                      </c:pt>
                      <c:pt idx="18">
                        <c:v>ES</c:v>
                      </c:pt>
                      <c:pt idx="19">
                        <c:v>LV</c:v>
                      </c:pt>
                      <c:pt idx="20">
                        <c:v>CY</c:v>
                      </c:pt>
                      <c:pt idx="21">
                        <c:v>PL</c:v>
                      </c:pt>
                      <c:pt idx="22">
                        <c:v>PT</c:v>
                      </c:pt>
                      <c:pt idx="23">
                        <c:v>NL</c:v>
                      </c:pt>
                      <c:pt idx="24">
                        <c:v>ES</c:v>
                      </c:pt>
                      <c:pt idx="25">
                        <c:v>LT</c:v>
                      </c:pt>
                      <c:pt idx="26">
                        <c:v>BG</c:v>
                      </c:pt>
                      <c:pt idx="27">
                        <c:v>SK</c:v>
                      </c:pt>
                    </c:strCache>
                  </c:strRef>
                </c:cat>
                <c:val>
                  <c:numRef>
                    <c:extLst>
                      <c:ext uri="{02D57815-91ED-43cb-92C2-25804820EDAC}">
                        <c15:formulaRef>
                          <c15:sqref>'Graf 35'!$H$4:$H$32</c15:sqref>
                        </c15:formulaRef>
                      </c:ext>
                    </c:extLst>
                    <c:numCache>
                      <c:formatCode>0.00</c:formatCode>
                      <c:ptCount val="29"/>
                    </c:numCache>
                  </c:numRef>
                </c:val>
                <c:extLst>
                  <c:ext xmlns:c16="http://schemas.microsoft.com/office/drawing/2014/chart" uri="{C3380CC4-5D6E-409C-BE32-E72D297353CC}">
                    <c16:uniqueId val="{00000009-BC30-40DD-A8EE-95E7117A70ED}"/>
                  </c:ext>
                </c:extLst>
              </c15:ser>
            </c15:filteredBarSeries>
          </c:ext>
        </c:extLst>
      </c:barChart>
      <c:catAx>
        <c:axId val="163382472"/>
        <c:scaling>
          <c:orientation val="minMax"/>
        </c:scaling>
        <c:delete val="0"/>
        <c:axPos val="b"/>
        <c:numFmt formatCode="General" sourceLinked="1"/>
        <c:majorTickMark val="none"/>
        <c:minorTickMark val="none"/>
        <c:tickLblPos val="low"/>
        <c:spPr>
          <a:ln>
            <a:solidFill>
              <a:sysClr val="windowText" lastClr="000000"/>
            </a:solidFill>
          </a:ln>
        </c:spPr>
        <c:txPr>
          <a:bodyPr rot="-5400000" vert="horz"/>
          <a:lstStyle/>
          <a:p>
            <a:pPr>
              <a:defRPr>
                <a:solidFill>
                  <a:schemeClr val="tx1"/>
                </a:solidFill>
              </a:defRPr>
            </a:pPr>
            <a:endParaRPr lang="en-US"/>
          </a:p>
        </c:txPr>
        <c:crossAx val="163382864"/>
        <c:crosses val="autoZero"/>
        <c:auto val="1"/>
        <c:lblAlgn val="ctr"/>
        <c:lblOffset val="100"/>
        <c:tickLblSkip val="1"/>
        <c:noMultiLvlLbl val="0"/>
      </c:catAx>
      <c:valAx>
        <c:axId val="163382864"/>
        <c:scaling>
          <c:orientation val="minMax"/>
          <c:max val="0.25"/>
          <c:min val="-0.2"/>
        </c:scaling>
        <c:delete val="0"/>
        <c:axPos val="l"/>
        <c:majorGridlines>
          <c:spPr>
            <a:ln>
              <a:solidFill>
                <a:sysClr val="window" lastClr="FFFFFF">
                  <a:lumMod val="85000"/>
                </a:sysClr>
              </a:solidFill>
              <a:prstDash val="solid"/>
            </a:ln>
          </c:spPr>
        </c:majorGridlines>
        <c:numFmt formatCode="0%" sourceLinked="0"/>
        <c:majorTickMark val="none"/>
        <c:minorTickMark val="none"/>
        <c:tickLblPos val="nextTo"/>
        <c:spPr>
          <a:noFill/>
          <a:ln>
            <a:solidFill>
              <a:sysClr val="windowText" lastClr="000000"/>
            </a:solidFill>
          </a:ln>
        </c:spPr>
        <c:txPr>
          <a:bodyPr/>
          <a:lstStyle/>
          <a:p>
            <a:pPr>
              <a:defRPr>
                <a:solidFill>
                  <a:schemeClr val="tx1"/>
                </a:solidFill>
              </a:defRPr>
            </a:pPr>
            <a:endParaRPr lang="en-US"/>
          </a:p>
        </c:txPr>
        <c:crossAx val="163382472"/>
        <c:crosses val="autoZero"/>
        <c:crossBetween val="between"/>
      </c:valAx>
    </c:plotArea>
    <c:plotVisOnly val="1"/>
    <c:dispBlanksAs val="gap"/>
    <c:showDLblsOverMax val="0"/>
  </c:chart>
  <c:spPr>
    <a:ln>
      <a:noFill/>
    </a:ln>
  </c:spPr>
  <c:txPr>
    <a:bodyPr/>
    <a:lstStyle/>
    <a:p>
      <a:pPr>
        <a:defRPr sz="900">
          <a:solidFill>
            <a:schemeClr val="tx1"/>
          </a:solidFill>
          <a:latin typeface="Arial Narrow" panose="020B0606020202030204" pitchFamily="34" charset="0"/>
        </a:defRPr>
      </a:pPr>
      <a:endParaRPr lang="en-US"/>
    </a:p>
  </c:txPr>
  <c:printSettings>
    <c:headerFooter/>
    <c:pageMargins b="0.75000000000000144" l="0.70000000000000062" r="0.70000000000000062" t="0.75000000000000144" header="0.30000000000000032" footer="0.30000000000000032"/>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36'!$D$6</c:f>
              <c:strCache>
                <c:ptCount val="1"/>
                <c:pt idx="0">
                  <c:v>EU27</c:v>
                </c:pt>
              </c:strCache>
            </c:strRef>
          </c:tx>
          <c:spPr>
            <a:solidFill>
              <a:schemeClr val="accent1"/>
            </a:solidFill>
            <a:ln>
              <a:noFill/>
            </a:ln>
            <a:effectLst/>
          </c:spPr>
          <c:invertIfNegative val="0"/>
          <c:cat>
            <c:strRef>
              <c:f>'Graf 36'!$B$7:$B$10</c:f>
              <c:strCache>
                <c:ptCount val="4"/>
                <c:pt idx="0">
                  <c:v>sociálne odvody</c:v>
                </c:pt>
                <c:pt idx="1">
                  <c:v>daň z nehnuteľností</c:v>
                </c:pt>
                <c:pt idx="2">
                  <c:v>environmentálne dane</c:v>
                </c:pt>
                <c:pt idx="3">
                  <c:v>environmentálne dane bez platieb za energiu z obnoviteľných zdrojov</c:v>
                </c:pt>
              </c:strCache>
            </c:strRef>
          </c:cat>
          <c:val>
            <c:numRef>
              <c:f>'Graf 36'!$D$7:$D$10</c:f>
              <c:numCache>
                <c:formatCode>0.0%</c:formatCode>
                <c:ptCount val="4"/>
                <c:pt idx="0">
                  <c:v>0.13500000000000001</c:v>
                </c:pt>
                <c:pt idx="1">
                  <c:v>1.2E-2</c:v>
                </c:pt>
                <c:pt idx="2">
                  <c:v>2.1999999999999999E-2</c:v>
                </c:pt>
                <c:pt idx="3">
                  <c:v>2.1999999999999999E-2</c:v>
                </c:pt>
              </c:numCache>
            </c:numRef>
          </c:val>
          <c:extLst>
            <c:ext xmlns:c16="http://schemas.microsoft.com/office/drawing/2014/chart" uri="{C3380CC4-5D6E-409C-BE32-E72D297353CC}">
              <c16:uniqueId val="{00000000-8E2A-4674-9543-9B9ACC213423}"/>
            </c:ext>
          </c:extLst>
        </c:ser>
        <c:ser>
          <c:idx val="1"/>
          <c:order val="1"/>
          <c:tx>
            <c:strRef>
              <c:f>'Graf 36'!$E$6</c:f>
              <c:strCache>
                <c:ptCount val="1"/>
                <c:pt idx="0">
                  <c:v>SK</c:v>
                </c:pt>
              </c:strCache>
            </c:strRef>
          </c:tx>
          <c:spPr>
            <a:solidFill>
              <a:srgbClr val="FFC000"/>
            </a:solidFill>
            <a:ln>
              <a:noFill/>
            </a:ln>
            <a:effectLst/>
          </c:spPr>
          <c:invertIfNegative val="0"/>
          <c:cat>
            <c:strRef>
              <c:f>'Graf 36'!$B$7:$B$10</c:f>
              <c:strCache>
                <c:ptCount val="4"/>
                <c:pt idx="0">
                  <c:v>sociálne odvody</c:v>
                </c:pt>
                <c:pt idx="1">
                  <c:v>daň z nehnuteľností</c:v>
                </c:pt>
                <c:pt idx="2">
                  <c:v>environmentálne dane</c:v>
                </c:pt>
                <c:pt idx="3">
                  <c:v>environmentálne dane bez platieb za energiu z obnoviteľných zdrojov</c:v>
                </c:pt>
              </c:strCache>
            </c:strRef>
          </c:cat>
          <c:val>
            <c:numRef>
              <c:f>'Graf 36'!$E$7:$E$10</c:f>
              <c:numCache>
                <c:formatCode>0.0%</c:formatCode>
                <c:ptCount val="4"/>
                <c:pt idx="0">
                  <c:v>0.155</c:v>
                </c:pt>
                <c:pt idx="1">
                  <c:v>5.0000000000000001E-3</c:v>
                </c:pt>
                <c:pt idx="2">
                  <c:v>2.4E-2</c:v>
                </c:pt>
                <c:pt idx="3">
                  <c:v>1.8366515983790618E-2</c:v>
                </c:pt>
              </c:numCache>
            </c:numRef>
          </c:val>
          <c:extLst>
            <c:ext xmlns:c16="http://schemas.microsoft.com/office/drawing/2014/chart" uri="{C3380CC4-5D6E-409C-BE32-E72D297353CC}">
              <c16:uniqueId val="{00000001-8E2A-4674-9543-9B9ACC213423}"/>
            </c:ext>
          </c:extLst>
        </c:ser>
        <c:dLbls>
          <c:showLegendKey val="0"/>
          <c:showVal val="0"/>
          <c:showCatName val="0"/>
          <c:showSerName val="0"/>
          <c:showPercent val="0"/>
          <c:showBubbleSize val="0"/>
        </c:dLbls>
        <c:gapWidth val="219"/>
        <c:overlap val="-27"/>
        <c:axId val="724552536"/>
        <c:axId val="724557128"/>
      </c:barChart>
      <c:catAx>
        <c:axId val="724552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57128"/>
        <c:crosses val="autoZero"/>
        <c:auto val="1"/>
        <c:lblAlgn val="ctr"/>
        <c:lblOffset val="100"/>
        <c:noMultiLvlLbl val="0"/>
      </c:catAx>
      <c:valAx>
        <c:axId val="724557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5253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36'!$D$6</c:f>
              <c:strCache>
                <c:ptCount val="1"/>
                <c:pt idx="0">
                  <c:v>EU27</c:v>
                </c:pt>
              </c:strCache>
            </c:strRef>
          </c:tx>
          <c:spPr>
            <a:solidFill>
              <a:schemeClr val="accent1"/>
            </a:solidFill>
            <a:ln>
              <a:noFill/>
            </a:ln>
            <a:effectLst/>
          </c:spPr>
          <c:invertIfNegative val="0"/>
          <c:cat>
            <c:strRef>
              <c:f>'Graf 36'!$C$7:$C$10</c:f>
              <c:strCache>
                <c:ptCount val="4"/>
                <c:pt idx="0">
                  <c:v>social security contributions</c:v>
                </c:pt>
                <c:pt idx="1">
                  <c:v>property taxes</c:v>
                </c:pt>
                <c:pt idx="2">
                  <c:v>environmental taxes</c:v>
                </c:pt>
                <c:pt idx="3">
                  <c:v>environmental taxes, payments for energy made from alternative renewable sources excluded</c:v>
                </c:pt>
              </c:strCache>
            </c:strRef>
          </c:cat>
          <c:val>
            <c:numRef>
              <c:f>'Graf 36'!$D$7:$D$10</c:f>
              <c:numCache>
                <c:formatCode>0.0%</c:formatCode>
                <c:ptCount val="4"/>
                <c:pt idx="0">
                  <c:v>0.13500000000000001</c:v>
                </c:pt>
                <c:pt idx="1">
                  <c:v>1.2E-2</c:v>
                </c:pt>
                <c:pt idx="2">
                  <c:v>2.1999999999999999E-2</c:v>
                </c:pt>
                <c:pt idx="3">
                  <c:v>2.1999999999999999E-2</c:v>
                </c:pt>
              </c:numCache>
            </c:numRef>
          </c:val>
          <c:extLst>
            <c:ext xmlns:c16="http://schemas.microsoft.com/office/drawing/2014/chart" uri="{C3380CC4-5D6E-409C-BE32-E72D297353CC}">
              <c16:uniqueId val="{00000000-035F-44AE-9E0F-4C660ADBBA75}"/>
            </c:ext>
          </c:extLst>
        </c:ser>
        <c:ser>
          <c:idx val="1"/>
          <c:order val="1"/>
          <c:tx>
            <c:strRef>
              <c:f>'Graf 36'!$E$6</c:f>
              <c:strCache>
                <c:ptCount val="1"/>
                <c:pt idx="0">
                  <c:v>SK</c:v>
                </c:pt>
              </c:strCache>
            </c:strRef>
          </c:tx>
          <c:spPr>
            <a:solidFill>
              <a:srgbClr val="FFC000"/>
            </a:solidFill>
            <a:ln>
              <a:noFill/>
            </a:ln>
            <a:effectLst/>
          </c:spPr>
          <c:invertIfNegative val="0"/>
          <c:cat>
            <c:strRef>
              <c:f>'Graf 36'!$C$7:$C$10</c:f>
              <c:strCache>
                <c:ptCount val="4"/>
                <c:pt idx="0">
                  <c:v>social security contributions</c:v>
                </c:pt>
                <c:pt idx="1">
                  <c:v>property taxes</c:v>
                </c:pt>
                <c:pt idx="2">
                  <c:v>environmental taxes</c:v>
                </c:pt>
                <c:pt idx="3">
                  <c:v>environmental taxes, payments for energy made from alternative renewable sources excluded</c:v>
                </c:pt>
              </c:strCache>
            </c:strRef>
          </c:cat>
          <c:val>
            <c:numRef>
              <c:f>'Graf 36'!$E$7:$E$10</c:f>
              <c:numCache>
                <c:formatCode>0.0%</c:formatCode>
                <c:ptCount val="4"/>
                <c:pt idx="0">
                  <c:v>0.155</c:v>
                </c:pt>
                <c:pt idx="1">
                  <c:v>5.0000000000000001E-3</c:v>
                </c:pt>
                <c:pt idx="2">
                  <c:v>2.4E-2</c:v>
                </c:pt>
                <c:pt idx="3">
                  <c:v>1.8366515983790618E-2</c:v>
                </c:pt>
              </c:numCache>
            </c:numRef>
          </c:val>
          <c:extLst>
            <c:ext xmlns:c16="http://schemas.microsoft.com/office/drawing/2014/chart" uri="{C3380CC4-5D6E-409C-BE32-E72D297353CC}">
              <c16:uniqueId val="{00000001-035F-44AE-9E0F-4C660ADBBA75}"/>
            </c:ext>
          </c:extLst>
        </c:ser>
        <c:dLbls>
          <c:showLegendKey val="0"/>
          <c:showVal val="0"/>
          <c:showCatName val="0"/>
          <c:showSerName val="0"/>
          <c:showPercent val="0"/>
          <c:showBubbleSize val="0"/>
        </c:dLbls>
        <c:gapWidth val="219"/>
        <c:overlap val="-27"/>
        <c:axId val="724552536"/>
        <c:axId val="724557128"/>
      </c:barChart>
      <c:catAx>
        <c:axId val="724552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57128"/>
        <c:crosses val="autoZero"/>
        <c:auto val="1"/>
        <c:lblAlgn val="ctr"/>
        <c:lblOffset val="100"/>
        <c:noMultiLvlLbl val="0"/>
      </c:catAx>
      <c:valAx>
        <c:axId val="724557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5253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'Graf 37'!$C$22:$X$22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'Graf 37'!$C$23:$X$23</c:f>
              <c:numCache>
                <c:formatCode>0.0%</c:formatCode>
                <c:ptCount val="22"/>
                <c:pt idx="0">
                  <c:v>0.15627564148798684</c:v>
                </c:pt>
                <c:pt idx="1">
                  <c:v>0.13586658309616992</c:v>
                </c:pt>
                <c:pt idx="2">
                  <c:v>0.15589431335710727</c:v>
                </c:pt>
                <c:pt idx="3">
                  <c:v>8.8703883863331015E-2</c:v>
                </c:pt>
                <c:pt idx="4">
                  <c:v>0.18561990602272804</c:v>
                </c:pt>
                <c:pt idx="5">
                  <c:v>0.15546982686927655</c:v>
                </c:pt>
                <c:pt idx="6">
                  <c:v>0.21115946752500786</c:v>
                </c:pt>
                <c:pt idx="7">
                  <c:v>0.26565380905541103</c:v>
                </c:pt>
                <c:pt idx="8">
                  <c:v>0.26460799096168697</c:v>
                </c:pt>
                <c:pt idx="9">
                  <c:v>0.3211624707263091</c:v>
                </c:pt>
                <c:pt idx="10">
                  <c:v>0.33620516650071258</c:v>
                </c:pt>
                <c:pt idx="11">
                  <c:v>0.30000671335641793</c:v>
                </c:pt>
                <c:pt idx="12">
                  <c:v>0.37382284286202466</c:v>
                </c:pt>
                <c:pt idx="13">
                  <c:v>0.31208741694026032</c:v>
                </c:pt>
                <c:pt idx="14">
                  <c:v>0.28662118257504759</c:v>
                </c:pt>
                <c:pt idx="15">
                  <c:v>0.28055541441873255</c:v>
                </c:pt>
                <c:pt idx="16">
                  <c:v>0.24574405157364762</c:v>
                </c:pt>
                <c:pt idx="17">
                  <c:v>0.22042289740284796</c:v>
                </c:pt>
                <c:pt idx="18">
                  <c:v>0.21013323612095808</c:v>
                </c:pt>
                <c:pt idx="19">
                  <c:v>0.17724976359713787</c:v>
                </c:pt>
                <c:pt idx="20">
                  <c:v>0.16819478015702594</c:v>
                </c:pt>
                <c:pt idx="21">
                  <c:v>0.1209898772893253</c:v>
                </c:pt>
              </c:numCache>
            </c:numRef>
          </c:val>
          <c:smooth val="0"/>
          <c:extLst>
            <c:ext xmlns:c16="http://schemas.microsoft.com/office/drawing/2014/chart" uri="{C3380CC4-5D6E-409C-BE32-E72D297353CC}">
              <c16:uniqueId val="{00000000-39E1-4CB0-841D-DDAA09FDF5EE}"/>
            </c:ext>
          </c:extLst>
        </c:ser>
        <c:dLbls>
          <c:showLegendKey val="0"/>
          <c:showVal val="0"/>
          <c:showCatName val="0"/>
          <c:showSerName val="0"/>
          <c:showPercent val="0"/>
          <c:showBubbleSize val="0"/>
        </c:dLbls>
        <c:smooth val="0"/>
        <c:axId val="724567624"/>
        <c:axId val="724567952"/>
      </c:lineChart>
      <c:catAx>
        <c:axId val="7245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67952"/>
        <c:crosses val="autoZero"/>
        <c:auto val="1"/>
        <c:lblAlgn val="ctr"/>
        <c:lblOffset val="100"/>
        <c:noMultiLvlLbl val="0"/>
      </c:catAx>
      <c:valAx>
        <c:axId val="72456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567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6200641586468354"/>
        </c:manualLayout>
      </c:layout>
      <c:lineChart>
        <c:grouping val="standard"/>
        <c:varyColors val="0"/>
        <c:ser>
          <c:idx val="3"/>
          <c:order val="0"/>
          <c:tx>
            <c:strRef>
              <c:f>'Graf 38+39'!$A$4</c:f>
              <c:strCache>
                <c:ptCount val="1"/>
                <c:pt idx="0">
                  <c:v>EU27</c:v>
                </c:pt>
              </c:strCache>
            </c:strRef>
          </c:tx>
          <c:spPr>
            <a:ln w="19050">
              <a:solidFill>
                <a:sysClr val="window" lastClr="FFFFFF">
                  <a:lumMod val="50000"/>
                </a:sysClr>
              </a:solidFill>
              <a:prstDash val="solid"/>
            </a:ln>
          </c:spPr>
          <c:marker>
            <c:symbol val="none"/>
          </c:marker>
          <c:cat>
            <c:strRef>
              <c:f>'Graf 38+39'!$B$3:$Q$3</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'Graf 38+39'!$B$4:$L$4</c:f>
              <c:numCache>
                <c:formatCode>#\ ##0.0</c:formatCode>
                <c:ptCount val="11"/>
                <c:pt idx="0">
                  <c:v>50.5</c:v>
                </c:pt>
                <c:pt idx="1">
                  <c:v>49.1</c:v>
                </c:pt>
                <c:pt idx="2">
                  <c:v>49.7</c:v>
                </c:pt>
                <c:pt idx="3">
                  <c:v>49.6</c:v>
                </c:pt>
                <c:pt idx="4">
                  <c:v>49</c:v>
                </c:pt>
                <c:pt idx="5">
                  <c:v>48.1</c:v>
                </c:pt>
                <c:pt idx="6">
                  <c:v>47.3</c:v>
                </c:pt>
                <c:pt idx="7">
                  <c:v>46.7</c:v>
                </c:pt>
                <c:pt idx="8">
                  <c:v>46.5</c:v>
                </c:pt>
                <c:pt idx="9">
                  <c:v>46.5</c:v>
                </c:pt>
                <c:pt idx="10">
                  <c:v>53.1</c:v>
                </c:pt>
              </c:numCache>
            </c:numRef>
          </c:val>
          <c:smooth val="0"/>
          <c:extLst>
            <c:ext xmlns:c16="http://schemas.microsoft.com/office/drawing/2014/chart" uri="{C3380CC4-5D6E-409C-BE32-E72D297353CC}">
              <c16:uniqueId val="{00000000-B5BB-4EA6-B2B0-5E27CB351904}"/>
            </c:ext>
          </c:extLst>
        </c:ser>
        <c:ser>
          <c:idx val="5"/>
          <c:order val="1"/>
          <c:tx>
            <c:strRef>
              <c:f>'Graf 38+39'!$A$5</c:f>
              <c:strCache>
                <c:ptCount val="1"/>
                <c:pt idx="0">
                  <c:v>SK</c:v>
                </c:pt>
              </c:strCache>
            </c:strRef>
          </c:tx>
          <c:spPr>
            <a:ln w="19050">
              <a:solidFill>
                <a:srgbClr val="2C9ADC"/>
              </a:solidFill>
              <a:prstDash val="solid"/>
            </a:ln>
          </c:spPr>
          <c:marker>
            <c:symbol val="none"/>
          </c:marker>
          <c:cat>
            <c:strRef>
              <c:f>'Graf 38+39'!$B$3:$Q$3</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'Graf 38+39'!$B$5:$Q$5</c:f>
              <c:numCache>
                <c:formatCode>#\ ##0.0</c:formatCode>
                <c:ptCount val="16"/>
                <c:pt idx="0">
                  <c:v>42.3</c:v>
                </c:pt>
                <c:pt idx="1">
                  <c:v>41.5</c:v>
                </c:pt>
                <c:pt idx="2">
                  <c:v>41.3</c:v>
                </c:pt>
                <c:pt idx="3">
                  <c:v>42.6</c:v>
                </c:pt>
                <c:pt idx="4">
                  <c:v>43.4</c:v>
                </c:pt>
                <c:pt idx="5">
                  <c:v>45.7</c:v>
                </c:pt>
                <c:pt idx="6">
                  <c:v>42.7</c:v>
                </c:pt>
                <c:pt idx="7">
                  <c:v>39.6</c:v>
                </c:pt>
                <c:pt idx="8">
                  <c:v>39.799999999999997</c:v>
                </c:pt>
                <c:pt idx="9">
                  <c:v>40.700000000000003</c:v>
                </c:pt>
                <c:pt idx="10" formatCode="0.0">
                  <c:v>45.6</c:v>
                </c:pt>
                <c:pt idx="11" formatCode="0.0">
                  <c:v>46.833003459579082</c:v>
                </c:pt>
                <c:pt idx="12" formatCode="0.0">
                  <c:v>45.271376106032392</c:v>
                </c:pt>
                <c:pt idx="13" formatCode="0.0">
                  <c:v>44.071456219607214</c:v>
                </c:pt>
                <c:pt idx="14" formatCode="0.0">
                  <c:v>41.902638559238781</c:v>
                </c:pt>
                <c:pt idx="15" formatCode="0.0">
                  <c:v>41.7642371270152</c:v>
                </c:pt>
              </c:numCache>
            </c:numRef>
          </c:val>
          <c:smooth val="0"/>
          <c:extLst>
            <c:ext xmlns:c16="http://schemas.microsoft.com/office/drawing/2014/chart" uri="{C3380CC4-5D6E-409C-BE32-E72D297353CC}">
              <c16:uniqueId val="{00000001-B5BB-4EA6-B2B0-5E27CB351904}"/>
            </c:ext>
          </c:extLst>
        </c:ser>
        <c:ser>
          <c:idx val="0"/>
          <c:order val="2"/>
          <c:tx>
            <c:strRef>
              <c:f>'Graf 38+39'!$A$6</c:f>
              <c:strCache>
                <c:ptCount val="1"/>
                <c:pt idx="0">
                  <c:v>V3</c:v>
                </c:pt>
              </c:strCache>
            </c:strRef>
          </c:tx>
          <c:spPr>
            <a:ln w="19050">
              <a:solidFill>
                <a:sysClr val="window" lastClr="FFFFFF">
                  <a:lumMod val="50000"/>
                </a:sysClr>
              </a:solidFill>
              <a:prstDash val="sysDash"/>
            </a:ln>
          </c:spPr>
          <c:marker>
            <c:symbol val="none"/>
          </c:marker>
          <c:dPt>
            <c:idx val="2"/>
            <c:bubble3D val="0"/>
            <c:extLst>
              <c:ext xmlns:c16="http://schemas.microsoft.com/office/drawing/2014/chart" uri="{C3380CC4-5D6E-409C-BE32-E72D297353CC}">
                <c16:uniqueId val="{00000002-B5BB-4EA6-B2B0-5E27CB351904}"/>
              </c:ext>
            </c:extLst>
          </c:dPt>
          <c:cat>
            <c:strRef>
              <c:f>'Graf 38+39'!$B$3:$Q$3</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'Graf 38+39'!$B$6:$L$6</c:f>
              <c:numCache>
                <c:formatCode>#\ ##0.0</c:formatCode>
                <c:ptCount val="11"/>
                <c:pt idx="0">
                  <c:v>46.066666666666663</c:v>
                </c:pt>
                <c:pt idx="1">
                  <c:v>45.433333333333337</c:v>
                </c:pt>
                <c:pt idx="2">
                  <c:v>45.633333333333333</c:v>
                </c:pt>
                <c:pt idx="3">
                  <c:v>45.233333333333327</c:v>
                </c:pt>
                <c:pt idx="4">
                  <c:v>45.066666666666663</c:v>
                </c:pt>
                <c:pt idx="5">
                  <c:v>44.666666666666664</c:v>
                </c:pt>
                <c:pt idx="6">
                  <c:v>42.566666666666663</c:v>
                </c:pt>
                <c:pt idx="7">
                  <c:v>42.333333333333336</c:v>
                </c:pt>
                <c:pt idx="8">
                  <c:v>42.733333333333327</c:v>
                </c:pt>
                <c:pt idx="9">
                  <c:v>42.866666666666674</c:v>
                </c:pt>
                <c:pt idx="10">
                  <c:v>49.166666666666664</c:v>
                </c:pt>
              </c:numCache>
            </c:numRef>
          </c:val>
          <c:smooth val="0"/>
          <c:extLst>
            <c:ext xmlns:c16="http://schemas.microsoft.com/office/drawing/2014/chart" uri="{C3380CC4-5D6E-409C-BE32-E72D297353CC}">
              <c16:uniqueId val="{00000003-B5BB-4EA6-B2B0-5E27CB351904}"/>
            </c:ext>
          </c:extLst>
        </c:ser>
        <c:dLbls>
          <c:showLegendKey val="0"/>
          <c:showVal val="0"/>
          <c:showCatName val="0"/>
          <c:showSerName val="0"/>
          <c:showPercent val="0"/>
          <c:showBubbleSize val="0"/>
        </c:dLbls>
        <c:smooth val="0"/>
        <c:axId val="314463880"/>
        <c:axId val="314464272"/>
      </c:lineChart>
      <c:catAx>
        <c:axId val="314463880"/>
        <c:scaling>
          <c:orientation val="minMax"/>
        </c:scaling>
        <c:delete val="0"/>
        <c:axPos val="b"/>
        <c:numFmt formatCode="General" sourceLinked="0"/>
        <c:majorTickMark val="out"/>
        <c:minorTickMark val="none"/>
        <c:tickLblPos val="low"/>
        <c:txPr>
          <a:bodyPr rot="-5400000" vert="horz"/>
          <a:lstStyle/>
          <a:p>
            <a:pPr>
              <a:defRPr/>
            </a:pPr>
            <a:endParaRPr lang="en-US"/>
          </a:p>
        </c:txPr>
        <c:crossAx val="314464272"/>
        <c:crosses val="autoZero"/>
        <c:auto val="1"/>
        <c:lblAlgn val="ctr"/>
        <c:lblOffset val="100"/>
        <c:noMultiLvlLbl val="0"/>
      </c:catAx>
      <c:valAx>
        <c:axId val="314464272"/>
        <c:scaling>
          <c:orientation val="minMax"/>
          <c:max val="60"/>
          <c:min val="30"/>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en-US"/>
          </a:p>
        </c:txPr>
        <c:crossAx val="314463880"/>
        <c:crosses val="autoZero"/>
        <c:crossBetween val="between"/>
      </c:valAx>
    </c:plotArea>
    <c:legend>
      <c:legendPos val="l"/>
      <c:layout>
        <c:manualLayout>
          <c:xMode val="edge"/>
          <c:yMode val="edge"/>
          <c:x val="0.13333333333333333"/>
          <c:y val="7.2986737584954196E-3"/>
          <c:w val="0.52630927384076986"/>
          <c:h val="0.2657028288130650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2020</c:v>
          </c:tx>
          <c:spPr>
            <a:solidFill>
              <a:srgbClr val="2C9ADC"/>
            </a:solidFill>
            <a:ln>
              <a:solidFill>
                <a:srgbClr val="2C9ADC"/>
              </a:solidFill>
            </a:ln>
            <a:effectLst/>
          </c:spPr>
          <c:invertIfNegative val="0"/>
          <c:dPt>
            <c:idx val="6"/>
            <c:invertIfNegative val="0"/>
            <c:bubble3D val="0"/>
            <c:spPr>
              <a:solidFill>
                <a:srgbClr val="FF0000"/>
              </a:solidFill>
              <a:ln w="12700">
                <a:solidFill>
                  <a:srgbClr val="FF0000"/>
                </a:solidFill>
                <a:prstDash val="solid"/>
              </a:ln>
            </c:spPr>
            <c:extLst>
              <c:ext xmlns:c16="http://schemas.microsoft.com/office/drawing/2014/chart" uri="{C3380CC4-5D6E-409C-BE32-E72D297353CC}">
                <c16:uniqueId val="{00000001-6344-4B8C-9780-961583510860}"/>
              </c:ext>
            </c:extLst>
          </c:dPt>
          <c:dPt>
            <c:idx val="19"/>
            <c:invertIfNegative val="0"/>
            <c:bubble3D val="0"/>
            <c:spPr>
              <a:solidFill>
                <a:schemeClr val="tx1">
                  <a:lumMod val="50000"/>
                  <a:lumOff val="50000"/>
                </a:schemeClr>
              </a:solidFill>
              <a:ln>
                <a:solidFill>
                  <a:schemeClr val="tx1">
                    <a:lumMod val="50000"/>
                    <a:lumOff val="50000"/>
                  </a:schemeClr>
                </a:solidFill>
              </a:ln>
              <a:effectLst/>
            </c:spPr>
            <c:extLst>
              <c:ext xmlns:c16="http://schemas.microsoft.com/office/drawing/2014/chart" uri="{C3380CC4-5D6E-409C-BE32-E72D297353CC}">
                <c16:uniqueId val="{00000003-6344-4B8C-9780-961583510860}"/>
              </c:ext>
            </c:extLst>
          </c:dPt>
          <c:dPt>
            <c:idx val="21"/>
            <c:invertIfNegative val="0"/>
            <c:bubble3D val="0"/>
            <c:spPr>
              <a:solidFill>
                <a:schemeClr val="tx1">
                  <a:lumMod val="50000"/>
                  <a:lumOff val="50000"/>
                </a:schemeClr>
              </a:solidFill>
              <a:ln>
                <a:solidFill>
                  <a:schemeClr val="tx1">
                    <a:lumMod val="50000"/>
                    <a:lumOff val="50000"/>
                  </a:schemeClr>
                </a:solidFill>
              </a:ln>
              <a:effectLst/>
            </c:spPr>
            <c:extLst>
              <c:ext xmlns:c16="http://schemas.microsoft.com/office/drawing/2014/chart" uri="{C3380CC4-5D6E-409C-BE32-E72D297353CC}">
                <c16:uniqueId val="{00000005-6344-4B8C-9780-961583510860}"/>
              </c:ext>
            </c:extLst>
          </c:dPt>
          <c:cat>
            <c:strRef>
              <c:f>'Graf 38+39'!$B$28:$AD$28</c:f>
              <c:strCache>
                <c:ptCount val="29"/>
                <c:pt idx="0">
                  <c:v>IR</c:v>
                </c:pt>
                <c:pt idx="1">
                  <c:v>BG</c:v>
                </c:pt>
                <c:pt idx="2">
                  <c:v>RO</c:v>
                </c:pt>
                <c:pt idx="3">
                  <c:v>LT</c:v>
                </c:pt>
                <c:pt idx="4">
                  <c:v>LV</c:v>
                </c:pt>
                <c:pt idx="5">
                  <c:v>CY</c:v>
                </c:pt>
                <c:pt idx="6">
                  <c:v>SK</c:v>
                </c:pt>
                <c:pt idx="7">
                  <c:v>EE</c:v>
                </c:pt>
                <c:pt idx="8">
                  <c:v>MT</c:v>
                </c:pt>
                <c:pt idx="9">
                  <c:v>LU</c:v>
                </c:pt>
                <c:pt idx="10">
                  <c:v>CZ</c:v>
                </c:pt>
                <c:pt idx="11">
                  <c:v>NL</c:v>
                </c:pt>
                <c:pt idx="12">
                  <c:v>PL</c:v>
                </c:pt>
                <c:pt idx="13">
                  <c:v>PT</c:v>
                </c:pt>
                <c:pt idx="14">
                  <c:v>DE</c:v>
                </c:pt>
                <c:pt idx="15">
                  <c:v>SK</c:v>
                </c:pt>
                <c:pt idx="16">
                  <c:v>HU</c:v>
                </c:pt>
                <c:pt idx="17">
                  <c:v>ES</c:v>
                </c:pt>
                <c:pt idx="18">
                  <c:v>SE</c:v>
                </c:pt>
                <c:pt idx="19">
                  <c:v>EU 27</c:v>
                </c:pt>
                <c:pt idx="20">
                  <c:v>DK</c:v>
                </c:pt>
                <c:pt idx="21">
                  <c:v>EA 19</c:v>
                </c:pt>
                <c:pt idx="22">
                  <c:v>HR</c:v>
                </c:pt>
                <c:pt idx="23">
                  <c:v>AT</c:v>
                </c:pt>
                <c:pt idx="24">
                  <c:v>IT</c:v>
                </c:pt>
                <c:pt idx="25">
                  <c:v>FI</c:v>
                </c:pt>
                <c:pt idx="26">
                  <c:v>BE</c:v>
                </c:pt>
                <c:pt idx="27">
                  <c:v>GR</c:v>
                </c:pt>
                <c:pt idx="28">
                  <c:v>FR</c:v>
                </c:pt>
              </c:strCache>
            </c:strRef>
          </c:cat>
          <c:val>
            <c:numRef>
              <c:f>'Graf 38+39'!$B$29:$AD$29</c:f>
              <c:numCache>
                <c:formatCode>0</c:formatCode>
                <c:ptCount val="29"/>
                <c:pt idx="0">
                  <c:v>27.4</c:v>
                </c:pt>
                <c:pt idx="1">
                  <c:v>41.8</c:v>
                </c:pt>
                <c:pt idx="2">
                  <c:v>42</c:v>
                </c:pt>
                <c:pt idx="3">
                  <c:v>42.9</c:v>
                </c:pt>
                <c:pt idx="4">
                  <c:v>43.1</c:v>
                </c:pt>
                <c:pt idx="5">
                  <c:v>45.1</c:v>
                </c:pt>
                <c:pt idx="6">
                  <c:v>45.6</c:v>
                </c:pt>
                <c:pt idx="7">
                  <c:v>45.9</c:v>
                </c:pt>
                <c:pt idx="8">
                  <c:v>45.9</c:v>
                </c:pt>
                <c:pt idx="9">
                  <c:v>47.2</c:v>
                </c:pt>
                <c:pt idx="10">
                  <c:v>47.2</c:v>
                </c:pt>
                <c:pt idx="11">
                  <c:v>48</c:v>
                </c:pt>
                <c:pt idx="12">
                  <c:v>48.7</c:v>
                </c:pt>
                <c:pt idx="13">
                  <c:v>49.3</c:v>
                </c:pt>
                <c:pt idx="14">
                  <c:v>50.8</c:v>
                </c:pt>
                <c:pt idx="15">
                  <c:v>51.3</c:v>
                </c:pt>
                <c:pt idx="16">
                  <c:v>51.6</c:v>
                </c:pt>
                <c:pt idx="17">
                  <c:v>52.4</c:v>
                </c:pt>
                <c:pt idx="18">
                  <c:v>52.6</c:v>
                </c:pt>
                <c:pt idx="19">
                  <c:v>53.1</c:v>
                </c:pt>
                <c:pt idx="20">
                  <c:v>53.4</c:v>
                </c:pt>
                <c:pt idx="21">
                  <c:v>53.8</c:v>
                </c:pt>
                <c:pt idx="22">
                  <c:v>54.5</c:v>
                </c:pt>
                <c:pt idx="23">
                  <c:v>57.1</c:v>
                </c:pt>
                <c:pt idx="24">
                  <c:v>57.1</c:v>
                </c:pt>
                <c:pt idx="25">
                  <c:v>57.5</c:v>
                </c:pt>
                <c:pt idx="26">
                  <c:v>59.2</c:v>
                </c:pt>
                <c:pt idx="27">
                  <c:v>59.8</c:v>
                </c:pt>
                <c:pt idx="28">
                  <c:v>61.6</c:v>
                </c:pt>
              </c:numCache>
            </c:numRef>
          </c:val>
          <c:extLst>
            <c:ext xmlns:c16="http://schemas.microsoft.com/office/drawing/2014/chart" uri="{C3380CC4-5D6E-409C-BE32-E72D297353CC}">
              <c16:uniqueId val="{00000006-6344-4B8C-9780-961583510860}"/>
            </c:ext>
          </c:extLst>
        </c:ser>
        <c:dLbls>
          <c:showLegendKey val="0"/>
          <c:showVal val="0"/>
          <c:showCatName val="0"/>
          <c:showSerName val="0"/>
          <c:showPercent val="0"/>
          <c:showBubbleSize val="0"/>
        </c:dLbls>
        <c:gapWidth val="219"/>
        <c:overlap val="-27"/>
        <c:axId val="1005841352"/>
        <c:axId val="1"/>
      </c:barChart>
      <c:catAx>
        <c:axId val="100584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0058413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09547622341598"/>
          <c:y val="7.1136732813820949E-2"/>
          <c:w val="0.67153464250703598"/>
          <c:h val="0.92886313672978171"/>
        </c:manualLayout>
      </c:layout>
      <c:barChart>
        <c:barDir val="bar"/>
        <c:grouping val="stacked"/>
        <c:varyColors val="0"/>
        <c:ser>
          <c:idx val="0"/>
          <c:order val="0"/>
          <c:spPr>
            <a:solidFill>
              <a:srgbClr val="002060"/>
            </a:solidFill>
          </c:spPr>
          <c:invertIfNegative val="0"/>
          <c:dPt>
            <c:idx val="1"/>
            <c:invertIfNegative val="0"/>
            <c:bubble3D val="0"/>
            <c:spPr>
              <a:solidFill>
                <a:schemeClr val="bg1">
                  <a:lumMod val="50000"/>
                </a:schemeClr>
              </a:solidFill>
            </c:spPr>
            <c:extLst>
              <c:ext xmlns:c16="http://schemas.microsoft.com/office/drawing/2014/chart" uri="{C3380CC4-5D6E-409C-BE32-E72D297353CC}">
                <c16:uniqueId val="{00000001-057F-4768-9CC3-642C47666E18}"/>
              </c:ext>
            </c:extLst>
          </c:dPt>
          <c:dLbls>
            <c:dLbl>
              <c:idx val="0"/>
              <c:spPr>
                <a:noFill/>
                <a:ln>
                  <a:noFill/>
                </a:ln>
                <a:effectLst/>
              </c:spPr>
              <c:txPr>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2-057F-4768-9CC3-642C47666E1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40'!$A$4:$A$16</c:f>
              <c:strCache>
                <c:ptCount val="13"/>
                <c:pt idx="0">
                  <c:v>Transfery a daňové výdavky</c:v>
                </c:pt>
                <c:pt idx="1">
                  <c:v>Transfery</c:v>
                </c:pt>
                <c:pt idx="2">
                  <c:v>V rámci VS (obci, VÚC a pod.)</c:v>
                </c:pt>
                <c:pt idx="3">
                  <c:v>Jednotlivcovi (sociálne dávky a pod.)</c:v>
                </c:pt>
                <c:pt idx="4">
                  <c:v>EÚ fondy + spolufin.</c:v>
                </c:pt>
                <c:pt idx="5">
                  <c:v>Do zahraničia (príspevky do EÚ a pod.)</c:v>
                </c:pt>
                <c:pt idx="6">
                  <c:v>Investičné transfery</c:v>
                </c:pt>
                <c:pt idx="7">
                  <c:v>Subvencie</c:v>
                </c:pt>
                <c:pt idx="8">
                  <c:v>Nesúťaživé transfery 3. sektoru</c:v>
                </c:pt>
                <c:pt idx="9">
                  <c:v>Súťaživé transfery 3. sektoru</c:v>
                </c:pt>
                <c:pt idx="10">
                  <c:v>Daňové výdavky</c:v>
                </c:pt>
                <c:pt idx="11">
                  <c:v>DPFO, DPH, SD - podpora jednotlivcov</c:v>
                </c:pt>
                <c:pt idx="12">
                  <c:v>DPFO, DPH, SD, DPPO, 2 % z dane</c:v>
                </c:pt>
              </c:strCache>
            </c:strRef>
          </c:cat>
          <c:val>
            <c:numRef>
              <c:f>'Graf 40'!$D$4:$D$16</c:f>
              <c:numCache>
                <c:formatCode>#,##0</c:formatCode>
                <c:ptCount val="13"/>
                <c:pt idx="0">
                  <c:v>16453.001769550603</c:v>
                </c:pt>
                <c:pt idx="1">
                  <c:v>14952.153436217272</c:v>
                </c:pt>
              </c:numCache>
            </c:numRef>
          </c:val>
          <c:extLst>
            <c:ext xmlns:c16="http://schemas.microsoft.com/office/drawing/2014/chart" uri="{C3380CC4-5D6E-409C-BE32-E72D297353CC}">
              <c16:uniqueId val="{00000003-057F-4768-9CC3-642C47666E18}"/>
            </c:ext>
          </c:extLst>
        </c:ser>
        <c:ser>
          <c:idx val="1"/>
          <c:order val="1"/>
          <c:spPr>
            <a:noFill/>
          </c:spPr>
          <c:invertIfNegative val="0"/>
          <c:cat>
            <c:strRef>
              <c:f>'Graf 40'!$A$4:$A$16</c:f>
              <c:strCache>
                <c:ptCount val="13"/>
                <c:pt idx="0">
                  <c:v>Transfery a daňové výdavky</c:v>
                </c:pt>
                <c:pt idx="1">
                  <c:v>Transfery</c:v>
                </c:pt>
                <c:pt idx="2">
                  <c:v>V rámci VS (obci, VÚC a pod.)</c:v>
                </c:pt>
                <c:pt idx="3">
                  <c:v>Jednotlivcovi (sociálne dávky a pod.)</c:v>
                </c:pt>
                <c:pt idx="4">
                  <c:v>EÚ fondy + spolufin.</c:v>
                </c:pt>
                <c:pt idx="5">
                  <c:v>Do zahraničia (príspevky do EÚ a pod.)</c:v>
                </c:pt>
                <c:pt idx="6">
                  <c:v>Investičné transfery</c:v>
                </c:pt>
                <c:pt idx="7">
                  <c:v>Subvencie</c:v>
                </c:pt>
                <c:pt idx="8">
                  <c:v>Nesúťaživé transfery 3. sektoru</c:v>
                </c:pt>
                <c:pt idx="9">
                  <c:v>Súťaživé transfery 3. sektoru</c:v>
                </c:pt>
                <c:pt idx="10">
                  <c:v>Daňové výdavky</c:v>
                </c:pt>
                <c:pt idx="11">
                  <c:v>DPFO, DPH, SD - podpora jednotlivcov</c:v>
                </c:pt>
                <c:pt idx="12">
                  <c:v>DPFO, DPH, SD, DPPO, 2 % z dane</c:v>
                </c:pt>
              </c:strCache>
            </c:strRef>
          </c:cat>
          <c:val>
            <c:numRef>
              <c:f>'Graf 40'!$E$4:$E$16</c:f>
              <c:numCache>
                <c:formatCode>General</c:formatCode>
                <c:ptCount val="13"/>
                <c:pt idx="3" formatCode="_-* #\ ##0_-;\-* #\ ##0_-;_-* &quot;-&quot;??_-;_-@_-">
                  <c:v>6105.7463928819534</c:v>
                </c:pt>
                <c:pt idx="4" formatCode="_-* #\ ##0_-;\-* #\ ##0_-;_-* &quot;-&quot;??_-;_-@_-">
                  <c:v>10310.015709247302</c:v>
                </c:pt>
                <c:pt idx="5" formatCode="_-* #\ ##0_-;\-* #\ ##0_-;_-* &quot;-&quot;??_-;_-@_-">
                  <c:v>12575.972050738928</c:v>
                </c:pt>
                <c:pt idx="6" formatCode="_-* #\ ##0_-;\-* #\ ##0_-;_-* &quot;-&quot;??_-;_-@_-">
                  <c:v>13499.768288597274</c:v>
                </c:pt>
                <c:pt idx="7" formatCode="_-* #\ ##0_-;\-* #\ ##0_-;_-* &quot;-&quot;??_-;_-@_-">
                  <c:v>13592.81126758557</c:v>
                </c:pt>
                <c:pt idx="8" formatCode="_-* #\ ##0_-;\-* #\ ##0_-;_-* &quot;-&quot;??_-;_-@_-">
                  <c:v>14432.539072954776</c:v>
                </c:pt>
                <c:pt idx="9" formatCode="_-* #\ ##0_-;\-* #\ ##0_-;_-* &quot;-&quot;??_-;_-@_-">
                  <c:v>14815.958713969962</c:v>
                </c:pt>
                <c:pt idx="10" formatCode="_-* #\ ##0_-;\-* #\ ##0_-;_-* &quot;-&quot;??_-;_-@_-">
                  <c:v>14952.15343621727</c:v>
                </c:pt>
                <c:pt idx="11" formatCode="_-* #\ ##0_-;\-* #\ ##0_-;_-* &quot;-&quot;??_-;_-@_-">
                  <c:v>16453.001769550599</c:v>
                </c:pt>
                <c:pt idx="12" formatCode="_-* #\ ##0_-;\-* #\ ##0_-;_-* &quot;-&quot;??_-;_-@_-">
                  <c:v>17634.001769550596</c:v>
                </c:pt>
              </c:numCache>
            </c:numRef>
          </c:val>
          <c:extLst>
            <c:ext xmlns:c16="http://schemas.microsoft.com/office/drawing/2014/chart" uri="{C3380CC4-5D6E-409C-BE32-E72D297353CC}">
              <c16:uniqueId val="{00000004-057F-4768-9CC3-642C47666E18}"/>
            </c:ext>
          </c:extLst>
        </c:ser>
        <c:ser>
          <c:idx val="2"/>
          <c:order val="2"/>
          <c:spPr>
            <a:solidFill>
              <a:schemeClr val="bg1">
                <a:lumMod val="75000"/>
              </a:schemeClr>
            </a:solidFill>
          </c:spPr>
          <c:invertIfNegative val="0"/>
          <c:dPt>
            <c:idx val="9"/>
            <c:invertIfNegative val="0"/>
            <c:bubble3D val="0"/>
            <c:spPr>
              <a:solidFill>
                <a:srgbClr val="00B0F0"/>
              </a:solidFill>
            </c:spPr>
            <c:extLst>
              <c:ext xmlns:c16="http://schemas.microsoft.com/office/drawing/2014/chart" uri="{C3380CC4-5D6E-409C-BE32-E72D297353CC}">
                <c16:uniqueId val="{00000006-057F-4768-9CC3-642C47666E18}"/>
              </c:ext>
            </c:extLst>
          </c:dPt>
          <c:dPt>
            <c:idx val="12"/>
            <c:invertIfNegative val="0"/>
            <c:bubble3D val="0"/>
            <c:spPr>
              <a:solidFill>
                <a:srgbClr val="00B0F0"/>
              </a:solidFill>
            </c:spPr>
            <c:extLst>
              <c:ext xmlns:c16="http://schemas.microsoft.com/office/drawing/2014/chart" uri="{C3380CC4-5D6E-409C-BE32-E72D297353CC}">
                <c16:uniqueId val="{00000008-057F-4768-9CC3-642C47666E18}"/>
              </c:ext>
            </c:extLst>
          </c:dPt>
          <c:dLbls>
            <c:dLbl>
              <c:idx val="7"/>
              <c:spPr>
                <a:solidFill>
                  <a:srgbClr val="00B0F0"/>
                </a:solidFill>
                <a:ln>
                  <a:noFill/>
                </a:ln>
                <a:effectLst/>
              </c:spPr>
              <c:txPr>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9-057F-4768-9CC3-642C47666E1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7F-4768-9CC3-642C47666E18}"/>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7F-4768-9CC3-642C47666E1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40'!$A$4:$A$16</c:f>
              <c:strCache>
                <c:ptCount val="13"/>
                <c:pt idx="0">
                  <c:v>Transfery a daňové výdavky</c:v>
                </c:pt>
                <c:pt idx="1">
                  <c:v>Transfery</c:v>
                </c:pt>
                <c:pt idx="2">
                  <c:v>V rámci VS (obci, VÚC a pod.)</c:v>
                </c:pt>
                <c:pt idx="3">
                  <c:v>Jednotlivcovi (sociálne dávky a pod.)</c:v>
                </c:pt>
                <c:pt idx="4">
                  <c:v>EÚ fondy + spolufin.</c:v>
                </c:pt>
                <c:pt idx="5">
                  <c:v>Do zahraničia (príspevky do EÚ a pod.)</c:v>
                </c:pt>
                <c:pt idx="6">
                  <c:v>Investičné transfery</c:v>
                </c:pt>
                <c:pt idx="7">
                  <c:v>Subvencie</c:v>
                </c:pt>
                <c:pt idx="8">
                  <c:v>Nesúťaživé transfery 3. sektoru</c:v>
                </c:pt>
                <c:pt idx="9">
                  <c:v>Súťaživé transfery 3. sektoru</c:v>
                </c:pt>
                <c:pt idx="10">
                  <c:v>Daňové výdavky</c:v>
                </c:pt>
                <c:pt idx="11">
                  <c:v>DPFO, DPH, SD - podpora jednotlivcov</c:v>
                </c:pt>
                <c:pt idx="12">
                  <c:v>DPFO, DPH, SD, DPPO, 2 % z dane</c:v>
                </c:pt>
              </c:strCache>
            </c:strRef>
          </c:cat>
          <c:val>
            <c:numRef>
              <c:f>'Graf 40'!$F$4:$F$16</c:f>
              <c:numCache>
                <c:formatCode>General</c:formatCode>
                <c:ptCount val="13"/>
                <c:pt idx="2" formatCode="#,##0">
                  <c:v>6105.7463928819534</c:v>
                </c:pt>
                <c:pt idx="3" formatCode="#,##0">
                  <c:v>4204.2693163653494</c:v>
                </c:pt>
                <c:pt idx="4" formatCode="#,##0">
                  <c:v>2265.9563414916256</c:v>
                </c:pt>
                <c:pt idx="5" formatCode="#,##0">
                  <c:v>923.79623785834519</c:v>
                </c:pt>
                <c:pt idx="6" formatCode="#,##0">
                  <c:v>93.042978988296511</c:v>
                </c:pt>
                <c:pt idx="7" formatCode="#,##0">
                  <c:v>839.7278053692055</c:v>
                </c:pt>
                <c:pt idx="8" formatCode="#,##0">
                  <c:v>383.41964101518585</c:v>
                </c:pt>
                <c:pt idx="9" formatCode="#,##0">
                  <c:v>136.19472224730902</c:v>
                </c:pt>
                <c:pt idx="10" formatCode="#,##0">
                  <c:v>1500.8483333333299</c:v>
                </c:pt>
                <c:pt idx="11" formatCode="#,##0">
                  <c:v>1180.9999999999964</c:v>
                </c:pt>
                <c:pt idx="12" formatCode="#,##0">
                  <c:v>319.84833333333347</c:v>
                </c:pt>
              </c:numCache>
            </c:numRef>
          </c:val>
          <c:extLst>
            <c:ext xmlns:c16="http://schemas.microsoft.com/office/drawing/2014/chart" uri="{C3380CC4-5D6E-409C-BE32-E72D297353CC}">
              <c16:uniqueId val="{0000000A-057F-4768-9CC3-642C47666E18}"/>
            </c:ext>
          </c:extLst>
        </c:ser>
        <c:dLbls>
          <c:showLegendKey val="0"/>
          <c:showVal val="0"/>
          <c:showCatName val="0"/>
          <c:showSerName val="0"/>
          <c:showPercent val="0"/>
          <c:showBubbleSize val="0"/>
        </c:dLbls>
        <c:gapWidth val="60"/>
        <c:overlap val="100"/>
        <c:axId val="523353008"/>
        <c:axId val="523353792"/>
      </c:barChart>
      <c:catAx>
        <c:axId val="523353008"/>
        <c:scaling>
          <c:orientation val="maxMin"/>
        </c:scaling>
        <c:delete val="0"/>
        <c:axPos val="l"/>
        <c:numFmt formatCode="General" sourceLinked="1"/>
        <c:majorTickMark val="none"/>
        <c:minorTickMark val="none"/>
        <c:tickLblPos val="low"/>
        <c:spPr>
          <a:ln>
            <a:solidFill>
              <a:schemeClr val="bg1">
                <a:lumMod val="75000"/>
              </a:schemeClr>
            </a:solidFill>
            <a:prstDash val="solid"/>
          </a:ln>
        </c:spPr>
        <c:txPr>
          <a:bodyPr rot="0" vert="horz"/>
          <a:lstStyle/>
          <a:p>
            <a:pPr>
              <a:defRPr/>
            </a:pPr>
            <a:endParaRPr lang="en-US"/>
          </a:p>
        </c:txPr>
        <c:crossAx val="523353792"/>
        <c:crosses val="autoZero"/>
        <c:auto val="1"/>
        <c:lblAlgn val="ctr"/>
        <c:lblOffset val="100"/>
        <c:noMultiLvlLbl val="0"/>
      </c:catAx>
      <c:valAx>
        <c:axId val="523353792"/>
        <c:scaling>
          <c:orientation val="minMax"/>
          <c:max val="18000"/>
          <c:min val="0"/>
        </c:scaling>
        <c:delete val="0"/>
        <c:axPos val="t"/>
        <c:numFmt formatCode="#,##0" sourceLinked="1"/>
        <c:majorTickMark val="out"/>
        <c:minorTickMark val="none"/>
        <c:tickLblPos val="low"/>
        <c:spPr>
          <a:ln>
            <a:solidFill>
              <a:schemeClr val="bg1">
                <a:lumMod val="75000"/>
              </a:schemeClr>
            </a:solidFill>
          </a:ln>
        </c:spPr>
        <c:crossAx val="523353008"/>
        <c:crosses val="autoZero"/>
        <c:crossBetween val="between"/>
        <c:majorUnit val="4000"/>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09547622341598"/>
          <c:y val="7.1136732813820949E-2"/>
          <c:w val="0.67153464250703598"/>
          <c:h val="0.92886313672978171"/>
        </c:manualLayout>
      </c:layout>
      <c:barChart>
        <c:barDir val="bar"/>
        <c:grouping val="stacked"/>
        <c:varyColors val="0"/>
        <c:ser>
          <c:idx val="0"/>
          <c:order val="0"/>
          <c:spPr>
            <a:solidFill>
              <a:srgbClr val="002060"/>
            </a:solidFill>
          </c:spPr>
          <c:invertIfNegative val="0"/>
          <c:dPt>
            <c:idx val="1"/>
            <c:invertIfNegative val="0"/>
            <c:bubble3D val="0"/>
            <c:spPr>
              <a:solidFill>
                <a:schemeClr val="bg1">
                  <a:lumMod val="50000"/>
                </a:schemeClr>
              </a:solidFill>
            </c:spPr>
            <c:extLst>
              <c:ext xmlns:c16="http://schemas.microsoft.com/office/drawing/2014/chart" uri="{C3380CC4-5D6E-409C-BE32-E72D297353CC}">
                <c16:uniqueId val="{00000001-030E-40CD-B3B3-ABFB4B6E4C92}"/>
              </c:ext>
            </c:extLst>
          </c:dPt>
          <c:dLbls>
            <c:dLbl>
              <c:idx val="0"/>
              <c:spPr>
                <a:noFill/>
                <a:ln>
                  <a:noFill/>
                </a:ln>
                <a:effectLst/>
              </c:spPr>
              <c:txPr>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2-030E-40CD-B3B3-ABFB4B6E4C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40'!$A$42:$A$54</c:f>
              <c:strCache>
                <c:ptCount val="13"/>
                <c:pt idx="0">
                  <c:v>Transfers and tax expenditures</c:v>
                </c:pt>
                <c:pt idx="1">
                  <c:v>Transfers</c:v>
                </c:pt>
                <c:pt idx="2">
                  <c:v>Within general government (local governments, etc.)</c:v>
                </c:pt>
                <c:pt idx="3">
                  <c:v>Individuals (social allowances, etc.)</c:v>
                </c:pt>
                <c:pt idx="4">
                  <c:v>EU funds + co-financing</c:v>
                </c:pt>
                <c:pt idx="5">
                  <c:v>Abroad (EU budget contribution, etc.)</c:v>
                </c:pt>
                <c:pt idx="6">
                  <c:v>Investment transfers</c:v>
                </c:pt>
                <c:pt idx="7">
                  <c:v>Subventions</c:v>
                </c:pt>
                <c:pt idx="8">
                  <c:v>Non-competitive tranfers to 3rd sector</c:v>
                </c:pt>
                <c:pt idx="9">
                  <c:v>Competitive tranfers to 3rd sector</c:v>
                </c:pt>
                <c:pt idx="10">
                  <c:v>Tax expenditures</c:v>
                </c:pt>
                <c:pt idx="11">
                  <c:v>PIT, VAT, Excise taxes - support to individuals</c:v>
                </c:pt>
                <c:pt idx="12">
                  <c:v>PIT, VAT, Excise taxe, PIT, 2 % from taxes</c:v>
                </c:pt>
              </c:strCache>
            </c:strRef>
          </c:cat>
          <c:val>
            <c:numRef>
              <c:f>'Graf 40'!$D$4:$D$16</c:f>
              <c:numCache>
                <c:formatCode>#,##0</c:formatCode>
                <c:ptCount val="13"/>
                <c:pt idx="0">
                  <c:v>16453.001769550603</c:v>
                </c:pt>
                <c:pt idx="1">
                  <c:v>14952.153436217272</c:v>
                </c:pt>
              </c:numCache>
            </c:numRef>
          </c:val>
          <c:extLst>
            <c:ext xmlns:c16="http://schemas.microsoft.com/office/drawing/2014/chart" uri="{C3380CC4-5D6E-409C-BE32-E72D297353CC}">
              <c16:uniqueId val="{00000003-030E-40CD-B3B3-ABFB4B6E4C92}"/>
            </c:ext>
          </c:extLst>
        </c:ser>
        <c:ser>
          <c:idx val="1"/>
          <c:order val="1"/>
          <c:spPr>
            <a:noFill/>
          </c:spPr>
          <c:invertIfNegative val="0"/>
          <c:cat>
            <c:strRef>
              <c:f>'Graf 40'!$A$42:$A$54</c:f>
              <c:strCache>
                <c:ptCount val="13"/>
                <c:pt idx="0">
                  <c:v>Transfers and tax expenditures</c:v>
                </c:pt>
                <c:pt idx="1">
                  <c:v>Transfers</c:v>
                </c:pt>
                <c:pt idx="2">
                  <c:v>Within general government (local governments, etc.)</c:v>
                </c:pt>
                <c:pt idx="3">
                  <c:v>Individuals (social allowances, etc.)</c:v>
                </c:pt>
                <c:pt idx="4">
                  <c:v>EU funds + co-financing</c:v>
                </c:pt>
                <c:pt idx="5">
                  <c:v>Abroad (EU budget contribution, etc.)</c:v>
                </c:pt>
                <c:pt idx="6">
                  <c:v>Investment transfers</c:v>
                </c:pt>
                <c:pt idx="7">
                  <c:v>Subventions</c:v>
                </c:pt>
                <c:pt idx="8">
                  <c:v>Non-competitive tranfers to 3rd sector</c:v>
                </c:pt>
                <c:pt idx="9">
                  <c:v>Competitive tranfers to 3rd sector</c:v>
                </c:pt>
                <c:pt idx="10">
                  <c:v>Tax expenditures</c:v>
                </c:pt>
                <c:pt idx="11">
                  <c:v>PIT, VAT, Excise taxes - support to individuals</c:v>
                </c:pt>
                <c:pt idx="12">
                  <c:v>PIT, VAT, Excise taxe, PIT, 2 % from taxes</c:v>
                </c:pt>
              </c:strCache>
            </c:strRef>
          </c:cat>
          <c:val>
            <c:numRef>
              <c:f>'Graf 40'!$E$4:$E$16</c:f>
              <c:numCache>
                <c:formatCode>General</c:formatCode>
                <c:ptCount val="13"/>
                <c:pt idx="3" formatCode="_-* #\ ##0_-;\-* #\ ##0_-;_-* &quot;-&quot;??_-;_-@_-">
                  <c:v>6105.7463928819534</c:v>
                </c:pt>
                <c:pt idx="4" formatCode="_-* #\ ##0_-;\-* #\ ##0_-;_-* &quot;-&quot;??_-;_-@_-">
                  <c:v>10310.015709247302</c:v>
                </c:pt>
                <c:pt idx="5" formatCode="_-* #\ ##0_-;\-* #\ ##0_-;_-* &quot;-&quot;??_-;_-@_-">
                  <c:v>12575.972050738928</c:v>
                </c:pt>
                <c:pt idx="6" formatCode="_-* #\ ##0_-;\-* #\ ##0_-;_-* &quot;-&quot;??_-;_-@_-">
                  <c:v>13499.768288597274</c:v>
                </c:pt>
                <c:pt idx="7" formatCode="_-* #\ ##0_-;\-* #\ ##0_-;_-* &quot;-&quot;??_-;_-@_-">
                  <c:v>13592.81126758557</c:v>
                </c:pt>
                <c:pt idx="8" formatCode="_-* #\ ##0_-;\-* #\ ##0_-;_-* &quot;-&quot;??_-;_-@_-">
                  <c:v>14432.539072954776</c:v>
                </c:pt>
                <c:pt idx="9" formatCode="_-* #\ ##0_-;\-* #\ ##0_-;_-* &quot;-&quot;??_-;_-@_-">
                  <c:v>14815.958713969962</c:v>
                </c:pt>
                <c:pt idx="10" formatCode="_-* #\ ##0_-;\-* #\ ##0_-;_-* &quot;-&quot;??_-;_-@_-">
                  <c:v>14952.15343621727</c:v>
                </c:pt>
                <c:pt idx="11" formatCode="_-* #\ ##0_-;\-* #\ ##0_-;_-* &quot;-&quot;??_-;_-@_-">
                  <c:v>16453.001769550599</c:v>
                </c:pt>
                <c:pt idx="12" formatCode="_-* #\ ##0_-;\-* #\ ##0_-;_-* &quot;-&quot;??_-;_-@_-">
                  <c:v>17634.001769550596</c:v>
                </c:pt>
              </c:numCache>
            </c:numRef>
          </c:val>
          <c:extLst>
            <c:ext xmlns:c16="http://schemas.microsoft.com/office/drawing/2014/chart" uri="{C3380CC4-5D6E-409C-BE32-E72D297353CC}">
              <c16:uniqueId val="{00000004-030E-40CD-B3B3-ABFB4B6E4C92}"/>
            </c:ext>
          </c:extLst>
        </c:ser>
        <c:ser>
          <c:idx val="2"/>
          <c:order val="2"/>
          <c:spPr>
            <a:solidFill>
              <a:schemeClr val="bg1">
                <a:lumMod val="75000"/>
              </a:schemeClr>
            </a:solidFill>
          </c:spPr>
          <c:invertIfNegative val="0"/>
          <c:dPt>
            <c:idx val="9"/>
            <c:invertIfNegative val="0"/>
            <c:bubble3D val="0"/>
            <c:spPr>
              <a:solidFill>
                <a:srgbClr val="00B0F0"/>
              </a:solidFill>
            </c:spPr>
            <c:extLst>
              <c:ext xmlns:c16="http://schemas.microsoft.com/office/drawing/2014/chart" uri="{C3380CC4-5D6E-409C-BE32-E72D297353CC}">
                <c16:uniqueId val="{00000006-030E-40CD-B3B3-ABFB4B6E4C92}"/>
              </c:ext>
            </c:extLst>
          </c:dPt>
          <c:dPt>
            <c:idx val="12"/>
            <c:invertIfNegative val="0"/>
            <c:bubble3D val="0"/>
            <c:spPr>
              <a:solidFill>
                <a:srgbClr val="00B0F0"/>
              </a:solidFill>
            </c:spPr>
            <c:extLst>
              <c:ext xmlns:c16="http://schemas.microsoft.com/office/drawing/2014/chart" uri="{C3380CC4-5D6E-409C-BE32-E72D297353CC}">
                <c16:uniqueId val="{00000008-030E-40CD-B3B3-ABFB4B6E4C92}"/>
              </c:ext>
            </c:extLst>
          </c:dPt>
          <c:dLbls>
            <c:dLbl>
              <c:idx val="7"/>
              <c:spPr>
                <a:solidFill>
                  <a:srgbClr val="00B0F0"/>
                </a:solidFill>
                <a:ln>
                  <a:noFill/>
                </a:ln>
                <a:effectLst/>
              </c:spPr>
              <c:txPr>
                <a:bodyPr/>
                <a:lstStyle/>
                <a:p>
                  <a:pPr>
                    <a:defRPr/>
                  </a:pPr>
                  <a:endParaRPr lang="en-US"/>
                </a:p>
              </c:txPr>
              <c:showLegendKey val="0"/>
              <c:showVal val="1"/>
              <c:showCatName val="0"/>
              <c:showSerName val="0"/>
              <c:showPercent val="0"/>
              <c:showBubbleSize val="0"/>
              <c:extLst>
                <c:ext xmlns:c16="http://schemas.microsoft.com/office/drawing/2014/chart" uri="{C3380CC4-5D6E-409C-BE32-E72D297353CC}">
                  <c16:uniqueId val="{00000009-030E-40CD-B3B3-ABFB4B6E4C92}"/>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0E-40CD-B3B3-ABFB4B6E4C92}"/>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0E-40CD-B3B3-ABFB4B6E4C9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 40'!$A$42:$A$54</c:f>
              <c:strCache>
                <c:ptCount val="13"/>
                <c:pt idx="0">
                  <c:v>Transfers and tax expenditures</c:v>
                </c:pt>
                <c:pt idx="1">
                  <c:v>Transfers</c:v>
                </c:pt>
                <c:pt idx="2">
                  <c:v>Within general government (local governments, etc.)</c:v>
                </c:pt>
                <c:pt idx="3">
                  <c:v>Individuals (social allowances, etc.)</c:v>
                </c:pt>
                <c:pt idx="4">
                  <c:v>EU funds + co-financing</c:v>
                </c:pt>
                <c:pt idx="5">
                  <c:v>Abroad (EU budget contribution, etc.)</c:v>
                </c:pt>
                <c:pt idx="6">
                  <c:v>Investment transfers</c:v>
                </c:pt>
                <c:pt idx="7">
                  <c:v>Subventions</c:v>
                </c:pt>
                <c:pt idx="8">
                  <c:v>Non-competitive tranfers to 3rd sector</c:v>
                </c:pt>
                <c:pt idx="9">
                  <c:v>Competitive tranfers to 3rd sector</c:v>
                </c:pt>
                <c:pt idx="10">
                  <c:v>Tax expenditures</c:v>
                </c:pt>
                <c:pt idx="11">
                  <c:v>PIT, VAT, Excise taxes - support to individuals</c:v>
                </c:pt>
                <c:pt idx="12">
                  <c:v>PIT, VAT, Excise taxe, PIT, 2 % from taxes</c:v>
                </c:pt>
              </c:strCache>
            </c:strRef>
          </c:cat>
          <c:val>
            <c:numRef>
              <c:f>'Graf 40'!$F$4:$F$16</c:f>
              <c:numCache>
                <c:formatCode>General</c:formatCode>
                <c:ptCount val="13"/>
                <c:pt idx="2" formatCode="#,##0">
                  <c:v>6105.7463928819534</c:v>
                </c:pt>
                <c:pt idx="3" formatCode="#,##0">
                  <c:v>4204.2693163653494</c:v>
                </c:pt>
                <c:pt idx="4" formatCode="#,##0">
                  <c:v>2265.9563414916256</c:v>
                </c:pt>
                <c:pt idx="5" formatCode="#,##0">
                  <c:v>923.79623785834519</c:v>
                </c:pt>
                <c:pt idx="6" formatCode="#,##0">
                  <c:v>93.042978988296511</c:v>
                </c:pt>
                <c:pt idx="7" formatCode="#,##0">
                  <c:v>839.7278053692055</c:v>
                </c:pt>
                <c:pt idx="8" formatCode="#,##0">
                  <c:v>383.41964101518585</c:v>
                </c:pt>
                <c:pt idx="9" formatCode="#,##0">
                  <c:v>136.19472224730902</c:v>
                </c:pt>
                <c:pt idx="10" formatCode="#,##0">
                  <c:v>1500.8483333333299</c:v>
                </c:pt>
                <c:pt idx="11" formatCode="#,##0">
                  <c:v>1180.9999999999964</c:v>
                </c:pt>
                <c:pt idx="12" formatCode="#,##0">
                  <c:v>319.84833333333347</c:v>
                </c:pt>
              </c:numCache>
            </c:numRef>
          </c:val>
          <c:extLst>
            <c:ext xmlns:c16="http://schemas.microsoft.com/office/drawing/2014/chart" uri="{C3380CC4-5D6E-409C-BE32-E72D297353CC}">
              <c16:uniqueId val="{0000000A-030E-40CD-B3B3-ABFB4B6E4C92}"/>
            </c:ext>
          </c:extLst>
        </c:ser>
        <c:dLbls>
          <c:showLegendKey val="0"/>
          <c:showVal val="0"/>
          <c:showCatName val="0"/>
          <c:showSerName val="0"/>
          <c:showPercent val="0"/>
          <c:showBubbleSize val="0"/>
        </c:dLbls>
        <c:gapWidth val="60"/>
        <c:overlap val="100"/>
        <c:axId val="523353008"/>
        <c:axId val="523353792"/>
      </c:barChart>
      <c:catAx>
        <c:axId val="523353008"/>
        <c:scaling>
          <c:orientation val="maxMin"/>
        </c:scaling>
        <c:delete val="0"/>
        <c:axPos val="l"/>
        <c:numFmt formatCode="General" sourceLinked="1"/>
        <c:majorTickMark val="none"/>
        <c:minorTickMark val="none"/>
        <c:tickLblPos val="low"/>
        <c:spPr>
          <a:ln>
            <a:solidFill>
              <a:schemeClr val="bg1">
                <a:lumMod val="75000"/>
              </a:schemeClr>
            </a:solidFill>
            <a:prstDash val="solid"/>
          </a:ln>
        </c:spPr>
        <c:txPr>
          <a:bodyPr rot="0" vert="horz"/>
          <a:lstStyle/>
          <a:p>
            <a:pPr>
              <a:defRPr/>
            </a:pPr>
            <a:endParaRPr lang="en-US"/>
          </a:p>
        </c:txPr>
        <c:crossAx val="523353792"/>
        <c:crosses val="autoZero"/>
        <c:auto val="1"/>
        <c:lblAlgn val="ctr"/>
        <c:lblOffset val="100"/>
        <c:noMultiLvlLbl val="0"/>
      </c:catAx>
      <c:valAx>
        <c:axId val="523353792"/>
        <c:scaling>
          <c:orientation val="minMax"/>
          <c:max val="18000"/>
          <c:min val="0"/>
        </c:scaling>
        <c:delete val="0"/>
        <c:axPos val="t"/>
        <c:numFmt formatCode="#,##0" sourceLinked="1"/>
        <c:majorTickMark val="out"/>
        <c:minorTickMark val="none"/>
        <c:tickLblPos val="low"/>
        <c:spPr>
          <a:ln>
            <a:solidFill>
              <a:schemeClr val="bg1">
                <a:lumMod val="75000"/>
              </a:schemeClr>
            </a:solidFill>
          </a:ln>
        </c:spPr>
        <c:crossAx val="523353008"/>
        <c:crosses val="autoZero"/>
        <c:crossBetween val="between"/>
        <c:majorUnit val="4000"/>
      </c:valAx>
    </c:plotArea>
    <c:plotVisOnly val="1"/>
    <c:dispBlanksAs val="gap"/>
    <c:showDLblsOverMax val="0"/>
  </c:chart>
  <c:spPr>
    <a:noFill/>
    <a:ln>
      <a:solidFill>
        <a:schemeClr val="bg1"/>
      </a:solidFill>
    </a:ln>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strRef>
              <c:f>'Graf XX'!$A$3</c:f>
              <c:strCache>
                <c:ptCount val="1"/>
                <c:pt idx="0">
                  <c:v>Metodologická zmena</c:v>
                </c:pt>
              </c:strCache>
            </c:strRef>
          </c:tx>
          <c:spPr>
            <a:ln w="19050">
              <a:solidFill>
                <a:srgbClr val="2C9ADC"/>
              </a:solidFill>
              <a:prstDash val="solid"/>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XX'!$B$3:$BD$3</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94F0-47D0-9DC4-8D86B04AFAA8}"/>
            </c:ext>
          </c:extLst>
        </c:ser>
        <c:ser>
          <c:idx val="5"/>
          <c:order val="1"/>
          <c:tx>
            <c:strRef>
              <c:f>'Graf XX'!$A$4</c:f>
              <c:strCache>
                <c:ptCount val="1"/>
                <c:pt idx="0">
                  <c:v>(1)</c:v>
                </c:pt>
              </c:strCache>
            </c:strRef>
          </c:tx>
          <c:spPr>
            <a:ln w="19050">
              <a:solidFill>
                <a:sysClr val="windowText" lastClr="000000">
                  <a:lumMod val="85000"/>
                  <a:lumOff val="15000"/>
                </a:sysClr>
              </a:solidFill>
              <a:prstDash val="dash"/>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XX'!$B$4:$BD$4</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94F0-47D0-9DC4-8D86B04AFAA8}"/>
            </c:ext>
          </c:extLst>
        </c:ser>
        <c:ser>
          <c:idx val="0"/>
          <c:order val="2"/>
          <c:tx>
            <c:strRef>
              <c:f>'Graf XX'!$A$5</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94F0-47D0-9DC4-8D86B04AFAA8}"/>
              </c:ext>
            </c:extLst>
          </c:dPt>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XX'!$B$5:$BD$5</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94F0-47D0-9DC4-8D86B04AFAA8}"/>
            </c:ext>
          </c:extLst>
        </c:ser>
        <c:ser>
          <c:idx val="1"/>
          <c:order val="3"/>
          <c:tx>
            <c:strRef>
              <c:f>'Graf XX'!$A$6</c:f>
              <c:strCache>
                <c:ptCount val="1"/>
                <c:pt idx="0">
                  <c:v>(1)+(2)+(3)</c:v>
                </c:pt>
              </c:strCache>
            </c:strRef>
          </c:tx>
          <c:spPr>
            <a:ln w="19050">
              <a:solidFill>
                <a:srgbClr val="EEECE1">
                  <a:lumMod val="50000"/>
                </a:srgb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XX'!$B$6:$BD$6</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94F0-47D0-9DC4-8D86B04AFAA8}"/>
            </c:ext>
          </c:extLst>
        </c:ser>
        <c:ser>
          <c:idx val="2"/>
          <c:order val="4"/>
          <c:tx>
            <c:strRef>
              <c:f>'Graf XX'!$A$7</c:f>
              <c:strCache>
                <c:ptCount val="1"/>
                <c:pt idx="0">
                  <c:v>(1)+(2)+(3)+(4)</c:v>
                </c:pt>
              </c:strCache>
            </c:strRef>
          </c:tx>
          <c:spPr>
            <a:ln w="19050">
              <a:solidFill>
                <a:sysClr val="window" lastClr="FFFFFF">
                  <a:lumMod val="50000"/>
                </a:sysClr>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XX'!$B$7:$BD$7</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94F0-47D0-9DC4-8D86B04AFAA8}"/>
            </c:ext>
          </c:extLst>
        </c:ser>
        <c:ser>
          <c:idx val="4"/>
          <c:order val="5"/>
          <c:tx>
            <c:strRef>
              <c:f>'Graf XX'!$A$8</c:f>
              <c:strCache>
                <c:ptCount val="1"/>
                <c:pt idx="0">
                  <c:v>Pôvodá projekcia</c:v>
                </c:pt>
              </c:strCache>
            </c:strRef>
          </c:tx>
          <c:spPr>
            <a:ln w="19050">
              <a:solidFill>
                <a:sysClr val="windowText" lastClr="000000"/>
              </a:solidFill>
            </a:ln>
          </c:spPr>
          <c:marker>
            <c:symbol val="none"/>
          </c:marker>
          <c:cat>
            <c:numRef>
              <c:f>'Graf XX'!$B$2:$BD$2</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XX'!$B$8:$BD$8</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94F0-47D0-9DC4-8D86B04AFAA8}"/>
            </c:ext>
          </c:extLst>
        </c:ser>
        <c:dLbls>
          <c:showLegendKey val="0"/>
          <c:showVal val="0"/>
          <c:showCatName val="0"/>
          <c:showSerName val="0"/>
          <c:showPercent val="0"/>
          <c:showBubbleSize val="0"/>
        </c:dLbls>
        <c:smooth val="0"/>
        <c:axId val="310706232"/>
        <c:axId val="310706624"/>
      </c:lineChart>
      <c:catAx>
        <c:axId val="310706232"/>
        <c:scaling>
          <c:orientation val="minMax"/>
        </c:scaling>
        <c:delete val="0"/>
        <c:axPos val="b"/>
        <c:numFmt formatCode="General" sourceLinked="0"/>
        <c:majorTickMark val="out"/>
        <c:minorTickMark val="none"/>
        <c:tickLblPos val="low"/>
        <c:txPr>
          <a:bodyPr rot="-5400000" vert="horz"/>
          <a:lstStyle/>
          <a:p>
            <a:pPr>
              <a:defRPr/>
            </a:pPr>
            <a:endParaRPr lang="en-US"/>
          </a:p>
        </c:txPr>
        <c:crossAx val="310706624"/>
        <c:crosses val="autoZero"/>
        <c:auto val="1"/>
        <c:lblAlgn val="ctr"/>
        <c:lblOffset val="100"/>
        <c:noMultiLvlLbl val="0"/>
      </c:catAx>
      <c:valAx>
        <c:axId val="310706624"/>
        <c:scaling>
          <c:orientation val="minMax"/>
          <c:max val="0.15000000000000002"/>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10706232"/>
        <c:crosses val="autoZero"/>
        <c:crossBetween val="between"/>
      </c:valAx>
    </c:plotArea>
    <c:legend>
      <c:legendPos val="l"/>
      <c:layout>
        <c:manualLayout>
          <c:xMode val="edge"/>
          <c:yMode val="edge"/>
          <c:x val="0.10555555555555556"/>
          <c:y val="9.526173811606882E-2"/>
          <c:w val="0.42908705161854765"/>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strRef>
              <c:f>'Graf XX'!$A$11</c:f>
              <c:strCache>
                <c:ptCount val="1"/>
                <c:pt idx="0">
                  <c:v>Methodological change</c:v>
                </c:pt>
              </c:strCache>
            </c:strRef>
          </c:tx>
          <c:spPr>
            <a:ln w="19050">
              <a:solidFill>
                <a:srgbClr val="2C9ADC"/>
              </a:solidFill>
              <a:prstDash val="solid"/>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XX'!$B$11:$BD$11</c:f>
              <c:numCache>
                <c:formatCode>0.0%</c:formatCode>
                <c:ptCount val="55"/>
                <c:pt idx="0">
                  <c:v>8.5661178091161305E-2</c:v>
                </c:pt>
                <c:pt idx="1">
                  <c:v>8.6890541246745848E-2</c:v>
                </c:pt>
                <c:pt idx="2">
                  <c:v>8.5860344001902456E-2</c:v>
                </c:pt>
                <c:pt idx="3">
                  <c:v>8.4952860073244582E-2</c:v>
                </c:pt>
                <c:pt idx="4">
                  <c:v>8.4154280346291493E-2</c:v>
                </c:pt>
                <c:pt idx="5">
                  <c:v>8.34736900412619E-2</c:v>
                </c:pt>
                <c:pt idx="6">
                  <c:v>8.2427592738855929E-2</c:v>
                </c:pt>
                <c:pt idx="7">
                  <c:v>8.1052999756632077E-2</c:v>
                </c:pt>
                <c:pt idx="8">
                  <c:v>8.0610998831382966E-2</c:v>
                </c:pt>
                <c:pt idx="9">
                  <c:v>8.0271476985257481E-2</c:v>
                </c:pt>
                <c:pt idx="10">
                  <c:v>8.0118934679381332E-2</c:v>
                </c:pt>
                <c:pt idx="11">
                  <c:v>8.0063968640810723E-2</c:v>
                </c:pt>
                <c:pt idx="12">
                  <c:v>8.0290326384493196E-2</c:v>
                </c:pt>
                <c:pt idx="13">
                  <c:v>8.0538437373467608E-2</c:v>
                </c:pt>
                <c:pt idx="14">
                  <c:v>8.0307724867782967E-2</c:v>
                </c:pt>
                <c:pt idx="15">
                  <c:v>8.019678760543543E-2</c:v>
                </c:pt>
                <c:pt idx="16">
                  <c:v>8.0349538278954732E-2</c:v>
                </c:pt>
                <c:pt idx="17">
                  <c:v>8.0560023677813883E-2</c:v>
                </c:pt>
                <c:pt idx="18">
                  <c:v>8.0709066869897275E-2</c:v>
                </c:pt>
                <c:pt idx="19">
                  <c:v>8.127476027163813E-2</c:v>
                </c:pt>
                <c:pt idx="20">
                  <c:v>8.2003563008569438E-2</c:v>
                </c:pt>
                <c:pt idx="21">
                  <c:v>8.2792518175484955E-2</c:v>
                </c:pt>
                <c:pt idx="22">
                  <c:v>8.2975472831497213E-2</c:v>
                </c:pt>
                <c:pt idx="23">
                  <c:v>8.3884808269749159E-2</c:v>
                </c:pt>
                <c:pt idx="24">
                  <c:v>8.4980482790699557E-2</c:v>
                </c:pt>
                <c:pt idx="25">
                  <c:v>8.6135489875054025E-2</c:v>
                </c:pt>
                <c:pt idx="26">
                  <c:v>8.7059630163263263E-2</c:v>
                </c:pt>
                <c:pt idx="27">
                  <c:v>8.8411817541516571E-2</c:v>
                </c:pt>
                <c:pt idx="28">
                  <c:v>8.9879998490873983E-2</c:v>
                </c:pt>
                <c:pt idx="29">
                  <c:v>9.1351678349381293E-2</c:v>
                </c:pt>
                <c:pt idx="30">
                  <c:v>9.218782557923072E-2</c:v>
                </c:pt>
                <c:pt idx="31">
                  <c:v>9.3337336760416723E-2</c:v>
                </c:pt>
                <c:pt idx="32">
                  <c:v>9.4320520525975907E-2</c:v>
                </c:pt>
                <c:pt idx="33">
                  <c:v>9.5462293625258987E-2</c:v>
                </c:pt>
                <c:pt idx="34">
                  <c:v>9.6624133000199106E-2</c:v>
                </c:pt>
                <c:pt idx="35">
                  <c:v>9.8094457616699354E-2</c:v>
                </c:pt>
                <c:pt idx="36">
                  <c:v>9.9650406278333145E-2</c:v>
                </c:pt>
                <c:pt idx="37">
                  <c:v>0.1010455701359087</c:v>
                </c:pt>
                <c:pt idx="38">
                  <c:v>0.10225647792316872</c:v>
                </c:pt>
                <c:pt idx="39">
                  <c:v>0.10323526380129902</c:v>
                </c:pt>
                <c:pt idx="40">
                  <c:v>0.10462593357493712</c:v>
                </c:pt>
                <c:pt idx="41">
                  <c:v>0.10601233331407428</c:v>
                </c:pt>
                <c:pt idx="42">
                  <c:v>0.10731079387885484</c:v>
                </c:pt>
                <c:pt idx="43">
                  <c:v>0.10844459723966922</c:v>
                </c:pt>
                <c:pt idx="44">
                  <c:v>0.10962668710709902</c:v>
                </c:pt>
                <c:pt idx="45">
                  <c:v>0.11062277905398259</c:v>
                </c:pt>
                <c:pt idx="46">
                  <c:v>0.11129681697010115</c:v>
                </c:pt>
                <c:pt idx="47">
                  <c:v>0.11152787808802447</c:v>
                </c:pt>
                <c:pt idx="48">
                  <c:v>0.11146409185531816</c:v>
                </c:pt>
                <c:pt idx="49">
                  <c:v>0.11116392900979324</c:v>
                </c:pt>
                <c:pt idx="50">
                  <c:v>0.11097040949762166</c:v>
                </c:pt>
                <c:pt idx="51">
                  <c:v>0.11053897476867817</c:v>
                </c:pt>
                <c:pt idx="52">
                  <c:v>0.11016576686579012</c:v>
                </c:pt>
                <c:pt idx="53">
                  <c:v>0.10947683035731821</c:v>
                </c:pt>
                <c:pt idx="54">
                  <c:v>0.10862007838873265</c:v>
                </c:pt>
              </c:numCache>
            </c:numRef>
          </c:val>
          <c:smooth val="0"/>
          <c:extLst>
            <c:ext xmlns:c16="http://schemas.microsoft.com/office/drawing/2014/chart" uri="{C3380CC4-5D6E-409C-BE32-E72D297353CC}">
              <c16:uniqueId val="{00000007-40E7-4695-8D34-D4BFB6A3C560}"/>
            </c:ext>
          </c:extLst>
        </c:ser>
        <c:ser>
          <c:idx val="5"/>
          <c:order val="1"/>
          <c:tx>
            <c:strRef>
              <c:f>'Graf XX'!$A$12</c:f>
              <c:strCache>
                <c:ptCount val="1"/>
                <c:pt idx="0">
                  <c:v>(1)</c:v>
                </c:pt>
              </c:strCache>
            </c:strRef>
          </c:tx>
          <c:spPr>
            <a:ln w="19050">
              <a:solidFill>
                <a:sysClr val="windowText" lastClr="000000">
                  <a:lumMod val="85000"/>
                  <a:lumOff val="15000"/>
                </a:sysClr>
              </a:solidFill>
              <a:prstDash val="dash"/>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XX'!$B$12:$BD$12</c:f>
              <c:numCache>
                <c:formatCode>0.0%</c:formatCode>
                <c:ptCount val="55"/>
                <c:pt idx="0">
                  <c:v>8.5661178091161305E-2</c:v>
                </c:pt>
                <c:pt idx="1">
                  <c:v>8.6890541246745848E-2</c:v>
                </c:pt>
                <c:pt idx="2">
                  <c:v>8.5860344001902456E-2</c:v>
                </c:pt>
                <c:pt idx="3">
                  <c:v>8.5135416982476939E-2</c:v>
                </c:pt>
                <c:pt idx="4">
                  <c:v>8.5202518211664191E-2</c:v>
                </c:pt>
                <c:pt idx="5">
                  <c:v>8.5020122526452385E-2</c:v>
                </c:pt>
                <c:pt idx="6">
                  <c:v>8.4316270914044963E-2</c:v>
                </c:pt>
                <c:pt idx="7">
                  <c:v>8.3429010630431871E-2</c:v>
                </c:pt>
                <c:pt idx="8">
                  <c:v>8.324783228110659E-2</c:v>
                </c:pt>
                <c:pt idx="9">
                  <c:v>8.3201367999688733E-2</c:v>
                </c:pt>
                <c:pt idx="10">
                  <c:v>8.31717395820461E-2</c:v>
                </c:pt>
                <c:pt idx="11">
                  <c:v>8.2964947963205263E-2</c:v>
                </c:pt>
                <c:pt idx="12">
                  <c:v>8.297677719579355E-2</c:v>
                </c:pt>
                <c:pt idx="13">
                  <c:v>8.3140888612768832E-2</c:v>
                </c:pt>
                <c:pt idx="14">
                  <c:v>8.3107642835030318E-2</c:v>
                </c:pt>
                <c:pt idx="15">
                  <c:v>8.3453637403270553E-2</c:v>
                </c:pt>
                <c:pt idx="16">
                  <c:v>8.3948444531750335E-2</c:v>
                </c:pt>
                <c:pt idx="17">
                  <c:v>8.4688354782839981E-2</c:v>
                </c:pt>
                <c:pt idx="18">
                  <c:v>8.5637524875689111E-2</c:v>
                </c:pt>
                <c:pt idx="19">
                  <c:v>8.6770337943121334E-2</c:v>
                </c:pt>
                <c:pt idx="20">
                  <c:v>8.8166693555311593E-2</c:v>
                </c:pt>
                <c:pt idx="21">
                  <c:v>8.9753155110685975E-2</c:v>
                </c:pt>
                <c:pt idx="22">
                  <c:v>9.1478089467772292E-2</c:v>
                </c:pt>
                <c:pt idx="23">
                  <c:v>9.3264628223215448E-2</c:v>
                </c:pt>
                <c:pt idx="24">
                  <c:v>9.5070417366042964E-2</c:v>
                </c:pt>
                <c:pt idx="25">
                  <c:v>9.6967727719437444E-2</c:v>
                </c:pt>
                <c:pt idx="26">
                  <c:v>9.8890811919299534E-2</c:v>
                </c:pt>
                <c:pt idx="27">
                  <c:v>0.10078202794561085</c:v>
                </c:pt>
                <c:pt idx="28">
                  <c:v>0.10262968343256459</c:v>
                </c:pt>
                <c:pt idx="29">
                  <c:v>0.10449402485002177</c:v>
                </c:pt>
                <c:pt idx="30">
                  <c:v>0.10633645797370382</c:v>
                </c:pt>
                <c:pt idx="31">
                  <c:v>0.10831286711704004</c:v>
                </c:pt>
                <c:pt idx="32">
                  <c:v>0.1103792798395434</c:v>
                </c:pt>
                <c:pt idx="33">
                  <c:v>0.11250948455988632</c:v>
                </c:pt>
                <c:pt idx="34">
                  <c:v>0.11467952030542558</c:v>
                </c:pt>
                <c:pt idx="35">
                  <c:v>0.11684157853298693</c:v>
                </c:pt>
                <c:pt idx="36">
                  <c:v>0.11898749054751696</c:v>
                </c:pt>
                <c:pt idx="37">
                  <c:v>0.12118900396246271</c:v>
                </c:pt>
                <c:pt idx="38">
                  <c:v>0.12338670199507561</c:v>
                </c:pt>
                <c:pt idx="39">
                  <c:v>0.12547008717364569</c:v>
                </c:pt>
                <c:pt idx="40">
                  <c:v>0.1273256636965826</c:v>
                </c:pt>
                <c:pt idx="41">
                  <c:v>0.12865344008386889</c:v>
                </c:pt>
                <c:pt idx="42">
                  <c:v>0.12986564481867649</c:v>
                </c:pt>
                <c:pt idx="43">
                  <c:v>0.13075808541059908</c:v>
                </c:pt>
                <c:pt idx="44">
                  <c:v>0.13156414049263362</c:v>
                </c:pt>
                <c:pt idx="45">
                  <c:v>0.13199032945840133</c:v>
                </c:pt>
                <c:pt idx="46">
                  <c:v>0.13226737634859928</c:v>
                </c:pt>
                <c:pt idx="47">
                  <c:v>0.13233380955788251</c:v>
                </c:pt>
                <c:pt idx="48">
                  <c:v>0.13208490461435579</c:v>
                </c:pt>
                <c:pt idx="49">
                  <c:v>0.13199201022581319</c:v>
                </c:pt>
                <c:pt idx="50">
                  <c:v>0.13171039079453364</c:v>
                </c:pt>
                <c:pt idx="51">
                  <c:v>0.13147077584624856</c:v>
                </c:pt>
                <c:pt idx="52">
                  <c:v>0.13130704938086224</c:v>
                </c:pt>
                <c:pt idx="53">
                  <c:v>0.13121402385154962</c:v>
                </c:pt>
                <c:pt idx="54">
                  <c:v>0.13111155317757281</c:v>
                </c:pt>
              </c:numCache>
            </c:numRef>
          </c:val>
          <c:smooth val="0"/>
          <c:extLst>
            <c:ext xmlns:c16="http://schemas.microsoft.com/office/drawing/2014/chart" uri="{C3380CC4-5D6E-409C-BE32-E72D297353CC}">
              <c16:uniqueId val="{00000009-40E7-4695-8D34-D4BFB6A3C560}"/>
            </c:ext>
          </c:extLst>
        </c:ser>
        <c:ser>
          <c:idx val="0"/>
          <c:order val="2"/>
          <c:tx>
            <c:strRef>
              <c:f>'Graf XX'!$A$13</c:f>
              <c:strCache>
                <c:ptCount val="1"/>
                <c:pt idx="0">
                  <c:v>(1)+(2)</c:v>
                </c:pt>
              </c:strCache>
            </c:strRef>
          </c:tx>
          <c:spPr>
            <a:ln w="19050">
              <a:solidFill>
                <a:srgbClr val="0070C0"/>
              </a:solidFill>
              <a:prstDash val="dash"/>
            </a:ln>
          </c:spPr>
          <c:marker>
            <c:symbol val="none"/>
          </c:marker>
          <c:dPt>
            <c:idx val="2"/>
            <c:bubble3D val="0"/>
            <c:extLst>
              <c:ext xmlns:c16="http://schemas.microsoft.com/office/drawing/2014/chart" uri="{C3380CC4-5D6E-409C-BE32-E72D297353CC}">
                <c16:uniqueId val="{0000000B-40E7-4695-8D34-D4BFB6A3C560}"/>
              </c:ext>
            </c:extLst>
          </c:dPt>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XX'!$B$13:$BD$13</c:f>
              <c:numCache>
                <c:formatCode>0.0%</c:formatCode>
                <c:ptCount val="55"/>
                <c:pt idx="0">
                  <c:v>8.5661178091161305E-2</c:v>
                </c:pt>
                <c:pt idx="1">
                  <c:v>8.6890541246745848E-2</c:v>
                </c:pt>
                <c:pt idx="2">
                  <c:v>8.5860344001902456E-2</c:v>
                </c:pt>
                <c:pt idx="3">
                  <c:v>8.5135416982476939E-2</c:v>
                </c:pt>
                <c:pt idx="4">
                  <c:v>8.5314277748593195E-2</c:v>
                </c:pt>
                <c:pt idx="5">
                  <c:v>8.5096823787667211E-2</c:v>
                </c:pt>
                <c:pt idx="6">
                  <c:v>8.4384761978291548E-2</c:v>
                </c:pt>
                <c:pt idx="7">
                  <c:v>8.3508893798396946E-2</c:v>
                </c:pt>
                <c:pt idx="8">
                  <c:v>8.3332393798842497E-2</c:v>
                </c:pt>
                <c:pt idx="9">
                  <c:v>8.3286626602203193E-2</c:v>
                </c:pt>
                <c:pt idx="10">
                  <c:v>8.3254725334359944E-2</c:v>
                </c:pt>
                <c:pt idx="11">
                  <c:v>8.3051520515347269E-2</c:v>
                </c:pt>
                <c:pt idx="12">
                  <c:v>8.3084756726456668E-2</c:v>
                </c:pt>
                <c:pt idx="13">
                  <c:v>8.3288514836070138E-2</c:v>
                </c:pt>
                <c:pt idx="14">
                  <c:v>8.3305741364471261E-2</c:v>
                </c:pt>
                <c:pt idx="15">
                  <c:v>8.37095708497885E-2</c:v>
                </c:pt>
                <c:pt idx="16">
                  <c:v>8.4273493056051876E-2</c:v>
                </c:pt>
                <c:pt idx="17">
                  <c:v>8.509453544197787E-2</c:v>
                </c:pt>
                <c:pt idx="18">
                  <c:v>8.6129978271781843E-2</c:v>
                </c:pt>
                <c:pt idx="19">
                  <c:v>8.73511730866873E-2</c:v>
                </c:pt>
                <c:pt idx="20">
                  <c:v>8.883973652877579E-2</c:v>
                </c:pt>
                <c:pt idx="21">
                  <c:v>9.0483338833215229E-2</c:v>
                </c:pt>
                <c:pt idx="22">
                  <c:v>9.2227184589278116E-2</c:v>
                </c:pt>
                <c:pt idx="23">
                  <c:v>9.4040712300765619E-2</c:v>
                </c:pt>
                <c:pt idx="24">
                  <c:v>9.5907159988431329E-2</c:v>
                </c:pt>
                <c:pt idx="25">
                  <c:v>9.7869500361068992E-2</c:v>
                </c:pt>
                <c:pt idx="26">
                  <c:v>9.9857338399057749E-2</c:v>
                </c:pt>
                <c:pt idx="27">
                  <c:v>0.10183873309922101</c:v>
                </c:pt>
                <c:pt idx="28">
                  <c:v>0.10377829332383277</c:v>
                </c:pt>
                <c:pt idx="29">
                  <c:v>0.10573556050051534</c:v>
                </c:pt>
                <c:pt idx="30">
                  <c:v>0.10764001331131311</c:v>
                </c:pt>
                <c:pt idx="31">
                  <c:v>0.10964939490824606</c:v>
                </c:pt>
                <c:pt idx="32">
                  <c:v>0.11175099618860124</c:v>
                </c:pt>
                <c:pt idx="33">
                  <c:v>0.11391667052403651</c:v>
                </c:pt>
                <c:pt idx="34">
                  <c:v>0.11612147679393658</c:v>
                </c:pt>
                <c:pt idx="35">
                  <c:v>0.11834826275873225</c:v>
                </c:pt>
                <c:pt idx="36">
                  <c:v>0.12056210681143728</c:v>
                </c:pt>
                <c:pt idx="37">
                  <c:v>0.12280344112755136</c:v>
                </c:pt>
                <c:pt idx="38">
                  <c:v>0.12504057326625931</c:v>
                </c:pt>
                <c:pt idx="39">
                  <c:v>0.12716206800529747</c:v>
                </c:pt>
                <c:pt idx="40">
                  <c:v>0.12905107747736863</c:v>
                </c:pt>
                <c:pt idx="41">
                  <c:v>0.13040791205431351</c:v>
                </c:pt>
                <c:pt idx="42">
                  <c:v>0.13164686251679883</c:v>
                </c:pt>
                <c:pt idx="43">
                  <c:v>0.13256373216271</c:v>
                </c:pt>
                <c:pt idx="44">
                  <c:v>0.13339398041955114</c:v>
                </c:pt>
                <c:pt idx="45">
                  <c:v>0.13383808680253156</c:v>
                </c:pt>
                <c:pt idx="46">
                  <c:v>0.13412924417830513</c:v>
                </c:pt>
                <c:pt idx="47">
                  <c:v>0.1342087151013337</c:v>
                </c:pt>
                <c:pt idx="48">
                  <c:v>0.13396955950069403</c:v>
                </c:pt>
                <c:pt idx="49">
                  <c:v>0.13388590175401235</c:v>
                </c:pt>
                <c:pt idx="50">
                  <c:v>0.13360875209384629</c:v>
                </c:pt>
                <c:pt idx="51">
                  <c:v>0.1333733402497079</c:v>
                </c:pt>
                <c:pt idx="52">
                  <c:v>0.13321187737833207</c:v>
                </c:pt>
                <c:pt idx="53">
                  <c:v>0.13312170989082056</c:v>
                </c:pt>
                <c:pt idx="54">
                  <c:v>0.1330221757259164</c:v>
                </c:pt>
              </c:numCache>
            </c:numRef>
          </c:val>
          <c:smooth val="0"/>
          <c:extLst>
            <c:ext xmlns:c16="http://schemas.microsoft.com/office/drawing/2014/chart" uri="{C3380CC4-5D6E-409C-BE32-E72D297353CC}">
              <c16:uniqueId val="{0000000C-40E7-4695-8D34-D4BFB6A3C560}"/>
            </c:ext>
          </c:extLst>
        </c:ser>
        <c:ser>
          <c:idx val="1"/>
          <c:order val="3"/>
          <c:tx>
            <c:strRef>
              <c:f>'Graf XX'!$A$14</c:f>
              <c:strCache>
                <c:ptCount val="1"/>
                <c:pt idx="0">
                  <c:v>(1)+(2)+(3)</c:v>
                </c:pt>
              </c:strCache>
            </c:strRef>
          </c:tx>
          <c:spPr>
            <a:ln w="19050">
              <a:solidFill>
                <a:srgbClr val="EEECE1">
                  <a:lumMod val="50000"/>
                </a:srgb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XX'!$B$14:$BD$14</c:f>
              <c:numCache>
                <c:formatCode>0.0%</c:formatCode>
                <c:ptCount val="55"/>
                <c:pt idx="0">
                  <c:v>8.5661178091161305E-2</c:v>
                </c:pt>
                <c:pt idx="1">
                  <c:v>8.6895768194130696E-2</c:v>
                </c:pt>
                <c:pt idx="2">
                  <c:v>8.5869719371022543E-2</c:v>
                </c:pt>
                <c:pt idx="3">
                  <c:v>8.5149851180338382E-2</c:v>
                </c:pt>
                <c:pt idx="4">
                  <c:v>8.5336234303269337E-2</c:v>
                </c:pt>
                <c:pt idx="5">
                  <c:v>8.5128246239713448E-2</c:v>
                </c:pt>
                <c:pt idx="6">
                  <c:v>8.4430036221010446E-2</c:v>
                </c:pt>
                <c:pt idx="7">
                  <c:v>8.357097376197227E-2</c:v>
                </c:pt>
                <c:pt idx="8">
                  <c:v>8.3420805010007232E-2</c:v>
                </c:pt>
                <c:pt idx="9">
                  <c:v>8.3407150804902574E-2</c:v>
                </c:pt>
                <c:pt idx="10">
                  <c:v>8.3414095924806531E-2</c:v>
                </c:pt>
                <c:pt idx="11">
                  <c:v>8.32522433997092E-2</c:v>
                </c:pt>
                <c:pt idx="12">
                  <c:v>8.3331941471738363E-2</c:v>
                </c:pt>
                <c:pt idx="13">
                  <c:v>8.3588833009668448E-2</c:v>
                </c:pt>
                <c:pt idx="14">
                  <c:v>8.3659994072176239E-2</c:v>
                </c:pt>
                <c:pt idx="15">
                  <c:v>8.4131194901107001E-2</c:v>
                </c:pt>
                <c:pt idx="16">
                  <c:v>8.4772353789378183E-2</c:v>
                </c:pt>
                <c:pt idx="17">
                  <c:v>8.5682434288303397E-2</c:v>
                </c:pt>
                <c:pt idx="18">
                  <c:v>8.681781240692886E-2</c:v>
                </c:pt>
                <c:pt idx="19">
                  <c:v>8.8153017290461502E-2</c:v>
                </c:pt>
                <c:pt idx="20">
                  <c:v>8.9770755734477833E-2</c:v>
                </c:pt>
                <c:pt idx="21">
                  <c:v>9.1557305676102971E-2</c:v>
                </c:pt>
                <c:pt idx="22">
                  <c:v>9.345567940610322E-2</c:v>
                </c:pt>
                <c:pt idx="23">
                  <c:v>9.5431420327815208E-2</c:v>
                </c:pt>
                <c:pt idx="24">
                  <c:v>9.7469300324923222E-2</c:v>
                </c:pt>
                <c:pt idx="25">
                  <c:v>9.9612251388400921E-2</c:v>
                </c:pt>
                <c:pt idx="26">
                  <c:v>0.10178432218067866</c:v>
                </c:pt>
                <c:pt idx="27">
                  <c:v>0.10395044253753184</c:v>
                </c:pt>
                <c:pt idx="28">
                  <c:v>0.10607372965983203</c:v>
                </c:pt>
                <c:pt idx="29">
                  <c:v>0.10821321415678382</c:v>
                </c:pt>
                <c:pt idx="30">
                  <c:v>0.11029860425033747</c:v>
                </c:pt>
                <c:pt idx="31">
                  <c:v>0.11246620078323777</c:v>
                </c:pt>
                <c:pt idx="32">
                  <c:v>0.11470252419599571</c:v>
                </c:pt>
                <c:pt idx="33">
                  <c:v>0.11698077855965201</c:v>
                </c:pt>
                <c:pt idx="34">
                  <c:v>0.11927445225460248</c:v>
                </c:pt>
                <c:pt idx="35">
                  <c:v>0.12156860115556467</c:v>
                </c:pt>
                <c:pt idx="36">
                  <c:v>0.12383046537748051</c:v>
                </c:pt>
                <c:pt idx="37">
                  <c:v>0.12608541279303148</c:v>
                </c:pt>
                <c:pt idx="38">
                  <c:v>0.12831529886413087</c:v>
                </c:pt>
                <c:pt idx="39">
                  <c:v>0.13041881015252443</c:v>
                </c:pt>
                <c:pt idx="40">
                  <c:v>0.13228974157141987</c:v>
                </c:pt>
                <c:pt idx="41">
                  <c:v>0.13361840820361701</c:v>
                </c:pt>
                <c:pt idx="42">
                  <c:v>0.1348171014685344</c:v>
                </c:pt>
                <c:pt idx="43">
                  <c:v>0.13568662768911594</c:v>
                </c:pt>
                <c:pt idx="44">
                  <c:v>0.13647665968408346</c:v>
                </c:pt>
                <c:pt idx="45">
                  <c:v>0.13688613331588456</c:v>
                </c:pt>
                <c:pt idx="46">
                  <c:v>0.13713997022069066</c:v>
                </c:pt>
                <c:pt idx="47">
                  <c:v>0.1371772780533598</c:v>
                </c:pt>
                <c:pt idx="48">
                  <c:v>0.13688631570287985</c:v>
                </c:pt>
                <c:pt idx="49">
                  <c:v>0.13675273084748568</c:v>
                </c:pt>
                <c:pt idx="50">
                  <c:v>0.13642137973875396</c:v>
                </c:pt>
                <c:pt idx="51">
                  <c:v>0.13613226444516943</c:v>
                </c:pt>
                <c:pt idx="52">
                  <c:v>0.13592096002223014</c:v>
                </c:pt>
                <c:pt idx="53">
                  <c:v>0.13578367380869794</c:v>
                </c:pt>
                <c:pt idx="54">
                  <c:v>0.1356398896973193</c:v>
                </c:pt>
              </c:numCache>
            </c:numRef>
          </c:val>
          <c:smooth val="0"/>
          <c:extLst>
            <c:ext xmlns:c16="http://schemas.microsoft.com/office/drawing/2014/chart" uri="{C3380CC4-5D6E-409C-BE32-E72D297353CC}">
              <c16:uniqueId val="{0000000E-40E7-4695-8D34-D4BFB6A3C560}"/>
            </c:ext>
          </c:extLst>
        </c:ser>
        <c:ser>
          <c:idx val="2"/>
          <c:order val="4"/>
          <c:tx>
            <c:strRef>
              <c:f>'Graf XX'!$A$15</c:f>
              <c:strCache>
                <c:ptCount val="1"/>
                <c:pt idx="0">
                  <c:v>(1)+(2)+(3)+(4)</c:v>
                </c:pt>
              </c:strCache>
            </c:strRef>
          </c:tx>
          <c:spPr>
            <a:ln w="19050">
              <a:solidFill>
                <a:sysClr val="window" lastClr="FFFFFF">
                  <a:lumMod val="50000"/>
                </a:sysClr>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XX'!$B$15:$BD$15</c:f>
              <c:numCache>
                <c:formatCode>0.0%</c:formatCode>
                <c:ptCount val="55"/>
                <c:pt idx="0">
                  <c:v>8.5661178091161305E-2</c:v>
                </c:pt>
                <c:pt idx="1">
                  <c:v>8.6895768194130696E-2</c:v>
                </c:pt>
                <c:pt idx="2">
                  <c:v>8.5869719371022543E-2</c:v>
                </c:pt>
                <c:pt idx="3">
                  <c:v>8.6079303371177349E-2</c:v>
                </c:pt>
                <c:pt idx="4">
                  <c:v>8.6290943039993379E-2</c:v>
                </c:pt>
                <c:pt idx="5">
                  <c:v>8.612088882413306E-2</c:v>
                </c:pt>
                <c:pt idx="6">
                  <c:v>8.5456756298259579E-2</c:v>
                </c:pt>
                <c:pt idx="7">
                  <c:v>8.4634509521504392E-2</c:v>
                </c:pt>
                <c:pt idx="8">
                  <c:v>8.4519171064669926E-2</c:v>
                </c:pt>
                <c:pt idx="9">
                  <c:v>8.45444640904435E-2</c:v>
                </c:pt>
                <c:pt idx="10">
                  <c:v>8.4587524895146732E-2</c:v>
                </c:pt>
                <c:pt idx="11">
                  <c:v>8.4459825437564154E-2</c:v>
                </c:pt>
                <c:pt idx="12">
                  <c:v>8.4574394276437509E-2</c:v>
                </c:pt>
                <c:pt idx="13">
                  <c:v>8.4864287601189498E-2</c:v>
                </c:pt>
                <c:pt idx="14">
                  <c:v>8.4961828258627678E-2</c:v>
                </c:pt>
                <c:pt idx="15">
                  <c:v>8.5463063967824007E-2</c:v>
                </c:pt>
                <c:pt idx="16">
                  <c:v>8.6131446633112119E-2</c:v>
                </c:pt>
                <c:pt idx="17">
                  <c:v>8.7070832596380418E-2</c:v>
                </c:pt>
                <c:pt idx="18">
                  <c:v>8.8235400018287419E-2</c:v>
                </c:pt>
                <c:pt idx="19">
                  <c:v>8.9600216605603258E-2</c:v>
                </c:pt>
                <c:pt idx="20">
                  <c:v>9.1248209781332634E-2</c:v>
                </c:pt>
                <c:pt idx="21">
                  <c:v>9.3067478613093932E-2</c:v>
                </c:pt>
                <c:pt idx="22">
                  <c:v>9.4998105289006568E-2</c:v>
                </c:pt>
                <c:pt idx="23">
                  <c:v>9.7009655737963801E-2</c:v>
                </c:pt>
                <c:pt idx="24">
                  <c:v>9.9082734504452263E-2</c:v>
                </c:pt>
                <c:pt idx="25">
                  <c:v>0.10126164588676058</c:v>
                </c:pt>
                <c:pt idx="26">
                  <c:v>0.10347044310550767</c:v>
                </c:pt>
                <c:pt idx="27">
                  <c:v>0.10567213575219751</c:v>
                </c:pt>
                <c:pt idx="28">
                  <c:v>0.10782943781403832</c:v>
                </c:pt>
                <c:pt idx="29">
                  <c:v>0.1100004844324599</c:v>
                </c:pt>
                <c:pt idx="30">
                  <c:v>0.11211583313437898</c:v>
                </c:pt>
                <c:pt idx="31">
                  <c:v>0.11431509882181706</c:v>
                </c:pt>
                <c:pt idx="32">
                  <c:v>0.11658287647449829</c:v>
                </c:pt>
                <c:pt idx="33">
                  <c:v>0.11889201702098863</c:v>
                </c:pt>
                <c:pt idx="34">
                  <c:v>0.12121452551994143</c:v>
                </c:pt>
                <c:pt idx="35">
                  <c:v>0.12353813347818221</c:v>
                </c:pt>
                <c:pt idx="36">
                  <c:v>0.12582664350770864</c:v>
                </c:pt>
                <c:pt idx="37">
                  <c:v>0.12810740911500201</c:v>
                </c:pt>
                <c:pt idx="38">
                  <c:v>0.13036141639119239</c:v>
                </c:pt>
                <c:pt idx="39">
                  <c:v>0.13248698529519209</c:v>
                </c:pt>
                <c:pt idx="40">
                  <c:v>0.13437550715660918</c:v>
                </c:pt>
                <c:pt idx="41">
                  <c:v>0.13571594266145581</c:v>
                </c:pt>
                <c:pt idx="42">
                  <c:v>0.13692693765672254</c:v>
                </c:pt>
                <c:pt idx="43">
                  <c:v>0.13780346341393132</c:v>
                </c:pt>
                <c:pt idx="44">
                  <c:v>0.13859805874113484</c:v>
                </c:pt>
                <c:pt idx="45">
                  <c:v>0.13901019485146779</c:v>
                </c:pt>
                <c:pt idx="46">
                  <c:v>0.13926390288852764</c:v>
                </c:pt>
                <c:pt idx="47">
                  <c:v>0.13929847927795375</c:v>
                </c:pt>
                <c:pt idx="48">
                  <c:v>0.1390008891378674</c:v>
                </c:pt>
                <c:pt idx="49">
                  <c:v>0.13886181159532901</c:v>
                </c:pt>
                <c:pt idx="50">
                  <c:v>0.13852098118801878</c:v>
                </c:pt>
                <c:pt idx="51">
                  <c:v>0.13822564665896056</c:v>
                </c:pt>
                <c:pt idx="52">
                  <c:v>0.13800590968916818</c:v>
                </c:pt>
                <c:pt idx="53">
                  <c:v>0.13786322943207235</c:v>
                </c:pt>
                <c:pt idx="54">
                  <c:v>0.1377116280925299</c:v>
                </c:pt>
              </c:numCache>
            </c:numRef>
          </c:val>
          <c:smooth val="0"/>
          <c:extLst>
            <c:ext xmlns:c16="http://schemas.microsoft.com/office/drawing/2014/chart" uri="{C3380CC4-5D6E-409C-BE32-E72D297353CC}">
              <c16:uniqueId val="{00000010-40E7-4695-8D34-D4BFB6A3C560}"/>
            </c:ext>
          </c:extLst>
        </c:ser>
        <c:ser>
          <c:idx val="4"/>
          <c:order val="5"/>
          <c:tx>
            <c:strRef>
              <c:f>'Graf XX'!$A$16</c:f>
              <c:strCache>
                <c:ptCount val="1"/>
                <c:pt idx="0">
                  <c:v>Former projection</c:v>
                </c:pt>
              </c:strCache>
            </c:strRef>
          </c:tx>
          <c:spPr>
            <a:ln w="19050">
              <a:solidFill>
                <a:sysClr val="windowText" lastClr="000000"/>
              </a:solidFill>
            </a:ln>
          </c:spPr>
          <c:marker>
            <c:symbol val="none"/>
          </c:marker>
          <c:cat>
            <c:numRef>
              <c:f>'Graf XX'!$B$10:$BD$10</c:f>
              <c:numCache>
                <c:formatCode>General</c:formatCode>
                <c:ptCount val="5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pt idx="46">
                  <c:v>2062</c:v>
                </c:pt>
                <c:pt idx="47">
                  <c:v>2063</c:v>
                </c:pt>
                <c:pt idx="48">
                  <c:v>2064</c:v>
                </c:pt>
                <c:pt idx="49">
                  <c:v>2065</c:v>
                </c:pt>
                <c:pt idx="50">
                  <c:v>2066</c:v>
                </c:pt>
                <c:pt idx="51">
                  <c:v>2067</c:v>
                </c:pt>
                <c:pt idx="52">
                  <c:v>2068</c:v>
                </c:pt>
                <c:pt idx="53">
                  <c:v>2069</c:v>
                </c:pt>
                <c:pt idx="54">
                  <c:v>2070</c:v>
                </c:pt>
              </c:numCache>
            </c:numRef>
          </c:cat>
          <c:val>
            <c:numRef>
              <c:f>'Graf XX'!$B$16:$BD$16</c:f>
              <c:numCache>
                <c:formatCode>0.0%</c:formatCode>
                <c:ptCount val="5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pt idx="45">
                  <c:v>9.9814866231810476E-2</c:v>
                </c:pt>
                <c:pt idx="46">
                  <c:v>0.10040155857262703</c:v>
                </c:pt>
                <c:pt idx="47">
                  <c:v>0.10058755507054741</c:v>
                </c:pt>
                <c:pt idx="48">
                  <c:v>0.10049206864395245</c:v>
                </c:pt>
                <c:pt idx="49">
                  <c:v>0.10032403240608083</c:v>
                </c:pt>
                <c:pt idx="50">
                  <c:v>0.10011215439414586</c:v>
                </c:pt>
                <c:pt idx="51">
                  <c:v>9.9684662843596519E-2</c:v>
                </c:pt>
                <c:pt idx="52">
                  <c:v>9.9323052268488712E-2</c:v>
                </c:pt>
                <c:pt idx="53">
                  <c:v>9.8671409743270294E-2</c:v>
                </c:pt>
                <c:pt idx="54">
                  <c:v>9.787297698837169E-2</c:v>
                </c:pt>
              </c:numCache>
            </c:numRef>
          </c:val>
          <c:smooth val="0"/>
          <c:extLst>
            <c:ext xmlns:c16="http://schemas.microsoft.com/office/drawing/2014/chart" uri="{C3380CC4-5D6E-409C-BE32-E72D297353CC}">
              <c16:uniqueId val="{00000012-40E7-4695-8D34-D4BFB6A3C560}"/>
            </c:ext>
          </c:extLst>
        </c:ser>
        <c:dLbls>
          <c:showLegendKey val="0"/>
          <c:showVal val="0"/>
          <c:showCatName val="0"/>
          <c:showSerName val="0"/>
          <c:showPercent val="0"/>
          <c:showBubbleSize val="0"/>
        </c:dLbls>
        <c:smooth val="0"/>
        <c:axId val="310707408"/>
        <c:axId val="310707800"/>
      </c:lineChart>
      <c:catAx>
        <c:axId val="310707408"/>
        <c:scaling>
          <c:orientation val="minMax"/>
        </c:scaling>
        <c:delete val="0"/>
        <c:axPos val="b"/>
        <c:numFmt formatCode="General" sourceLinked="0"/>
        <c:majorTickMark val="out"/>
        <c:minorTickMark val="none"/>
        <c:tickLblPos val="low"/>
        <c:txPr>
          <a:bodyPr rot="-5400000" vert="horz"/>
          <a:lstStyle/>
          <a:p>
            <a:pPr>
              <a:defRPr/>
            </a:pPr>
            <a:endParaRPr lang="en-US"/>
          </a:p>
        </c:txPr>
        <c:crossAx val="310707800"/>
        <c:crosses val="autoZero"/>
        <c:auto val="1"/>
        <c:lblAlgn val="ctr"/>
        <c:lblOffset val="100"/>
        <c:noMultiLvlLbl val="0"/>
      </c:catAx>
      <c:valAx>
        <c:axId val="310707800"/>
        <c:scaling>
          <c:orientation val="minMax"/>
          <c:min val="7.0000000000000007E-2"/>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en-US"/>
          </a:p>
        </c:txPr>
        <c:crossAx val="310707408"/>
        <c:crosses val="autoZero"/>
        <c:crossBetween val="between"/>
      </c:valAx>
    </c:plotArea>
    <c:legend>
      <c:legendPos val="l"/>
      <c:layout>
        <c:manualLayout>
          <c:xMode val="edge"/>
          <c:yMode val="edge"/>
          <c:x val="8.3333333333333329E-2"/>
          <c:y val="0.10452099737532808"/>
          <c:w val="0.4068648293963254"/>
          <c:h val="0.27496208807232431"/>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3099679777191692E-2"/>
          <c:y val="8.5242482034935022E-2"/>
          <c:w val="0.89093095636884034"/>
          <c:h val="0.82106259115597957"/>
        </c:manualLayout>
      </c:layout>
      <c:barChart>
        <c:barDir val="col"/>
        <c:grouping val="stacked"/>
        <c:varyColors val="0"/>
        <c:ser>
          <c:idx val="5"/>
          <c:order val="0"/>
          <c:tx>
            <c:strRef>
              <c:f>'Graf 3+4'!$I$4</c:f>
              <c:strCache>
                <c:ptCount val="1"/>
                <c:pt idx="0">
                  <c:v>Spotreba</c:v>
                </c:pt>
              </c:strCache>
            </c:strRef>
          </c:tx>
          <c:spPr>
            <a:solidFill>
              <a:srgbClr val="2C9ADC"/>
            </a:solidFill>
          </c:spPr>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3+4'!$J$4:$P$4</c:f>
              <c:numCache>
                <c:formatCode>0.0</c:formatCode>
                <c:ptCount val="7"/>
                <c:pt idx="0">
                  <c:v>2.3007325856706915</c:v>
                </c:pt>
                <c:pt idx="1">
                  <c:v>-0.56127028762356301</c:v>
                </c:pt>
                <c:pt idx="2">
                  <c:v>1.0423395085279297</c:v>
                </c:pt>
                <c:pt idx="3">
                  <c:v>5.2529029622964352E-2</c:v>
                </c:pt>
                <c:pt idx="4">
                  <c:v>1.3476582343167263</c:v>
                </c:pt>
                <c:pt idx="5">
                  <c:v>1.4366648811717919</c:v>
                </c:pt>
                <c:pt idx="6">
                  <c:v>1.0573101651244794</c:v>
                </c:pt>
              </c:numCache>
            </c:numRef>
          </c:val>
          <c:extLst>
            <c:ext xmlns:c16="http://schemas.microsoft.com/office/drawing/2014/chart" uri="{C3380CC4-5D6E-409C-BE32-E72D297353CC}">
              <c16:uniqueId val="{00000000-14E7-4408-9F07-E957EA5AF99D}"/>
            </c:ext>
          </c:extLst>
        </c:ser>
        <c:ser>
          <c:idx val="8"/>
          <c:order val="1"/>
          <c:tx>
            <c:strRef>
              <c:f>'Graf 3+4'!$I$5</c:f>
              <c:strCache>
                <c:ptCount val="1"/>
                <c:pt idx="0">
                  <c:v>Investície</c:v>
                </c:pt>
              </c:strCache>
            </c:strRef>
          </c:tx>
          <c:spPr>
            <a:solidFill>
              <a:schemeClr val="tx2">
                <a:lumMod val="20000"/>
                <a:lumOff val="80000"/>
              </a:schemeClr>
            </a:solidFill>
            <a:ln>
              <a:noFill/>
            </a:ln>
          </c:spPr>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3+4'!$J$5:$P$5</c:f>
              <c:numCache>
                <c:formatCode>0.0</c:formatCode>
                <c:ptCount val="7"/>
                <c:pt idx="0">
                  <c:v>1.4113903576283173</c:v>
                </c:pt>
                <c:pt idx="1">
                  <c:v>-2.519658590975514</c:v>
                </c:pt>
                <c:pt idx="2">
                  <c:v>0.11138198707515963</c:v>
                </c:pt>
                <c:pt idx="3">
                  <c:v>2.9782025731488448</c:v>
                </c:pt>
                <c:pt idx="4">
                  <c:v>3.356479818904762</c:v>
                </c:pt>
                <c:pt idx="5">
                  <c:v>-0.60600030301447394</c:v>
                </c:pt>
                <c:pt idx="6">
                  <c:v>-0.14530660923324804</c:v>
                </c:pt>
              </c:numCache>
            </c:numRef>
          </c:val>
          <c:extLst>
            <c:ext xmlns:c16="http://schemas.microsoft.com/office/drawing/2014/chart" uri="{C3380CC4-5D6E-409C-BE32-E72D297353CC}">
              <c16:uniqueId val="{00000001-14E7-4408-9F07-E957EA5AF99D}"/>
            </c:ext>
          </c:extLst>
        </c:ser>
        <c:ser>
          <c:idx val="0"/>
          <c:order val="2"/>
          <c:tx>
            <c:strRef>
              <c:f>'Graf 3+4'!$I$6</c:f>
              <c:strCache>
                <c:ptCount val="1"/>
                <c:pt idx="0">
                  <c:v>Zásoby a diskrepancia</c:v>
                </c:pt>
              </c:strCache>
            </c:strRef>
          </c:tx>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3+4'!$J$6:$P$6</c:f>
              <c:numCache>
                <c:formatCode>0.0</c:formatCode>
                <c:ptCount val="7"/>
                <c:pt idx="0">
                  <c:v>7.3759141178883963E-2</c:v>
                </c:pt>
                <c:pt idx="1">
                  <c:v>-2.0193281270228449</c:v>
                </c:pt>
                <c:pt idx="2">
                  <c:v>2.4666315315700467</c:v>
                </c:pt>
                <c:pt idx="3">
                  <c:v>-0.60578941239229223</c:v>
                </c:pt>
                <c:pt idx="4">
                  <c:v>-0.15592365379535122</c:v>
                </c:pt>
                <c:pt idx="5">
                  <c:v>5.7497731466341538E-2</c:v>
                </c:pt>
                <c:pt idx="6">
                  <c:v>-1.7219976132505511E-2</c:v>
                </c:pt>
              </c:numCache>
            </c:numRef>
          </c:val>
          <c:extLst>
            <c:ext xmlns:c16="http://schemas.microsoft.com/office/drawing/2014/chart" uri="{C3380CC4-5D6E-409C-BE32-E72D297353CC}">
              <c16:uniqueId val="{00000002-14E7-4408-9F07-E957EA5AF99D}"/>
            </c:ext>
          </c:extLst>
        </c:ser>
        <c:ser>
          <c:idx val="1"/>
          <c:order val="3"/>
          <c:tx>
            <c:strRef>
              <c:f>'Graf 3+4'!$I$7</c:f>
              <c:strCache>
                <c:ptCount val="1"/>
                <c:pt idx="0">
                  <c:v>Čistý export</c:v>
                </c:pt>
              </c:strCache>
            </c:strRef>
          </c:tx>
          <c:invertIfNegative val="0"/>
          <c:cat>
            <c:strRef>
              <c:f>'Graf 3+4'!$J$3:$P$3</c:f>
              <c:strCache>
                <c:ptCount val="7"/>
                <c:pt idx="0">
                  <c:v>2019</c:v>
                </c:pt>
                <c:pt idx="1">
                  <c:v>2020</c:v>
                </c:pt>
                <c:pt idx="2">
                  <c:v>2021</c:v>
                </c:pt>
                <c:pt idx="3">
                  <c:v>2022F</c:v>
                </c:pt>
                <c:pt idx="4">
                  <c:v>2023F</c:v>
                </c:pt>
                <c:pt idx="5">
                  <c:v>2024F</c:v>
                </c:pt>
                <c:pt idx="6">
                  <c:v>2025F</c:v>
                </c:pt>
              </c:strCache>
            </c:strRef>
          </c:cat>
          <c:val>
            <c:numRef>
              <c:f>'Graf 3+4'!$J$7:$P$7</c:f>
              <c:numCache>
                <c:formatCode>0.0</c:formatCode>
                <c:ptCount val="7"/>
                <c:pt idx="0">
                  <c:v>-1.180512756775586</c:v>
                </c:pt>
                <c:pt idx="1">
                  <c:v>0.7415031976947446</c:v>
                </c:pt>
                <c:pt idx="2">
                  <c:v>-0.5998812762169754</c:v>
                </c:pt>
                <c:pt idx="3">
                  <c:v>-0.31839745034810435</c:v>
                </c:pt>
                <c:pt idx="4">
                  <c:v>0.74099656532654268</c:v>
                </c:pt>
                <c:pt idx="5">
                  <c:v>0.89099582907244579</c:v>
                </c:pt>
                <c:pt idx="6">
                  <c:v>0.89437430583953326</c:v>
                </c:pt>
              </c:numCache>
            </c:numRef>
          </c:val>
          <c:extLst>
            <c:ext xmlns:c16="http://schemas.microsoft.com/office/drawing/2014/chart" uri="{C3380CC4-5D6E-409C-BE32-E72D297353CC}">
              <c16:uniqueId val="{00000003-14E7-4408-9F07-E957EA5AF99D}"/>
            </c:ext>
          </c:extLst>
        </c:ser>
        <c:dLbls>
          <c:showLegendKey val="0"/>
          <c:showVal val="0"/>
          <c:showCatName val="0"/>
          <c:showSerName val="0"/>
          <c:showPercent val="0"/>
          <c:showBubbleSize val="0"/>
        </c:dLbls>
        <c:gapWidth val="150"/>
        <c:overlap val="100"/>
        <c:axId val="303906624"/>
        <c:axId val="303907016"/>
      </c:barChart>
      <c:lineChart>
        <c:grouping val="standard"/>
        <c:varyColors val="0"/>
        <c:ser>
          <c:idx val="2"/>
          <c:order val="4"/>
          <c:tx>
            <c:strRef>
              <c:f>'Graf 3+4'!$I$8</c:f>
              <c:strCache>
                <c:ptCount val="1"/>
                <c:pt idx="0">
                  <c:v>HDP</c:v>
                </c:pt>
              </c:strCache>
            </c:strRef>
          </c:tx>
          <c:spPr>
            <a:ln w="19050">
              <a:solidFill>
                <a:sysClr val="windowText" lastClr="000000"/>
              </a:solidFill>
            </a:ln>
          </c:spPr>
          <c:marker>
            <c:symbol val="none"/>
          </c:marker>
          <c:cat>
            <c:strRef>
              <c:f>'Graf 3+4'!$J$3:$P$3</c:f>
              <c:strCache>
                <c:ptCount val="7"/>
                <c:pt idx="0">
                  <c:v>2019</c:v>
                </c:pt>
                <c:pt idx="1">
                  <c:v>2020</c:v>
                </c:pt>
                <c:pt idx="2">
                  <c:v>2021</c:v>
                </c:pt>
                <c:pt idx="3">
                  <c:v>2022F</c:v>
                </c:pt>
                <c:pt idx="4">
                  <c:v>2023F</c:v>
                </c:pt>
                <c:pt idx="5">
                  <c:v>2024F</c:v>
                </c:pt>
                <c:pt idx="6">
                  <c:v>2025F</c:v>
                </c:pt>
              </c:strCache>
            </c:strRef>
          </c:cat>
          <c:val>
            <c:numRef>
              <c:f>'Graf 3+4'!$J$8:$P$8</c:f>
              <c:numCache>
                <c:formatCode>0.0</c:formatCode>
                <c:ptCount val="7"/>
                <c:pt idx="0">
                  <c:v>2.6053693277023227</c:v>
                </c:pt>
                <c:pt idx="1">
                  <c:v>-4.3587538079271848</c:v>
                </c:pt>
                <c:pt idx="2">
                  <c:v>3.0204717509561663</c:v>
                </c:pt>
                <c:pt idx="3">
                  <c:v>2.1065447400314019</c:v>
                </c:pt>
                <c:pt idx="4">
                  <c:v>5.2892109647526997</c:v>
                </c:pt>
                <c:pt idx="5">
                  <c:v>1.7791581386961131</c:v>
                </c:pt>
                <c:pt idx="6">
                  <c:v>1.7891578855982582</c:v>
                </c:pt>
              </c:numCache>
            </c:numRef>
          </c:val>
          <c:smooth val="0"/>
          <c:extLst>
            <c:ext xmlns:c16="http://schemas.microsoft.com/office/drawing/2014/chart" uri="{C3380CC4-5D6E-409C-BE32-E72D297353CC}">
              <c16:uniqueId val="{00000004-14E7-4408-9F07-E957EA5AF99D}"/>
            </c:ext>
          </c:extLst>
        </c:ser>
        <c:dLbls>
          <c:showLegendKey val="0"/>
          <c:showVal val="0"/>
          <c:showCatName val="0"/>
          <c:showSerName val="0"/>
          <c:showPercent val="0"/>
          <c:showBubbleSize val="0"/>
        </c:dLbls>
        <c:marker val="1"/>
        <c:smooth val="0"/>
        <c:axId val="303906624"/>
        <c:axId val="303907016"/>
      </c:lineChart>
      <c:catAx>
        <c:axId val="303906624"/>
        <c:scaling>
          <c:orientation val="minMax"/>
        </c:scaling>
        <c:delete val="0"/>
        <c:axPos val="b"/>
        <c:numFmt formatCode="General" sourceLinked="1"/>
        <c:majorTickMark val="out"/>
        <c:minorTickMark val="none"/>
        <c:tickLblPos val="low"/>
        <c:crossAx val="303907016"/>
        <c:crosses val="autoZero"/>
        <c:auto val="1"/>
        <c:lblAlgn val="ctr"/>
        <c:lblOffset val="100"/>
        <c:noMultiLvlLbl val="0"/>
      </c:catAx>
      <c:valAx>
        <c:axId val="303907016"/>
        <c:scaling>
          <c:orientation val="minMax"/>
          <c:max val="8"/>
        </c:scaling>
        <c:delete val="0"/>
        <c:axPos val="l"/>
        <c:majorGridlines>
          <c:spPr>
            <a:ln>
              <a:solidFill>
                <a:schemeClr val="bg1">
                  <a:lumMod val="75000"/>
                </a:schemeClr>
              </a:solidFill>
              <a:prstDash val="dash"/>
            </a:ln>
          </c:spPr>
        </c:majorGridlines>
        <c:numFmt formatCode="0.0" sourceLinked="0"/>
        <c:majorTickMark val="out"/>
        <c:minorTickMark val="none"/>
        <c:tickLblPos val="nextTo"/>
        <c:crossAx val="303906624"/>
        <c:crosses val="autoZero"/>
        <c:crossBetween val="between"/>
      </c:valAx>
    </c:plotArea>
    <c:legend>
      <c:legendPos val="r"/>
      <c:layout>
        <c:manualLayout>
          <c:xMode val="edge"/>
          <c:yMode val="edge"/>
          <c:x val="0.53147765918841272"/>
          <c:y val="0.58390050658646064"/>
          <c:w val="0.45338199625059344"/>
          <c:h val="0.3057177129566494"/>
        </c:manualLayout>
      </c:layout>
      <c:overlay val="0"/>
    </c:legend>
    <c:plotVisOnly val="1"/>
    <c:dispBlanksAs val="gap"/>
    <c:showDLblsOverMax val="0"/>
  </c:chart>
  <c:spPr>
    <a:ln>
      <a:noFill/>
    </a:ln>
  </c:spPr>
  <c:txPr>
    <a:bodyPr/>
    <a:lstStyle/>
    <a:p>
      <a:pPr>
        <a:defRPr sz="800">
          <a:latin typeface="Arial Narrow" pitchFamily="34"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3650-4DD5-AA6B-0F649FA3D75C}"/>
              </c:ext>
            </c:extLst>
          </c:dPt>
          <c:dPt>
            <c:idx val="7"/>
            <c:invertIfNegative val="0"/>
            <c:bubble3D val="0"/>
            <c:spPr>
              <a:solidFill>
                <a:schemeClr val="accent1"/>
              </a:solidFill>
            </c:spPr>
            <c:extLst>
              <c:ext xmlns:c16="http://schemas.microsoft.com/office/drawing/2014/chart" uri="{C3380CC4-5D6E-409C-BE32-E72D297353CC}">
                <c16:uniqueId val="{00000003-3650-4DD5-AA6B-0F649FA3D75C}"/>
              </c:ext>
            </c:extLst>
          </c:dPt>
          <c:dPt>
            <c:idx val="14"/>
            <c:invertIfNegative val="0"/>
            <c:bubble3D val="0"/>
            <c:spPr>
              <a:solidFill>
                <a:schemeClr val="accent1"/>
              </a:solidFill>
            </c:spPr>
            <c:extLst>
              <c:ext xmlns:c16="http://schemas.microsoft.com/office/drawing/2014/chart" uri="{C3380CC4-5D6E-409C-BE32-E72D297353CC}">
                <c16:uniqueId val="{00000005-3650-4DD5-AA6B-0F649FA3D75C}"/>
              </c:ext>
            </c:extLst>
          </c:dPt>
          <c:dPt>
            <c:idx val="15"/>
            <c:invertIfNegative val="0"/>
            <c:bubble3D val="0"/>
            <c:spPr>
              <a:solidFill>
                <a:schemeClr val="bg1">
                  <a:lumMod val="65000"/>
                </a:schemeClr>
              </a:solidFill>
            </c:spPr>
            <c:extLst>
              <c:ext xmlns:c16="http://schemas.microsoft.com/office/drawing/2014/chart" uri="{C3380CC4-5D6E-409C-BE32-E72D297353CC}">
                <c16:uniqueId val="{00000007-3650-4DD5-AA6B-0F649FA3D75C}"/>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4824"/>
        <c:axId val="163385216"/>
      </c:barChart>
      <c:catAx>
        <c:axId val="163384824"/>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en-US"/>
          </a:p>
        </c:txPr>
        <c:crossAx val="163385216"/>
        <c:crossesAt val="0"/>
        <c:auto val="0"/>
        <c:lblAlgn val="ctr"/>
        <c:lblOffset val="0"/>
        <c:tickLblSkip val="1"/>
        <c:noMultiLvlLbl val="0"/>
      </c:catAx>
      <c:valAx>
        <c:axId val="163385216"/>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en-US"/>
          </a:p>
        </c:txPr>
        <c:crossAx val="163384824"/>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2009</a:t>
            </a: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tx>
            <c:v>Zmena 2018 vs. 2009</c:v>
          </c:tx>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42E6-4B4A-AA0C-9A029B3A96D1}"/>
              </c:ext>
            </c:extLst>
          </c:dPt>
          <c:dPt>
            <c:idx val="14"/>
            <c:invertIfNegative val="0"/>
            <c:bubble3D val="0"/>
            <c:spPr>
              <a:solidFill>
                <a:schemeClr val="accent1"/>
              </a:solidFill>
            </c:spPr>
            <c:extLst>
              <c:ext xmlns:c16="http://schemas.microsoft.com/office/drawing/2014/chart" uri="{C3380CC4-5D6E-409C-BE32-E72D297353CC}">
                <c16:uniqueId val="{00000005-42E6-4B4A-AA0C-9A029B3A96D1}"/>
              </c:ext>
            </c:extLst>
          </c:dPt>
          <c:dPt>
            <c:idx val="15"/>
            <c:invertIfNegative val="0"/>
            <c:bubble3D val="0"/>
            <c:spPr>
              <a:solidFill>
                <a:schemeClr val="bg1">
                  <a:lumMod val="65000"/>
                </a:schemeClr>
              </a:solidFill>
            </c:spPr>
            <c:extLst>
              <c:ext xmlns:c16="http://schemas.microsoft.com/office/drawing/2014/chart" uri="{C3380CC4-5D6E-409C-BE32-E72D297353CC}">
                <c16:uniqueId val="{00000007-42E6-4B4A-AA0C-9A029B3A96D1}"/>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E6-4B4A-AA0C-9A029B3A96D1}"/>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42E6-4B4A-AA0C-9A029B3A96D1}"/>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xx3'!$R$7:$R$34</c:f>
              <c:numCache>
                <c:formatCode>0.0</c:formatCode>
                <c:ptCount val="28"/>
                <c:pt idx="0">
                  <c:v>0.94925101999999839</c:v>
                </c:pt>
                <c:pt idx="1">
                  <c:v>-0.37156212000000011</c:v>
                </c:pt>
                <c:pt idx="2">
                  <c:v>3.8226890599999948</c:v>
                </c:pt>
                <c:pt idx="3">
                  <c:v>-0.71411978000000431</c:v>
                </c:pt>
                <c:pt idx="4">
                  <c:v>-4.6783601899999994</c:v>
                </c:pt>
                <c:pt idx="5">
                  <c:v>2.202419159999998</c:v>
                </c:pt>
                <c:pt idx="6">
                  <c:v>-1.3188479399999977</c:v>
                </c:pt>
                <c:pt idx="7">
                  <c:v>4.8492495700000013</c:v>
                </c:pt>
                <c:pt idx="8">
                  <c:v>-4.8711892900000038</c:v>
                </c:pt>
                <c:pt idx="9">
                  <c:v>1.0996116600000008</c:v>
                </c:pt>
                <c:pt idx="10">
                  <c:v>-4.080406190000005</c:v>
                </c:pt>
                <c:pt idx="11">
                  <c:v>1.2236012599999952</c:v>
                </c:pt>
                <c:pt idx="12">
                  <c:v>-2.0534936900000034</c:v>
                </c:pt>
                <c:pt idx="13">
                  <c:v>-1.4270680200000001</c:v>
                </c:pt>
                <c:pt idx="14">
                  <c:v>-2.4862208299851005</c:v>
                </c:pt>
                <c:pt idx="15">
                  <c:v>-5.9345695599999964</c:v>
                </c:pt>
                <c:pt idx="16">
                  <c:v>-2.3964378900000014</c:v>
                </c:pt>
                <c:pt idx="17">
                  <c:v>-3.5639926599999967</c:v>
                </c:pt>
                <c:pt idx="18">
                  <c:v>-11.245619110000003</c:v>
                </c:pt>
                <c:pt idx="19">
                  <c:v>-7.5477858500000004</c:v>
                </c:pt>
                <c:pt idx="20">
                  <c:v>-6.6540000002390798E-5</c:v>
                </c:pt>
                <c:pt idx="21">
                  <c:v>-1.7805955999999981</c:v>
                </c:pt>
                <c:pt idx="22">
                  <c:v>6.0237266799999993</c:v>
                </c:pt>
                <c:pt idx="23">
                  <c:v>-1.6297876300000027</c:v>
                </c:pt>
                <c:pt idx="24">
                  <c:v>-4.3663351099999979</c:v>
                </c:pt>
                <c:pt idx="25">
                  <c:v>4.3163099700000007</c:v>
                </c:pt>
                <c:pt idx="26">
                  <c:v>0.81556533000000186</c:v>
                </c:pt>
                <c:pt idx="27">
                  <c:v>-16.990884549999997</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6000"/>
        <c:axId val="163386392"/>
      </c:barChart>
      <c:catAx>
        <c:axId val="163386000"/>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en-US"/>
          </a:p>
        </c:txPr>
        <c:crossAx val="163386392"/>
        <c:crossesAt val="0"/>
        <c:auto val="0"/>
        <c:lblAlgn val="ctr"/>
        <c:lblOffset val="0"/>
        <c:noMultiLvlLbl val="0"/>
      </c:catAx>
      <c:valAx>
        <c:axId val="163386392"/>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en-US"/>
          </a:p>
        </c:txPr>
        <c:crossAx val="163386000"/>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5718166808096356E-2"/>
          <c:y val="6.5827405051516255E-2"/>
          <c:w val="0.88217288628395152"/>
          <c:h val="0.76629852383955532"/>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5D28-4A02-9F82-012C5A497339}"/>
              </c:ext>
            </c:extLst>
          </c:dPt>
          <c:dPt>
            <c:idx val="7"/>
            <c:invertIfNegative val="0"/>
            <c:bubble3D val="0"/>
            <c:spPr>
              <a:solidFill>
                <a:schemeClr val="accent1"/>
              </a:solidFill>
            </c:spPr>
            <c:extLst>
              <c:ext xmlns:c16="http://schemas.microsoft.com/office/drawing/2014/chart" uri="{C3380CC4-5D6E-409C-BE32-E72D297353CC}">
                <c16:uniqueId val="{00000003-5D28-4A02-9F82-012C5A497339}"/>
              </c:ext>
            </c:extLst>
          </c:dPt>
          <c:dPt>
            <c:idx val="14"/>
            <c:invertIfNegative val="0"/>
            <c:bubble3D val="0"/>
            <c:spPr>
              <a:solidFill>
                <a:schemeClr val="accent1"/>
              </a:solidFill>
            </c:spPr>
            <c:extLst>
              <c:ext xmlns:c16="http://schemas.microsoft.com/office/drawing/2014/chart" uri="{C3380CC4-5D6E-409C-BE32-E72D297353CC}">
                <c16:uniqueId val="{00000005-5D28-4A02-9F82-012C5A497339}"/>
              </c:ext>
            </c:extLst>
          </c:dPt>
          <c:dPt>
            <c:idx val="15"/>
            <c:invertIfNegative val="0"/>
            <c:bubble3D val="0"/>
            <c:spPr>
              <a:solidFill>
                <a:schemeClr val="bg1">
                  <a:lumMod val="65000"/>
                </a:schemeClr>
              </a:solidFill>
            </c:spPr>
            <c:extLst>
              <c:ext xmlns:c16="http://schemas.microsoft.com/office/drawing/2014/chart" uri="{C3380CC4-5D6E-409C-BE32-E72D297353CC}">
                <c16:uniqueId val="{00000007-5D28-4A02-9F82-012C5A497339}"/>
              </c:ext>
            </c:extLst>
          </c:dPt>
          <c:cat>
            <c:strRef>
              <c:f>'Graf xx3'!$Q$7:$Q$34</c:f>
              <c:strCache>
                <c:ptCount val="28"/>
                <c:pt idx="0">
                  <c:v>HU</c:v>
                </c:pt>
                <c:pt idx="1">
                  <c:v>DE</c:v>
                </c:pt>
                <c:pt idx="2">
                  <c:v>CZ</c:v>
                </c:pt>
                <c:pt idx="3">
                  <c:v>SE</c:v>
                </c:pt>
                <c:pt idx="4">
                  <c:v>AT</c:v>
                </c:pt>
                <c:pt idx="5">
                  <c:v>SK</c:v>
                </c:pt>
                <c:pt idx="6">
                  <c:v>SI</c:v>
                </c:pt>
                <c:pt idx="7">
                  <c:v>LV</c:v>
                </c:pt>
                <c:pt idx="8">
                  <c:v>RO</c:v>
                </c:pt>
                <c:pt idx="9">
                  <c:v>IT</c:v>
                </c:pt>
                <c:pt idx="10">
                  <c:v>BG</c:v>
                </c:pt>
                <c:pt idx="11">
                  <c:v>PL</c:v>
                </c:pt>
                <c:pt idx="12">
                  <c:v>EL</c:v>
                </c:pt>
                <c:pt idx="13">
                  <c:v>BE</c:v>
                </c:pt>
                <c:pt idx="14">
                  <c:v>FI</c:v>
                </c:pt>
                <c:pt idx="15">
                  <c:v>EÚ</c:v>
                </c:pt>
                <c:pt idx="16">
                  <c:v>HR</c:v>
                </c:pt>
                <c:pt idx="17">
                  <c:v>LT</c:v>
                </c:pt>
                <c:pt idx="18">
                  <c:v>EE</c:v>
                </c:pt>
                <c:pt idx="19">
                  <c:v>DK</c:v>
                </c:pt>
                <c:pt idx="20">
                  <c:v>PT</c:v>
                </c:pt>
                <c:pt idx="21">
                  <c:v>ES</c:v>
                </c:pt>
                <c:pt idx="22">
                  <c:v>LU</c:v>
                </c:pt>
                <c:pt idx="23">
                  <c:v>NL</c:v>
                </c:pt>
                <c:pt idx="24">
                  <c:v>MT</c:v>
                </c:pt>
                <c:pt idx="25">
                  <c:v>IE</c:v>
                </c:pt>
                <c:pt idx="26">
                  <c:v>CY</c:v>
                </c:pt>
                <c:pt idx="27">
                  <c:v>FR</c:v>
                </c:pt>
              </c:strCache>
            </c:strRef>
          </c:cat>
          <c:val>
            <c:numRef>
              <c:f>'Graf xx3'!$P$7:$P$34</c:f>
              <c:numCache>
                <c:formatCode>General</c:formatCode>
                <c:ptCount val="28"/>
                <c:pt idx="0">
                  <c:v>43.644067659999997</c:v>
                </c:pt>
                <c:pt idx="1">
                  <c:v>41.874380000000002</c:v>
                </c:pt>
                <c:pt idx="2">
                  <c:v>39.252478349999997</c:v>
                </c:pt>
                <c:pt idx="3">
                  <c:v>38.891778719999998</c:v>
                </c:pt>
                <c:pt idx="4">
                  <c:v>37.325546760000002</c:v>
                </c:pt>
                <c:pt idx="5">
                  <c:v>37.075376599999998</c:v>
                </c:pt>
                <c:pt idx="6">
                  <c:v>36.697455310000002</c:v>
                </c:pt>
                <c:pt idx="7">
                  <c:v>36.183815490000001</c:v>
                </c:pt>
                <c:pt idx="8">
                  <c:v>35.249732909999999</c:v>
                </c:pt>
                <c:pt idx="9">
                  <c:v>34.91193766</c:v>
                </c:pt>
                <c:pt idx="10">
                  <c:v>34.159142109999998</c:v>
                </c:pt>
                <c:pt idx="11">
                  <c:v>33.358186629999999</c:v>
                </c:pt>
                <c:pt idx="12">
                  <c:v>32.352250699999999</c:v>
                </c:pt>
                <c:pt idx="13">
                  <c:v>31.33046719</c:v>
                </c:pt>
                <c:pt idx="14">
                  <c:v>31.276903294814801</c:v>
                </c:pt>
                <c:pt idx="15">
                  <c:v>30.384151630000002</c:v>
                </c:pt>
                <c:pt idx="16">
                  <c:v>30.18866336</c:v>
                </c:pt>
                <c:pt idx="17">
                  <c:v>30.15913793</c:v>
                </c:pt>
                <c:pt idx="18">
                  <c:v>29.869390159999998</c:v>
                </c:pt>
                <c:pt idx="19">
                  <c:v>29.502486309999998</c:v>
                </c:pt>
                <c:pt idx="20">
                  <c:v>28.080810759999999</c:v>
                </c:pt>
                <c:pt idx="21">
                  <c:v>27.906074100000001</c:v>
                </c:pt>
                <c:pt idx="22">
                  <c:v>24.301126849999999</c:v>
                </c:pt>
                <c:pt idx="23">
                  <c:v>23.467525479999999</c:v>
                </c:pt>
                <c:pt idx="24">
                  <c:v>23.45022999</c:v>
                </c:pt>
                <c:pt idx="25">
                  <c:v>20.213387300000001</c:v>
                </c:pt>
                <c:pt idx="26">
                  <c:v>18.125013970000001</c:v>
                </c:pt>
                <c:pt idx="27">
                  <c:v>16.521775030000001</c:v>
                </c:pt>
              </c:numCache>
            </c:numRef>
          </c:val>
          <c:extLst>
            <c:ext xmlns:c16="http://schemas.microsoft.com/office/drawing/2014/chart" uri="{C3380CC4-5D6E-409C-BE32-E72D297353CC}">
              <c16:uniqueId val="{00000004-A04A-4917-B4F4-8B47930D159E}"/>
            </c:ext>
          </c:extLst>
        </c:ser>
        <c:dLbls>
          <c:showLegendKey val="0"/>
          <c:showVal val="0"/>
          <c:showCatName val="0"/>
          <c:showSerName val="0"/>
          <c:showPercent val="0"/>
          <c:showBubbleSize val="0"/>
        </c:dLbls>
        <c:gapWidth val="75"/>
        <c:axId val="163387176"/>
        <c:axId val="163387568"/>
      </c:barChart>
      <c:catAx>
        <c:axId val="163387176"/>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5400000" vert="horz"/>
          <a:lstStyle/>
          <a:p>
            <a:pPr>
              <a:defRPr/>
            </a:pPr>
            <a:endParaRPr lang="en-US"/>
          </a:p>
        </c:txPr>
        <c:crossAx val="163387568"/>
        <c:crossesAt val="0"/>
        <c:auto val="0"/>
        <c:lblAlgn val="ctr"/>
        <c:lblOffset val="0"/>
        <c:tickLblSkip val="1"/>
        <c:noMultiLvlLbl val="0"/>
      </c:catAx>
      <c:valAx>
        <c:axId val="163387568"/>
        <c:scaling>
          <c:orientation val="minMax"/>
          <c:max val="6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pPr>
            <a:endParaRPr lang="en-US"/>
          </a:p>
        </c:txPr>
        <c:crossAx val="163387176"/>
        <c:crossesAt val="1"/>
        <c:crossBetween val="between"/>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Narrow" panose="020B060602020203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NeueHaasGroteskDisp W02 Bd" panose="020B0804020202020204" pitchFamily="34" charset="-18"/>
              </a:defRPr>
            </a:pPr>
            <a:r>
              <a:rPr lang="en-US" sz="900" b="0">
                <a:latin typeface="Arial Narrow" panose="020B0606020202030204" pitchFamily="34" charset="0"/>
              </a:rPr>
              <a:t>Zmena 20</a:t>
            </a:r>
            <a:r>
              <a:rPr lang="sk-SK" sz="900" b="0">
                <a:latin typeface="Arial Narrow" panose="020B0606020202030204" pitchFamily="34" charset="0"/>
              </a:rPr>
              <a:t>20</a:t>
            </a:r>
            <a:r>
              <a:rPr lang="en-US" sz="900" b="0">
                <a:latin typeface="Arial Narrow" panose="020B0606020202030204" pitchFamily="34" charset="0"/>
              </a:rPr>
              <a:t> vs. 20</a:t>
            </a:r>
            <a:r>
              <a:rPr lang="sk-SK" sz="900" b="0">
                <a:latin typeface="Arial Narrow" panose="020B0606020202030204" pitchFamily="34" charset="0"/>
              </a:rPr>
              <a:t>10</a:t>
            </a:r>
            <a:endParaRPr lang="en-US" sz="900" b="0">
              <a:latin typeface="Arial Narrow" panose="020B0606020202030204" pitchFamily="34" charset="0"/>
            </a:endParaRPr>
          </a:p>
        </c:rich>
      </c:tx>
      <c:layout>
        <c:manualLayout>
          <c:xMode val="edge"/>
          <c:yMode val="edge"/>
          <c:x val="0.34421990354653942"/>
          <c:y val="8.7784209009174566E-2"/>
        </c:manualLayout>
      </c:layout>
      <c:overlay val="0"/>
    </c:title>
    <c:autoTitleDeleted val="0"/>
    <c:plotArea>
      <c:layout>
        <c:manualLayout>
          <c:layoutTarget val="inner"/>
          <c:xMode val="edge"/>
          <c:yMode val="edge"/>
          <c:x val="3.3311197014371054E-2"/>
          <c:y val="0.12396628159643941"/>
          <c:w val="0.87111453818316875"/>
          <c:h val="0.82048564977461869"/>
        </c:manualLayout>
      </c:layout>
      <c:barChart>
        <c:barDir val="col"/>
        <c:grouping val="clustered"/>
        <c:varyColors val="0"/>
        <c:ser>
          <c:idx val="1"/>
          <c:order val="0"/>
          <c:spPr>
            <a:solidFill>
              <a:srgbClr val="2C9ADC"/>
            </a:solidFill>
          </c:spPr>
          <c:invertIfNegative val="0"/>
          <c:dPt>
            <c:idx val="5"/>
            <c:invertIfNegative val="0"/>
            <c:bubble3D val="0"/>
            <c:spPr>
              <a:solidFill>
                <a:srgbClr val="FF0000"/>
              </a:solidFill>
            </c:spPr>
            <c:extLst>
              <c:ext xmlns:c16="http://schemas.microsoft.com/office/drawing/2014/chart" uri="{C3380CC4-5D6E-409C-BE32-E72D297353CC}">
                <c16:uniqueId val="{00000001-D37B-4189-A24F-52B73E5E07E4}"/>
              </c:ext>
            </c:extLst>
          </c:dPt>
          <c:dPt>
            <c:idx val="7"/>
            <c:invertIfNegative val="0"/>
            <c:bubble3D val="0"/>
            <c:spPr>
              <a:solidFill>
                <a:sysClr val="window" lastClr="FFFFFF"/>
              </a:solidFill>
            </c:spPr>
            <c:extLst>
              <c:ext xmlns:c16="http://schemas.microsoft.com/office/drawing/2014/chart" uri="{C3380CC4-5D6E-409C-BE32-E72D297353CC}">
                <c16:uniqueId val="{00000003-106E-4E73-85B7-69B619BE7417}"/>
              </c:ext>
            </c:extLst>
          </c:dPt>
          <c:dPt>
            <c:idx val="14"/>
            <c:invertIfNegative val="0"/>
            <c:bubble3D val="0"/>
            <c:spPr>
              <a:solidFill>
                <a:schemeClr val="accent1"/>
              </a:solidFill>
            </c:spPr>
            <c:extLst>
              <c:ext xmlns:c16="http://schemas.microsoft.com/office/drawing/2014/chart" uri="{C3380CC4-5D6E-409C-BE32-E72D297353CC}">
                <c16:uniqueId val="{00000005-106E-4E73-85B7-69B619BE7417}"/>
              </c:ext>
            </c:extLst>
          </c:dPt>
          <c:dPt>
            <c:idx val="15"/>
            <c:invertIfNegative val="0"/>
            <c:bubble3D val="0"/>
            <c:spPr>
              <a:solidFill>
                <a:schemeClr val="bg1">
                  <a:lumMod val="65000"/>
                </a:schemeClr>
              </a:solidFill>
            </c:spPr>
            <c:extLst>
              <c:ext xmlns:c16="http://schemas.microsoft.com/office/drawing/2014/chart" uri="{C3380CC4-5D6E-409C-BE32-E72D297353CC}">
                <c16:uniqueId val="{00000007-106E-4E73-85B7-69B619BE7417}"/>
              </c:ext>
            </c:extLst>
          </c:dPt>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B-4189-A24F-52B73E5E07E4}"/>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6E-4E73-85B7-69B619BE7417}"/>
                </c:ext>
              </c:extLst>
            </c:dLbl>
            <c:dLbl>
              <c:idx val="27"/>
              <c:layout>
                <c:manualLayout>
                  <c:x val="-3.4920518665296503E-2"/>
                  <c:y val="0.11319952062736566"/>
                </c:manualLayout>
              </c:layout>
              <c:spPr>
                <a:noFill/>
                <a:ln>
                  <a:noFill/>
                </a:ln>
                <a:effectLst/>
              </c:spPr>
              <c:txPr>
                <a:bodyPr rot="0" vert="horz" wrap="square" lIns="38100" tIns="19050" rIns="38100" bIns="19050" anchor="ctr">
                  <a:noAutofit/>
                </a:bodyPr>
                <a:lstStyle/>
                <a:p>
                  <a:pPr>
                    <a:defRPr sz="900" b="0">
                      <a:solidFill>
                        <a:schemeClr val="tx1"/>
                      </a:solidFill>
                      <a:latin typeface="Arial Narrow" panose="020B0606020202030204" pitchFamily="34"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545155993431855E-2"/>
                      <c:h val="0.23489745392892575"/>
                    </c:manualLayout>
                  </c15:layout>
                </c:ext>
                <c:ext xmlns:c16="http://schemas.microsoft.com/office/drawing/2014/chart" uri="{C3380CC4-5D6E-409C-BE32-E72D297353CC}">
                  <c16:uniqueId val="{00000008-106E-4E73-85B7-69B619BE7417}"/>
                </c:ext>
              </c:extLst>
            </c:dLbl>
            <c:spPr>
              <a:noFill/>
              <a:ln>
                <a:noFill/>
              </a:ln>
              <a:effectLst/>
            </c:spPr>
            <c:txPr>
              <a:bodyPr rot="0" vert="horz" wrap="square" lIns="38100" tIns="19050" rIns="38100" bIns="19050" anchor="ctr">
                <a:spAutoFit/>
              </a:bodyPr>
              <a:lstStyle/>
              <a:p>
                <a:pPr>
                  <a:defRPr sz="900" b="0">
                    <a:solidFill>
                      <a:schemeClr val="tx1"/>
                    </a:solidFill>
                    <a:latin typeface="Arial Narrow" panose="020B060602020203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'Graf xx3'!$S$7:$S$34</c:f>
              <c:numCache>
                <c:formatCode>0.0</c:formatCode>
                <c:ptCount val="28"/>
                <c:pt idx="0">
                  <c:v>2.66090552</c:v>
                </c:pt>
                <c:pt idx="1">
                  <c:v>0.2201962299999991</c:v>
                </c:pt>
                <c:pt idx="2">
                  <c:v>3.5739899599999987</c:v>
                </c:pt>
                <c:pt idx="3">
                  <c:v>-9.7843060000002424E-2</c:v>
                </c:pt>
                <c:pt idx="4">
                  <c:v>-4.938487379999998</c:v>
                </c:pt>
                <c:pt idx="5">
                  <c:v>3.4095922399999949</c:v>
                </c:pt>
                <c:pt idx="6">
                  <c:v>-1.6782599000000005</c:v>
                </c:pt>
                <c:pt idx="7">
                  <c:v>4.4036168400000015</c:v>
                </c:pt>
                <c:pt idx="8">
                  <c:v>-5.4656878999999989</c:v>
                </c:pt>
                <c:pt idx="9">
                  <c:v>2.4119807699999996</c:v>
                </c:pt>
                <c:pt idx="10">
                  <c:v>-8.1935472100000055</c:v>
                </c:pt>
                <c:pt idx="11">
                  <c:v>1.0486080800000011</c:v>
                </c:pt>
                <c:pt idx="12">
                  <c:v>-2.0534941700000005</c:v>
                </c:pt>
                <c:pt idx="13">
                  <c:v>-1.4270680200000001</c:v>
                </c:pt>
                <c:pt idx="14">
                  <c:v>-2.6343255547851001</c:v>
                </c:pt>
                <c:pt idx="15">
                  <c:v>-6.9295533400000018</c:v>
                </c:pt>
                <c:pt idx="16">
                  <c:v>-1.024734040000002</c:v>
                </c:pt>
                <c:pt idx="17">
                  <c:v>-3.2964727700000012</c:v>
                </c:pt>
                <c:pt idx="18">
                  <c:v>-11.974060410000003</c:v>
                </c:pt>
                <c:pt idx="19">
                  <c:v>-7.3757173800000011</c:v>
                </c:pt>
                <c:pt idx="20">
                  <c:v>2.0249999998611656E-5</c:v>
                </c:pt>
                <c:pt idx="21">
                  <c:v>-2.5548466199999993</c:v>
                </c:pt>
                <c:pt idx="22">
                  <c:v>5.3998164299999978</c:v>
                </c:pt>
                <c:pt idx="23">
                  <c:v>-1.7825282100000024</c:v>
                </c:pt>
                <c:pt idx="24">
                  <c:v>-4.8316176899999981</c:v>
                </c:pt>
                <c:pt idx="25">
                  <c:v>3.9110074899999994</c:v>
                </c:pt>
                <c:pt idx="26">
                  <c:v>0.81556533000000186</c:v>
                </c:pt>
                <c:pt idx="27">
                  <c:v>-17.602697169999999</c:v>
                </c:pt>
              </c:numCache>
            </c:numRef>
          </c:val>
          <c:extLst>
            <c:ext xmlns:c16="http://schemas.microsoft.com/office/drawing/2014/chart" uri="{C3380CC4-5D6E-409C-BE32-E72D297353CC}">
              <c16:uniqueId val="{00000004-D37B-4189-A24F-52B73E5E07E4}"/>
            </c:ext>
          </c:extLst>
        </c:ser>
        <c:dLbls>
          <c:showLegendKey val="0"/>
          <c:showVal val="0"/>
          <c:showCatName val="0"/>
          <c:showSerName val="0"/>
          <c:showPercent val="0"/>
          <c:showBubbleSize val="0"/>
        </c:dLbls>
        <c:gapWidth val="75"/>
        <c:axId val="163388352"/>
        <c:axId val="163388744"/>
      </c:barChart>
      <c:catAx>
        <c:axId val="163388352"/>
        <c:scaling>
          <c:orientation val="maxMin"/>
        </c:scaling>
        <c:delete val="0"/>
        <c:axPos val="b"/>
        <c:majorGridlines>
          <c:spPr>
            <a:ln w="3175">
              <a:noFill/>
              <a:prstDash val="solid"/>
            </a:ln>
          </c:spPr>
        </c:majorGridlines>
        <c:numFmt formatCode="General" sourceLinked="0"/>
        <c:majorTickMark val="none"/>
        <c:minorTickMark val="none"/>
        <c:tickLblPos val="low"/>
        <c:spPr>
          <a:noFill/>
          <a:ln w="9525">
            <a:solidFill>
              <a:srgbClr val="000000"/>
            </a:solidFill>
            <a:prstDash val="solid"/>
          </a:ln>
        </c:spPr>
        <c:txPr>
          <a:bodyPr rot="0" vert="horz"/>
          <a:lstStyle/>
          <a:p>
            <a:pPr>
              <a:defRPr>
                <a:solidFill>
                  <a:schemeClr val="bg1"/>
                </a:solidFill>
              </a:defRPr>
            </a:pPr>
            <a:endParaRPr lang="en-US"/>
          </a:p>
        </c:txPr>
        <c:crossAx val="163388744"/>
        <c:crossesAt val="0"/>
        <c:auto val="0"/>
        <c:lblAlgn val="ctr"/>
        <c:lblOffset val="0"/>
        <c:noMultiLvlLbl val="0"/>
      </c:catAx>
      <c:valAx>
        <c:axId val="163388744"/>
        <c:scaling>
          <c:orientation val="minMax"/>
          <c:max val="10"/>
          <c:min val="-10"/>
        </c:scaling>
        <c:delete val="0"/>
        <c:axPos val="r"/>
        <c:majorGridlines>
          <c:spPr>
            <a:ln w="3175">
              <a:solidFill>
                <a:schemeClr val="bg1">
                  <a:lumMod val="85000"/>
                </a:schemeClr>
              </a:solidFill>
              <a:prstDash val="solid"/>
            </a:ln>
          </c:spPr>
        </c:majorGridlines>
        <c:numFmt formatCode="0&quot;%&quot;" sourceLinked="0"/>
        <c:majorTickMark val="in"/>
        <c:minorTickMark val="none"/>
        <c:tickLblPos val="nextTo"/>
        <c:spPr>
          <a:noFill/>
          <a:ln w="9525">
            <a:solidFill>
              <a:srgbClr val="000000"/>
            </a:solidFill>
            <a:prstDash val="solid"/>
          </a:ln>
        </c:spPr>
        <c:txPr>
          <a:bodyPr rot="0" vert="horz"/>
          <a:lstStyle/>
          <a:p>
            <a:pPr>
              <a:defRPr>
                <a:latin typeface="Arial Narrow" panose="020B0606020202030204" pitchFamily="34" charset="0"/>
              </a:defRPr>
            </a:pPr>
            <a:endParaRPr lang="en-US"/>
          </a:p>
        </c:txPr>
        <c:crossAx val="163388352"/>
        <c:crosses val="autoZero"/>
        <c:crossBetween val="between"/>
        <c:majorUnit val="5"/>
      </c:valAx>
      <c:spPr>
        <a:noFill/>
        <a:ln w="9525">
          <a:solidFill>
            <a:srgbClr val="000000"/>
          </a:solidFill>
        </a:ln>
      </c:spPr>
    </c:plotArea>
    <c:plotVisOnly val="1"/>
    <c:dispBlanksAs val="gap"/>
    <c:showDLblsOverMax val="1"/>
  </c:chart>
  <c:spPr>
    <a:noFill/>
    <a:ln w="9525">
      <a:noFill/>
    </a:ln>
  </c:spPr>
  <c:txPr>
    <a:bodyPr rot="0" vert="horz"/>
    <a:lstStyle/>
    <a:p>
      <a:pPr>
        <a:defRPr lang="en-US" sz="900" b="0" i="0" u="non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1391C96-A105-43B0-8CC0-268BF09D149F}" type="doc">
      <dgm:prSet loTypeId="urn:microsoft.com/office/officeart/2005/8/layout/hProcess11" loCatId="process" qsTypeId="urn:microsoft.com/office/officeart/2005/8/quickstyle/simple1" qsCatId="simple" csTypeId="urn:microsoft.com/office/officeart/2005/8/colors/accent1_2" csCatId="accent1" phldr="1"/>
      <dgm:spPr/>
      <dgm:t>
        <a:bodyPr/>
        <a:lstStyle/>
        <a:p>
          <a:endParaRPr lang="sk-SK"/>
        </a:p>
      </dgm:t>
    </dgm:pt>
    <dgm:pt modelId="{587A0F39-D462-474C-86A1-46DCD4BD1C91}">
      <dgm:prSet phldrT="[Text]" custT="1"/>
      <dgm:spPr/>
      <dgm:t>
        <a:bodyPr/>
        <a:lstStyle/>
        <a:p>
          <a:r>
            <a:rPr lang="sk-SK" sz="900" b="1">
              <a:latin typeface="Arial Narrow" panose="020B0606020202030204" pitchFamily="34" charset="0"/>
            </a:rPr>
            <a:t>03/2022 - </a:t>
          </a:r>
          <a:r>
            <a:rPr lang="sk-SK" sz="900">
              <a:latin typeface="Arial Narrow" panose="020B0606020202030204" pitchFamily="34" charset="0"/>
            </a:rPr>
            <a:t>Schválenie pravidla  výdavkových limitov v NRSR</a:t>
          </a:r>
        </a:p>
      </dgm:t>
    </dgm:pt>
    <dgm:pt modelId="{674C4339-8F9F-4208-9325-1B4303E02BF3}" type="parTrans" cxnId="{666D145C-C822-441C-A87D-B3896B2F8B6B}">
      <dgm:prSet/>
      <dgm:spPr/>
      <dgm:t>
        <a:bodyPr/>
        <a:lstStyle/>
        <a:p>
          <a:endParaRPr lang="sk-SK" sz="2800"/>
        </a:p>
      </dgm:t>
    </dgm:pt>
    <dgm:pt modelId="{EB078FB6-F051-4DF5-A823-F40AF8FB32DD}" type="sibTrans" cxnId="{666D145C-C822-441C-A87D-B3896B2F8B6B}">
      <dgm:prSet/>
      <dgm:spPr/>
      <dgm:t>
        <a:bodyPr/>
        <a:lstStyle/>
        <a:p>
          <a:endParaRPr lang="sk-SK" sz="2800"/>
        </a:p>
      </dgm:t>
    </dgm:pt>
    <dgm:pt modelId="{4BF99D27-336D-4A6E-8255-ED3B5615A5B6}">
      <dgm:prSet phldrT="[Text]" custT="1"/>
      <dgm:spPr/>
      <dgm:t>
        <a:bodyPr/>
        <a:lstStyle/>
        <a:p>
          <a:r>
            <a:rPr lang="sk-SK" sz="900" b="1">
              <a:latin typeface="Arial Narrow" panose="020B0606020202030204" pitchFamily="34" charset="0"/>
            </a:rPr>
            <a:t>04/2022 -</a:t>
          </a:r>
          <a:r>
            <a:rPr lang="sk-SK" sz="900">
              <a:latin typeface="Arial Narrow" panose="020B0606020202030204" pitchFamily="34" charset="0"/>
            </a:rPr>
            <a:t> Indikatívne výdavkové limity a ich zohľadnenie v Programe stability</a:t>
          </a:r>
        </a:p>
      </dgm:t>
    </dgm:pt>
    <dgm:pt modelId="{8A4EFD22-BABD-47C4-9CB9-94A67928FFAC}" type="parTrans" cxnId="{548B34BB-BDAC-4AF2-808E-B07F98CBA979}">
      <dgm:prSet/>
      <dgm:spPr/>
      <dgm:t>
        <a:bodyPr/>
        <a:lstStyle/>
        <a:p>
          <a:endParaRPr lang="sk-SK" sz="2800"/>
        </a:p>
      </dgm:t>
    </dgm:pt>
    <dgm:pt modelId="{5A3101E0-0703-4AD9-9290-E8CD0CD7D56E}" type="sibTrans" cxnId="{548B34BB-BDAC-4AF2-808E-B07F98CBA979}">
      <dgm:prSet/>
      <dgm:spPr/>
      <dgm:t>
        <a:bodyPr/>
        <a:lstStyle/>
        <a:p>
          <a:endParaRPr lang="sk-SK" sz="2800"/>
        </a:p>
      </dgm:t>
    </dgm:pt>
    <dgm:pt modelId="{C30FB307-2D49-4F83-B995-2E063E9D55F5}">
      <dgm:prSet phldrT="[Text]" custT="1"/>
      <dgm:spPr/>
      <dgm:t>
        <a:bodyPr/>
        <a:lstStyle/>
        <a:p>
          <a:r>
            <a:rPr lang="sk-SK" sz="900" b="1">
              <a:latin typeface="Arial Narrow" panose="020B0606020202030204" pitchFamily="34" charset="0"/>
            </a:rPr>
            <a:t>07/2022</a:t>
          </a:r>
          <a:r>
            <a:rPr lang="sk-SK" sz="900">
              <a:latin typeface="Arial Narrow" panose="020B0606020202030204" pitchFamily="34" charset="0"/>
            </a:rPr>
            <a:t> - Záväzný výpočet výdavkových limitov od RRZ na 2023 a 2024</a:t>
          </a:r>
        </a:p>
      </dgm:t>
    </dgm:pt>
    <dgm:pt modelId="{D3B67510-76A0-4EF2-90C6-2CC998F57BA2}" type="parTrans" cxnId="{2DDF1AC6-24DE-45E7-87EE-45942844D234}">
      <dgm:prSet/>
      <dgm:spPr/>
      <dgm:t>
        <a:bodyPr/>
        <a:lstStyle/>
        <a:p>
          <a:endParaRPr lang="sk-SK" sz="2800"/>
        </a:p>
      </dgm:t>
    </dgm:pt>
    <dgm:pt modelId="{4DC94B71-F1EA-4ED3-B6EB-E376AB4A9AA8}" type="sibTrans" cxnId="{2DDF1AC6-24DE-45E7-87EE-45942844D234}">
      <dgm:prSet/>
      <dgm:spPr/>
      <dgm:t>
        <a:bodyPr/>
        <a:lstStyle/>
        <a:p>
          <a:endParaRPr lang="sk-SK" sz="2800"/>
        </a:p>
      </dgm:t>
    </dgm:pt>
    <dgm:pt modelId="{8A03B8D5-141F-45E1-A0CA-05DF55E25ABB}">
      <dgm:prSet phldrT="[Text]" custT="1"/>
      <dgm:spPr/>
      <dgm:t>
        <a:bodyPr/>
        <a:lstStyle/>
        <a:p>
          <a:r>
            <a:rPr lang="sk-SK" sz="900" b="1">
              <a:latin typeface="Arial Narrow" panose="020B0606020202030204" pitchFamily="34" charset="0"/>
            </a:rPr>
            <a:t>10/2022</a:t>
          </a:r>
          <a:r>
            <a:rPr lang="sk-SK" sz="900">
              <a:latin typeface="Arial Narrow" panose="020B0606020202030204" pitchFamily="34" charset="0"/>
            </a:rPr>
            <a:t> - Vládny návrh rozpočtu zohľadňujúci záväzné výdavkové limity</a:t>
          </a:r>
        </a:p>
      </dgm:t>
    </dgm:pt>
    <dgm:pt modelId="{9FE57C36-68BC-408F-915B-B81574E51E5E}" type="parTrans" cxnId="{D0F211C6-3F3C-4139-B144-D5C488814AA3}">
      <dgm:prSet/>
      <dgm:spPr/>
      <dgm:t>
        <a:bodyPr/>
        <a:lstStyle/>
        <a:p>
          <a:endParaRPr lang="sk-SK" sz="2800"/>
        </a:p>
      </dgm:t>
    </dgm:pt>
    <dgm:pt modelId="{50DA60EC-049A-4787-8709-11E8DD1CED4A}" type="sibTrans" cxnId="{D0F211C6-3F3C-4139-B144-D5C488814AA3}">
      <dgm:prSet/>
      <dgm:spPr/>
      <dgm:t>
        <a:bodyPr/>
        <a:lstStyle/>
        <a:p>
          <a:endParaRPr lang="sk-SK" sz="2800"/>
        </a:p>
      </dgm:t>
    </dgm:pt>
    <dgm:pt modelId="{142AB2F7-1C08-4C1C-98CA-B3497F76E25F}">
      <dgm:prSet phldrT="[Text]" custT="1"/>
      <dgm:spPr/>
      <dgm:t>
        <a:bodyPr/>
        <a:lstStyle/>
        <a:p>
          <a:r>
            <a:rPr lang="sk-SK" sz="900">
              <a:latin typeface="Arial Narrow" panose="020B0606020202030204" pitchFamily="34" charset="0"/>
            </a:rPr>
            <a:t>od </a:t>
          </a:r>
          <a:r>
            <a:rPr lang="sk-SK" sz="900" b="1">
              <a:latin typeface="Arial Narrow" panose="020B0606020202030204" pitchFamily="34" charset="0"/>
            </a:rPr>
            <a:t>01/2023</a:t>
          </a:r>
          <a:r>
            <a:rPr lang="sk-SK" sz="900">
              <a:latin typeface="Arial Narrow" panose="020B0606020202030204" pitchFamily="34" charset="0"/>
            </a:rPr>
            <a:t> - Plnenie výdavkových limitov</a:t>
          </a:r>
        </a:p>
      </dgm:t>
    </dgm:pt>
    <dgm:pt modelId="{9162F5B1-C4BF-471E-8FF6-697617164230}" type="parTrans" cxnId="{4180A254-4E34-4D0D-98E7-0C4A6F9FB888}">
      <dgm:prSet/>
      <dgm:spPr/>
      <dgm:t>
        <a:bodyPr/>
        <a:lstStyle/>
        <a:p>
          <a:endParaRPr lang="sk-SK" sz="2800"/>
        </a:p>
      </dgm:t>
    </dgm:pt>
    <dgm:pt modelId="{C11396FC-F8B8-467E-8152-A2F872273053}" type="sibTrans" cxnId="{4180A254-4E34-4D0D-98E7-0C4A6F9FB888}">
      <dgm:prSet/>
      <dgm:spPr/>
      <dgm:t>
        <a:bodyPr/>
        <a:lstStyle/>
        <a:p>
          <a:endParaRPr lang="sk-SK" sz="2800"/>
        </a:p>
      </dgm:t>
    </dgm:pt>
    <dgm:pt modelId="{517145A2-5C6A-47BA-9404-8E33D38F4DAC}" type="pres">
      <dgm:prSet presAssocID="{C1391C96-A105-43B0-8CC0-268BF09D149F}" presName="Name0" presStyleCnt="0">
        <dgm:presLayoutVars>
          <dgm:dir/>
          <dgm:resizeHandles val="exact"/>
        </dgm:presLayoutVars>
      </dgm:prSet>
      <dgm:spPr/>
      <dgm:t>
        <a:bodyPr/>
        <a:lstStyle/>
        <a:p>
          <a:endParaRPr lang="sk-SK"/>
        </a:p>
      </dgm:t>
    </dgm:pt>
    <dgm:pt modelId="{38DB94C4-0EDE-4F6F-9603-7BD078861D3E}" type="pres">
      <dgm:prSet presAssocID="{C1391C96-A105-43B0-8CC0-268BF09D149F}" presName="arrow" presStyleLbl="bgShp" presStyleIdx="0" presStyleCnt="1" custScaleX="91458" custScaleY="78738"/>
      <dgm:spPr/>
    </dgm:pt>
    <dgm:pt modelId="{478ACFC9-8E8F-4418-B4CE-8D08C6008738}" type="pres">
      <dgm:prSet presAssocID="{C1391C96-A105-43B0-8CC0-268BF09D149F}" presName="points" presStyleCnt="0"/>
      <dgm:spPr/>
    </dgm:pt>
    <dgm:pt modelId="{015FAB63-7007-4C5E-AC38-BD73B835094D}" type="pres">
      <dgm:prSet presAssocID="{587A0F39-D462-474C-86A1-46DCD4BD1C91}" presName="compositeA" presStyleCnt="0"/>
      <dgm:spPr/>
    </dgm:pt>
    <dgm:pt modelId="{EC9A86E9-D93D-4CE7-86E7-31C7DE8882B6}" type="pres">
      <dgm:prSet presAssocID="{587A0F39-D462-474C-86A1-46DCD4BD1C91}" presName="textA" presStyleLbl="revTx" presStyleIdx="0" presStyleCnt="5">
        <dgm:presLayoutVars>
          <dgm:bulletEnabled val="1"/>
        </dgm:presLayoutVars>
      </dgm:prSet>
      <dgm:spPr/>
      <dgm:t>
        <a:bodyPr/>
        <a:lstStyle/>
        <a:p>
          <a:endParaRPr lang="sk-SK"/>
        </a:p>
      </dgm:t>
    </dgm:pt>
    <dgm:pt modelId="{1FFEDF98-997E-4E24-B53F-3CC00F081F06}" type="pres">
      <dgm:prSet presAssocID="{587A0F39-D462-474C-86A1-46DCD4BD1C91}" presName="circleA" presStyleLbl="node1" presStyleIdx="0" presStyleCnt="5"/>
      <dgm:spPr/>
    </dgm:pt>
    <dgm:pt modelId="{743E55F1-6DA1-407B-B3C3-87134BDECFCB}" type="pres">
      <dgm:prSet presAssocID="{587A0F39-D462-474C-86A1-46DCD4BD1C91}" presName="spaceA" presStyleCnt="0"/>
      <dgm:spPr/>
    </dgm:pt>
    <dgm:pt modelId="{0DA4190F-C014-4E57-807E-27A6B8933C5D}" type="pres">
      <dgm:prSet presAssocID="{EB078FB6-F051-4DF5-A823-F40AF8FB32DD}" presName="space" presStyleCnt="0"/>
      <dgm:spPr/>
    </dgm:pt>
    <dgm:pt modelId="{C4F221EA-7EA6-418F-9833-9525B74701AD}" type="pres">
      <dgm:prSet presAssocID="{4BF99D27-336D-4A6E-8255-ED3B5615A5B6}" presName="compositeB" presStyleCnt="0"/>
      <dgm:spPr/>
    </dgm:pt>
    <dgm:pt modelId="{A23EBA07-97DA-417B-87B7-7487263A3305}" type="pres">
      <dgm:prSet presAssocID="{4BF99D27-336D-4A6E-8255-ED3B5615A5B6}" presName="textB" presStyleLbl="revTx" presStyleIdx="1" presStyleCnt="5" custScaleX="121644">
        <dgm:presLayoutVars>
          <dgm:bulletEnabled val="1"/>
        </dgm:presLayoutVars>
      </dgm:prSet>
      <dgm:spPr/>
      <dgm:t>
        <a:bodyPr/>
        <a:lstStyle/>
        <a:p>
          <a:endParaRPr lang="sk-SK"/>
        </a:p>
      </dgm:t>
    </dgm:pt>
    <dgm:pt modelId="{8C1F85FE-3123-47EB-AFBA-EE1ADCC11126}" type="pres">
      <dgm:prSet presAssocID="{4BF99D27-336D-4A6E-8255-ED3B5615A5B6}" presName="circleB" presStyleLbl="node1" presStyleIdx="1" presStyleCnt="5"/>
      <dgm:spPr/>
    </dgm:pt>
    <dgm:pt modelId="{893BBC03-EF00-4B91-BF81-E9F161200A56}" type="pres">
      <dgm:prSet presAssocID="{4BF99D27-336D-4A6E-8255-ED3B5615A5B6}" presName="spaceB" presStyleCnt="0"/>
      <dgm:spPr/>
    </dgm:pt>
    <dgm:pt modelId="{5BF3E16A-6D11-4230-84D7-A0CDF0B0AB68}" type="pres">
      <dgm:prSet presAssocID="{5A3101E0-0703-4AD9-9290-E8CD0CD7D56E}" presName="space" presStyleCnt="0"/>
      <dgm:spPr/>
    </dgm:pt>
    <dgm:pt modelId="{C09001AE-B852-4397-97F8-EE88A5FDDAB2}" type="pres">
      <dgm:prSet presAssocID="{C30FB307-2D49-4F83-B995-2E063E9D55F5}" presName="compositeA" presStyleCnt="0"/>
      <dgm:spPr/>
    </dgm:pt>
    <dgm:pt modelId="{5CD9D644-2F49-4185-8F18-72950C70CA80}" type="pres">
      <dgm:prSet presAssocID="{C30FB307-2D49-4F83-B995-2E063E9D55F5}" presName="textA" presStyleLbl="revTx" presStyleIdx="2" presStyleCnt="5">
        <dgm:presLayoutVars>
          <dgm:bulletEnabled val="1"/>
        </dgm:presLayoutVars>
      </dgm:prSet>
      <dgm:spPr/>
      <dgm:t>
        <a:bodyPr/>
        <a:lstStyle/>
        <a:p>
          <a:endParaRPr lang="sk-SK"/>
        </a:p>
      </dgm:t>
    </dgm:pt>
    <dgm:pt modelId="{96A3E0B9-357B-4499-ABD3-81D80ABB8764}" type="pres">
      <dgm:prSet presAssocID="{C30FB307-2D49-4F83-B995-2E063E9D55F5}" presName="circleA" presStyleLbl="node1" presStyleIdx="2" presStyleCnt="5"/>
      <dgm:spPr/>
    </dgm:pt>
    <dgm:pt modelId="{EAFC7DC5-57A7-47C5-8D07-CC29E44F5DE8}" type="pres">
      <dgm:prSet presAssocID="{C30FB307-2D49-4F83-B995-2E063E9D55F5}" presName="spaceA" presStyleCnt="0"/>
      <dgm:spPr/>
    </dgm:pt>
    <dgm:pt modelId="{60590336-FF83-4B45-863D-40D13CF2AD6B}" type="pres">
      <dgm:prSet presAssocID="{4DC94B71-F1EA-4ED3-B6EB-E376AB4A9AA8}" presName="space" presStyleCnt="0"/>
      <dgm:spPr/>
    </dgm:pt>
    <dgm:pt modelId="{905EE652-1DC6-4500-9CF0-CAB9A42C0A75}" type="pres">
      <dgm:prSet presAssocID="{8A03B8D5-141F-45E1-A0CA-05DF55E25ABB}" presName="compositeB" presStyleCnt="0"/>
      <dgm:spPr/>
    </dgm:pt>
    <dgm:pt modelId="{F3A84B8F-EDC6-4FBB-8496-9DCB4F841304}" type="pres">
      <dgm:prSet presAssocID="{8A03B8D5-141F-45E1-A0CA-05DF55E25ABB}" presName="textB" presStyleLbl="revTx" presStyleIdx="3" presStyleCnt="5">
        <dgm:presLayoutVars>
          <dgm:bulletEnabled val="1"/>
        </dgm:presLayoutVars>
      </dgm:prSet>
      <dgm:spPr/>
      <dgm:t>
        <a:bodyPr/>
        <a:lstStyle/>
        <a:p>
          <a:endParaRPr lang="sk-SK"/>
        </a:p>
      </dgm:t>
    </dgm:pt>
    <dgm:pt modelId="{717177A7-C7A1-4B32-A47B-5101E5DF1509}" type="pres">
      <dgm:prSet presAssocID="{8A03B8D5-141F-45E1-A0CA-05DF55E25ABB}" presName="circleB" presStyleLbl="node1" presStyleIdx="3" presStyleCnt="5"/>
      <dgm:spPr/>
    </dgm:pt>
    <dgm:pt modelId="{201BEBB6-1D61-4948-AB86-6AB40285708A}" type="pres">
      <dgm:prSet presAssocID="{8A03B8D5-141F-45E1-A0CA-05DF55E25ABB}" presName="spaceB" presStyleCnt="0"/>
      <dgm:spPr/>
    </dgm:pt>
    <dgm:pt modelId="{E2D4F36A-8472-4EBD-A795-1E1977E12145}" type="pres">
      <dgm:prSet presAssocID="{50DA60EC-049A-4787-8709-11E8DD1CED4A}" presName="space" presStyleCnt="0"/>
      <dgm:spPr/>
    </dgm:pt>
    <dgm:pt modelId="{F6806F27-4D40-4FED-83B6-1EEAB1EC9CB1}" type="pres">
      <dgm:prSet presAssocID="{142AB2F7-1C08-4C1C-98CA-B3497F76E25F}" presName="compositeA" presStyleCnt="0"/>
      <dgm:spPr/>
    </dgm:pt>
    <dgm:pt modelId="{767CBD07-8CB1-4626-9FB0-822B897F8790}" type="pres">
      <dgm:prSet presAssocID="{142AB2F7-1C08-4C1C-98CA-B3497F76E25F}" presName="textA" presStyleLbl="revTx" presStyleIdx="4" presStyleCnt="5">
        <dgm:presLayoutVars>
          <dgm:bulletEnabled val="1"/>
        </dgm:presLayoutVars>
      </dgm:prSet>
      <dgm:spPr/>
      <dgm:t>
        <a:bodyPr/>
        <a:lstStyle/>
        <a:p>
          <a:endParaRPr lang="sk-SK"/>
        </a:p>
      </dgm:t>
    </dgm:pt>
    <dgm:pt modelId="{22078226-2DBF-4DA7-B302-FA1963530375}" type="pres">
      <dgm:prSet presAssocID="{142AB2F7-1C08-4C1C-98CA-B3497F76E25F}" presName="circleA" presStyleLbl="node1" presStyleIdx="4" presStyleCnt="5"/>
      <dgm:spPr/>
    </dgm:pt>
    <dgm:pt modelId="{76679326-55DC-4627-AAF6-16ED1133DD88}" type="pres">
      <dgm:prSet presAssocID="{142AB2F7-1C08-4C1C-98CA-B3497F76E25F}" presName="spaceA" presStyleCnt="0"/>
      <dgm:spPr/>
    </dgm:pt>
  </dgm:ptLst>
  <dgm:cxnLst>
    <dgm:cxn modelId="{93D021C5-1716-4746-8A88-EB042EDC6383}" type="presOf" srcId="{587A0F39-D462-474C-86A1-46DCD4BD1C91}" destId="{EC9A86E9-D93D-4CE7-86E7-31C7DE8882B6}" srcOrd="0" destOrd="0" presId="urn:microsoft.com/office/officeart/2005/8/layout/hProcess11"/>
    <dgm:cxn modelId="{D48055C5-E5F8-445D-8833-9F255D9DD6B6}" type="presOf" srcId="{8A03B8D5-141F-45E1-A0CA-05DF55E25ABB}" destId="{F3A84B8F-EDC6-4FBB-8496-9DCB4F841304}" srcOrd="0" destOrd="0" presId="urn:microsoft.com/office/officeart/2005/8/layout/hProcess11"/>
    <dgm:cxn modelId="{F235F446-2D9A-4891-99BB-3D42251716A0}" type="presOf" srcId="{C1391C96-A105-43B0-8CC0-268BF09D149F}" destId="{517145A2-5C6A-47BA-9404-8E33D38F4DAC}" srcOrd="0" destOrd="0" presId="urn:microsoft.com/office/officeart/2005/8/layout/hProcess11"/>
    <dgm:cxn modelId="{4180A254-4E34-4D0D-98E7-0C4A6F9FB888}" srcId="{C1391C96-A105-43B0-8CC0-268BF09D149F}" destId="{142AB2F7-1C08-4C1C-98CA-B3497F76E25F}" srcOrd="4" destOrd="0" parTransId="{9162F5B1-C4BF-471E-8FF6-697617164230}" sibTransId="{C11396FC-F8B8-467E-8152-A2F872273053}"/>
    <dgm:cxn modelId="{548B34BB-BDAC-4AF2-808E-B07F98CBA979}" srcId="{C1391C96-A105-43B0-8CC0-268BF09D149F}" destId="{4BF99D27-336D-4A6E-8255-ED3B5615A5B6}" srcOrd="1" destOrd="0" parTransId="{8A4EFD22-BABD-47C4-9CB9-94A67928FFAC}" sibTransId="{5A3101E0-0703-4AD9-9290-E8CD0CD7D56E}"/>
    <dgm:cxn modelId="{666D145C-C822-441C-A87D-B3896B2F8B6B}" srcId="{C1391C96-A105-43B0-8CC0-268BF09D149F}" destId="{587A0F39-D462-474C-86A1-46DCD4BD1C91}" srcOrd="0" destOrd="0" parTransId="{674C4339-8F9F-4208-9325-1B4303E02BF3}" sibTransId="{EB078FB6-F051-4DF5-A823-F40AF8FB32DD}"/>
    <dgm:cxn modelId="{AD847E89-25EE-4F59-9203-316A39FF5D94}" type="presOf" srcId="{4BF99D27-336D-4A6E-8255-ED3B5615A5B6}" destId="{A23EBA07-97DA-417B-87B7-7487263A3305}" srcOrd="0" destOrd="0" presId="urn:microsoft.com/office/officeart/2005/8/layout/hProcess11"/>
    <dgm:cxn modelId="{D0F211C6-3F3C-4139-B144-D5C488814AA3}" srcId="{C1391C96-A105-43B0-8CC0-268BF09D149F}" destId="{8A03B8D5-141F-45E1-A0CA-05DF55E25ABB}" srcOrd="3" destOrd="0" parTransId="{9FE57C36-68BC-408F-915B-B81574E51E5E}" sibTransId="{50DA60EC-049A-4787-8709-11E8DD1CED4A}"/>
    <dgm:cxn modelId="{1DC65F85-117E-4930-9870-74B7B4D8343A}" type="presOf" srcId="{C30FB307-2D49-4F83-B995-2E063E9D55F5}" destId="{5CD9D644-2F49-4185-8F18-72950C70CA80}" srcOrd="0" destOrd="0" presId="urn:microsoft.com/office/officeart/2005/8/layout/hProcess11"/>
    <dgm:cxn modelId="{2DDF1AC6-24DE-45E7-87EE-45942844D234}" srcId="{C1391C96-A105-43B0-8CC0-268BF09D149F}" destId="{C30FB307-2D49-4F83-B995-2E063E9D55F5}" srcOrd="2" destOrd="0" parTransId="{D3B67510-76A0-4EF2-90C6-2CC998F57BA2}" sibTransId="{4DC94B71-F1EA-4ED3-B6EB-E376AB4A9AA8}"/>
    <dgm:cxn modelId="{9DA165FB-6EAB-42CC-A880-6D7FF2516B17}" type="presOf" srcId="{142AB2F7-1C08-4C1C-98CA-B3497F76E25F}" destId="{767CBD07-8CB1-4626-9FB0-822B897F8790}" srcOrd="0" destOrd="0" presId="urn:microsoft.com/office/officeart/2005/8/layout/hProcess11"/>
    <dgm:cxn modelId="{24715998-2AF8-495F-B3D1-1EE99FA1112D}" type="presParOf" srcId="{517145A2-5C6A-47BA-9404-8E33D38F4DAC}" destId="{38DB94C4-0EDE-4F6F-9603-7BD078861D3E}" srcOrd="0" destOrd="0" presId="urn:microsoft.com/office/officeart/2005/8/layout/hProcess11"/>
    <dgm:cxn modelId="{F602642D-D016-4165-AE5B-E0F47BE77291}" type="presParOf" srcId="{517145A2-5C6A-47BA-9404-8E33D38F4DAC}" destId="{478ACFC9-8E8F-4418-B4CE-8D08C6008738}" srcOrd="1" destOrd="0" presId="urn:microsoft.com/office/officeart/2005/8/layout/hProcess11"/>
    <dgm:cxn modelId="{A142AE51-DF26-4E65-9E59-09AD6D39374D}" type="presParOf" srcId="{478ACFC9-8E8F-4418-B4CE-8D08C6008738}" destId="{015FAB63-7007-4C5E-AC38-BD73B835094D}" srcOrd="0" destOrd="0" presId="urn:microsoft.com/office/officeart/2005/8/layout/hProcess11"/>
    <dgm:cxn modelId="{A6A7EF22-FC0A-43FB-83E2-B61EE23C9E35}" type="presParOf" srcId="{015FAB63-7007-4C5E-AC38-BD73B835094D}" destId="{EC9A86E9-D93D-4CE7-86E7-31C7DE8882B6}" srcOrd="0" destOrd="0" presId="urn:microsoft.com/office/officeart/2005/8/layout/hProcess11"/>
    <dgm:cxn modelId="{ADDC7220-2B58-476A-9D3E-5619D7B23534}" type="presParOf" srcId="{015FAB63-7007-4C5E-AC38-BD73B835094D}" destId="{1FFEDF98-997E-4E24-B53F-3CC00F081F06}" srcOrd="1" destOrd="0" presId="urn:microsoft.com/office/officeart/2005/8/layout/hProcess11"/>
    <dgm:cxn modelId="{7E9B7512-22D9-42F4-8760-72825FF493BA}" type="presParOf" srcId="{015FAB63-7007-4C5E-AC38-BD73B835094D}" destId="{743E55F1-6DA1-407B-B3C3-87134BDECFCB}" srcOrd="2" destOrd="0" presId="urn:microsoft.com/office/officeart/2005/8/layout/hProcess11"/>
    <dgm:cxn modelId="{79C25FC7-D936-45C2-AF35-8B93EB01B578}" type="presParOf" srcId="{478ACFC9-8E8F-4418-B4CE-8D08C6008738}" destId="{0DA4190F-C014-4E57-807E-27A6B8933C5D}" srcOrd="1" destOrd="0" presId="urn:microsoft.com/office/officeart/2005/8/layout/hProcess11"/>
    <dgm:cxn modelId="{19CE56AE-2D93-45CF-A74E-87F2B91365A7}" type="presParOf" srcId="{478ACFC9-8E8F-4418-B4CE-8D08C6008738}" destId="{C4F221EA-7EA6-418F-9833-9525B74701AD}" srcOrd="2" destOrd="0" presId="urn:microsoft.com/office/officeart/2005/8/layout/hProcess11"/>
    <dgm:cxn modelId="{0153C04B-E106-4001-A008-D110290C3521}" type="presParOf" srcId="{C4F221EA-7EA6-418F-9833-9525B74701AD}" destId="{A23EBA07-97DA-417B-87B7-7487263A3305}" srcOrd="0" destOrd="0" presId="urn:microsoft.com/office/officeart/2005/8/layout/hProcess11"/>
    <dgm:cxn modelId="{8A110B42-B089-4A8A-873B-A4D8C282AFD8}" type="presParOf" srcId="{C4F221EA-7EA6-418F-9833-9525B74701AD}" destId="{8C1F85FE-3123-47EB-AFBA-EE1ADCC11126}" srcOrd="1" destOrd="0" presId="urn:microsoft.com/office/officeart/2005/8/layout/hProcess11"/>
    <dgm:cxn modelId="{99C232DF-9931-4662-9212-B595038E2682}" type="presParOf" srcId="{C4F221EA-7EA6-418F-9833-9525B74701AD}" destId="{893BBC03-EF00-4B91-BF81-E9F161200A56}" srcOrd="2" destOrd="0" presId="urn:microsoft.com/office/officeart/2005/8/layout/hProcess11"/>
    <dgm:cxn modelId="{6D67CBC4-4D96-4C1C-8804-D7896EF68968}" type="presParOf" srcId="{478ACFC9-8E8F-4418-B4CE-8D08C6008738}" destId="{5BF3E16A-6D11-4230-84D7-A0CDF0B0AB68}" srcOrd="3" destOrd="0" presId="urn:microsoft.com/office/officeart/2005/8/layout/hProcess11"/>
    <dgm:cxn modelId="{DE58DE0E-52F0-4910-9F7B-BB7C0297C5E1}" type="presParOf" srcId="{478ACFC9-8E8F-4418-B4CE-8D08C6008738}" destId="{C09001AE-B852-4397-97F8-EE88A5FDDAB2}" srcOrd="4" destOrd="0" presId="urn:microsoft.com/office/officeart/2005/8/layout/hProcess11"/>
    <dgm:cxn modelId="{043B0375-0BC4-48ED-8331-AA77A1BD03E9}" type="presParOf" srcId="{C09001AE-B852-4397-97F8-EE88A5FDDAB2}" destId="{5CD9D644-2F49-4185-8F18-72950C70CA80}" srcOrd="0" destOrd="0" presId="urn:microsoft.com/office/officeart/2005/8/layout/hProcess11"/>
    <dgm:cxn modelId="{A9F01413-068B-4ED7-834B-F2BFFE2EAF47}" type="presParOf" srcId="{C09001AE-B852-4397-97F8-EE88A5FDDAB2}" destId="{96A3E0B9-357B-4499-ABD3-81D80ABB8764}" srcOrd="1" destOrd="0" presId="urn:microsoft.com/office/officeart/2005/8/layout/hProcess11"/>
    <dgm:cxn modelId="{B3F2A302-B932-4C9A-B947-230FC9966CAA}" type="presParOf" srcId="{C09001AE-B852-4397-97F8-EE88A5FDDAB2}" destId="{EAFC7DC5-57A7-47C5-8D07-CC29E44F5DE8}" srcOrd="2" destOrd="0" presId="urn:microsoft.com/office/officeart/2005/8/layout/hProcess11"/>
    <dgm:cxn modelId="{3FFFC7A7-2C4B-4772-ABFB-8D770F96FD23}" type="presParOf" srcId="{478ACFC9-8E8F-4418-B4CE-8D08C6008738}" destId="{60590336-FF83-4B45-863D-40D13CF2AD6B}" srcOrd="5" destOrd="0" presId="urn:microsoft.com/office/officeart/2005/8/layout/hProcess11"/>
    <dgm:cxn modelId="{22BDEE75-927C-4776-9EA2-EACA3C8505C1}" type="presParOf" srcId="{478ACFC9-8E8F-4418-B4CE-8D08C6008738}" destId="{905EE652-1DC6-4500-9CF0-CAB9A42C0A75}" srcOrd="6" destOrd="0" presId="urn:microsoft.com/office/officeart/2005/8/layout/hProcess11"/>
    <dgm:cxn modelId="{046451EC-AA94-412E-A2E1-EF0DFB88A105}" type="presParOf" srcId="{905EE652-1DC6-4500-9CF0-CAB9A42C0A75}" destId="{F3A84B8F-EDC6-4FBB-8496-9DCB4F841304}" srcOrd="0" destOrd="0" presId="urn:microsoft.com/office/officeart/2005/8/layout/hProcess11"/>
    <dgm:cxn modelId="{936C5E0C-34DE-47C7-A75E-D040C9DE91A4}" type="presParOf" srcId="{905EE652-1DC6-4500-9CF0-CAB9A42C0A75}" destId="{717177A7-C7A1-4B32-A47B-5101E5DF1509}" srcOrd="1" destOrd="0" presId="urn:microsoft.com/office/officeart/2005/8/layout/hProcess11"/>
    <dgm:cxn modelId="{04538996-D1B3-4FE0-A34B-92CA084EBABD}" type="presParOf" srcId="{905EE652-1DC6-4500-9CF0-CAB9A42C0A75}" destId="{201BEBB6-1D61-4948-AB86-6AB40285708A}" srcOrd="2" destOrd="0" presId="urn:microsoft.com/office/officeart/2005/8/layout/hProcess11"/>
    <dgm:cxn modelId="{FCF361A3-F431-4C2B-AF19-DF4349BF3EA7}" type="presParOf" srcId="{478ACFC9-8E8F-4418-B4CE-8D08C6008738}" destId="{E2D4F36A-8472-4EBD-A795-1E1977E12145}" srcOrd="7" destOrd="0" presId="urn:microsoft.com/office/officeart/2005/8/layout/hProcess11"/>
    <dgm:cxn modelId="{3D5184BB-F0DE-4BC9-8CD1-C021D4BD3D12}" type="presParOf" srcId="{478ACFC9-8E8F-4418-B4CE-8D08C6008738}" destId="{F6806F27-4D40-4FED-83B6-1EEAB1EC9CB1}" srcOrd="8" destOrd="0" presId="urn:microsoft.com/office/officeart/2005/8/layout/hProcess11"/>
    <dgm:cxn modelId="{E7F3A47D-21F3-4CFA-B27C-E7340545B048}" type="presParOf" srcId="{F6806F27-4D40-4FED-83B6-1EEAB1EC9CB1}" destId="{767CBD07-8CB1-4626-9FB0-822B897F8790}" srcOrd="0" destOrd="0" presId="urn:microsoft.com/office/officeart/2005/8/layout/hProcess11"/>
    <dgm:cxn modelId="{622C7002-ABEB-4383-9491-C61990220142}" type="presParOf" srcId="{F6806F27-4D40-4FED-83B6-1EEAB1EC9CB1}" destId="{22078226-2DBF-4DA7-B302-FA1963530375}" srcOrd="1" destOrd="0" presId="urn:microsoft.com/office/officeart/2005/8/layout/hProcess11"/>
    <dgm:cxn modelId="{D94C1639-2D1D-44B0-A0AC-12D545C47C1B}" type="presParOf" srcId="{F6806F27-4D40-4FED-83B6-1EEAB1EC9CB1}" destId="{76679326-55DC-4627-AAF6-16ED1133DD88}" srcOrd="2" destOrd="0" presId="urn:microsoft.com/office/officeart/2005/8/layout/hProcess1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C1391C96-A105-43B0-8CC0-268BF09D149F}" type="doc">
      <dgm:prSet loTypeId="urn:microsoft.com/office/officeart/2005/8/layout/hProcess11" loCatId="process" qsTypeId="urn:microsoft.com/office/officeart/2005/8/quickstyle/simple1" qsCatId="simple" csTypeId="urn:microsoft.com/office/officeart/2005/8/colors/accent1_2" csCatId="accent1" phldr="1"/>
      <dgm:spPr/>
      <dgm:t>
        <a:bodyPr/>
        <a:lstStyle/>
        <a:p>
          <a:endParaRPr lang="sk-SK"/>
        </a:p>
      </dgm:t>
    </dgm:pt>
    <dgm:pt modelId="{587A0F39-D462-474C-86A1-46DCD4BD1C91}">
      <dgm:prSet phldrT="[Text]" custT="1"/>
      <dgm:spPr/>
      <dgm:t>
        <a:bodyPr/>
        <a:lstStyle/>
        <a:p>
          <a:r>
            <a:rPr lang="sk-SK" sz="900" b="1">
              <a:latin typeface="Arial Narrow" panose="020B0606020202030204" pitchFamily="34" charset="0"/>
            </a:rPr>
            <a:t>03/2022 - </a:t>
          </a:r>
          <a:r>
            <a:rPr lang="sk-SK" sz="900" b="0">
              <a:latin typeface="Arial Narrow" panose="020B0606020202030204" pitchFamily="34" charset="0"/>
            </a:rPr>
            <a:t>Approval of introducing expenditure ceilings in Parliament</a:t>
          </a:r>
          <a:endParaRPr lang="sk-SK" sz="900">
            <a:latin typeface="Arial Narrow" panose="020B0606020202030204" pitchFamily="34" charset="0"/>
          </a:endParaRPr>
        </a:p>
      </dgm:t>
    </dgm:pt>
    <dgm:pt modelId="{674C4339-8F9F-4208-9325-1B4303E02BF3}" type="parTrans" cxnId="{666D145C-C822-441C-A87D-B3896B2F8B6B}">
      <dgm:prSet/>
      <dgm:spPr/>
      <dgm:t>
        <a:bodyPr/>
        <a:lstStyle/>
        <a:p>
          <a:endParaRPr lang="sk-SK" sz="2800"/>
        </a:p>
      </dgm:t>
    </dgm:pt>
    <dgm:pt modelId="{EB078FB6-F051-4DF5-A823-F40AF8FB32DD}" type="sibTrans" cxnId="{666D145C-C822-441C-A87D-B3896B2F8B6B}">
      <dgm:prSet/>
      <dgm:spPr/>
      <dgm:t>
        <a:bodyPr/>
        <a:lstStyle/>
        <a:p>
          <a:endParaRPr lang="sk-SK" sz="2800"/>
        </a:p>
      </dgm:t>
    </dgm:pt>
    <dgm:pt modelId="{4BF99D27-336D-4A6E-8255-ED3B5615A5B6}">
      <dgm:prSet phldrT="[Text]" custT="1"/>
      <dgm:spPr/>
      <dgm:t>
        <a:bodyPr/>
        <a:lstStyle/>
        <a:p>
          <a:r>
            <a:rPr lang="sk-SK" sz="900" b="1">
              <a:latin typeface="Arial Narrow" panose="020B0606020202030204" pitchFamily="34" charset="0"/>
            </a:rPr>
            <a:t>04/2022 -</a:t>
          </a:r>
          <a:r>
            <a:rPr lang="sk-SK" sz="900">
              <a:latin typeface="Arial Narrow" panose="020B0606020202030204" pitchFamily="34" charset="0"/>
            </a:rPr>
            <a:t> Indicative expenditure ceilings introduced in Stability Programme </a:t>
          </a:r>
        </a:p>
      </dgm:t>
    </dgm:pt>
    <dgm:pt modelId="{8A4EFD22-BABD-47C4-9CB9-94A67928FFAC}" type="parTrans" cxnId="{548B34BB-BDAC-4AF2-808E-B07F98CBA979}">
      <dgm:prSet/>
      <dgm:spPr/>
      <dgm:t>
        <a:bodyPr/>
        <a:lstStyle/>
        <a:p>
          <a:endParaRPr lang="sk-SK" sz="2800"/>
        </a:p>
      </dgm:t>
    </dgm:pt>
    <dgm:pt modelId="{5A3101E0-0703-4AD9-9290-E8CD0CD7D56E}" type="sibTrans" cxnId="{548B34BB-BDAC-4AF2-808E-B07F98CBA979}">
      <dgm:prSet/>
      <dgm:spPr/>
      <dgm:t>
        <a:bodyPr/>
        <a:lstStyle/>
        <a:p>
          <a:endParaRPr lang="sk-SK" sz="2800"/>
        </a:p>
      </dgm:t>
    </dgm:pt>
    <dgm:pt modelId="{C30FB307-2D49-4F83-B995-2E063E9D55F5}">
      <dgm:prSet phldrT="[Text]" custT="1"/>
      <dgm:spPr/>
      <dgm:t>
        <a:bodyPr/>
        <a:lstStyle/>
        <a:p>
          <a:r>
            <a:rPr lang="sk-SK" sz="900" b="1">
              <a:latin typeface="Arial Narrow" panose="020B0606020202030204" pitchFamily="34" charset="0"/>
            </a:rPr>
            <a:t>07/2022</a:t>
          </a:r>
          <a:r>
            <a:rPr lang="sk-SK" sz="900">
              <a:latin typeface="Arial Narrow" panose="020B0606020202030204" pitchFamily="34" charset="0"/>
            </a:rPr>
            <a:t> - Calculation of binding expenditure ceilings by CBR for 2023 and 2024</a:t>
          </a:r>
        </a:p>
      </dgm:t>
    </dgm:pt>
    <dgm:pt modelId="{D3B67510-76A0-4EF2-90C6-2CC998F57BA2}" type="parTrans" cxnId="{2DDF1AC6-24DE-45E7-87EE-45942844D234}">
      <dgm:prSet/>
      <dgm:spPr/>
      <dgm:t>
        <a:bodyPr/>
        <a:lstStyle/>
        <a:p>
          <a:endParaRPr lang="sk-SK" sz="2800"/>
        </a:p>
      </dgm:t>
    </dgm:pt>
    <dgm:pt modelId="{4DC94B71-F1EA-4ED3-B6EB-E376AB4A9AA8}" type="sibTrans" cxnId="{2DDF1AC6-24DE-45E7-87EE-45942844D234}">
      <dgm:prSet/>
      <dgm:spPr/>
      <dgm:t>
        <a:bodyPr/>
        <a:lstStyle/>
        <a:p>
          <a:endParaRPr lang="sk-SK" sz="2800"/>
        </a:p>
      </dgm:t>
    </dgm:pt>
    <dgm:pt modelId="{8A03B8D5-141F-45E1-A0CA-05DF55E25ABB}">
      <dgm:prSet phldrT="[Text]" custT="1"/>
      <dgm:spPr/>
      <dgm:t>
        <a:bodyPr/>
        <a:lstStyle/>
        <a:p>
          <a:r>
            <a:rPr lang="sk-SK" sz="900" b="1">
              <a:latin typeface="Arial Narrow" panose="020B0606020202030204" pitchFamily="34" charset="0"/>
            </a:rPr>
            <a:t>10/2022</a:t>
          </a:r>
          <a:r>
            <a:rPr lang="sk-SK" sz="900">
              <a:latin typeface="Arial Narrow" panose="020B0606020202030204" pitchFamily="34" charset="0"/>
            </a:rPr>
            <a:t> - Government draft budget including expenditure ceilings</a:t>
          </a:r>
        </a:p>
      </dgm:t>
    </dgm:pt>
    <dgm:pt modelId="{9FE57C36-68BC-408F-915B-B81574E51E5E}" type="parTrans" cxnId="{D0F211C6-3F3C-4139-B144-D5C488814AA3}">
      <dgm:prSet/>
      <dgm:spPr/>
      <dgm:t>
        <a:bodyPr/>
        <a:lstStyle/>
        <a:p>
          <a:endParaRPr lang="sk-SK" sz="2800"/>
        </a:p>
      </dgm:t>
    </dgm:pt>
    <dgm:pt modelId="{50DA60EC-049A-4787-8709-11E8DD1CED4A}" type="sibTrans" cxnId="{D0F211C6-3F3C-4139-B144-D5C488814AA3}">
      <dgm:prSet/>
      <dgm:spPr/>
      <dgm:t>
        <a:bodyPr/>
        <a:lstStyle/>
        <a:p>
          <a:endParaRPr lang="sk-SK" sz="2800"/>
        </a:p>
      </dgm:t>
    </dgm:pt>
    <dgm:pt modelId="{142AB2F7-1C08-4C1C-98CA-B3497F76E25F}">
      <dgm:prSet phldrT="[Text]" custT="1"/>
      <dgm:spPr/>
      <dgm:t>
        <a:bodyPr/>
        <a:lstStyle/>
        <a:p>
          <a:r>
            <a:rPr lang="sk-SK" sz="900">
              <a:latin typeface="Arial Narrow" panose="020B0606020202030204" pitchFamily="34" charset="0"/>
            </a:rPr>
            <a:t>as of </a:t>
          </a:r>
          <a:r>
            <a:rPr lang="sk-SK" sz="900" b="1">
              <a:latin typeface="Arial Narrow" panose="020B0606020202030204" pitchFamily="34" charset="0"/>
            </a:rPr>
            <a:t>01/2023</a:t>
          </a:r>
          <a:r>
            <a:rPr lang="sk-SK" sz="900">
              <a:latin typeface="Arial Narrow" panose="020B0606020202030204" pitchFamily="34" charset="0"/>
            </a:rPr>
            <a:t> - Compliance with expenditure ceilings</a:t>
          </a:r>
        </a:p>
      </dgm:t>
    </dgm:pt>
    <dgm:pt modelId="{9162F5B1-C4BF-471E-8FF6-697617164230}" type="parTrans" cxnId="{4180A254-4E34-4D0D-98E7-0C4A6F9FB888}">
      <dgm:prSet/>
      <dgm:spPr/>
      <dgm:t>
        <a:bodyPr/>
        <a:lstStyle/>
        <a:p>
          <a:endParaRPr lang="sk-SK" sz="2800"/>
        </a:p>
      </dgm:t>
    </dgm:pt>
    <dgm:pt modelId="{C11396FC-F8B8-467E-8152-A2F872273053}" type="sibTrans" cxnId="{4180A254-4E34-4D0D-98E7-0C4A6F9FB888}">
      <dgm:prSet/>
      <dgm:spPr/>
      <dgm:t>
        <a:bodyPr/>
        <a:lstStyle/>
        <a:p>
          <a:endParaRPr lang="sk-SK" sz="2800"/>
        </a:p>
      </dgm:t>
    </dgm:pt>
    <dgm:pt modelId="{517145A2-5C6A-47BA-9404-8E33D38F4DAC}" type="pres">
      <dgm:prSet presAssocID="{C1391C96-A105-43B0-8CC0-268BF09D149F}" presName="Name0" presStyleCnt="0">
        <dgm:presLayoutVars>
          <dgm:dir/>
          <dgm:resizeHandles val="exact"/>
        </dgm:presLayoutVars>
      </dgm:prSet>
      <dgm:spPr/>
      <dgm:t>
        <a:bodyPr/>
        <a:lstStyle/>
        <a:p>
          <a:endParaRPr lang="sk-SK"/>
        </a:p>
      </dgm:t>
    </dgm:pt>
    <dgm:pt modelId="{38DB94C4-0EDE-4F6F-9603-7BD078861D3E}" type="pres">
      <dgm:prSet presAssocID="{C1391C96-A105-43B0-8CC0-268BF09D149F}" presName="arrow" presStyleLbl="bgShp" presStyleIdx="0" presStyleCnt="1" custScaleX="91458" custScaleY="78738"/>
      <dgm:spPr/>
    </dgm:pt>
    <dgm:pt modelId="{478ACFC9-8E8F-4418-B4CE-8D08C6008738}" type="pres">
      <dgm:prSet presAssocID="{C1391C96-A105-43B0-8CC0-268BF09D149F}" presName="points" presStyleCnt="0"/>
      <dgm:spPr/>
    </dgm:pt>
    <dgm:pt modelId="{015FAB63-7007-4C5E-AC38-BD73B835094D}" type="pres">
      <dgm:prSet presAssocID="{587A0F39-D462-474C-86A1-46DCD4BD1C91}" presName="compositeA" presStyleCnt="0"/>
      <dgm:spPr/>
    </dgm:pt>
    <dgm:pt modelId="{EC9A86E9-D93D-4CE7-86E7-31C7DE8882B6}" type="pres">
      <dgm:prSet presAssocID="{587A0F39-D462-474C-86A1-46DCD4BD1C91}" presName="textA" presStyleLbl="revTx" presStyleIdx="0" presStyleCnt="5">
        <dgm:presLayoutVars>
          <dgm:bulletEnabled val="1"/>
        </dgm:presLayoutVars>
      </dgm:prSet>
      <dgm:spPr/>
      <dgm:t>
        <a:bodyPr/>
        <a:lstStyle/>
        <a:p>
          <a:endParaRPr lang="sk-SK"/>
        </a:p>
      </dgm:t>
    </dgm:pt>
    <dgm:pt modelId="{1FFEDF98-997E-4E24-B53F-3CC00F081F06}" type="pres">
      <dgm:prSet presAssocID="{587A0F39-D462-474C-86A1-46DCD4BD1C91}" presName="circleA" presStyleLbl="node1" presStyleIdx="0" presStyleCnt="5"/>
      <dgm:spPr/>
    </dgm:pt>
    <dgm:pt modelId="{743E55F1-6DA1-407B-B3C3-87134BDECFCB}" type="pres">
      <dgm:prSet presAssocID="{587A0F39-D462-474C-86A1-46DCD4BD1C91}" presName="spaceA" presStyleCnt="0"/>
      <dgm:spPr/>
    </dgm:pt>
    <dgm:pt modelId="{0DA4190F-C014-4E57-807E-27A6B8933C5D}" type="pres">
      <dgm:prSet presAssocID="{EB078FB6-F051-4DF5-A823-F40AF8FB32DD}" presName="space" presStyleCnt="0"/>
      <dgm:spPr/>
    </dgm:pt>
    <dgm:pt modelId="{C4F221EA-7EA6-418F-9833-9525B74701AD}" type="pres">
      <dgm:prSet presAssocID="{4BF99D27-336D-4A6E-8255-ED3B5615A5B6}" presName="compositeB" presStyleCnt="0"/>
      <dgm:spPr/>
    </dgm:pt>
    <dgm:pt modelId="{A23EBA07-97DA-417B-87B7-7487263A3305}" type="pres">
      <dgm:prSet presAssocID="{4BF99D27-336D-4A6E-8255-ED3B5615A5B6}" presName="textB" presStyleLbl="revTx" presStyleIdx="1" presStyleCnt="5" custScaleX="121644">
        <dgm:presLayoutVars>
          <dgm:bulletEnabled val="1"/>
        </dgm:presLayoutVars>
      </dgm:prSet>
      <dgm:spPr/>
      <dgm:t>
        <a:bodyPr/>
        <a:lstStyle/>
        <a:p>
          <a:endParaRPr lang="sk-SK"/>
        </a:p>
      </dgm:t>
    </dgm:pt>
    <dgm:pt modelId="{8C1F85FE-3123-47EB-AFBA-EE1ADCC11126}" type="pres">
      <dgm:prSet presAssocID="{4BF99D27-336D-4A6E-8255-ED3B5615A5B6}" presName="circleB" presStyleLbl="node1" presStyleIdx="1" presStyleCnt="5"/>
      <dgm:spPr/>
    </dgm:pt>
    <dgm:pt modelId="{893BBC03-EF00-4B91-BF81-E9F161200A56}" type="pres">
      <dgm:prSet presAssocID="{4BF99D27-336D-4A6E-8255-ED3B5615A5B6}" presName="spaceB" presStyleCnt="0"/>
      <dgm:spPr/>
    </dgm:pt>
    <dgm:pt modelId="{5BF3E16A-6D11-4230-84D7-A0CDF0B0AB68}" type="pres">
      <dgm:prSet presAssocID="{5A3101E0-0703-4AD9-9290-E8CD0CD7D56E}" presName="space" presStyleCnt="0"/>
      <dgm:spPr/>
    </dgm:pt>
    <dgm:pt modelId="{C09001AE-B852-4397-97F8-EE88A5FDDAB2}" type="pres">
      <dgm:prSet presAssocID="{C30FB307-2D49-4F83-B995-2E063E9D55F5}" presName="compositeA" presStyleCnt="0"/>
      <dgm:spPr/>
    </dgm:pt>
    <dgm:pt modelId="{5CD9D644-2F49-4185-8F18-72950C70CA80}" type="pres">
      <dgm:prSet presAssocID="{C30FB307-2D49-4F83-B995-2E063E9D55F5}" presName="textA" presStyleLbl="revTx" presStyleIdx="2" presStyleCnt="5">
        <dgm:presLayoutVars>
          <dgm:bulletEnabled val="1"/>
        </dgm:presLayoutVars>
      </dgm:prSet>
      <dgm:spPr/>
      <dgm:t>
        <a:bodyPr/>
        <a:lstStyle/>
        <a:p>
          <a:endParaRPr lang="sk-SK"/>
        </a:p>
      </dgm:t>
    </dgm:pt>
    <dgm:pt modelId="{96A3E0B9-357B-4499-ABD3-81D80ABB8764}" type="pres">
      <dgm:prSet presAssocID="{C30FB307-2D49-4F83-B995-2E063E9D55F5}" presName="circleA" presStyleLbl="node1" presStyleIdx="2" presStyleCnt="5"/>
      <dgm:spPr/>
    </dgm:pt>
    <dgm:pt modelId="{EAFC7DC5-57A7-47C5-8D07-CC29E44F5DE8}" type="pres">
      <dgm:prSet presAssocID="{C30FB307-2D49-4F83-B995-2E063E9D55F5}" presName="spaceA" presStyleCnt="0"/>
      <dgm:spPr/>
    </dgm:pt>
    <dgm:pt modelId="{60590336-FF83-4B45-863D-40D13CF2AD6B}" type="pres">
      <dgm:prSet presAssocID="{4DC94B71-F1EA-4ED3-B6EB-E376AB4A9AA8}" presName="space" presStyleCnt="0"/>
      <dgm:spPr/>
    </dgm:pt>
    <dgm:pt modelId="{905EE652-1DC6-4500-9CF0-CAB9A42C0A75}" type="pres">
      <dgm:prSet presAssocID="{8A03B8D5-141F-45E1-A0CA-05DF55E25ABB}" presName="compositeB" presStyleCnt="0"/>
      <dgm:spPr/>
    </dgm:pt>
    <dgm:pt modelId="{F3A84B8F-EDC6-4FBB-8496-9DCB4F841304}" type="pres">
      <dgm:prSet presAssocID="{8A03B8D5-141F-45E1-A0CA-05DF55E25ABB}" presName="textB" presStyleLbl="revTx" presStyleIdx="3" presStyleCnt="5">
        <dgm:presLayoutVars>
          <dgm:bulletEnabled val="1"/>
        </dgm:presLayoutVars>
      </dgm:prSet>
      <dgm:spPr/>
      <dgm:t>
        <a:bodyPr/>
        <a:lstStyle/>
        <a:p>
          <a:endParaRPr lang="sk-SK"/>
        </a:p>
      </dgm:t>
    </dgm:pt>
    <dgm:pt modelId="{717177A7-C7A1-4B32-A47B-5101E5DF1509}" type="pres">
      <dgm:prSet presAssocID="{8A03B8D5-141F-45E1-A0CA-05DF55E25ABB}" presName="circleB" presStyleLbl="node1" presStyleIdx="3" presStyleCnt="5"/>
      <dgm:spPr/>
    </dgm:pt>
    <dgm:pt modelId="{201BEBB6-1D61-4948-AB86-6AB40285708A}" type="pres">
      <dgm:prSet presAssocID="{8A03B8D5-141F-45E1-A0CA-05DF55E25ABB}" presName="spaceB" presStyleCnt="0"/>
      <dgm:spPr/>
    </dgm:pt>
    <dgm:pt modelId="{E2D4F36A-8472-4EBD-A795-1E1977E12145}" type="pres">
      <dgm:prSet presAssocID="{50DA60EC-049A-4787-8709-11E8DD1CED4A}" presName="space" presStyleCnt="0"/>
      <dgm:spPr/>
    </dgm:pt>
    <dgm:pt modelId="{F6806F27-4D40-4FED-83B6-1EEAB1EC9CB1}" type="pres">
      <dgm:prSet presAssocID="{142AB2F7-1C08-4C1C-98CA-B3497F76E25F}" presName="compositeA" presStyleCnt="0"/>
      <dgm:spPr/>
    </dgm:pt>
    <dgm:pt modelId="{767CBD07-8CB1-4626-9FB0-822B897F8790}" type="pres">
      <dgm:prSet presAssocID="{142AB2F7-1C08-4C1C-98CA-B3497F76E25F}" presName="textA" presStyleLbl="revTx" presStyleIdx="4" presStyleCnt="5">
        <dgm:presLayoutVars>
          <dgm:bulletEnabled val="1"/>
        </dgm:presLayoutVars>
      </dgm:prSet>
      <dgm:spPr/>
      <dgm:t>
        <a:bodyPr/>
        <a:lstStyle/>
        <a:p>
          <a:endParaRPr lang="sk-SK"/>
        </a:p>
      </dgm:t>
    </dgm:pt>
    <dgm:pt modelId="{22078226-2DBF-4DA7-B302-FA1963530375}" type="pres">
      <dgm:prSet presAssocID="{142AB2F7-1C08-4C1C-98CA-B3497F76E25F}" presName="circleA" presStyleLbl="node1" presStyleIdx="4" presStyleCnt="5"/>
      <dgm:spPr/>
    </dgm:pt>
    <dgm:pt modelId="{76679326-55DC-4627-AAF6-16ED1133DD88}" type="pres">
      <dgm:prSet presAssocID="{142AB2F7-1C08-4C1C-98CA-B3497F76E25F}" presName="spaceA" presStyleCnt="0"/>
      <dgm:spPr/>
    </dgm:pt>
  </dgm:ptLst>
  <dgm:cxnLst>
    <dgm:cxn modelId="{93D021C5-1716-4746-8A88-EB042EDC6383}" type="presOf" srcId="{587A0F39-D462-474C-86A1-46DCD4BD1C91}" destId="{EC9A86E9-D93D-4CE7-86E7-31C7DE8882B6}" srcOrd="0" destOrd="0" presId="urn:microsoft.com/office/officeart/2005/8/layout/hProcess11"/>
    <dgm:cxn modelId="{D48055C5-E5F8-445D-8833-9F255D9DD6B6}" type="presOf" srcId="{8A03B8D5-141F-45E1-A0CA-05DF55E25ABB}" destId="{F3A84B8F-EDC6-4FBB-8496-9DCB4F841304}" srcOrd="0" destOrd="0" presId="urn:microsoft.com/office/officeart/2005/8/layout/hProcess11"/>
    <dgm:cxn modelId="{F235F446-2D9A-4891-99BB-3D42251716A0}" type="presOf" srcId="{C1391C96-A105-43B0-8CC0-268BF09D149F}" destId="{517145A2-5C6A-47BA-9404-8E33D38F4DAC}" srcOrd="0" destOrd="0" presId="urn:microsoft.com/office/officeart/2005/8/layout/hProcess11"/>
    <dgm:cxn modelId="{4180A254-4E34-4D0D-98E7-0C4A6F9FB888}" srcId="{C1391C96-A105-43B0-8CC0-268BF09D149F}" destId="{142AB2F7-1C08-4C1C-98CA-B3497F76E25F}" srcOrd="4" destOrd="0" parTransId="{9162F5B1-C4BF-471E-8FF6-697617164230}" sibTransId="{C11396FC-F8B8-467E-8152-A2F872273053}"/>
    <dgm:cxn modelId="{548B34BB-BDAC-4AF2-808E-B07F98CBA979}" srcId="{C1391C96-A105-43B0-8CC0-268BF09D149F}" destId="{4BF99D27-336D-4A6E-8255-ED3B5615A5B6}" srcOrd="1" destOrd="0" parTransId="{8A4EFD22-BABD-47C4-9CB9-94A67928FFAC}" sibTransId="{5A3101E0-0703-4AD9-9290-E8CD0CD7D56E}"/>
    <dgm:cxn modelId="{666D145C-C822-441C-A87D-B3896B2F8B6B}" srcId="{C1391C96-A105-43B0-8CC0-268BF09D149F}" destId="{587A0F39-D462-474C-86A1-46DCD4BD1C91}" srcOrd="0" destOrd="0" parTransId="{674C4339-8F9F-4208-9325-1B4303E02BF3}" sibTransId="{EB078FB6-F051-4DF5-A823-F40AF8FB32DD}"/>
    <dgm:cxn modelId="{AD847E89-25EE-4F59-9203-316A39FF5D94}" type="presOf" srcId="{4BF99D27-336D-4A6E-8255-ED3B5615A5B6}" destId="{A23EBA07-97DA-417B-87B7-7487263A3305}" srcOrd="0" destOrd="0" presId="urn:microsoft.com/office/officeart/2005/8/layout/hProcess11"/>
    <dgm:cxn modelId="{D0F211C6-3F3C-4139-B144-D5C488814AA3}" srcId="{C1391C96-A105-43B0-8CC0-268BF09D149F}" destId="{8A03B8D5-141F-45E1-A0CA-05DF55E25ABB}" srcOrd="3" destOrd="0" parTransId="{9FE57C36-68BC-408F-915B-B81574E51E5E}" sibTransId="{50DA60EC-049A-4787-8709-11E8DD1CED4A}"/>
    <dgm:cxn modelId="{1DC65F85-117E-4930-9870-74B7B4D8343A}" type="presOf" srcId="{C30FB307-2D49-4F83-B995-2E063E9D55F5}" destId="{5CD9D644-2F49-4185-8F18-72950C70CA80}" srcOrd="0" destOrd="0" presId="urn:microsoft.com/office/officeart/2005/8/layout/hProcess11"/>
    <dgm:cxn modelId="{2DDF1AC6-24DE-45E7-87EE-45942844D234}" srcId="{C1391C96-A105-43B0-8CC0-268BF09D149F}" destId="{C30FB307-2D49-4F83-B995-2E063E9D55F5}" srcOrd="2" destOrd="0" parTransId="{D3B67510-76A0-4EF2-90C6-2CC998F57BA2}" sibTransId="{4DC94B71-F1EA-4ED3-B6EB-E376AB4A9AA8}"/>
    <dgm:cxn modelId="{9DA165FB-6EAB-42CC-A880-6D7FF2516B17}" type="presOf" srcId="{142AB2F7-1C08-4C1C-98CA-B3497F76E25F}" destId="{767CBD07-8CB1-4626-9FB0-822B897F8790}" srcOrd="0" destOrd="0" presId="urn:microsoft.com/office/officeart/2005/8/layout/hProcess11"/>
    <dgm:cxn modelId="{24715998-2AF8-495F-B3D1-1EE99FA1112D}" type="presParOf" srcId="{517145A2-5C6A-47BA-9404-8E33D38F4DAC}" destId="{38DB94C4-0EDE-4F6F-9603-7BD078861D3E}" srcOrd="0" destOrd="0" presId="urn:microsoft.com/office/officeart/2005/8/layout/hProcess11"/>
    <dgm:cxn modelId="{F602642D-D016-4165-AE5B-E0F47BE77291}" type="presParOf" srcId="{517145A2-5C6A-47BA-9404-8E33D38F4DAC}" destId="{478ACFC9-8E8F-4418-B4CE-8D08C6008738}" srcOrd="1" destOrd="0" presId="urn:microsoft.com/office/officeart/2005/8/layout/hProcess11"/>
    <dgm:cxn modelId="{A142AE51-DF26-4E65-9E59-09AD6D39374D}" type="presParOf" srcId="{478ACFC9-8E8F-4418-B4CE-8D08C6008738}" destId="{015FAB63-7007-4C5E-AC38-BD73B835094D}" srcOrd="0" destOrd="0" presId="urn:microsoft.com/office/officeart/2005/8/layout/hProcess11"/>
    <dgm:cxn modelId="{A6A7EF22-FC0A-43FB-83E2-B61EE23C9E35}" type="presParOf" srcId="{015FAB63-7007-4C5E-AC38-BD73B835094D}" destId="{EC9A86E9-D93D-4CE7-86E7-31C7DE8882B6}" srcOrd="0" destOrd="0" presId="urn:microsoft.com/office/officeart/2005/8/layout/hProcess11"/>
    <dgm:cxn modelId="{ADDC7220-2B58-476A-9D3E-5619D7B23534}" type="presParOf" srcId="{015FAB63-7007-4C5E-AC38-BD73B835094D}" destId="{1FFEDF98-997E-4E24-B53F-3CC00F081F06}" srcOrd="1" destOrd="0" presId="urn:microsoft.com/office/officeart/2005/8/layout/hProcess11"/>
    <dgm:cxn modelId="{7E9B7512-22D9-42F4-8760-72825FF493BA}" type="presParOf" srcId="{015FAB63-7007-4C5E-AC38-BD73B835094D}" destId="{743E55F1-6DA1-407B-B3C3-87134BDECFCB}" srcOrd="2" destOrd="0" presId="urn:microsoft.com/office/officeart/2005/8/layout/hProcess11"/>
    <dgm:cxn modelId="{79C25FC7-D936-45C2-AF35-8B93EB01B578}" type="presParOf" srcId="{478ACFC9-8E8F-4418-B4CE-8D08C6008738}" destId="{0DA4190F-C014-4E57-807E-27A6B8933C5D}" srcOrd="1" destOrd="0" presId="urn:microsoft.com/office/officeart/2005/8/layout/hProcess11"/>
    <dgm:cxn modelId="{19CE56AE-2D93-45CF-A74E-87F2B91365A7}" type="presParOf" srcId="{478ACFC9-8E8F-4418-B4CE-8D08C6008738}" destId="{C4F221EA-7EA6-418F-9833-9525B74701AD}" srcOrd="2" destOrd="0" presId="urn:microsoft.com/office/officeart/2005/8/layout/hProcess11"/>
    <dgm:cxn modelId="{0153C04B-E106-4001-A008-D110290C3521}" type="presParOf" srcId="{C4F221EA-7EA6-418F-9833-9525B74701AD}" destId="{A23EBA07-97DA-417B-87B7-7487263A3305}" srcOrd="0" destOrd="0" presId="urn:microsoft.com/office/officeart/2005/8/layout/hProcess11"/>
    <dgm:cxn modelId="{8A110B42-B089-4A8A-873B-A4D8C282AFD8}" type="presParOf" srcId="{C4F221EA-7EA6-418F-9833-9525B74701AD}" destId="{8C1F85FE-3123-47EB-AFBA-EE1ADCC11126}" srcOrd="1" destOrd="0" presId="urn:microsoft.com/office/officeart/2005/8/layout/hProcess11"/>
    <dgm:cxn modelId="{99C232DF-9931-4662-9212-B595038E2682}" type="presParOf" srcId="{C4F221EA-7EA6-418F-9833-9525B74701AD}" destId="{893BBC03-EF00-4B91-BF81-E9F161200A56}" srcOrd="2" destOrd="0" presId="urn:microsoft.com/office/officeart/2005/8/layout/hProcess11"/>
    <dgm:cxn modelId="{6D67CBC4-4D96-4C1C-8804-D7896EF68968}" type="presParOf" srcId="{478ACFC9-8E8F-4418-B4CE-8D08C6008738}" destId="{5BF3E16A-6D11-4230-84D7-A0CDF0B0AB68}" srcOrd="3" destOrd="0" presId="urn:microsoft.com/office/officeart/2005/8/layout/hProcess11"/>
    <dgm:cxn modelId="{DE58DE0E-52F0-4910-9F7B-BB7C0297C5E1}" type="presParOf" srcId="{478ACFC9-8E8F-4418-B4CE-8D08C6008738}" destId="{C09001AE-B852-4397-97F8-EE88A5FDDAB2}" srcOrd="4" destOrd="0" presId="urn:microsoft.com/office/officeart/2005/8/layout/hProcess11"/>
    <dgm:cxn modelId="{043B0375-0BC4-48ED-8331-AA77A1BD03E9}" type="presParOf" srcId="{C09001AE-B852-4397-97F8-EE88A5FDDAB2}" destId="{5CD9D644-2F49-4185-8F18-72950C70CA80}" srcOrd="0" destOrd="0" presId="urn:microsoft.com/office/officeart/2005/8/layout/hProcess11"/>
    <dgm:cxn modelId="{A9F01413-068B-4ED7-834B-F2BFFE2EAF47}" type="presParOf" srcId="{C09001AE-B852-4397-97F8-EE88A5FDDAB2}" destId="{96A3E0B9-357B-4499-ABD3-81D80ABB8764}" srcOrd="1" destOrd="0" presId="urn:microsoft.com/office/officeart/2005/8/layout/hProcess11"/>
    <dgm:cxn modelId="{B3F2A302-B932-4C9A-B947-230FC9966CAA}" type="presParOf" srcId="{C09001AE-B852-4397-97F8-EE88A5FDDAB2}" destId="{EAFC7DC5-57A7-47C5-8D07-CC29E44F5DE8}" srcOrd="2" destOrd="0" presId="urn:microsoft.com/office/officeart/2005/8/layout/hProcess11"/>
    <dgm:cxn modelId="{3FFFC7A7-2C4B-4772-ABFB-8D770F96FD23}" type="presParOf" srcId="{478ACFC9-8E8F-4418-B4CE-8D08C6008738}" destId="{60590336-FF83-4B45-863D-40D13CF2AD6B}" srcOrd="5" destOrd="0" presId="urn:microsoft.com/office/officeart/2005/8/layout/hProcess11"/>
    <dgm:cxn modelId="{22BDEE75-927C-4776-9EA2-EACA3C8505C1}" type="presParOf" srcId="{478ACFC9-8E8F-4418-B4CE-8D08C6008738}" destId="{905EE652-1DC6-4500-9CF0-CAB9A42C0A75}" srcOrd="6" destOrd="0" presId="urn:microsoft.com/office/officeart/2005/8/layout/hProcess11"/>
    <dgm:cxn modelId="{046451EC-AA94-412E-A2E1-EF0DFB88A105}" type="presParOf" srcId="{905EE652-1DC6-4500-9CF0-CAB9A42C0A75}" destId="{F3A84B8F-EDC6-4FBB-8496-9DCB4F841304}" srcOrd="0" destOrd="0" presId="urn:microsoft.com/office/officeart/2005/8/layout/hProcess11"/>
    <dgm:cxn modelId="{936C5E0C-34DE-47C7-A75E-D040C9DE91A4}" type="presParOf" srcId="{905EE652-1DC6-4500-9CF0-CAB9A42C0A75}" destId="{717177A7-C7A1-4B32-A47B-5101E5DF1509}" srcOrd="1" destOrd="0" presId="urn:microsoft.com/office/officeart/2005/8/layout/hProcess11"/>
    <dgm:cxn modelId="{04538996-D1B3-4FE0-A34B-92CA084EBABD}" type="presParOf" srcId="{905EE652-1DC6-4500-9CF0-CAB9A42C0A75}" destId="{201BEBB6-1D61-4948-AB86-6AB40285708A}" srcOrd="2" destOrd="0" presId="urn:microsoft.com/office/officeart/2005/8/layout/hProcess11"/>
    <dgm:cxn modelId="{FCF361A3-F431-4C2B-AF19-DF4349BF3EA7}" type="presParOf" srcId="{478ACFC9-8E8F-4418-B4CE-8D08C6008738}" destId="{E2D4F36A-8472-4EBD-A795-1E1977E12145}" srcOrd="7" destOrd="0" presId="urn:microsoft.com/office/officeart/2005/8/layout/hProcess11"/>
    <dgm:cxn modelId="{3D5184BB-F0DE-4BC9-8CD1-C021D4BD3D12}" type="presParOf" srcId="{478ACFC9-8E8F-4418-B4CE-8D08C6008738}" destId="{F6806F27-4D40-4FED-83B6-1EEAB1EC9CB1}" srcOrd="8" destOrd="0" presId="urn:microsoft.com/office/officeart/2005/8/layout/hProcess11"/>
    <dgm:cxn modelId="{E7F3A47D-21F3-4CFA-B27C-E7340545B048}" type="presParOf" srcId="{F6806F27-4D40-4FED-83B6-1EEAB1EC9CB1}" destId="{767CBD07-8CB1-4626-9FB0-822B897F8790}" srcOrd="0" destOrd="0" presId="urn:microsoft.com/office/officeart/2005/8/layout/hProcess11"/>
    <dgm:cxn modelId="{622C7002-ABEB-4383-9491-C61990220142}" type="presParOf" srcId="{F6806F27-4D40-4FED-83B6-1EEAB1EC9CB1}" destId="{22078226-2DBF-4DA7-B302-FA1963530375}" srcOrd="1" destOrd="0" presId="urn:microsoft.com/office/officeart/2005/8/layout/hProcess11"/>
    <dgm:cxn modelId="{D94C1639-2D1D-44B0-A0AC-12D545C47C1B}" type="presParOf" srcId="{F6806F27-4D40-4FED-83B6-1EEAB1EC9CB1}" destId="{76679326-55DC-4627-AAF6-16ED1133DD88}" srcOrd="2" destOrd="0" presId="urn:microsoft.com/office/officeart/2005/8/layout/hProcess1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8DB94C4-0EDE-4F6F-9603-7BD078861D3E}">
      <dsp:nvSpPr>
        <dsp:cNvPr id="0" name=""/>
        <dsp:cNvSpPr/>
      </dsp:nvSpPr>
      <dsp:spPr>
        <a:xfrm>
          <a:off x="339474" y="855655"/>
          <a:ext cx="4851146" cy="786778"/>
        </a:xfrm>
        <a:prstGeom prst="notched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EC9A86E9-D93D-4CE7-86E7-31C7DE8882B6}">
      <dsp:nvSpPr>
        <dsp:cNvPr id="0" name=""/>
        <dsp:cNvSpPr/>
      </dsp:nvSpPr>
      <dsp:spPr>
        <a:xfrm>
          <a:off x="113613" y="0"/>
          <a:ext cx="881103" cy="9992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03/2022 - </a:t>
          </a:r>
          <a:r>
            <a:rPr lang="sk-SK" sz="900" kern="1200">
              <a:latin typeface="Arial Narrow" panose="020B0606020202030204" pitchFamily="34" charset="0"/>
            </a:rPr>
            <a:t>Schválenie pravidla  výdavkových limitov v NRSR</a:t>
          </a:r>
        </a:p>
      </dsp:txBody>
      <dsp:txXfrm>
        <a:off x="113613" y="0"/>
        <a:ext cx="881103" cy="999236"/>
      </dsp:txXfrm>
    </dsp:sp>
    <dsp:sp modelId="{1FFEDF98-997E-4E24-B53F-3CC00F081F06}">
      <dsp:nvSpPr>
        <dsp:cNvPr id="0" name=""/>
        <dsp:cNvSpPr/>
      </dsp:nvSpPr>
      <dsp:spPr>
        <a:xfrm>
          <a:off x="429260" y="1124140"/>
          <a:ext cx="249809" cy="24980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23EBA07-97DA-417B-87B7-7487263A3305}">
      <dsp:nvSpPr>
        <dsp:cNvPr id="0" name=""/>
        <dsp:cNvSpPr/>
      </dsp:nvSpPr>
      <dsp:spPr>
        <a:xfrm>
          <a:off x="1038772" y="1498854"/>
          <a:ext cx="1071809" cy="9992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04/2022 -</a:t>
          </a:r>
          <a:r>
            <a:rPr lang="sk-SK" sz="900" kern="1200">
              <a:latin typeface="Arial Narrow" panose="020B0606020202030204" pitchFamily="34" charset="0"/>
            </a:rPr>
            <a:t> Indikatívne výdavkové limity a ich zohľadnenie v Programe stability</a:t>
          </a:r>
        </a:p>
      </dsp:txBody>
      <dsp:txXfrm>
        <a:off x="1038772" y="1498854"/>
        <a:ext cx="1071809" cy="999236"/>
      </dsp:txXfrm>
    </dsp:sp>
    <dsp:sp modelId="{8C1F85FE-3123-47EB-AFBA-EE1ADCC11126}">
      <dsp:nvSpPr>
        <dsp:cNvPr id="0" name=""/>
        <dsp:cNvSpPr/>
      </dsp:nvSpPr>
      <dsp:spPr>
        <a:xfrm>
          <a:off x="1449772" y="1124140"/>
          <a:ext cx="249809" cy="24980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CD9D644-2F49-4185-8F18-72950C70CA80}">
      <dsp:nvSpPr>
        <dsp:cNvPr id="0" name=""/>
        <dsp:cNvSpPr/>
      </dsp:nvSpPr>
      <dsp:spPr>
        <a:xfrm>
          <a:off x="2154637" y="0"/>
          <a:ext cx="881103" cy="9992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07/2022</a:t>
          </a:r>
          <a:r>
            <a:rPr lang="sk-SK" sz="900" kern="1200">
              <a:latin typeface="Arial Narrow" panose="020B0606020202030204" pitchFamily="34" charset="0"/>
            </a:rPr>
            <a:t> - Záväzný výpočet výdavkových limitov od RRZ na 2023 a 2024</a:t>
          </a:r>
        </a:p>
      </dsp:txBody>
      <dsp:txXfrm>
        <a:off x="2154637" y="0"/>
        <a:ext cx="881103" cy="999236"/>
      </dsp:txXfrm>
    </dsp:sp>
    <dsp:sp modelId="{96A3E0B9-357B-4499-ABD3-81D80ABB8764}">
      <dsp:nvSpPr>
        <dsp:cNvPr id="0" name=""/>
        <dsp:cNvSpPr/>
      </dsp:nvSpPr>
      <dsp:spPr>
        <a:xfrm>
          <a:off x="2470284" y="1124140"/>
          <a:ext cx="249809" cy="24980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3A84B8F-EDC6-4FBB-8496-9DCB4F841304}">
      <dsp:nvSpPr>
        <dsp:cNvPr id="0" name=""/>
        <dsp:cNvSpPr/>
      </dsp:nvSpPr>
      <dsp:spPr>
        <a:xfrm>
          <a:off x="3079796" y="1498854"/>
          <a:ext cx="881103" cy="9992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10/2022</a:t>
          </a:r>
          <a:r>
            <a:rPr lang="sk-SK" sz="900" kern="1200">
              <a:latin typeface="Arial Narrow" panose="020B0606020202030204" pitchFamily="34" charset="0"/>
            </a:rPr>
            <a:t> - Vládny návrh rozpočtu zohľadňujúci záväzné výdavkové limity</a:t>
          </a:r>
        </a:p>
      </dsp:txBody>
      <dsp:txXfrm>
        <a:off x="3079796" y="1498854"/>
        <a:ext cx="881103" cy="999236"/>
      </dsp:txXfrm>
    </dsp:sp>
    <dsp:sp modelId="{717177A7-C7A1-4B32-A47B-5101E5DF1509}">
      <dsp:nvSpPr>
        <dsp:cNvPr id="0" name=""/>
        <dsp:cNvSpPr/>
      </dsp:nvSpPr>
      <dsp:spPr>
        <a:xfrm>
          <a:off x="3395443" y="1124140"/>
          <a:ext cx="249809" cy="24980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67CBD07-8CB1-4626-9FB0-822B897F8790}">
      <dsp:nvSpPr>
        <dsp:cNvPr id="0" name=""/>
        <dsp:cNvSpPr/>
      </dsp:nvSpPr>
      <dsp:spPr>
        <a:xfrm>
          <a:off x="4004954" y="0"/>
          <a:ext cx="881103" cy="99923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kern="1200">
              <a:latin typeface="Arial Narrow" panose="020B0606020202030204" pitchFamily="34" charset="0"/>
            </a:rPr>
            <a:t>od </a:t>
          </a:r>
          <a:r>
            <a:rPr lang="sk-SK" sz="900" b="1" kern="1200">
              <a:latin typeface="Arial Narrow" panose="020B0606020202030204" pitchFamily="34" charset="0"/>
            </a:rPr>
            <a:t>01/2023</a:t>
          </a:r>
          <a:r>
            <a:rPr lang="sk-SK" sz="900" kern="1200">
              <a:latin typeface="Arial Narrow" panose="020B0606020202030204" pitchFamily="34" charset="0"/>
            </a:rPr>
            <a:t> - Plnenie výdavkových limitov</a:t>
          </a:r>
        </a:p>
      </dsp:txBody>
      <dsp:txXfrm>
        <a:off x="4004954" y="0"/>
        <a:ext cx="881103" cy="999236"/>
      </dsp:txXfrm>
    </dsp:sp>
    <dsp:sp modelId="{22078226-2DBF-4DA7-B302-FA1963530375}">
      <dsp:nvSpPr>
        <dsp:cNvPr id="0" name=""/>
        <dsp:cNvSpPr/>
      </dsp:nvSpPr>
      <dsp:spPr>
        <a:xfrm>
          <a:off x="4320602" y="1124140"/>
          <a:ext cx="249809" cy="249809"/>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8DB94C4-0EDE-4F6F-9603-7BD078861D3E}">
      <dsp:nvSpPr>
        <dsp:cNvPr id="0" name=""/>
        <dsp:cNvSpPr/>
      </dsp:nvSpPr>
      <dsp:spPr>
        <a:xfrm>
          <a:off x="339474" y="855220"/>
          <a:ext cx="4851146" cy="786378"/>
        </a:xfrm>
        <a:prstGeom prst="notched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EC9A86E9-D93D-4CE7-86E7-31C7DE8882B6}">
      <dsp:nvSpPr>
        <dsp:cNvPr id="0" name=""/>
        <dsp:cNvSpPr/>
      </dsp:nvSpPr>
      <dsp:spPr>
        <a:xfrm>
          <a:off x="113613" y="0"/>
          <a:ext cx="881103" cy="9987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03/2022 - </a:t>
          </a:r>
          <a:r>
            <a:rPr lang="sk-SK" sz="900" b="0" kern="1200">
              <a:latin typeface="Arial Narrow" panose="020B0606020202030204" pitchFamily="34" charset="0"/>
            </a:rPr>
            <a:t>Approval of introducing expenditure ceilings in Parliament</a:t>
          </a:r>
          <a:endParaRPr lang="sk-SK" sz="900" kern="1200">
            <a:latin typeface="Arial Narrow" panose="020B0606020202030204" pitchFamily="34" charset="0"/>
          </a:endParaRPr>
        </a:p>
      </dsp:txBody>
      <dsp:txXfrm>
        <a:off x="113613" y="0"/>
        <a:ext cx="881103" cy="998728"/>
      </dsp:txXfrm>
    </dsp:sp>
    <dsp:sp modelId="{1FFEDF98-997E-4E24-B53F-3CC00F081F06}">
      <dsp:nvSpPr>
        <dsp:cNvPr id="0" name=""/>
        <dsp:cNvSpPr/>
      </dsp:nvSpPr>
      <dsp:spPr>
        <a:xfrm>
          <a:off x="429324" y="1123568"/>
          <a:ext cx="249682" cy="249682"/>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23EBA07-97DA-417B-87B7-7487263A3305}">
      <dsp:nvSpPr>
        <dsp:cNvPr id="0" name=""/>
        <dsp:cNvSpPr/>
      </dsp:nvSpPr>
      <dsp:spPr>
        <a:xfrm>
          <a:off x="1038772" y="1498091"/>
          <a:ext cx="1071809" cy="9987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04/2022 -</a:t>
          </a:r>
          <a:r>
            <a:rPr lang="sk-SK" sz="900" kern="1200">
              <a:latin typeface="Arial Narrow" panose="020B0606020202030204" pitchFamily="34" charset="0"/>
            </a:rPr>
            <a:t> Indicative expenditure ceilings introduced in Stability Programme </a:t>
          </a:r>
        </a:p>
      </dsp:txBody>
      <dsp:txXfrm>
        <a:off x="1038772" y="1498091"/>
        <a:ext cx="1071809" cy="998728"/>
      </dsp:txXfrm>
    </dsp:sp>
    <dsp:sp modelId="{8C1F85FE-3123-47EB-AFBA-EE1ADCC11126}">
      <dsp:nvSpPr>
        <dsp:cNvPr id="0" name=""/>
        <dsp:cNvSpPr/>
      </dsp:nvSpPr>
      <dsp:spPr>
        <a:xfrm>
          <a:off x="1449836" y="1123568"/>
          <a:ext cx="249682" cy="249682"/>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CD9D644-2F49-4185-8F18-72950C70CA80}">
      <dsp:nvSpPr>
        <dsp:cNvPr id="0" name=""/>
        <dsp:cNvSpPr/>
      </dsp:nvSpPr>
      <dsp:spPr>
        <a:xfrm>
          <a:off x="2154637" y="0"/>
          <a:ext cx="881103" cy="9987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07/2022</a:t>
          </a:r>
          <a:r>
            <a:rPr lang="sk-SK" sz="900" kern="1200">
              <a:latin typeface="Arial Narrow" panose="020B0606020202030204" pitchFamily="34" charset="0"/>
            </a:rPr>
            <a:t> - Calculation of binding expenditure ceilings by CBR for 2023 and 2024</a:t>
          </a:r>
        </a:p>
      </dsp:txBody>
      <dsp:txXfrm>
        <a:off x="2154637" y="0"/>
        <a:ext cx="881103" cy="998728"/>
      </dsp:txXfrm>
    </dsp:sp>
    <dsp:sp modelId="{96A3E0B9-357B-4499-ABD3-81D80ABB8764}">
      <dsp:nvSpPr>
        <dsp:cNvPr id="0" name=""/>
        <dsp:cNvSpPr/>
      </dsp:nvSpPr>
      <dsp:spPr>
        <a:xfrm>
          <a:off x="2470347" y="1123568"/>
          <a:ext cx="249682" cy="249682"/>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3A84B8F-EDC6-4FBB-8496-9DCB4F841304}">
      <dsp:nvSpPr>
        <dsp:cNvPr id="0" name=""/>
        <dsp:cNvSpPr/>
      </dsp:nvSpPr>
      <dsp:spPr>
        <a:xfrm>
          <a:off x="3079796" y="1498091"/>
          <a:ext cx="881103" cy="9987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lvl="0" algn="ctr" defTabSz="400050">
            <a:lnSpc>
              <a:spcPct val="90000"/>
            </a:lnSpc>
            <a:spcBef>
              <a:spcPct val="0"/>
            </a:spcBef>
            <a:spcAft>
              <a:spcPct val="35000"/>
            </a:spcAft>
          </a:pPr>
          <a:r>
            <a:rPr lang="sk-SK" sz="900" b="1" kern="1200">
              <a:latin typeface="Arial Narrow" panose="020B0606020202030204" pitchFamily="34" charset="0"/>
            </a:rPr>
            <a:t>10/2022</a:t>
          </a:r>
          <a:r>
            <a:rPr lang="sk-SK" sz="900" kern="1200">
              <a:latin typeface="Arial Narrow" panose="020B0606020202030204" pitchFamily="34" charset="0"/>
            </a:rPr>
            <a:t> - Government draft budget including expenditure ceilings</a:t>
          </a:r>
        </a:p>
      </dsp:txBody>
      <dsp:txXfrm>
        <a:off x="3079796" y="1498091"/>
        <a:ext cx="881103" cy="998728"/>
      </dsp:txXfrm>
    </dsp:sp>
    <dsp:sp modelId="{717177A7-C7A1-4B32-A47B-5101E5DF1509}">
      <dsp:nvSpPr>
        <dsp:cNvPr id="0" name=""/>
        <dsp:cNvSpPr/>
      </dsp:nvSpPr>
      <dsp:spPr>
        <a:xfrm>
          <a:off x="3395506" y="1123568"/>
          <a:ext cx="249682" cy="249682"/>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67CBD07-8CB1-4626-9FB0-822B897F8790}">
      <dsp:nvSpPr>
        <dsp:cNvPr id="0" name=""/>
        <dsp:cNvSpPr/>
      </dsp:nvSpPr>
      <dsp:spPr>
        <a:xfrm>
          <a:off x="4004954" y="0"/>
          <a:ext cx="881103" cy="99872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lvl="0" algn="ctr" defTabSz="400050">
            <a:lnSpc>
              <a:spcPct val="90000"/>
            </a:lnSpc>
            <a:spcBef>
              <a:spcPct val="0"/>
            </a:spcBef>
            <a:spcAft>
              <a:spcPct val="35000"/>
            </a:spcAft>
          </a:pPr>
          <a:r>
            <a:rPr lang="sk-SK" sz="900" kern="1200">
              <a:latin typeface="Arial Narrow" panose="020B0606020202030204" pitchFamily="34" charset="0"/>
            </a:rPr>
            <a:t>as of </a:t>
          </a:r>
          <a:r>
            <a:rPr lang="sk-SK" sz="900" b="1" kern="1200">
              <a:latin typeface="Arial Narrow" panose="020B0606020202030204" pitchFamily="34" charset="0"/>
            </a:rPr>
            <a:t>01/2023</a:t>
          </a:r>
          <a:r>
            <a:rPr lang="sk-SK" sz="900" kern="1200">
              <a:latin typeface="Arial Narrow" panose="020B0606020202030204" pitchFamily="34" charset="0"/>
            </a:rPr>
            <a:t> - Compliance with expenditure ceilings</a:t>
          </a:r>
        </a:p>
      </dsp:txBody>
      <dsp:txXfrm>
        <a:off x="4004954" y="0"/>
        <a:ext cx="881103" cy="998728"/>
      </dsp:txXfrm>
    </dsp:sp>
    <dsp:sp modelId="{22078226-2DBF-4DA7-B302-FA1963530375}">
      <dsp:nvSpPr>
        <dsp:cNvPr id="0" name=""/>
        <dsp:cNvSpPr/>
      </dsp:nvSpPr>
      <dsp:spPr>
        <a:xfrm>
          <a:off x="4320665" y="1123568"/>
          <a:ext cx="249682" cy="249682"/>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hProcess11">
  <dgm:title val=""/>
  <dgm:desc val=""/>
  <dgm:catLst>
    <dgm:cat type="process" pri="8000"/>
    <dgm:cat type="convert" pri="14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hoose name="Name1">
      <dgm:if name="Name2" func="var" arg="dir" op="equ" val="norm">
        <dgm:constrLst>
          <dgm:constr type="w" for="ch" forName="arrow" refType="w"/>
          <dgm:constr type="h" for="ch" forName="arrow" refType="h" fact="0.4"/>
          <dgm:constr type="ctrY" for="ch" forName="arrow" refType="h" fact="0.5"/>
          <dgm:constr type="l" for="ch" forName="arrow"/>
          <dgm:constr type="w" for="ch" forName="points" refType="w" fact="0.9"/>
          <dgm:constr type="h" for="ch" forName="points" refType="h"/>
          <dgm:constr type="t" for="ch" forName="points"/>
          <dgm:constr type="l" for="ch" forName="points"/>
        </dgm:constrLst>
      </dgm:if>
      <dgm:else name="Name3">
        <dgm:constrLst>
          <dgm:constr type="w" for="ch" forName="arrow" refType="w"/>
          <dgm:constr type="h" for="ch" forName="arrow" refType="h" fact="0.4"/>
          <dgm:constr type="ctrY" for="ch" forName="arrow" refType="h" fact="0.5"/>
          <dgm:constr type="r" for="ch" forName="arrow" refType="w"/>
          <dgm:constr type="w" for="ch" forName="points" refType="w" fact="0.9"/>
          <dgm:constr type="h" for="ch" forName="points" refType="h"/>
          <dgm:constr type="t" for="ch" forName="points"/>
          <dgm:constr type="r" for="ch" forName="points" refType="w"/>
        </dgm:constrLst>
      </dgm:else>
    </dgm:choose>
    <dgm:ruleLst/>
    <dgm:layoutNode name="arrow" styleLbl="bgShp">
      <dgm:alg type="sp"/>
      <dgm:choose name="Name4">
        <dgm:if name="Name5" func="var" arg="dir" op="equ" val="norm">
          <dgm:shape xmlns:r="http://schemas.openxmlformats.org/officeDocument/2006/relationships" type="notchedRightArrow" r:blip="">
            <dgm:adjLst/>
          </dgm:shape>
        </dgm:if>
        <dgm:else name="Name6">
          <dgm:shape xmlns:r="http://schemas.openxmlformats.org/officeDocument/2006/relationships" rot="180" type="notchedRightArrow" r:blip="">
            <dgm:adjLst/>
          </dgm:shape>
        </dgm:else>
      </dgm:choose>
      <dgm:presOf/>
      <dgm:constrLst/>
      <dgm:ruleLst/>
    </dgm:layoutNode>
    <dgm:layoutNode name="points">
      <dgm:choose name="Name7">
        <dgm:if name="Name8" func="var" arg="dir" op="equ" val="norm">
          <dgm:alg type="lin">
            <dgm:param type="linDir" val="fromL"/>
          </dgm:alg>
        </dgm:if>
        <dgm:else name="Name9">
          <dgm:alg type="lin">
            <dgm:param type="linDir" val="fromR"/>
          </dgm:alg>
        </dgm:else>
      </dgm:choose>
      <dgm:shape xmlns:r="http://schemas.openxmlformats.org/officeDocument/2006/relationships" r:blip="">
        <dgm:adjLst/>
      </dgm:shape>
      <dgm:presOf/>
      <dgm:constrLst>
        <dgm:constr type="w" for="ch" forName="compositeA" refType="w"/>
        <dgm:constr type="h" for="ch" forName="compositeA" refType="h"/>
        <dgm:constr type="w" for="ch" forName="compositeB" refType="w" refFor="ch" refForName="compositeA" op="equ"/>
        <dgm:constr type="h" for="ch" forName="compositeB" refType="h" refFor="ch" refForName="compositeA" op="equ"/>
        <dgm:constr type="primFontSz" for="des" ptType="node" op="equ" val="65"/>
        <dgm:constr type="w" for="ch" forName="space" refType="w" refFor="ch" refForName="compositeA" op="equ" fact="0.05"/>
      </dgm:constrLst>
      <dgm:ruleLst/>
      <dgm:forEach name="Name10" axis="ch" ptType="node">
        <dgm:choose name="Name11">
          <dgm:if name="Name12" axis="self" ptType="node" func="posOdd" op="equ" val="1">
            <dgm:layoutNode name="compositeA">
              <dgm:alg type="composite"/>
              <dgm:shape xmlns:r="http://schemas.openxmlformats.org/officeDocument/2006/relationships" r:blip="">
                <dgm:adjLst/>
              </dgm:shape>
              <dgm:presOf/>
              <dgm:constrLst>
                <dgm:constr type="w" for="ch" forName="textA" refType="w"/>
                <dgm:constr type="h" for="ch" forName="textA" refType="h" fact="0.4"/>
                <dgm:constr type="t" for="ch" forName="textA"/>
                <dgm:constr type="l" for="ch" forName="textA"/>
                <dgm:constr type="h" for="ch" forName="circleA" refType="h" fact="0.1"/>
                <dgm:constr type="h" for="ch" forName="circleA" refType="w" op="lte"/>
                <dgm:constr type="w" for="ch" forName="circleA" refType="h" refFor="ch" refForName="circleA" op="equ"/>
                <dgm:constr type="ctrY" for="ch" forName="circleA" refType="h" fact="0.5"/>
                <dgm:constr type="ctrX" for="ch" forName="circleA" refType="w" refFor="ch" refForName="textA" fact="0.5"/>
                <dgm:constr type="w" for="ch" forName="spaceA" refType="w"/>
                <dgm:constr type="h" for="ch" forName="spaceA" refType="h" fact="0.4"/>
                <dgm:constr type="b" for="ch" forName="spaceA" refType="h"/>
                <dgm:constr type="l" for="ch" forName="spaceA"/>
              </dgm:constrLst>
              <dgm:ruleLst/>
              <dgm:layoutNode name="textA" styleLbl="revTx">
                <dgm:varLst>
                  <dgm:bulletEnabled val="1"/>
                </dgm:varLst>
                <dgm:alg type="tx">
                  <dgm:param type="txAnchorVert" val="b"/>
                  <dgm:param type="txAnchorVertCh" val="b"/>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A">
                <dgm:alg type="sp"/>
                <dgm:shape xmlns:r="http://schemas.openxmlformats.org/officeDocument/2006/relationships" type="ellipse" r:blip="">
                  <dgm:adjLst/>
                </dgm:shape>
                <dgm:presOf/>
                <dgm:constrLst/>
                <dgm:ruleLst/>
              </dgm:layoutNode>
              <dgm:layoutNode name="spaceA">
                <dgm:alg type="sp"/>
                <dgm:shape xmlns:r="http://schemas.openxmlformats.org/officeDocument/2006/relationships" r:blip="">
                  <dgm:adjLst/>
                </dgm:shape>
                <dgm:presOf/>
                <dgm:constrLst/>
                <dgm:ruleLst/>
              </dgm:layoutNode>
            </dgm:layoutNode>
          </dgm:if>
          <dgm:else name="Name13">
            <dgm:layoutNode name="compositeB">
              <dgm:alg type="composite"/>
              <dgm:shape xmlns:r="http://schemas.openxmlformats.org/officeDocument/2006/relationships" r:blip="">
                <dgm:adjLst/>
              </dgm:shape>
              <dgm:presOf/>
              <dgm:constrLst>
                <dgm:constr type="w" for="ch" forName="textB" refType="w"/>
                <dgm:constr type="h" for="ch" forName="textB" refType="h" fact="0.4"/>
                <dgm:constr type="b" for="ch" forName="textB" refType="h"/>
                <dgm:constr type="l" for="ch" forName="textB"/>
                <dgm:constr type="h" for="ch" forName="circleB" refType="h" fact="0.1"/>
                <dgm:constr type="w" for="ch" forName="circleB" refType="h" refFor="ch" refForName="circleB" op="equ"/>
                <dgm:constr type="h" for="ch" forName="circleB" refType="w" op="lte"/>
                <dgm:constr type="ctrY" for="ch" forName="circleB" refType="h" fact="0.5"/>
                <dgm:constr type="ctrX" for="ch" forName="circleB" refType="w" refFor="ch" refForName="textB" fact="0.5"/>
                <dgm:constr type="w" for="ch" forName="spaceB" refType="w"/>
                <dgm:constr type="h" for="ch" forName="spaceB" refType="h" fact="0.4"/>
                <dgm:constr type="t" for="ch" forName="spaceB"/>
                <dgm:constr type="l" for="ch" forName="spaceB"/>
              </dgm:constrLst>
              <dgm:ruleLst/>
              <dgm:layoutNode name="textB" styleLbl="revTx">
                <dgm:varLst>
                  <dgm:bulletEnabled val="1"/>
                </dgm:varLst>
                <dgm:alg type="tx">
                  <dgm:param type="txAnchorVert" val="t"/>
                  <dgm:param type="txAnchorVertCh" val="t"/>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B">
                <dgm:alg type="sp"/>
                <dgm:shape xmlns:r="http://schemas.openxmlformats.org/officeDocument/2006/relationships" type="ellipse" r:blip="">
                  <dgm:adjLst/>
                </dgm:shape>
                <dgm:presOf/>
                <dgm:constrLst/>
                <dgm:ruleLst/>
              </dgm:layoutNode>
              <dgm:layoutNode name="spaceB">
                <dgm:alg type="sp"/>
                <dgm:shape xmlns:r="http://schemas.openxmlformats.org/officeDocument/2006/relationships" r:blip="">
                  <dgm:adjLst/>
                </dgm:shape>
                <dgm:presOf/>
                <dgm:constrLst/>
                <dgm:ruleLst/>
              </dgm:layoutNode>
            </dgm:layoutNode>
          </dgm:else>
        </dgm:choos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11">
  <dgm:title val=""/>
  <dgm:desc val=""/>
  <dgm:catLst>
    <dgm:cat type="process" pri="8000"/>
    <dgm:cat type="convert" pri="14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hoose name="Name1">
      <dgm:if name="Name2" func="var" arg="dir" op="equ" val="norm">
        <dgm:constrLst>
          <dgm:constr type="w" for="ch" forName="arrow" refType="w"/>
          <dgm:constr type="h" for="ch" forName="arrow" refType="h" fact="0.4"/>
          <dgm:constr type="ctrY" for="ch" forName="arrow" refType="h" fact="0.5"/>
          <dgm:constr type="l" for="ch" forName="arrow"/>
          <dgm:constr type="w" for="ch" forName="points" refType="w" fact="0.9"/>
          <dgm:constr type="h" for="ch" forName="points" refType="h"/>
          <dgm:constr type="t" for="ch" forName="points"/>
          <dgm:constr type="l" for="ch" forName="points"/>
        </dgm:constrLst>
      </dgm:if>
      <dgm:else name="Name3">
        <dgm:constrLst>
          <dgm:constr type="w" for="ch" forName="arrow" refType="w"/>
          <dgm:constr type="h" for="ch" forName="arrow" refType="h" fact="0.4"/>
          <dgm:constr type="ctrY" for="ch" forName="arrow" refType="h" fact="0.5"/>
          <dgm:constr type="r" for="ch" forName="arrow" refType="w"/>
          <dgm:constr type="w" for="ch" forName="points" refType="w" fact="0.9"/>
          <dgm:constr type="h" for="ch" forName="points" refType="h"/>
          <dgm:constr type="t" for="ch" forName="points"/>
          <dgm:constr type="r" for="ch" forName="points" refType="w"/>
        </dgm:constrLst>
      </dgm:else>
    </dgm:choose>
    <dgm:ruleLst/>
    <dgm:layoutNode name="arrow" styleLbl="bgShp">
      <dgm:alg type="sp"/>
      <dgm:choose name="Name4">
        <dgm:if name="Name5" func="var" arg="dir" op="equ" val="norm">
          <dgm:shape xmlns:r="http://schemas.openxmlformats.org/officeDocument/2006/relationships" type="notchedRightArrow" r:blip="">
            <dgm:adjLst/>
          </dgm:shape>
        </dgm:if>
        <dgm:else name="Name6">
          <dgm:shape xmlns:r="http://schemas.openxmlformats.org/officeDocument/2006/relationships" rot="180" type="notchedRightArrow" r:blip="">
            <dgm:adjLst/>
          </dgm:shape>
        </dgm:else>
      </dgm:choose>
      <dgm:presOf/>
      <dgm:constrLst/>
      <dgm:ruleLst/>
    </dgm:layoutNode>
    <dgm:layoutNode name="points">
      <dgm:choose name="Name7">
        <dgm:if name="Name8" func="var" arg="dir" op="equ" val="norm">
          <dgm:alg type="lin">
            <dgm:param type="linDir" val="fromL"/>
          </dgm:alg>
        </dgm:if>
        <dgm:else name="Name9">
          <dgm:alg type="lin">
            <dgm:param type="linDir" val="fromR"/>
          </dgm:alg>
        </dgm:else>
      </dgm:choose>
      <dgm:shape xmlns:r="http://schemas.openxmlformats.org/officeDocument/2006/relationships" r:blip="">
        <dgm:adjLst/>
      </dgm:shape>
      <dgm:presOf/>
      <dgm:constrLst>
        <dgm:constr type="w" for="ch" forName="compositeA" refType="w"/>
        <dgm:constr type="h" for="ch" forName="compositeA" refType="h"/>
        <dgm:constr type="w" for="ch" forName="compositeB" refType="w" refFor="ch" refForName="compositeA" op="equ"/>
        <dgm:constr type="h" for="ch" forName="compositeB" refType="h" refFor="ch" refForName="compositeA" op="equ"/>
        <dgm:constr type="primFontSz" for="des" ptType="node" op="equ" val="65"/>
        <dgm:constr type="w" for="ch" forName="space" refType="w" refFor="ch" refForName="compositeA" op="equ" fact="0.05"/>
      </dgm:constrLst>
      <dgm:ruleLst/>
      <dgm:forEach name="Name10" axis="ch" ptType="node">
        <dgm:choose name="Name11">
          <dgm:if name="Name12" axis="self" ptType="node" func="posOdd" op="equ" val="1">
            <dgm:layoutNode name="compositeA">
              <dgm:alg type="composite"/>
              <dgm:shape xmlns:r="http://schemas.openxmlformats.org/officeDocument/2006/relationships" r:blip="">
                <dgm:adjLst/>
              </dgm:shape>
              <dgm:presOf/>
              <dgm:constrLst>
                <dgm:constr type="w" for="ch" forName="textA" refType="w"/>
                <dgm:constr type="h" for="ch" forName="textA" refType="h" fact="0.4"/>
                <dgm:constr type="t" for="ch" forName="textA"/>
                <dgm:constr type="l" for="ch" forName="textA"/>
                <dgm:constr type="h" for="ch" forName="circleA" refType="h" fact="0.1"/>
                <dgm:constr type="h" for="ch" forName="circleA" refType="w" op="lte"/>
                <dgm:constr type="w" for="ch" forName="circleA" refType="h" refFor="ch" refForName="circleA" op="equ"/>
                <dgm:constr type="ctrY" for="ch" forName="circleA" refType="h" fact="0.5"/>
                <dgm:constr type="ctrX" for="ch" forName="circleA" refType="w" refFor="ch" refForName="textA" fact="0.5"/>
                <dgm:constr type="w" for="ch" forName="spaceA" refType="w"/>
                <dgm:constr type="h" for="ch" forName="spaceA" refType="h" fact="0.4"/>
                <dgm:constr type="b" for="ch" forName="spaceA" refType="h"/>
                <dgm:constr type="l" for="ch" forName="spaceA"/>
              </dgm:constrLst>
              <dgm:ruleLst/>
              <dgm:layoutNode name="textA" styleLbl="revTx">
                <dgm:varLst>
                  <dgm:bulletEnabled val="1"/>
                </dgm:varLst>
                <dgm:alg type="tx">
                  <dgm:param type="txAnchorVert" val="b"/>
                  <dgm:param type="txAnchorVertCh" val="b"/>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A">
                <dgm:alg type="sp"/>
                <dgm:shape xmlns:r="http://schemas.openxmlformats.org/officeDocument/2006/relationships" type="ellipse" r:blip="">
                  <dgm:adjLst/>
                </dgm:shape>
                <dgm:presOf/>
                <dgm:constrLst/>
                <dgm:ruleLst/>
              </dgm:layoutNode>
              <dgm:layoutNode name="spaceA">
                <dgm:alg type="sp"/>
                <dgm:shape xmlns:r="http://schemas.openxmlformats.org/officeDocument/2006/relationships" r:blip="">
                  <dgm:adjLst/>
                </dgm:shape>
                <dgm:presOf/>
                <dgm:constrLst/>
                <dgm:ruleLst/>
              </dgm:layoutNode>
            </dgm:layoutNode>
          </dgm:if>
          <dgm:else name="Name13">
            <dgm:layoutNode name="compositeB">
              <dgm:alg type="composite"/>
              <dgm:shape xmlns:r="http://schemas.openxmlformats.org/officeDocument/2006/relationships" r:blip="">
                <dgm:adjLst/>
              </dgm:shape>
              <dgm:presOf/>
              <dgm:constrLst>
                <dgm:constr type="w" for="ch" forName="textB" refType="w"/>
                <dgm:constr type="h" for="ch" forName="textB" refType="h" fact="0.4"/>
                <dgm:constr type="b" for="ch" forName="textB" refType="h"/>
                <dgm:constr type="l" for="ch" forName="textB"/>
                <dgm:constr type="h" for="ch" forName="circleB" refType="h" fact="0.1"/>
                <dgm:constr type="w" for="ch" forName="circleB" refType="h" refFor="ch" refForName="circleB" op="equ"/>
                <dgm:constr type="h" for="ch" forName="circleB" refType="w" op="lte"/>
                <dgm:constr type="ctrY" for="ch" forName="circleB" refType="h" fact="0.5"/>
                <dgm:constr type="ctrX" for="ch" forName="circleB" refType="w" refFor="ch" refForName="textB" fact="0.5"/>
                <dgm:constr type="w" for="ch" forName="spaceB" refType="w"/>
                <dgm:constr type="h" for="ch" forName="spaceB" refType="h" fact="0.4"/>
                <dgm:constr type="t" for="ch" forName="spaceB"/>
                <dgm:constr type="l" for="ch" forName="spaceB"/>
              </dgm:constrLst>
              <dgm:ruleLst/>
              <dgm:layoutNode name="textB" styleLbl="revTx">
                <dgm:varLst>
                  <dgm:bulletEnabled val="1"/>
                </dgm:varLst>
                <dgm:alg type="tx">
                  <dgm:param type="txAnchorVert" val="t"/>
                  <dgm:param type="txAnchorVertCh" val="t"/>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B">
                <dgm:alg type="sp"/>
                <dgm:shape xmlns:r="http://schemas.openxmlformats.org/officeDocument/2006/relationships" type="ellipse" r:blip="">
                  <dgm:adjLst/>
                </dgm:shape>
                <dgm:presOf/>
                <dgm:constrLst/>
                <dgm:ruleLst/>
              </dgm:layoutNode>
              <dgm:layoutNode name="spaceB">
                <dgm:alg type="sp"/>
                <dgm:shape xmlns:r="http://schemas.openxmlformats.org/officeDocument/2006/relationships" r:blip="">
                  <dgm:adjLst/>
                </dgm:shape>
                <dgm:presOf/>
                <dgm:constrLst/>
                <dgm:ruleLst/>
              </dgm:layoutNode>
            </dgm:layoutNode>
          </dgm:else>
        </dgm:choos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hyperlink" Target="#Obsah_Content!A1"/></Relationships>
</file>

<file path=xl/drawings/_rels/drawing12.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hyperlink" Target="#Obsah_Content!A1"/><Relationship Id="rId4"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Obsah_Content!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Obsah_Content!A1"/><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hyperlink" Target="#Obsah_Content!A1"/><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hyperlink" Target="#Obsah_Content!A1"/></Relationships>
</file>

<file path=xl/drawings/_rels/drawing24.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41.xml"/><Relationship Id="rId1" Type="http://schemas.openxmlformats.org/officeDocument/2006/relationships/chart" Target="../charts/chart40.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hyperlink" Target="#Obsah_Content!A1"/><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hyperlink" Target="#Obsah_Content!A1"/></Relationships>
</file>

<file path=xl/drawings/_rels/drawing2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2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hyperlink" Target="#Obsah_Content!A1"/></Relationships>
</file>

<file path=xl/drawings/_rels/drawing2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3.xml"/><Relationship Id="rId1" Type="http://schemas.openxmlformats.org/officeDocument/2006/relationships/chart" Target="../charts/chart52.xml"/><Relationship Id="rId5" Type="http://schemas.openxmlformats.org/officeDocument/2006/relationships/chart" Target="../charts/chart55.xml"/><Relationship Id="rId4" Type="http://schemas.openxmlformats.org/officeDocument/2006/relationships/chart" Target="../charts/chart54.xml"/></Relationships>
</file>

<file path=xl/drawings/_rels/drawing3.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7.xml"/><Relationship Id="rId1" Type="http://schemas.openxmlformats.org/officeDocument/2006/relationships/chart" Target="../charts/chart56.xml"/></Relationships>
</file>

<file path=xl/drawings/_rels/drawing3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3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59.xml"/><Relationship Id="rId1" Type="http://schemas.openxmlformats.org/officeDocument/2006/relationships/chart" Target="../charts/chart58.xml"/></Relationships>
</file>

<file path=xl/drawings/_rels/drawing37.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1.xml"/><Relationship Id="rId1" Type="http://schemas.openxmlformats.org/officeDocument/2006/relationships/chart" Target="../charts/chart60.xml"/></Relationships>
</file>

<file path=xl/drawings/_rels/drawing38.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3.xml"/><Relationship Id="rId1" Type="http://schemas.openxmlformats.org/officeDocument/2006/relationships/chart" Target="../charts/chart62.xml"/></Relationships>
</file>

<file path=xl/drawings/_rels/drawing39.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65.xml"/><Relationship Id="rId1" Type="http://schemas.openxmlformats.org/officeDocument/2006/relationships/chart" Target="../charts/chart64.xml"/></Relationships>
</file>

<file path=xl/drawings/_rels/drawing4.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hyperlink" Target="#Obsah_Content!A1"/><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4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41.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hyperlink" Target="#Obsah_Content!A1"/></Relationships>
</file>

<file path=xl/drawings/_rels/drawing44.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Obsah_Content!A1"/><Relationship Id="rId1" Type="http://schemas.openxmlformats.org/officeDocument/2006/relationships/chart" Target="../charts/chart68.xml"/><Relationship Id="rId5" Type="http://schemas.openxmlformats.org/officeDocument/2006/relationships/chart" Target="../charts/chart71.xml"/><Relationship Id="rId4" Type="http://schemas.openxmlformats.org/officeDocument/2006/relationships/chart" Target="../charts/chart70.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hyperlink" Target="#Obsah_Content!A1"/><Relationship Id="rId5" Type="http://schemas.openxmlformats.org/officeDocument/2006/relationships/chart" Target="../charts/chart75.xml"/><Relationship Id="rId4" Type="http://schemas.openxmlformats.org/officeDocument/2006/relationships/chart" Target="../charts/chart74.xml"/></Relationships>
</file>

<file path=xl/drawings/_rels/drawing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3.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76.xml"/></Relationships>
</file>

<file path=xl/drawings/_rels/drawing54.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78.xml"/><Relationship Id="rId1" Type="http://schemas.openxmlformats.org/officeDocument/2006/relationships/chart" Target="../charts/chart77.xml"/></Relationships>
</file>

<file path=xl/drawings/_rels/drawing5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58.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79.xml"/></Relationships>
</file>

<file path=xl/drawings/_rels/drawing59.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80.xml"/></Relationships>
</file>

<file path=xl/drawings/_rels/drawing6.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8.xml"/><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82.xml"/><Relationship Id="rId1" Type="http://schemas.openxmlformats.org/officeDocument/2006/relationships/chart" Target="../charts/chart81.xml"/></Relationships>
</file>

<file path=xl/drawings/_rels/drawing61.xml.rels><?xml version="1.0" encoding="UTF-8" standalone="yes"?>
<Relationships xmlns="http://schemas.openxmlformats.org/package/2006/relationships"><Relationship Id="rId2" Type="http://schemas.openxmlformats.org/officeDocument/2006/relationships/hyperlink" Target="#Obsah_Content!A1"/><Relationship Id="rId1" Type="http://schemas.openxmlformats.org/officeDocument/2006/relationships/chart" Target="../charts/chart83.xml"/></Relationships>
</file>

<file path=xl/drawings/_rels/drawing62.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hyperlink" Target="#Obsah_Content!A1"/><Relationship Id="rId1" Type="http://schemas.openxmlformats.org/officeDocument/2006/relationships/chart" Target="../charts/chart84.xml"/></Relationships>
</file>

<file path=xl/drawings/_rels/drawing6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6.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7.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69.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Obsah_Content!A1"/><Relationship Id="rId4" Type="http://schemas.openxmlformats.org/officeDocument/2006/relationships/chart" Target="../charts/chart12.xml"/></Relationships>
</file>

<file path=xl/drawings/_rels/drawing70.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1.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2.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3.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4.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5.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76.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hyperlink" Target="#Obsah_Content!A1"/><Relationship Id="rId1" Type="http://schemas.openxmlformats.org/officeDocument/2006/relationships/chart" Target="../charts/chart86.xml"/></Relationships>
</file>

<file path=xl/drawings/_rels/drawing77.xml.rels><?xml version="1.0" encoding="UTF-8" standalone="yes"?>
<Relationships xmlns="http://schemas.openxmlformats.org/package/2006/relationships"><Relationship Id="rId3" Type="http://schemas.openxmlformats.org/officeDocument/2006/relationships/hyperlink" Target="#Obsah_Content!A1"/><Relationship Id="rId2" Type="http://schemas.openxmlformats.org/officeDocument/2006/relationships/chart" Target="../charts/chart89.xml"/><Relationship Id="rId1" Type="http://schemas.openxmlformats.org/officeDocument/2006/relationships/chart" Target="../charts/chart88.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4" Type="http://schemas.openxmlformats.org/officeDocument/2006/relationships/chart" Target="../charts/chart93.xml"/></Relationships>
</file>

<file path=xl/drawings/_rels/drawing8.xml.rels><?xml version="1.0" encoding="UTF-8" standalone="yes"?>
<Relationships xmlns="http://schemas.openxmlformats.org/package/2006/relationships"><Relationship Id="rId1" Type="http://schemas.openxmlformats.org/officeDocument/2006/relationships/hyperlink" Target="#Obsah_Content!A1"/></Relationships>
</file>

<file path=xl/drawings/_rels/drawing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Obsah_Content!A1"/><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725223</xdr:colOff>
      <xdr:row>1</xdr:row>
      <xdr:rowOff>5094</xdr:rowOff>
    </xdr:to>
    <xdr:sp macro="" textlink="">
      <xdr:nvSpPr>
        <xdr:cNvPr id="3" name="Obdĺžnik 2">
          <a:hlinkClick xmlns:r="http://schemas.openxmlformats.org/officeDocument/2006/relationships" r:id="rId1"/>
        </xdr:cNvPr>
        <xdr:cNvSpPr/>
      </xdr:nvSpPr>
      <xdr:spPr>
        <a:xfrm>
          <a:off x="0" y="0"/>
          <a:ext cx="725223" cy="17318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2</xdr:row>
      <xdr:rowOff>74082</xdr:rowOff>
    </xdr:from>
    <xdr:to>
      <xdr:col>2</xdr:col>
      <xdr:colOff>449250</xdr:colOff>
      <xdr:row>13</xdr:row>
      <xdr:rowOff>67857</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18</xdr:row>
      <xdr:rowOff>31749</xdr:rowOff>
    </xdr:from>
    <xdr:to>
      <xdr:col>2</xdr:col>
      <xdr:colOff>449250</xdr:colOff>
      <xdr:row>29</xdr:row>
      <xdr:rowOff>35049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118005</xdr:colOff>
      <xdr:row>1</xdr:row>
      <xdr:rowOff>68449</xdr:rowOff>
    </xdr:to>
    <xdr:sp macro="" textlink="">
      <xdr:nvSpPr>
        <xdr:cNvPr id="5" name="Obdĺžnik 4">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197</xdr:row>
      <xdr:rowOff>89647</xdr:rowOff>
    </xdr:from>
    <xdr:to>
      <xdr:col>10</xdr:col>
      <xdr:colOff>0</xdr:colOff>
      <xdr:row>213</xdr:row>
      <xdr:rowOff>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80682</xdr:rowOff>
    </xdr:from>
    <xdr:to>
      <xdr:col>4</xdr:col>
      <xdr:colOff>506682</xdr:colOff>
      <xdr:row>13</xdr:row>
      <xdr:rowOff>82658</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26894</xdr:rowOff>
    </xdr:from>
    <xdr:to>
      <xdr:col>4</xdr:col>
      <xdr:colOff>506682</xdr:colOff>
      <xdr:row>28</xdr:row>
      <xdr:rowOff>28871</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1</xdr:col>
      <xdr:colOff>118005</xdr:colOff>
      <xdr:row>1</xdr:row>
      <xdr:rowOff>36699</xdr:rowOff>
    </xdr:to>
    <xdr:sp macro="" textlink="">
      <xdr:nvSpPr>
        <xdr:cNvPr id="8" name="Obdĺžnik 7">
          <a:hlinkClick xmlns:r="http://schemas.openxmlformats.org/officeDocument/2006/relationships" r:id="rId4"/>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3</xdr:row>
      <xdr:rowOff>66675</xdr:rowOff>
    </xdr:from>
    <xdr:to>
      <xdr:col>1</xdr:col>
      <xdr:colOff>3067049</xdr:colOff>
      <xdr:row>12</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47624</xdr:colOff>
      <xdr:row>17</xdr:row>
      <xdr:rowOff>66675</xdr:rowOff>
    </xdr:from>
    <xdr:to>
      <xdr:col>1</xdr:col>
      <xdr:colOff>3067049</xdr:colOff>
      <xdr:row>26</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6" name="Obdĺžnik 5">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3314700</xdr:colOff>
      <xdr:row>14</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1</xdr:col>
      <xdr:colOff>3314700</xdr:colOff>
      <xdr:row>29</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6" name="Obdĺžnik 5">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753005</xdr:colOff>
      <xdr:row>1</xdr:row>
      <xdr:rowOff>61912</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15875</xdr:rowOff>
    </xdr:from>
    <xdr:to>
      <xdr:col>6</xdr:col>
      <xdr:colOff>10582</xdr:colOff>
      <xdr:row>17</xdr:row>
      <xdr:rowOff>87840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79374</xdr:rowOff>
    </xdr:from>
    <xdr:to>
      <xdr:col>6</xdr:col>
      <xdr:colOff>42332</xdr:colOff>
      <xdr:row>36</xdr:row>
      <xdr:rowOff>31747</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555625</xdr:colOff>
      <xdr:row>4</xdr:row>
      <xdr:rowOff>31751</xdr:rowOff>
    </xdr:from>
    <xdr:to>
      <xdr:col>13</xdr:col>
      <xdr:colOff>621769</xdr:colOff>
      <xdr:row>17</xdr:row>
      <xdr:rowOff>103716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603250</xdr:colOff>
      <xdr:row>22</xdr:row>
      <xdr:rowOff>71437</xdr:rowOff>
    </xdr:from>
    <xdr:to>
      <xdr:col>13</xdr:col>
      <xdr:colOff>701144</xdr:colOff>
      <xdr:row>36</xdr:row>
      <xdr:rowOff>23810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61912</xdr:rowOff>
    </xdr:to>
    <xdr:sp macro="" textlink="">
      <xdr:nvSpPr>
        <xdr:cNvPr id="11" name="Obdĺžnik 10">
          <a:hlinkClick xmlns:r="http://schemas.openxmlformats.org/officeDocument/2006/relationships" r:id="rId5"/>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118005</xdr:colOff>
      <xdr:row>1</xdr:row>
      <xdr:rowOff>55375</xdr:rowOff>
    </xdr:to>
    <xdr:sp macro="" textlink="">
      <xdr:nvSpPr>
        <xdr:cNvPr id="5" name="Obdĺžnik 4">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1</xdr:row>
      <xdr:rowOff>61383</xdr:rowOff>
    </xdr:to>
    <xdr:sp macro="" textlink="">
      <xdr:nvSpPr>
        <xdr:cNvPr id="3" name="Zaoblený obdĺžnik 2">
          <a:hlinkClick xmlns:r="http://schemas.openxmlformats.org/officeDocument/2006/relationships" r:id="rId1"/>
        </xdr:cNvPr>
        <xdr:cNvSpPr/>
      </xdr:nvSpPr>
      <xdr:spPr>
        <a:xfrm>
          <a:off x="10683240" y="0"/>
          <a:ext cx="0" cy="22902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267417</xdr:colOff>
      <xdr:row>1</xdr:row>
      <xdr:rowOff>55375</xdr:rowOff>
    </xdr:to>
    <xdr:sp macro="" textlink="">
      <xdr:nvSpPr>
        <xdr:cNvPr id="6" name="Obdĺžnik 5">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347869</xdr:colOff>
      <xdr:row>4</xdr:row>
      <xdr:rowOff>140804</xdr:rowOff>
    </xdr:from>
    <xdr:to>
      <xdr:col>8</xdr:col>
      <xdr:colOff>592361</xdr:colOff>
      <xdr:row>22</xdr:row>
      <xdr:rowOff>157623</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1466021</xdr:colOff>
      <xdr:row>4</xdr:row>
      <xdr:rowOff>66261</xdr:rowOff>
    </xdr:from>
    <xdr:to>
      <xdr:col>17</xdr:col>
      <xdr:colOff>385296</xdr:colOff>
      <xdr:row>22</xdr:row>
      <xdr:rowOff>83080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0.03271</cdr:x>
      <cdr:y>0.21175</cdr:y>
    </cdr:from>
    <cdr:to>
      <cdr:x>0.94291</cdr:x>
      <cdr:y>0.21175</cdr:y>
    </cdr:to>
    <cdr:cxnSp macro="">
      <cdr:nvCxnSpPr>
        <cdr:cNvPr id="3" name="Rovná spojnica 2"/>
        <cdr:cNvCxnSpPr/>
      </cdr:nvCxnSpPr>
      <cdr:spPr>
        <a:xfrm xmlns:a="http://schemas.openxmlformats.org/drawingml/2006/main">
          <a:off x="253971" y="666514"/>
          <a:ext cx="7067856"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0.49424</cdr:x>
      <cdr:y>0.66542</cdr:y>
    </cdr:from>
    <cdr:to>
      <cdr:x>0.82724</cdr:x>
      <cdr:y>0.74592</cdr:y>
    </cdr:to>
    <cdr:sp macro="" textlink="">
      <cdr:nvSpPr>
        <cdr:cNvPr id="5" name="BlokTextu 1"/>
        <cdr:cNvSpPr txBox="1"/>
      </cdr:nvSpPr>
      <cdr:spPr>
        <a:xfrm xmlns:a="http://schemas.openxmlformats.org/drawingml/2006/main">
          <a:off x="3940423" y="2053560"/>
          <a:ext cx="2654908" cy="2484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Vplyvy mimo </a:t>
          </a:r>
          <a:r>
            <a:rPr lang="sk-SK" sz="900" baseline="0">
              <a:latin typeface="Arial Narrow" panose="020B0606020202030204" pitchFamily="34" charset="0"/>
            </a:rPr>
            <a:t>COVID-19 (3073 mil. eur)</a:t>
          </a:r>
          <a:endParaRPr lang="sk-SK" sz="900">
            <a:latin typeface="Arial Narrow" panose="020B0606020202030204" pitchFamily="34" charset="0"/>
          </a:endParaRPr>
        </a:p>
      </cdr:txBody>
    </cdr:sp>
  </cdr:relSizeAnchor>
  <cdr:relSizeAnchor xmlns:cdr="http://schemas.openxmlformats.org/drawingml/2006/chartDrawing">
    <cdr:from>
      <cdr:x>0.03345</cdr:x>
      <cdr:y>0.92361</cdr:y>
    </cdr:from>
    <cdr:to>
      <cdr:x>0.94283</cdr:x>
      <cdr:y>0.92726</cdr:y>
    </cdr:to>
    <cdr:cxnSp macro="">
      <cdr:nvCxnSpPr>
        <cdr:cNvPr id="8" name="Rovná spojnica 7"/>
        <cdr:cNvCxnSpPr/>
      </cdr:nvCxnSpPr>
      <cdr:spPr>
        <a:xfrm xmlns:a="http://schemas.openxmlformats.org/drawingml/2006/main" flipV="1">
          <a:off x="259715" y="2907196"/>
          <a:ext cx="7061431" cy="1148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0.06293</cdr:x>
      <cdr:y>0.21499</cdr:y>
    </cdr:from>
    <cdr:to>
      <cdr:x>0.94347</cdr:x>
      <cdr:y>0.21499</cdr:y>
    </cdr:to>
    <cdr:cxnSp macro="">
      <cdr:nvCxnSpPr>
        <cdr:cNvPr id="3" name="Rovná spojnica 2"/>
        <cdr:cNvCxnSpPr/>
      </cdr:nvCxnSpPr>
      <cdr:spPr>
        <a:xfrm xmlns:a="http://schemas.openxmlformats.org/drawingml/2006/main">
          <a:off x="488674" y="676718"/>
          <a:ext cx="6837494"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0.49424</cdr:x>
      <cdr:y>0.66542</cdr:y>
    </cdr:from>
    <cdr:to>
      <cdr:x>0.82724</cdr:x>
      <cdr:y>0.74592</cdr:y>
    </cdr:to>
    <cdr:sp macro="" textlink="">
      <cdr:nvSpPr>
        <cdr:cNvPr id="5" name="BlokTextu 1"/>
        <cdr:cNvSpPr txBox="1"/>
      </cdr:nvSpPr>
      <cdr:spPr>
        <a:xfrm xmlns:a="http://schemas.openxmlformats.org/drawingml/2006/main">
          <a:off x="3940423" y="2053560"/>
          <a:ext cx="2654908" cy="2484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900">
              <a:latin typeface="Arial Narrow" panose="020B0606020202030204" pitchFamily="34" charset="0"/>
            </a:rPr>
            <a:t>Vplyvy mimo </a:t>
          </a:r>
          <a:r>
            <a:rPr lang="sk-SK" sz="900" baseline="0">
              <a:latin typeface="Arial Narrow" panose="020B0606020202030204" pitchFamily="34" charset="0"/>
            </a:rPr>
            <a:t>COVID-19 (3073 mil. eur)</a:t>
          </a:r>
          <a:endParaRPr lang="sk-SK" sz="900">
            <a:latin typeface="Arial Narrow" panose="020B0606020202030204" pitchFamily="34" charset="0"/>
          </a:endParaRPr>
        </a:p>
      </cdr:txBody>
    </cdr:sp>
  </cdr:relSizeAnchor>
  <cdr:relSizeAnchor xmlns:cdr="http://schemas.openxmlformats.org/drawingml/2006/chartDrawing">
    <cdr:from>
      <cdr:x>0.06507</cdr:x>
      <cdr:y>0.92886</cdr:y>
    </cdr:from>
    <cdr:to>
      <cdr:x>0.93865</cdr:x>
      <cdr:y>0.93236</cdr:y>
    </cdr:to>
    <cdr:cxnSp macro="">
      <cdr:nvCxnSpPr>
        <cdr:cNvPr id="8" name="Rovná spojnica 7"/>
        <cdr:cNvCxnSpPr/>
      </cdr:nvCxnSpPr>
      <cdr:spPr>
        <a:xfrm xmlns:a="http://schemas.openxmlformats.org/drawingml/2006/main" flipV="1">
          <a:off x="505240" y="2923720"/>
          <a:ext cx="6783456" cy="1103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0</xdr:col>
      <xdr:colOff>182375</xdr:colOff>
      <xdr:row>3</xdr:row>
      <xdr:rowOff>47625</xdr:rowOff>
    </xdr:from>
    <xdr:to>
      <xdr:col>6</xdr:col>
      <xdr:colOff>465667</xdr:colOff>
      <xdr:row>17</xdr:row>
      <xdr:rowOff>31750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725223</xdr:colOff>
      <xdr:row>1</xdr:row>
      <xdr:rowOff>0</xdr:rowOff>
    </xdr:to>
    <xdr:sp macro="" textlink="">
      <xdr:nvSpPr>
        <xdr:cNvPr id="8" name="Obdĺžnik 7">
          <a:hlinkClick xmlns:r="http://schemas.openxmlformats.org/officeDocument/2006/relationships" r:id="rId2"/>
        </xdr:cNvPr>
        <xdr:cNvSpPr/>
      </xdr:nvSpPr>
      <xdr:spPr>
        <a:xfrm>
          <a:off x="0" y="0"/>
          <a:ext cx="725223" cy="21926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69273</xdr:colOff>
      <xdr:row>33</xdr:row>
      <xdr:rowOff>164522</xdr:rowOff>
    </xdr:from>
    <xdr:to>
      <xdr:col>6</xdr:col>
      <xdr:colOff>352565</xdr:colOff>
      <xdr:row>46</xdr:row>
      <xdr:rowOff>105352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129886</xdr:colOff>
      <xdr:row>3</xdr:row>
      <xdr:rowOff>43296</xdr:rowOff>
    </xdr:from>
    <xdr:to>
      <xdr:col>13</xdr:col>
      <xdr:colOff>398317</xdr:colOff>
      <xdr:row>18</xdr:row>
      <xdr:rowOff>5962</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441613</xdr:colOff>
      <xdr:row>34</xdr:row>
      <xdr:rowOff>34637</xdr:rowOff>
    </xdr:from>
    <xdr:to>
      <xdr:col>14</xdr:col>
      <xdr:colOff>320385</xdr:colOff>
      <xdr:row>48</xdr:row>
      <xdr:rowOff>144508</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2" name="Zaoblený obdĺžnik 1">
          <a:hlinkClick xmlns:r="http://schemas.openxmlformats.org/officeDocument/2006/relationships" r:id="rId1"/>
        </xdr:cNvPr>
        <xdr:cNvSpPr/>
      </xdr:nvSpPr>
      <xdr:spPr>
        <a:xfrm>
          <a:off x="1219200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3" name="Zaoblený obdĺžnik 2">
          <a:hlinkClick xmlns:r="http://schemas.openxmlformats.org/officeDocument/2006/relationships" r:id="rId1"/>
        </xdr:cNvPr>
        <xdr:cNvSpPr/>
      </xdr:nvSpPr>
      <xdr:spPr>
        <a:xfrm>
          <a:off x="1219200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349250</xdr:colOff>
      <xdr:row>38</xdr:row>
      <xdr:rowOff>57727</xdr:rowOff>
    </xdr:from>
    <xdr:to>
      <xdr:col>4</xdr:col>
      <xdr:colOff>639907</xdr:colOff>
      <xdr:row>49</xdr:row>
      <xdr:rowOff>53109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261793</xdr:colOff>
      <xdr:row>49</xdr:row>
      <xdr:rowOff>55995</xdr:rowOff>
    </xdr:from>
    <xdr:to>
      <xdr:col>4</xdr:col>
      <xdr:colOff>552450</xdr:colOff>
      <xdr:row>60</xdr:row>
      <xdr:rowOff>51377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305954</xdr:colOff>
      <xdr:row>21</xdr:row>
      <xdr:rowOff>30018</xdr:rowOff>
    </xdr:from>
    <xdr:to>
      <xdr:col>4</xdr:col>
      <xdr:colOff>663864</xdr:colOff>
      <xdr:row>38</xdr:row>
      <xdr:rowOff>86590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210705</xdr:colOff>
      <xdr:row>39</xdr:row>
      <xdr:rowOff>92363</xdr:rowOff>
    </xdr:from>
    <xdr:to>
      <xdr:col>14</xdr:col>
      <xdr:colOff>581025</xdr:colOff>
      <xdr:row>50</xdr:row>
      <xdr:rowOff>87745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244476</xdr:colOff>
      <xdr:row>50</xdr:row>
      <xdr:rowOff>142586</xdr:rowOff>
    </xdr:from>
    <xdr:to>
      <xdr:col>15</xdr:col>
      <xdr:colOff>43296</xdr:colOff>
      <xdr:row>61</xdr:row>
      <xdr:rowOff>137968</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305954</xdr:colOff>
      <xdr:row>21</xdr:row>
      <xdr:rowOff>30018</xdr:rowOff>
    </xdr:from>
    <xdr:to>
      <xdr:col>15</xdr:col>
      <xdr:colOff>265545</xdr:colOff>
      <xdr:row>38</xdr:row>
      <xdr:rowOff>86590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1</xdr:col>
      <xdr:colOff>260880</xdr:colOff>
      <xdr:row>1</xdr:row>
      <xdr:rowOff>61912</xdr:rowOff>
    </xdr:to>
    <xdr:sp macro="" textlink="">
      <xdr:nvSpPr>
        <xdr:cNvPr id="11" name="Obdĺžnik 10">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3" name="Zaoblený obdĺžnik 2">
          <a:hlinkClick xmlns:r="http://schemas.openxmlformats.org/officeDocument/2006/relationships" r:id="rId1"/>
        </xdr:cNvPr>
        <xdr:cNvSpPr/>
      </xdr:nvSpPr>
      <xdr:spPr>
        <a:xfrm>
          <a:off x="10683240" y="0"/>
          <a:ext cx="0" cy="22902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0</xdr:row>
      <xdr:rowOff>0</xdr:rowOff>
    </xdr:from>
    <xdr:to>
      <xdr:col>12</xdr:col>
      <xdr:colOff>0</xdr:colOff>
      <xdr:row>1</xdr:row>
      <xdr:rowOff>61383</xdr:rowOff>
    </xdr:to>
    <xdr:sp macro="" textlink="">
      <xdr:nvSpPr>
        <xdr:cNvPr id="6" name="Zaoblený obdĺžnik 5">
          <a:hlinkClick xmlns:r="http://schemas.openxmlformats.org/officeDocument/2006/relationships" r:id="rId1"/>
        </xdr:cNvPr>
        <xdr:cNvSpPr/>
      </xdr:nvSpPr>
      <xdr:spPr>
        <a:xfrm>
          <a:off x="13744575" y="0"/>
          <a:ext cx="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1</xdr:col>
      <xdr:colOff>267417</xdr:colOff>
      <xdr:row>1</xdr:row>
      <xdr:rowOff>55375</xdr:rowOff>
    </xdr:to>
    <xdr:sp macro="" textlink="">
      <xdr:nvSpPr>
        <xdr:cNvPr id="8" name="Obdĺžnik 7">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498230</xdr:colOff>
      <xdr:row>2</xdr:row>
      <xdr:rowOff>73270</xdr:rowOff>
    </xdr:from>
    <xdr:to>
      <xdr:col>8</xdr:col>
      <xdr:colOff>553210</xdr:colOff>
      <xdr:row>25</xdr:row>
      <xdr:rowOff>112102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388327</xdr:colOff>
      <xdr:row>2</xdr:row>
      <xdr:rowOff>80597</xdr:rowOff>
    </xdr:from>
    <xdr:to>
      <xdr:col>20</xdr:col>
      <xdr:colOff>597172</xdr:colOff>
      <xdr:row>25</xdr:row>
      <xdr:rowOff>119429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0.02655</cdr:x>
      <cdr:y>0.17938</cdr:y>
    </cdr:from>
    <cdr:to>
      <cdr:x>0.95545</cdr:x>
      <cdr:y>0.17999</cdr:y>
    </cdr:to>
    <cdr:cxnSp macro="">
      <cdr:nvCxnSpPr>
        <cdr:cNvPr id="3" name="Rovná spojnica 2"/>
        <cdr:cNvCxnSpPr/>
      </cdr:nvCxnSpPr>
      <cdr:spPr>
        <a:xfrm xmlns:a="http://schemas.openxmlformats.org/drawingml/2006/main">
          <a:off x="200430" y="702220"/>
          <a:ext cx="7013587" cy="238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0.60868</cdr:x>
      <cdr:y>0.60588</cdr:y>
    </cdr:from>
    <cdr:to>
      <cdr:x>1</cdr:x>
      <cdr:y>0.70834</cdr:y>
    </cdr:to>
    <cdr:sp macro="" textlink="">
      <cdr:nvSpPr>
        <cdr:cNvPr id="6" name="BlokTextu 5"/>
        <cdr:cNvSpPr txBox="1"/>
      </cdr:nvSpPr>
      <cdr:spPr>
        <a:xfrm xmlns:a="http://schemas.openxmlformats.org/drawingml/2006/main">
          <a:off x="4719861" y="2623503"/>
          <a:ext cx="3034396" cy="4436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Vplyv mimo pandémie COVID-19 (79 mil. eur)</a:t>
          </a:r>
        </a:p>
      </cdr:txBody>
    </cdr:sp>
  </cdr:relSizeAnchor>
  <cdr:relSizeAnchor xmlns:cdr="http://schemas.openxmlformats.org/drawingml/2006/chartDrawing">
    <cdr:from>
      <cdr:x>0.02655</cdr:x>
      <cdr:y>0.94486</cdr:y>
    </cdr:from>
    <cdr:to>
      <cdr:x>0.95545</cdr:x>
      <cdr:y>0.94547</cdr:y>
    </cdr:to>
    <cdr:cxnSp macro="">
      <cdr:nvCxnSpPr>
        <cdr:cNvPr id="7" name="Rovná spojnica 6"/>
        <cdr:cNvCxnSpPr/>
      </cdr:nvCxnSpPr>
      <cdr:spPr>
        <a:xfrm xmlns:a="http://schemas.openxmlformats.org/drawingml/2006/main">
          <a:off x="200430" y="3698932"/>
          <a:ext cx="7013587" cy="238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3.xml><?xml version="1.0" encoding="utf-8"?>
<c:userShapes xmlns:c="http://schemas.openxmlformats.org/drawingml/2006/chart">
  <cdr:relSizeAnchor xmlns:cdr="http://schemas.openxmlformats.org/drawingml/2006/chartDrawing">
    <cdr:from>
      <cdr:x>0.02655</cdr:x>
      <cdr:y>0.17938</cdr:y>
    </cdr:from>
    <cdr:to>
      <cdr:x>0.95545</cdr:x>
      <cdr:y>0.17999</cdr:y>
    </cdr:to>
    <cdr:cxnSp macro="">
      <cdr:nvCxnSpPr>
        <cdr:cNvPr id="3" name="Rovná spojnica 2"/>
        <cdr:cNvCxnSpPr/>
      </cdr:nvCxnSpPr>
      <cdr:spPr>
        <a:xfrm xmlns:a="http://schemas.openxmlformats.org/drawingml/2006/main">
          <a:off x="200430" y="702220"/>
          <a:ext cx="7013587" cy="238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0.60868</cdr:x>
      <cdr:y>0.60588</cdr:y>
    </cdr:from>
    <cdr:to>
      <cdr:x>1</cdr:x>
      <cdr:y>0.70834</cdr:y>
    </cdr:to>
    <cdr:sp macro="" textlink="">
      <cdr:nvSpPr>
        <cdr:cNvPr id="6" name="BlokTextu 5"/>
        <cdr:cNvSpPr txBox="1"/>
      </cdr:nvSpPr>
      <cdr:spPr>
        <a:xfrm xmlns:a="http://schemas.openxmlformats.org/drawingml/2006/main">
          <a:off x="4719861" y="2623503"/>
          <a:ext cx="3034396" cy="4436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Vplyv mimo pandémie COVID-19 (79 mil. eur)</a:t>
          </a:r>
        </a:p>
      </cdr:txBody>
    </cdr:sp>
  </cdr:relSizeAnchor>
  <cdr:relSizeAnchor xmlns:cdr="http://schemas.openxmlformats.org/drawingml/2006/chartDrawing">
    <cdr:from>
      <cdr:x>0.02655</cdr:x>
      <cdr:y>0.94486</cdr:y>
    </cdr:from>
    <cdr:to>
      <cdr:x>0.95545</cdr:x>
      <cdr:y>0.94547</cdr:y>
    </cdr:to>
    <cdr:cxnSp macro="">
      <cdr:nvCxnSpPr>
        <cdr:cNvPr id="7" name="Rovná spojnica 6"/>
        <cdr:cNvCxnSpPr/>
      </cdr:nvCxnSpPr>
      <cdr:spPr>
        <a:xfrm xmlns:a="http://schemas.openxmlformats.org/drawingml/2006/main">
          <a:off x="200430" y="3698932"/>
          <a:ext cx="7013587" cy="2388"/>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4.xml><?xml version="1.0" encoding="utf-8"?>
<xdr:wsDr xmlns:xdr="http://schemas.openxmlformats.org/drawingml/2006/spreadsheetDrawing" xmlns:a="http://schemas.openxmlformats.org/drawingml/2006/main">
  <xdr:twoCellAnchor>
    <xdr:from>
      <xdr:col>3</xdr:col>
      <xdr:colOff>363855</xdr:colOff>
      <xdr:row>20</xdr:row>
      <xdr:rowOff>177165</xdr:rowOff>
    </xdr:from>
    <xdr:to>
      <xdr:col>3</xdr:col>
      <xdr:colOff>382905</xdr:colOff>
      <xdr:row>33</xdr:row>
      <xdr:rowOff>139065</xdr:rowOff>
    </xdr:to>
    <xdr:cxnSp macro="">
      <xdr:nvCxnSpPr>
        <xdr:cNvPr id="3" name="Rovná spojnica 2"/>
        <xdr:cNvCxnSpPr/>
      </xdr:nvCxnSpPr>
      <xdr:spPr>
        <a:xfrm>
          <a:off x="3503295" y="4170045"/>
          <a:ext cx="19050" cy="23393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1733550</xdr:colOff>
      <xdr:row>19</xdr:row>
      <xdr:rowOff>62864</xdr:rowOff>
    </xdr:from>
    <xdr:to>
      <xdr:col>3</xdr:col>
      <xdr:colOff>1434465</xdr:colOff>
      <xdr:row>20</xdr:row>
      <xdr:rowOff>118109</xdr:rowOff>
    </xdr:to>
    <xdr:sp macro="" textlink="">
      <xdr:nvSpPr>
        <xdr:cNvPr id="5" name="BlokTextu 4"/>
        <xdr:cNvSpPr txBox="1"/>
      </xdr:nvSpPr>
      <xdr:spPr>
        <a:xfrm>
          <a:off x="3257550" y="3853814"/>
          <a:ext cx="1624965"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2021</a:t>
          </a:r>
        </a:p>
      </xdr:txBody>
    </xdr:sp>
    <xdr:clientData/>
  </xdr:twoCellAnchor>
  <xdr:twoCellAnchor>
    <xdr:from>
      <xdr:col>5</xdr:col>
      <xdr:colOff>830580</xdr:colOff>
      <xdr:row>20</xdr:row>
      <xdr:rowOff>59055</xdr:rowOff>
    </xdr:from>
    <xdr:to>
      <xdr:col>10</xdr:col>
      <xdr:colOff>179071</xdr:colOff>
      <xdr:row>38</xdr:row>
      <xdr:rowOff>119683</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840105</xdr:colOff>
      <xdr:row>19</xdr:row>
      <xdr:rowOff>38100</xdr:rowOff>
    </xdr:from>
    <xdr:to>
      <xdr:col>2</xdr:col>
      <xdr:colOff>1569720</xdr:colOff>
      <xdr:row>20</xdr:row>
      <xdr:rowOff>93345</xdr:rowOff>
    </xdr:to>
    <xdr:sp macro="" textlink="">
      <xdr:nvSpPr>
        <xdr:cNvPr id="8" name="BlokTextu 7"/>
        <xdr:cNvSpPr txBox="1"/>
      </xdr:nvSpPr>
      <xdr:spPr>
        <a:xfrm>
          <a:off x="1468755" y="3829050"/>
          <a:ext cx="1624965"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2020</a:t>
          </a:r>
        </a:p>
      </xdr:txBody>
    </xdr:sp>
    <xdr:clientData/>
  </xdr:twoCellAnchor>
  <xdr:twoCellAnchor>
    <xdr:from>
      <xdr:col>5</xdr:col>
      <xdr:colOff>1209675</xdr:colOff>
      <xdr:row>18</xdr:row>
      <xdr:rowOff>142875</xdr:rowOff>
    </xdr:from>
    <xdr:to>
      <xdr:col>7</xdr:col>
      <xdr:colOff>438150</xdr:colOff>
      <xdr:row>20</xdr:row>
      <xdr:rowOff>26670</xdr:rowOff>
    </xdr:to>
    <xdr:sp macro="" textlink="">
      <xdr:nvSpPr>
        <xdr:cNvPr id="9" name="BlokTextu 8"/>
        <xdr:cNvSpPr txBox="1"/>
      </xdr:nvSpPr>
      <xdr:spPr>
        <a:xfrm>
          <a:off x="8124825" y="3762375"/>
          <a:ext cx="1628775"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2020</a:t>
          </a:r>
        </a:p>
      </xdr:txBody>
    </xdr:sp>
    <xdr:clientData/>
  </xdr:twoCellAnchor>
  <xdr:twoCellAnchor>
    <xdr:from>
      <xdr:col>7</xdr:col>
      <xdr:colOff>790575</xdr:colOff>
      <xdr:row>18</xdr:row>
      <xdr:rowOff>152400</xdr:rowOff>
    </xdr:from>
    <xdr:to>
      <xdr:col>8</xdr:col>
      <xdr:colOff>1112520</xdr:colOff>
      <xdr:row>20</xdr:row>
      <xdr:rowOff>36195</xdr:rowOff>
    </xdr:to>
    <xdr:sp macro="" textlink="">
      <xdr:nvSpPr>
        <xdr:cNvPr id="10" name="BlokTextu 9"/>
        <xdr:cNvSpPr txBox="1"/>
      </xdr:nvSpPr>
      <xdr:spPr>
        <a:xfrm>
          <a:off x="10106025" y="3771900"/>
          <a:ext cx="1626870"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2021</a:t>
          </a:r>
        </a:p>
      </xdr:txBody>
    </xdr:sp>
    <xdr:clientData/>
  </xdr:twoCellAnchor>
  <xdr:twoCellAnchor>
    <xdr:from>
      <xdr:col>1</xdr:col>
      <xdr:colOff>358589</xdr:colOff>
      <xdr:row>20</xdr:row>
      <xdr:rowOff>161365</xdr:rowOff>
    </xdr:from>
    <xdr:to>
      <xdr:col>4</xdr:col>
      <xdr:colOff>482526</xdr:colOff>
      <xdr:row>37</xdr:row>
      <xdr:rowOff>100181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119448</xdr:colOff>
      <xdr:row>1</xdr:row>
      <xdr:rowOff>55177</xdr:rowOff>
    </xdr:to>
    <xdr:sp macro="" textlink="">
      <xdr:nvSpPr>
        <xdr:cNvPr id="13" name="Obdĺžnik 12">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3</xdr:col>
      <xdr:colOff>1590675</xdr:colOff>
      <xdr:row>19</xdr:row>
      <xdr:rowOff>95250</xdr:rowOff>
    </xdr:from>
    <xdr:to>
      <xdr:col>4</xdr:col>
      <xdr:colOff>948690</xdr:colOff>
      <xdr:row>20</xdr:row>
      <xdr:rowOff>150495</xdr:rowOff>
    </xdr:to>
    <xdr:sp macro="" textlink="">
      <xdr:nvSpPr>
        <xdr:cNvPr id="12" name="BlokTextu 11"/>
        <xdr:cNvSpPr txBox="1"/>
      </xdr:nvSpPr>
      <xdr:spPr>
        <a:xfrm>
          <a:off x="5038725" y="3886200"/>
          <a:ext cx="1624965"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2022</a:t>
          </a:r>
        </a:p>
        <a:p>
          <a:pPr algn="ctr"/>
          <a:endParaRPr lang="sk-SK" sz="1200">
            <a:latin typeface="Arial Narrow" panose="020B0606020202030204" pitchFamily="34" charset="0"/>
          </a:endParaRPr>
        </a:p>
      </xdr:txBody>
    </xdr:sp>
    <xdr:clientData/>
  </xdr:twoCellAnchor>
  <xdr:twoCellAnchor>
    <xdr:from>
      <xdr:col>8</xdr:col>
      <xdr:colOff>1343025</xdr:colOff>
      <xdr:row>19</xdr:row>
      <xdr:rowOff>0</xdr:rowOff>
    </xdr:from>
    <xdr:to>
      <xdr:col>10</xdr:col>
      <xdr:colOff>224790</xdr:colOff>
      <xdr:row>20</xdr:row>
      <xdr:rowOff>55245</xdr:rowOff>
    </xdr:to>
    <xdr:sp macro="" textlink="">
      <xdr:nvSpPr>
        <xdr:cNvPr id="14" name="BlokTextu 13"/>
        <xdr:cNvSpPr txBox="1"/>
      </xdr:nvSpPr>
      <xdr:spPr>
        <a:xfrm>
          <a:off x="11963400" y="3790950"/>
          <a:ext cx="1624965"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1200">
              <a:latin typeface="Arial Narrow" panose="020B0606020202030204" pitchFamily="34" charset="0"/>
            </a:rPr>
            <a:t>2022</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1</xdr:row>
      <xdr:rowOff>61383</xdr:rowOff>
    </xdr:to>
    <xdr:sp macro="" textlink="">
      <xdr:nvSpPr>
        <xdr:cNvPr id="3" name="Zaoblený obdĺžnik 2">
          <a:hlinkClick xmlns:r="http://schemas.openxmlformats.org/officeDocument/2006/relationships" r:id="rId1"/>
        </xdr:cNvPr>
        <xdr:cNvSpPr/>
      </xdr:nvSpPr>
      <xdr:spPr>
        <a:xfrm>
          <a:off x="12192000" y="0"/>
          <a:ext cx="0" cy="2074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12</xdr:col>
      <xdr:colOff>0</xdr:colOff>
      <xdr:row>1</xdr:row>
      <xdr:rowOff>0</xdr:rowOff>
    </xdr:from>
    <xdr:to>
      <xdr:col>12</xdr:col>
      <xdr:colOff>0</xdr:colOff>
      <xdr:row>2</xdr:row>
      <xdr:rowOff>61383</xdr:rowOff>
    </xdr:to>
    <xdr:sp macro="" textlink="">
      <xdr:nvSpPr>
        <xdr:cNvPr id="5" name="Zaoblený obdĺžnik 4">
          <a:hlinkClick xmlns:r="http://schemas.openxmlformats.org/officeDocument/2006/relationships" r:id="rId1"/>
        </xdr:cNvPr>
        <xdr:cNvSpPr/>
      </xdr:nvSpPr>
      <xdr:spPr>
        <a:xfrm>
          <a:off x="12192000" y="146050"/>
          <a:ext cx="0" cy="21378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349250</xdr:colOff>
      <xdr:row>38</xdr:row>
      <xdr:rowOff>57727</xdr:rowOff>
    </xdr:from>
    <xdr:to>
      <xdr:col>4</xdr:col>
      <xdr:colOff>639907</xdr:colOff>
      <xdr:row>49</xdr:row>
      <xdr:rowOff>53109</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261793</xdr:colOff>
      <xdr:row>49</xdr:row>
      <xdr:rowOff>55995</xdr:rowOff>
    </xdr:from>
    <xdr:to>
      <xdr:col>4</xdr:col>
      <xdr:colOff>552450</xdr:colOff>
      <xdr:row>60</xdr:row>
      <xdr:rowOff>51377</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305954</xdr:colOff>
      <xdr:row>21</xdr:row>
      <xdr:rowOff>30018</xdr:rowOff>
    </xdr:from>
    <xdr:to>
      <xdr:col>4</xdr:col>
      <xdr:colOff>663864</xdr:colOff>
      <xdr:row>38</xdr:row>
      <xdr:rowOff>86590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210705</xdr:colOff>
      <xdr:row>39</xdr:row>
      <xdr:rowOff>92363</xdr:rowOff>
    </xdr:from>
    <xdr:to>
      <xdr:col>14</xdr:col>
      <xdr:colOff>581025</xdr:colOff>
      <xdr:row>50</xdr:row>
      <xdr:rowOff>87745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244476</xdr:colOff>
      <xdr:row>50</xdr:row>
      <xdr:rowOff>142586</xdr:rowOff>
    </xdr:from>
    <xdr:to>
      <xdr:col>15</xdr:col>
      <xdr:colOff>43296</xdr:colOff>
      <xdr:row>61</xdr:row>
      <xdr:rowOff>137968</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305953</xdr:colOff>
      <xdr:row>21</xdr:row>
      <xdr:rowOff>30018</xdr:rowOff>
    </xdr:from>
    <xdr:to>
      <xdr:col>15</xdr:col>
      <xdr:colOff>609600</xdr:colOff>
      <xdr:row>38</xdr:row>
      <xdr:rowOff>86590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1</xdr:col>
      <xdr:colOff>262323</xdr:colOff>
      <xdr:row>1</xdr:row>
      <xdr:rowOff>60469</xdr:rowOff>
    </xdr:to>
    <xdr:sp macro="" textlink="">
      <xdr:nvSpPr>
        <xdr:cNvPr id="13" name="Obdĺžnik 12">
          <a:hlinkClick xmlns:r="http://schemas.openxmlformats.org/officeDocument/2006/relationships" r:id="rId1"/>
        </xdr:cNvPr>
        <xdr:cNvSpPr/>
      </xdr:nvSpPr>
      <xdr:spPr>
        <a:xfrm>
          <a:off x="0" y="0"/>
          <a:ext cx="753005" cy="20478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144848</xdr:colOff>
      <xdr:row>1</xdr:row>
      <xdr:rowOff>19194</xdr:rowOff>
    </xdr:to>
    <xdr:sp macro="" textlink="">
      <xdr:nvSpPr>
        <xdr:cNvPr id="2" name="Obdĺžnik 1">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0</xdr:colOff>
      <xdr:row>6</xdr:row>
      <xdr:rowOff>180974</xdr:rowOff>
    </xdr:from>
    <xdr:to>
      <xdr:col>10</xdr:col>
      <xdr:colOff>453043</xdr:colOff>
      <xdr:row>19</xdr:row>
      <xdr:rowOff>38099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28</xdr:row>
      <xdr:rowOff>180974</xdr:rowOff>
    </xdr:from>
    <xdr:to>
      <xdr:col>10</xdr:col>
      <xdr:colOff>453043</xdr:colOff>
      <xdr:row>42</xdr:row>
      <xdr:rowOff>180975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4" name="Obdĺžnik 3">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53932</xdr:rowOff>
    </xdr:to>
    <xdr:sp macro="" textlink="">
      <xdr:nvSpPr>
        <xdr:cNvPr id="5" name="Obdĺžnik 4">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205154</xdr:colOff>
      <xdr:row>15</xdr:row>
      <xdr:rowOff>109905</xdr:rowOff>
    </xdr:from>
    <xdr:to>
      <xdr:col>3</xdr:col>
      <xdr:colOff>1877744</xdr:colOff>
      <xdr:row>27</xdr:row>
      <xdr:rowOff>133644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205154</xdr:colOff>
      <xdr:row>15</xdr:row>
      <xdr:rowOff>109905</xdr:rowOff>
    </xdr:from>
    <xdr:to>
      <xdr:col>13</xdr:col>
      <xdr:colOff>168519</xdr:colOff>
      <xdr:row>27</xdr:row>
      <xdr:rowOff>133644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32564</xdr:colOff>
      <xdr:row>2</xdr:row>
      <xdr:rowOff>170962</xdr:rowOff>
    </xdr:from>
    <xdr:to>
      <xdr:col>13</xdr:col>
      <xdr:colOff>568214</xdr:colOff>
      <xdr:row>19</xdr:row>
      <xdr:rowOff>147466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586153</xdr:colOff>
      <xdr:row>26</xdr:row>
      <xdr:rowOff>8140</xdr:rowOff>
    </xdr:from>
    <xdr:to>
      <xdr:col>14</xdr:col>
      <xdr:colOff>325640</xdr:colOff>
      <xdr:row>39</xdr:row>
      <xdr:rowOff>122114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754448</xdr:colOff>
      <xdr:row>1</xdr:row>
      <xdr:rowOff>16100</xdr:rowOff>
    </xdr:to>
    <xdr:sp macro="" textlink="">
      <xdr:nvSpPr>
        <xdr:cNvPr id="4" name="Obdĺžnik 3">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15</xdr:col>
      <xdr:colOff>0</xdr:colOff>
      <xdr:row>3</xdr:row>
      <xdr:rowOff>0</xdr:rowOff>
    </xdr:from>
    <xdr:to>
      <xdr:col>22</xdr:col>
      <xdr:colOff>535651</xdr:colOff>
      <xdr:row>19</xdr:row>
      <xdr:rowOff>163748</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26</xdr:row>
      <xdr:rowOff>0</xdr:rowOff>
    </xdr:from>
    <xdr:to>
      <xdr:col>20</xdr:col>
      <xdr:colOff>350065</xdr:colOff>
      <xdr:row>39</xdr:row>
      <xdr:rowOff>113974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12700</xdr:colOff>
      <xdr:row>2</xdr:row>
      <xdr:rowOff>273051</xdr:rowOff>
    </xdr:from>
    <xdr:to>
      <xdr:col>14</xdr:col>
      <xdr:colOff>406399</xdr:colOff>
      <xdr:row>20</xdr:row>
      <xdr:rowOff>19050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23</xdr:row>
      <xdr:rowOff>0</xdr:rowOff>
    </xdr:from>
    <xdr:to>
      <xdr:col>14</xdr:col>
      <xdr:colOff>393699</xdr:colOff>
      <xdr:row>40</xdr:row>
      <xdr:rowOff>76199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7935</xdr:colOff>
      <xdr:row>0</xdr:row>
      <xdr:rowOff>7936</xdr:rowOff>
    </xdr:from>
    <xdr:to>
      <xdr:col>1</xdr:col>
      <xdr:colOff>149752</xdr:colOff>
      <xdr:row>1</xdr:row>
      <xdr:rowOff>36697</xdr:rowOff>
    </xdr:to>
    <xdr:sp macro="" textlink="">
      <xdr:nvSpPr>
        <xdr:cNvPr id="5" name="Obdĺžnik 4">
          <a:hlinkClick xmlns:r="http://schemas.openxmlformats.org/officeDocument/2006/relationships" r:id="rId3"/>
        </xdr:cNvPr>
        <xdr:cNvSpPr/>
      </xdr:nvSpPr>
      <xdr:spPr>
        <a:xfrm>
          <a:off x="7935" y="7936"/>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249874</xdr:colOff>
      <xdr:row>18</xdr:row>
      <xdr:rowOff>22152</xdr:rowOff>
    </xdr:from>
    <xdr:to>
      <xdr:col>2</xdr:col>
      <xdr:colOff>437522</xdr:colOff>
      <xdr:row>38</xdr:row>
      <xdr:rowOff>49243</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302732</xdr:colOff>
      <xdr:row>18</xdr:row>
      <xdr:rowOff>14768</xdr:rowOff>
    </xdr:from>
    <xdr:to>
      <xdr:col>9</xdr:col>
      <xdr:colOff>505148</xdr:colOff>
      <xdr:row>38</xdr:row>
      <xdr:rowOff>41859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3679030</xdr:colOff>
      <xdr:row>19</xdr:row>
      <xdr:rowOff>119062</xdr:rowOff>
    </xdr:from>
    <xdr:to>
      <xdr:col>1</xdr:col>
      <xdr:colOff>583405</xdr:colOff>
      <xdr:row>34</xdr:row>
      <xdr:rowOff>35718</xdr:rowOff>
    </xdr:to>
    <xdr:sp macro="" textlink="">
      <xdr:nvSpPr>
        <xdr:cNvPr id="3" name="Obdĺžnik 2"/>
        <xdr:cNvSpPr/>
      </xdr:nvSpPr>
      <xdr:spPr>
        <a:xfrm>
          <a:off x="3679030" y="3155156"/>
          <a:ext cx="690563" cy="241696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k-SK" sz="1100"/>
        </a:p>
      </xdr:txBody>
    </xdr:sp>
    <xdr:clientData/>
  </xdr:twoCellAnchor>
  <xdr:twoCellAnchor>
    <xdr:from>
      <xdr:col>0</xdr:col>
      <xdr:colOff>0</xdr:colOff>
      <xdr:row>0</xdr:row>
      <xdr:rowOff>0</xdr:rowOff>
    </xdr:from>
    <xdr:to>
      <xdr:col>0</xdr:col>
      <xdr:colOff>754448</xdr:colOff>
      <xdr:row>1</xdr:row>
      <xdr:rowOff>45423</xdr:rowOff>
    </xdr:to>
    <xdr:sp macro="" textlink="">
      <xdr:nvSpPr>
        <xdr:cNvPr id="8" name="Obdĺžnik 7">
          <a:hlinkClick xmlns:r="http://schemas.openxmlformats.org/officeDocument/2006/relationships" r:id="rId3"/>
        </xdr:cNvPr>
        <xdr:cNvSpPr/>
      </xdr:nvSpPr>
      <xdr:spPr>
        <a:xfrm>
          <a:off x="0" y="0"/>
          <a:ext cx="754448" cy="21211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0.10007</cdr:x>
      <cdr:y>0.16943</cdr:y>
    </cdr:from>
    <cdr:to>
      <cdr:x>0.43254</cdr:x>
      <cdr:y>0.31049</cdr:y>
    </cdr:to>
    <cdr:sp macro="" textlink="">
      <cdr:nvSpPr>
        <cdr:cNvPr id="2" name="BlokTextu 1"/>
        <cdr:cNvSpPr txBox="1"/>
      </cdr:nvSpPr>
      <cdr:spPr>
        <a:xfrm xmlns:a="http://schemas.openxmlformats.org/drawingml/2006/main">
          <a:off x="459825" y="591369"/>
          <a:ext cx="1527697" cy="492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700" b="1">
              <a:latin typeface="Arial Narrow" panose="020B0606020202030204" pitchFamily="34" charset="0"/>
            </a:rPr>
            <a:t>FIŠKÁLNA</a:t>
          </a:r>
          <a:endParaRPr lang="sk-SK" sz="700" b="1" baseline="0">
            <a:latin typeface="Arial Narrow" panose="020B0606020202030204" pitchFamily="34" charset="0"/>
          </a:endParaRPr>
        </a:p>
        <a:p xmlns:a="http://schemas.openxmlformats.org/drawingml/2006/main">
          <a:pPr algn="ctr"/>
          <a:r>
            <a:rPr lang="sk-SK" sz="700" b="1" baseline="0">
              <a:latin typeface="Arial Narrow" panose="020B0606020202030204" pitchFamily="34" charset="0"/>
            </a:rPr>
            <a:t>REŠTRIKCIA</a:t>
          </a:r>
          <a:endParaRPr lang="sk-SK" sz="700" b="1">
            <a:latin typeface="Arial Narrow" panose="020B0606020202030204" pitchFamily="34" charset="0"/>
          </a:endParaRPr>
        </a:p>
      </cdr:txBody>
    </cdr:sp>
  </cdr:relSizeAnchor>
  <cdr:relSizeAnchor xmlns:cdr="http://schemas.openxmlformats.org/drawingml/2006/chartDrawing">
    <cdr:from>
      <cdr:x>0.16744</cdr:x>
      <cdr:y>0.64361</cdr:y>
    </cdr:from>
    <cdr:to>
      <cdr:x>0.49991</cdr:x>
      <cdr:y>0.78467</cdr:y>
    </cdr:to>
    <cdr:sp macro="" textlink="">
      <cdr:nvSpPr>
        <cdr:cNvPr id="3" name="BlokTextu 2"/>
        <cdr:cNvSpPr txBox="1"/>
      </cdr:nvSpPr>
      <cdr:spPr>
        <a:xfrm xmlns:a="http://schemas.openxmlformats.org/drawingml/2006/main">
          <a:off x="769388" y="2246445"/>
          <a:ext cx="1527697" cy="492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700" b="1">
              <a:latin typeface="Arial Narrow" panose="020B0606020202030204" pitchFamily="34" charset="0"/>
            </a:rPr>
            <a:t>FIŠKÁLNA</a:t>
          </a:r>
          <a:endParaRPr lang="sk-SK" sz="700" b="1" baseline="0">
            <a:latin typeface="Arial Narrow" panose="020B0606020202030204" pitchFamily="34" charset="0"/>
          </a:endParaRPr>
        </a:p>
        <a:p xmlns:a="http://schemas.openxmlformats.org/drawingml/2006/main">
          <a:pPr algn="ctr"/>
          <a:r>
            <a:rPr lang="sk-SK" sz="700" b="1" baseline="0">
              <a:latin typeface="Arial Narrow" panose="020B0606020202030204" pitchFamily="34" charset="0"/>
            </a:rPr>
            <a:t>EXPANZIA</a:t>
          </a:r>
          <a:endParaRPr lang="sk-SK" sz="700" b="1">
            <a:latin typeface="Arial Narrow" panose="020B0606020202030204" pitchFamily="34"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0.10007</cdr:x>
      <cdr:y>0.16943</cdr:y>
    </cdr:from>
    <cdr:to>
      <cdr:x>0.43254</cdr:x>
      <cdr:y>0.31049</cdr:y>
    </cdr:to>
    <cdr:sp macro="" textlink="">
      <cdr:nvSpPr>
        <cdr:cNvPr id="2" name="BlokTextu 1"/>
        <cdr:cNvSpPr txBox="1"/>
      </cdr:nvSpPr>
      <cdr:spPr>
        <a:xfrm xmlns:a="http://schemas.openxmlformats.org/drawingml/2006/main">
          <a:off x="459825" y="591369"/>
          <a:ext cx="1527697" cy="492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700" b="1">
              <a:latin typeface="Arial Narrow" panose="020B0606020202030204" pitchFamily="34" charset="0"/>
            </a:rPr>
            <a:t>FISCAL</a:t>
          </a:r>
          <a:endParaRPr lang="sk-SK" sz="700" b="1" baseline="0">
            <a:latin typeface="Arial Narrow" panose="020B0606020202030204" pitchFamily="34" charset="0"/>
          </a:endParaRPr>
        </a:p>
        <a:p xmlns:a="http://schemas.openxmlformats.org/drawingml/2006/main">
          <a:pPr algn="ctr"/>
          <a:r>
            <a:rPr lang="sk-SK" sz="700" b="1" baseline="0">
              <a:latin typeface="Arial Narrow" panose="020B0606020202030204" pitchFamily="34" charset="0"/>
            </a:rPr>
            <a:t>CONTRACTION</a:t>
          </a:r>
        </a:p>
      </cdr:txBody>
    </cdr:sp>
  </cdr:relSizeAnchor>
  <cdr:relSizeAnchor xmlns:cdr="http://schemas.openxmlformats.org/drawingml/2006/chartDrawing">
    <cdr:from>
      <cdr:x>0.16744</cdr:x>
      <cdr:y>0.64361</cdr:y>
    </cdr:from>
    <cdr:to>
      <cdr:x>0.49991</cdr:x>
      <cdr:y>0.78467</cdr:y>
    </cdr:to>
    <cdr:sp macro="" textlink="">
      <cdr:nvSpPr>
        <cdr:cNvPr id="3" name="BlokTextu 2"/>
        <cdr:cNvSpPr txBox="1"/>
      </cdr:nvSpPr>
      <cdr:spPr>
        <a:xfrm xmlns:a="http://schemas.openxmlformats.org/drawingml/2006/main">
          <a:off x="769388" y="2246445"/>
          <a:ext cx="1527697" cy="492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sk-SK" sz="700" b="1">
              <a:latin typeface="Arial Narrow" panose="020B0606020202030204" pitchFamily="34" charset="0"/>
            </a:rPr>
            <a:t>FISCAL</a:t>
          </a:r>
        </a:p>
        <a:p xmlns:a="http://schemas.openxmlformats.org/drawingml/2006/main">
          <a:pPr algn="ctr"/>
          <a:r>
            <a:rPr lang="sk-SK" sz="700" b="1">
              <a:latin typeface="Arial Narrow" panose="020B0606020202030204" pitchFamily="34" charset="0"/>
            </a:rPr>
            <a:t>EXPANSION</a:t>
          </a:r>
        </a:p>
      </cdr:txBody>
    </cdr:sp>
  </cdr:relSizeAnchor>
  <cdr:relSizeAnchor xmlns:cdr="http://schemas.openxmlformats.org/drawingml/2006/chartDrawing">
    <cdr:from>
      <cdr:x>0.73076</cdr:x>
      <cdr:y>0.07888</cdr:y>
    </cdr:from>
    <cdr:to>
      <cdr:x>0.87986</cdr:x>
      <cdr:y>0.79804</cdr:y>
    </cdr:to>
    <cdr:sp macro="" textlink="">
      <cdr:nvSpPr>
        <cdr:cNvPr id="4" name="Obdĺžnik 3"/>
        <cdr:cNvSpPr/>
      </cdr:nvSpPr>
      <cdr:spPr>
        <a:xfrm xmlns:a="http://schemas.openxmlformats.org/drawingml/2006/main">
          <a:off x="3384550" y="265113"/>
          <a:ext cx="690563" cy="2416968"/>
        </a:xfrm>
        <a:prstGeom xmlns:a="http://schemas.openxmlformats.org/drawingml/2006/main" prst="rect">
          <a:avLst/>
        </a:prstGeom>
        <a:noFill xmlns:a="http://schemas.openxmlformats.org/drawingml/2006/main"/>
        <a:ln xmlns:a="http://schemas.openxmlformats.org/drawingml/2006/main">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sk-SK" sz="1100"/>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2" name="Obdĺžnik 1">
          <a:hlinkClick xmlns:r="http://schemas.openxmlformats.org/officeDocument/2006/relationships" r:id="rId1"/>
        </xdr:cNvPr>
        <xdr:cNvSpPr/>
      </xdr:nvSpPr>
      <xdr:spPr>
        <a:xfrm>
          <a:off x="0" y="0"/>
          <a:ext cx="754448" cy="19998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59026</xdr:rowOff>
    </xdr:to>
    <xdr:sp macro="" textlink="">
      <xdr:nvSpPr>
        <xdr:cNvPr id="3" name="Obdĺžnik 2">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3" name="Obdĺžnik 2">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44824</xdr:colOff>
      <xdr:row>3</xdr:row>
      <xdr:rowOff>78442</xdr:rowOff>
    </xdr:from>
    <xdr:to>
      <xdr:col>3</xdr:col>
      <xdr:colOff>1001246</xdr:colOff>
      <xdr:row>20</xdr:row>
      <xdr:rowOff>31377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33618</xdr:colOff>
      <xdr:row>24</xdr:row>
      <xdr:rowOff>22411</xdr:rowOff>
    </xdr:from>
    <xdr:to>
      <xdr:col>3</xdr:col>
      <xdr:colOff>990040</xdr:colOff>
      <xdr:row>40</xdr:row>
      <xdr:rowOff>76199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119448</xdr:colOff>
      <xdr:row>1</xdr:row>
      <xdr:rowOff>53932</xdr:rowOff>
    </xdr:to>
    <xdr:sp macro="" textlink="">
      <xdr:nvSpPr>
        <xdr:cNvPr id="7" name="Obdĺžnik 6">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546652</xdr:colOff>
      <xdr:row>2</xdr:row>
      <xdr:rowOff>82826</xdr:rowOff>
    </xdr:from>
    <xdr:to>
      <xdr:col>3</xdr:col>
      <xdr:colOff>899905</xdr:colOff>
      <xdr:row>21</xdr:row>
      <xdr:rowOff>76199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588065</xdr:colOff>
      <xdr:row>23</xdr:row>
      <xdr:rowOff>74544</xdr:rowOff>
    </xdr:from>
    <xdr:to>
      <xdr:col>3</xdr:col>
      <xdr:colOff>941318</xdr:colOff>
      <xdr:row>43</xdr:row>
      <xdr:rowOff>34787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119448</xdr:colOff>
      <xdr:row>1</xdr:row>
      <xdr:rowOff>68873</xdr:rowOff>
    </xdr:to>
    <xdr:sp macro="" textlink="">
      <xdr:nvSpPr>
        <xdr:cNvPr id="7" name="Obdĺžnik 6">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89646</xdr:colOff>
      <xdr:row>5</xdr:row>
      <xdr:rowOff>78441</xdr:rowOff>
    </xdr:from>
    <xdr:to>
      <xdr:col>7</xdr:col>
      <xdr:colOff>183215</xdr:colOff>
      <xdr:row>21</xdr:row>
      <xdr:rowOff>132229</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168088</xdr:colOff>
      <xdr:row>25</xdr:row>
      <xdr:rowOff>145676</xdr:rowOff>
    </xdr:from>
    <xdr:to>
      <xdr:col>7</xdr:col>
      <xdr:colOff>261657</xdr:colOff>
      <xdr:row>42</xdr:row>
      <xdr:rowOff>31376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119448</xdr:colOff>
      <xdr:row>1</xdr:row>
      <xdr:rowOff>53932</xdr:rowOff>
    </xdr:to>
    <xdr:sp macro="" textlink="">
      <xdr:nvSpPr>
        <xdr:cNvPr id="7" name="Obdĺžnik 6">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268941</xdr:colOff>
      <xdr:row>5</xdr:row>
      <xdr:rowOff>156883</xdr:rowOff>
    </xdr:from>
    <xdr:to>
      <xdr:col>7</xdr:col>
      <xdr:colOff>362510</xdr:colOff>
      <xdr:row>22</xdr:row>
      <xdr:rowOff>42583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280146</xdr:colOff>
      <xdr:row>30</xdr:row>
      <xdr:rowOff>22412</xdr:rowOff>
    </xdr:from>
    <xdr:to>
      <xdr:col>7</xdr:col>
      <xdr:colOff>373715</xdr:colOff>
      <xdr:row>46</xdr:row>
      <xdr:rowOff>76200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119448</xdr:colOff>
      <xdr:row>1</xdr:row>
      <xdr:rowOff>53932</xdr:rowOff>
    </xdr:to>
    <xdr:sp macro="" textlink="">
      <xdr:nvSpPr>
        <xdr:cNvPr id="7" name="Obdĺžnik 6">
          <a:hlinkClick xmlns:r="http://schemas.openxmlformats.org/officeDocument/2006/relationships" r:id="rId3"/>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292100</xdr:colOff>
      <xdr:row>2</xdr:row>
      <xdr:rowOff>19050</xdr:rowOff>
    </xdr:from>
    <xdr:to>
      <xdr:col>9</xdr:col>
      <xdr:colOff>109934</xdr:colOff>
      <xdr:row>15</xdr:row>
      <xdr:rowOff>139700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292100</xdr:colOff>
      <xdr:row>20</xdr:row>
      <xdr:rowOff>177800</xdr:rowOff>
    </xdr:from>
    <xdr:to>
      <xdr:col>9</xdr:col>
      <xdr:colOff>109934</xdr:colOff>
      <xdr:row>34</xdr:row>
      <xdr:rowOff>114300</xdr:rowOff>
    </xdr:to>
    <xdr:graphicFrame macro="">
      <xdr:nvGraphicFramePr>
        <xdr:cNvPr id="5" name="Diagram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0</xdr:col>
      <xdr:colOff>0</xdr:colOff>
      <xdr:row>0</xdr:row>
      <xdr:rowOff>0</xdr:rowOff>
    </xdr:from>
    <xdr:to>
      <xdr:col>1</xdr:col>
      <xdr:colOff>141817</xdr:colOff>
      <xdr:row>1</xdr:row>
      <xdr:rowOff>28761</xdr:rowOff>
    </xdr:to>
    <xdr:sp macro="" textlink="">
      <xdr:nvSpPr>
        <xdr:cNvPr id="6" name="Obdĺžnik 5">
          <a:hlinkClick xmlns:r="http://schemas.openxmlformats.org/officeDocument/2006/relationships" r:id="rId1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53932</xdr:rowOff>
    </xdr:to>
    <xdr:sp macro="" textlink="">
      <xdr:nvSpPr>
        <xdr:cNvPr id="4" name="Obdĺžnik 3">
          <a:hlinkClick xmlns:r="http://schemas.openxmlformats.org/officeDocument/2006/relationships" r:id="rId1"/>
        </xdr:cNvPr>
        <xdr:cNvSpPr/>
      </xdr:nvSpPr>
      <xdr:spPr>
        <a:xfrm>
          <a:off x="0" y="0"/>
          <a:ext cx="754448" cy="20334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47395</xdr:rowOff>
    </xdr:to>
    <xdr:sp macro="" textlink="">
      <xdr:nvSpPr>
        <xdr:cNvPr id="5" name="Obdĺžnik 4">
          <a:hlinkClick xmlns:r="http://schemas.openxmlformats.org/officeDocument/2006/relationships" r:id="rId1"/>
        </xdr:cNvPr>
        <xdr:cNvSpPr/>
      </xdr:nvSpPr>
      <xdr:spPr>
        <a:xfrm>
          <a:off x="0" y="0"/>
          <a:ext cx="754448" cy="196807"/>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0</xdr:colOff>
      <xdr:row>2</xdr:row>
      <xdr:rowOff>97117</xdr:rowOff>
    </xdr:from>
    <xdr:to>
      <xdr:col>7</xdr:col>
      <xdr:colOff>201706</xdr:colOff>
      <xdr:row>22</xdr:row>
      <xdr:rowOff>126999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82177</xdr:colOff>
      <xdr:row>35</xdr:row>
      <xdr:rowOff>149411</xdr:rowOff>
    </xdr:from>
    <xdr:to>
      <xdr:col>7</xdr:col>
      <xdr:colOff>283883</xdr:colOff>
      <xdr:row>56</xdr:row>
      <xdr:rowOff>29881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0.75769</cdr:x>
      <cdr:y>0.01285</cdr:y>
    </cdr:from>
    <cdr:to>
      <cdr:x>0.75901</cdr:x>
      <cdr:y>0.7797</cdr:y>
    </cdr:to>
    <cdr:cxnSp macro="">
      <cdr:nvCxnSpPr>
        <cdr:cNvPr id="3" name="Rovná spojnica 2"/>
        <cdr:cNvCxnSpPr/>
      </cdr:nvCxnSpPr>
      <cdr:spPr>
        <a:xfrm xmlns:a="http://schemas.openxmlformats.org/drawingml/2006/main" flipH="1">
          <a:off x="4415118" y="38783"/>
          <a:ext cx="7678" cy="2314453"/>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0.79441</cdr:x>
      <cdr:y>0.49793</cdr:y>
    </cdr:from>
    <cdr:to>
      <cdr:x>0.90146</cdr:x>
      <cdr:y>0.55808</cdr:y>
    </cdr:to>
    <cdr:sp macro="" textlink="">
      <cdr:nvSpPr>
        <cdr:cNvPr id="5" name="Obdĺžnik 4"/>
        <cdr:cNvSpPr/>
      </cdr:nvSpPr>
      <cdr:spPr>
        <a:xfrm xmlns:a="http://schemas.openxmlformats.org/drawingml/2006/main">
          <a:off x="7621036" y="2125526"/>
          <a:ext cx="1027043" cy="256760"/>
        </a:xfrm>
        <a:prstGeom xmlns:a="http://schemas.openxmlformats.org/drawingml/2006/main" prst="rect">
          <a:avLst/>
        </a:prstGeom>
        <a:noFill xmlns:a="http://schemas.openxmlformats.org/drawingml/2006/main"/>
        <a:ln xmlns:a="http://schemas.openxmlformats.org/drawingml/2006/main" w="12700">
          <a:solidFill>
            <a:schemeClr val="tx1"/>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sk-SK" sz="700">
              <a:solidFill>
                <a:schemeClr val="tx1"/>
              </a:solidFill>
              <a:latin typeface="Arial Narrow" panose="020B0606020202030204" pitchFamily="34" charset="0"/>
            </a:rPr>
            <a:t>PROGNÓZA</a:t>
          </a:r>
        </a:p>
      </cdr:txBody>
    </cdr:sp>
  </cdr:relSizeAnchor>
</c:userShapes>
</file>

<file path=xl/drawings/drawing43.xml><?xml version="1.0" encoding="utf-8"?>
<c:userShapes xmlns:c="http://schemas.openxmlformats.org/drawingml/2006/chart">
  <cdr:relSizeAnchor xmlns:cdr="http://schemas.openxmlformats.org/drawingml/2006/chartDrawing">
    <cdr:from>
      <cdr:x>0.75769</cdr:x>
      <cdr:y>0.01285</cdr:y>
    </cdr:from>
    <cdr:to>
      <cdr:x>0.75901</cdr:x>
      <cdr:y>0.7797</cdr:y>
    </cdr:to>
    <cdr:cxnSp macro="">
      <cdr:nvCxnSpPr>
        <cdr:cNvPr id="3" name="Rovná spojnica 2"/>
        <cdr:cNvCxnSpPr/>
      </cdr:nvCxnSpPr>
      <cdr:spPr>
        <a:xfrm xmlns:a="http://schemas.openxmlformats.org/drawingml/2006/main" flipH="1">
          <a:off x="4415118" y="38783"/>
          <a:ext cx="7678" cy="2314453"/>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0.79441</cdr:x>
      <cdr:y>0.49793</cdr:y>
    </cdr:from>
    <cdr:to>
      <cdr:x>0.91282</cdr:x>
      <cdr:y>0.56033</cdr:y>
    </cdr:to>
    <cdr:sp macro="" textlink="">
      <cdr:nvSpPr>
        <cdr:cNvPr id="5" name="Obdĺžnik 4"/>
        <cdr:cNvSpPr/>
      </cdr:nvSpPr>
      <cdr:spPr>
        <a:xfrm xmlns:a="http://schemas.openxmlformats.org/drawingml/2006/main">
          <a:off x="4629074" y="1505972"/>
          <a:ext cx="689984" cy="188731"/>
        </a:xfrm>
        <a:prstGeom xmlns:a="http://schemas.openxmlformats.org/drawingml/2006/main" prst="rect">
          <a:avLst/>
        </a:prstGeom>
        <a:noFill xmlns:a="http://schemas.openxmlformats.org/drawingml/2006/main"/>
        <a:ln xmlns:a="http://schemas.openxmlformats.org/drawingml/2006/main" w="12700">
          <a:solidFill>
            <a:schemeClr val="tx1"/>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sk-SK" sz="700">
              <a:solidFill>
                <a:schemeClr val="tx1"/>
              </a:solidFill>
              <a:latin typeface="Arial Narrow" panose="020B0606020202030204" pitchFamily="34" charset="0"/>
            </a:rPr>
            <a:t>PROJECTION</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1</xdr:colOff>
      <xdr:row>3</xdr:row>
      <xdr:rowOff>1</xdr:rowOff>
    </xdr:from>
    <xdr:to>
      <xdr:col>2</xdr:col>
      <xdr:colOff>209551</xdr:colOff>
      <xdr:row>18</xdr:row>
      <xdr:rowOff>82551</xdr:rowOff>
    </xdr:to>
    <xdr:graphicFrame macro="">
      <xdr:nvGraphicFramePr>
        <xdr:cNvPr id="9" name="Graf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754448</xdr:colOff>
      <xdr:row>1</xdr:row>
      <xdr:rowOff>43126</xdr:rowOff>
    </xdr:to>
    <xdr:sp macro="" textlink="">
      <xdr:nvSpPr>
        <xdr:cNvPr id="8" name="Obdĺžnik 7">
          <a:hlinkClick xmlns:r="http://schemas.openxmlformats.org/officeDocument/2006/relationships" r:id="rId2"/>
        </xdr:cNvPr>
        <xdr:cNvSpPr/>
      </xdr:nvSpPr>
      <xdr:spPr>
        <a:xfrm>
          <a:off x="0" y="0"/>
          <a:ext cx="754448" cy="192538"/>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0</xdr:colOff>
      <xdr:row>33</xdr:row>
      <xdr:rowOff>0</xdr:rowOff>
    </xdr:from>
    <xdr:to>
      <xdr:col>2</xdr:col>
      <xdr:colOff>209550</xdr:colOff>
      <xdr:row>49</xdr:row>
      <xdr:rowOff>74705</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76200</xdr:colOff>
      <xdr:row>2</xdr:row>
      <xdr:rowOff>127001</xdr:rowOff>
    </xdr:from>
    <xdr:to>
      <xdr:col>16</xdr:col>
      <xdr:colOff>12700</xdr:colOff>
      <xdr:row>18</xdr:row>
      <xdr:rowOff>82550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31</xdr:row>
      <xdr:rowOff>0</xdr:rowOff>
    </xdr:from>
    <xdr:to>
      <xdr:col>15</xdr:col>
      <xdr:colOff>571500</xdr:colOff>
      <xdr:row>46</xdr:row>
      <xdr:rowOff>101599</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0.23242</cdr:x>
      <cdr:y>0.0437</cdr:y>
    </cdr:from>
    <cdr:to>
      <cdr:x>0.23363</cdr:x>
      <cdr:y>0.72773</cdr:y>
    </cdr:to>
    <cdr:cxnSp macro="">
      <cdr:nvCxnSpPr>
        <cdr:cNvPr id="3" name="Rovná spojnica 2"/>
        <cdr:cNvCxnSpPr/>
      </cdr:nvCxnSpPr>
      <cdr:spPr>
        <a:xfrm xmlns:a="http://schemas.openxmlformats.org/drawingml/2006/main" flipH="1" flipV="1">
          <a:off x="876655" y="105390"/>
          <a:ext cx="4564" cy="1649541"/>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6.xml><?xml version="1.0" encoding="utf-8"?>
<c:userShapes xmlns:c="http://schemas.openxmlformats.org/drawingml/2006/chart">
  <cdr:relSizeAnchor xmlns:cdr="http://schemas.openxmlformats.org/drawingml/2006/chartDrawing">
    <cdr:from>
      <cdr:x>0.23242</cdr:x>
      <cdr:y>0.0437</cdr:y>
    </cdr:from>
    <cdr:to>
      <cdr:x>0.23363</cdr:x>
      <cdr:y>0.72773</cdr:y>
    </cdr:to>
    <cdr:cxnSp macro="">
      <cdr:nvCxnSpPr>
        <cdr:cNvPr id="3" name="Rovná spojnica 2"/>
        <cdr:cNvCxnSpPr/>
      </cdr:nvCxnSpPr>
      <cdr:spPr>
        <a:xfrm xmlns:a="http://schemas.openxmlformats.org/drawingml/2006/main" flipH="1" flipV="1">
          <a:off x="876655" y="105390"/>
          <a:ext cx="4564" cy="1649541"/>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119448</xdr:colOff>
      <xdr:row>1</xdr:row>
      <xdr:rowOff>45611</xdr:rowOff>
    </xdr:to>
    <xdr:sp macro="" textlink="">
      <xdr:nvSpPr>
        <xdr:cNvPr id="8" name="Obdĺžnik 7">
          <a:hlinkClick xmlns:r="http://schemas.openxmlformats.org/officeDocument/2006/relationships" r:id="rId1"/>
        </xdr:cNvPr>
        <xdr:cNvSpPr/>
      </xdr:nvSpPr>
      <xdr:spPr>
        <a:xfrm>
          <a:off x="0" y="0"/>
          <a:ext cx="754448" cy="189176"/>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16565</xdr:colOff>
      <xdr:row>11</xdr:row>
      <xdr:rowOff>22087</xdr:rowOff>
    </xdr:from>
    <xdr:to>
      <xdr:col>2</xdr:col>
      <xdr:colOff>88688</xdr:colOff>
      <xdr:row>28</xdr:row>
      <xdr:rowOff>104399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11</xdr:row>
      <xdr:rowOff>0</xdr:rowOff>
    </xdr:from>
    <xdr:to>
      <xdr:col>10</xdr:col>
      <xdr:colOff>304036</xdr:colOff>
      <xdr:row>28</xdr:row>
      <xdr:rowOff>82312</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617682</xdr:colOff>
      <xdr:row>42</xdr:row>
      <xdr:rowOff>23091</xdr:rowOff>
    </xdr:from>
    <xdr:to>
      <xdr:col>2</xdr:col>
      <xdr:colOff>17932</xdr:colOff>
      <xdr:row>59</xdr:row>
      <xdr:rowOff>40409</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334818</xdr:colOff>
      <xdr:row>42</xdr:row>
      <xdr:rowOff>23091</xdr:rowOff>
    </xdr:from>
    <xdr:to>
      <xdr:col>10</xdr:col>
      <xdr:colOff>116069</xdr:colOff>
      <xdr:row>59</xdr:row>
      <xdr:rowOff>40409</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0.32688</cdr:x>
      <cdr:y>0.14706</cdr:y>
    </cdr:from>
    <cdr:to>
      <cdr:x>0.54139</cdr:x>
      <cdr:y>0.23724</cdr:y>
    </cdr:to>
    <cdr:sp macro="" textlink="">
      <cdr:nvSpPr>
        <cdr:cNvPr id="4" name="BlokTextu 3"/>
        <cdr:cNvSpPr txBox="1"/>
      </cdr:nvSpPr>
      <cdr:spPr>
        <a:xfrm xmlns:a="http://schemas.openxmlformats.org/drawingml/2006/main">
          <a:off x="1067418" y="375178"/>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tx1"/>
              </a:solidFill>
              <a:latin typeface="Arial Narrow" panose="020B0606020202030204" pitchFamily="34" charset="0"/>
            </a:rPr>
            <a:t>VYSOKÉ RIZIKO</a:t>
          </a:r>
        </a:p>
      </cdr:txBody>
    </cdr:sp>
  </cdr:relSizeAnchor>
  <cdr:relSizeAnchor xmlns:cdr="http://schemas.openxmlformats.org/drawingml/2006/chartDrawing">
    <cdr:from>
      <cdr:x>0.63259</cdr:x>
      <cdr:y>0.5828</cdr:y>
    </cdr:from>
    <cdr:to>
      <cdr:x>0.8471</cdr:x>
      <cdr:y>0.67299</cdr:y>
    </cdr:to>
    <cdr:sp macro="" textlink="">
      <cdr:nvSpPr>
        <cdr:cNvPr id="7" name="BlokTextu 1"/>
        <cdr:cNvSpPr txBox="1"/>
      </cdr:nvSpPr>
      <cdr:spPr>
        <a:xfrm xmlns:a="http://schemas.openxmlformats.org/drawingml/2006/main">
          <a:off x="2065704" y="1486877"/>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NÍZKE RIZIKO</a:t>
          </a:r>
        </a:p>
      </cdr:txBody>
    </cdr:sp>
  </cdr:relSizeAnchor>
  <cdr:relSizeAnchor xmlns:cdr="http://schemas.openxmlformats.org/drawingml/2006/chartDrawing">
    <cdr:from>
      <cdr:x>0.32688</cdr:x>
      <cdr:y>0.35717</cdr:y>
    </cdr:from>
    <cdr:to>
      <cdr:x>0.54139</cdr:x>
      <cdr:y>0.44735</cdr:y>
    </cdr:to>
    <cdr:sp macro="" textlink="">
      <cdr:nvSpPr>
        <cdr:cNvPr id="5" name="BlokTextu 4"/>
        <cdr:cNvSpPr txBox="1"/>
      </cdr:nvSpPr>
      <cdr:spPr>
        <a:xfrm xmlns:a="http://schemas.openxmlformats.org/drawingml/2006/main">
          <a:off x="1063225" y="901108"/>
          <a:ext cx="697724" cy="227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STREDNÉ RIZIKO</a:t>
          </a:r>
        </a:p>
      </cdr:txBody>
    </cdr:sp>
  </cdr:relSizeAnchor>
</c:userShapes>
</file>

<file path=xl/drawings/drawing49.xml><?xml version="1.0" encoding="utf-8"?>
<c:userShapes xmlns:c="http://schemas.openxmlformats.org/drawingml/2006/chart">
  <cdr:relSizeAnchor xmlns:cdr="http://schemas.openxmlformats.org/drawingml/2006/chartDrawing">
    <cdr:from>
      <cdr:x>0.32688</cdr:x>
      <cdr:y>0.14706</cdr:y>
    </cdr:from>
    <cdr:to>
      <cdr:x>0.54139</cdr:x>
      <cdr:y>0.23724</cdr:y>
    </cdr:to>
    <cdr:sp macro="" textlink="">
      <cdr:nvSpPr>
        <cdr:cNvPr id="4" name="BlokTextu 3"/>
        <cdr:cNvSpPr txBox="1"/>
      </cdr:nvSpPr>
      <cdr:spPr>
        <a:xfrm xmlns:a="http://schemas.openxmlformats.org/drawingml/2006/main">
          <a:off x="1067418" y="375178"/>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tx1"/>
              </a:solidFill>
              <a:latin typeface="Arial Narrow" panose="020B0606020202030204" pitchFamily="34" charset="0"/>
            </a:rPr>
            <a:t>HIGH</a:t>
          </a:r>
          <a:br>
            <a:rPr lang="sk-SK" sz="800" b="1">
              <a:solidFill>
                <a:schemeClr val="tx1"/>
              </a:solidFill>
              <a:latin typeface="Arial Narrow" panose="020B0606020202030204" pitchFamily="34" charset="0"/>
            </a:rPr>
          </a:br>
          <a:r>
            <a:rPr lang="sk-SK" sz="800" b="1">
              <a:solidFill>
                <a:schemeClr val="tx1"/>
              </a:solidFill>
              <a:latin typeface="Arial Narrow" panose="020B0606020202030204" pitchFamily="34" charset="0"/>
            </a:rPr>
            <a:t>RISK</a:t>
          </a:r>
        </a:p>
      </cdr:txBody>
    </cdr:sp>
  </cdr:relSizeAnchor>
  <cdr:relSizeAnchor xmlns:cdr="http://schemas.openxmlformats.org/drawingml/2006/chartDrawing">
    <cdr:from>
      <cdr:x>0.63259</cdr:x>
      <cdr:y>0.5828</cdr:y>
    </cdr:from>
    <cdr:to>
      <cdr:x>0.8471</cdr:x>
      <cdr:y>0.67299</cdr:y>
    </cdr:to>
    <cdr:sp macro="" textlink="">
      <cdr:nvSpPr>
        <cdr:cNvPr id="7" name="BlokTextu 1"/>
        <cdr:cNvSpPr txBox="1"/>
      </cdr:nvSpPr>
      <cdr:spPr>
        <a:xfrm xmlns:a="http://schemas.openxmlformats.org/drawingml/2006/main">
          <a:off x="2065704" y="1486877"/>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LOW RISK</a:t>
          </a:r>
        </a:p>
      </cdr:txBody>
    </cdr:sp>
  </cdr:relSizeAnchor>
  <cdr:relSizeAnchor xmlns:cdr="http://schemas.openxmlformats.org/drawingml/2006/chartDrawing">
    <cdr:from>
      <cdr:x>0.32688</cdr:x>
      <cdr:y>0.35717</cdr:y>
    </cdr:from>
    <cdr:to>
      <cdr:x>0.54139</cdr:x>
      <cdr:y>0.44735</cdr:y>
    </cdr:to>
    <cdr:sp macro="" textlink="">
      <cdr:nvSpPr>
        <cdr:cNvPr id="5" name="BlokTextu 4"/>
        <cdr:cNvSpPr txBox="1"/>
      </cdr:nvSpPr>
      <cdr:spPr>
        <a:xfrm xmlns:a="http://schemas.openxmlformats.org/drawingml/2006/main">
          <a:off x="1063225" y="901108"/>
          <a:ext cx="697724" cy="227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MEDIUM</a:t>
          </a:r>
          <a:r>
            <a:rPr lang="sk-SK" sz="800" b="1" baseline="0">
              <a:latin typeface="Arial Narrow" panose="020B0606020202030204" pitchFamily="34" charset="0"/>
            </a:rPr>
            <a:t> RISK</a:t>
          </a:r>
          <a:endParaRPr lang="sk-SK" sz="800" b="1">
            <a:latin typeface="Arial Narrow" panose="020B060602020203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118005</xdr:colOff>
      <xdr:row>1</xdr:row>
      <xdr:rowOff>61912</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0.32688</cdr:x>
      <cdr:y>0.14706</cdr:y>
    </cdr:from>
    <cdr:to>
      <cdr:x>0.54139</cdr:x>
      <cdr:y>0.23724</cdr:y>
    </cdr:to>
    <cdr:sp macro="" textlink="">
      <cdr:nvSpPr>
        <cdr:cNvPr id="4" name="BlokTextu 3"/>
        <cdr:cNvSpPr txBox="1"/>
      </cdr:nvSpPr>
      <cdr:spPr>
        <a:xfrm xmlns:a="http://schemas.openxmlformats.org/drawingml/2006/main">
          <a:off x="1067418" y="375178"/>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VYSOKÉ RIZIKO</a:t>
          </a:r>
        </a:p>
      </cdr:txBody>
    </cdr:sp>
  </cdr:relSizeAnchor>
  <cdr:relSizeAnchor xmlns:cdr="http://schemas.openxmlformats.org/drawingml/2006/chartDrawing">
    <cdr:from>
      <cdr:x>0.33857</cdr:x>
      <cdr:y>0.45498</cdr:y>
    </cdr:from>
    <cdr:to>
      <cdr:x>0.55308</cdr:x>
      <cdr:y>0.54517</cdr:y>
    </cdr:to>
    <cdr:sp macro="" textlink="">
      <cdr:nvSpPr>
        <cdr:cNvPr id="7" name="BlokTextu 1"/>
        <cdr:cNvSpPr txBox="1"/>
      </cdr:nvSpPr>
      <cdr:spPr>
        <a:xfrm xmlns:a="http://schemas.openxmlformats.org/drawingml/2006/main">
          <a:off x="1574303" y="1678872"/>
          <a:ext cx="997440" cy="3327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STREDNÉ RIZIKO</a:t>
          </a:r>
        </a:p>
      </cdr:txBody>
    </cdr:sp>
  </cdr:relSizeAnchor>
  <cdr:relSizeAnchor xmlns:cdr="http://schemas.openxmlformats.org/drawingml/2006/chartDrawing">
    <cdr:from>
      <cdr:x>0.19468</cdr:x>
      <cdr:y>0.6935</cdr:y>
    </cdr:from>
    <cdr:to>
      <cdr:x>0.7141</cdr:x>
      <cdr:y>0.76814</cdr:y>
    </cdr:to>
    <cdr:sp macro="" textlink="">
      <cdr:nvSpPr>
        <cdr:cNvPr id="5" name="BlokTextu 1"/>
        <cdr:cNvSpPr txBox="1"/>
      </cdr:nvSpPr>
      <cdr:spPr>
        <a:xfrm xmlns:a="http://schemas.openxmlformats.org/drawingml/2006/main">
          <a:off x="594374" y="1977159"/>
          <a:ext cx="1585850" cy="2128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NÍZKE RIZIKO</a:t>
          </a:r>
        </a:p>
      </cdr:txBody>
    </cdr:sp>
  </cdr:relSizeAnchor>
</c:userShapes>
</file>

<file path=xl/drawings/drawing51.xml><?xml version="1.0" encoding="utf-8"?>
<c:userShapes xmlns:c="http://schemas.openxmlformats.org/drawingml/2006/chart">
  <cdr:relSizeAnchor xmlns:cdr="http://schemas.openxmlformats.org/drawingml/2006/chartDrawing">
    <cdr:from>
      <cdr:x>0.32688</cdr:x>
      <cdr:y>0.14706</cdr:y>
    </cdr:from>
    <cdr:to>
      <cdr:x>0.54139</cdr:x>
      <cdr:y>0.23724</cdr:y>
    </cdr:to>
    <cdr:sp macro="" textlink="">
      <cdr:nvSpPr>
        <cdr:cNvPr id="4" name="BlokTextu 3"/>
        <cdr:cNvSpPr txBox="1"/>
      </cdr:nvSpPr>
      <cdr:spPr>
        <a:xfrm xmlns:a="http://schemas.openxmlformats.org/drawingml/2006/main">
          <a:off x="1067418" y="375178"/>
          <a:ext cx="700500" cy="230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HIGH RISK</a:t>
          </a:r>
        </a:p>
      </cdr:txBody>
    </cdr:sp>
  </cdr:relSizeAnchor>
  <cdr:relSizeAnchor xmlns:cdr="http://schemas.openxmlformats.org/drawingml/2006/chartDrawing">
    <cdr:from>
      <cdr:x>0.33857</cdr:x>
      <cdr:y>0.45498</cdr:y>
    </cdr:from>
    <cdr:to>
      <cdr:x>0.55308</cdr:x>
      <cdr:y>0.54517</cdr:y>
    </cdr:to>
    <cdr:sp macro="" textlink="">
      <cdr:nvSpPr>
        <cdr:cNvPr id="7" name="BlokTextu 1"/>
        <cdr:cNvSpPr txBox="1"/>
      </cdr:nvSpPr>
      <cdr:spPr>
        <a:xfrm xmlns:a="http://schemas.openxmlformats.org/drawingml/2006/main">
          <a:off x="1574303" y="1678872"/>
          <a:ext cx="997440" cy="3327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latin typeface="Arial Narrow" panose="020B0606020202030204" pitchFamily="34" charset="0"/>
            </a:rPr>
            <a:t>MEDIUM RISK</a:t>
          </a:r>
        </a:p>
      </cdr:txBody>
    </cdr:sp>
  </cdr:relSizeAnchor>
  <cdr:relSizeAnchor xmlns:cdr="http://schemas.openxmlformats.org/drawingml/2006/chartDrawing">
    <cdr:from>
      <cdr:x>0.2116</cdr:x>
      <cdr:y>0.68097</cdr:y>
    </cdr:from>
    <cdr:to>
      <cdr:x>0.77933</cdr:x>
      <cdr:y>0.74726</cdr:y>
    </cdr:to>
    <cdr:sp macro="" textlink="">
      <cdr:nvSpPr>
        <cdr:cNvPr id="5" name="BlokTextu 1"/>
        <cdr:cNvSpPr txBox="1"/>
      </cdr:nvSpPr>
      <cdr:spPr>
        <a:xfrm xmlns:a="http://schemas.openxmlformats.org/drawingml/2006/main">
          <a:off x="641494" y="1941440"/>
          <a:ext cx="1721153" cy="1889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sk-SK" sz="800" b="1">
              <a:solidFill>
                <a:schemeClr val="bg1"/>
              </a:solidFill>
              <a:latin typeface="Arial Narrow" panose="020B0606020202030204" pitchFamily="34" charset="0"/>
            </a:rPr>
            <a:t>LOW RISK</a:t>
          </a:r>
        </a:p>
      </cdr:txBody>
    </cdr:sp>
  </cdr:relSizeAnchor>
</c:userShapes>
</file>

<file path=xl/drawings/drawing5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144848</xdr:colOff>
      <xdr:row>1</xdr:row>
      <xdr:rowOff>4336</xdr:rowOff>
    </xdr:to>
    <xdr:sp macro="" textlink="">
      <xdr:nvSpPr>
        <xdr:cNvPr id="2" name="Obdĺžnik 1">
          <a:hlinkClick xmlns:r="http://schemas.openxmlformats.org/officeDocument/2006/relationships" r:id="rId1"/>
        </xdr:cNvPr>
        <xdr:cNvSpPr/>
      </xdr:nvSpPr>
      <xdr:spPr>
        <a:xfrm>
          <a:off x="0" y="0"/>
          <a:ext cx="754448" cy="188486"/>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100852</xdr:colOff>
      <xdr:row>9</xdr:row>
      <xdr:rowOff>77694</xdr:rowOff>
    </xdr:from>
    <xdr:to>
      <xdr:col>7</xdr:col>
      <xdr:colOff>93381</xdr:colOff>
      <xdr:row>26</xdr:row>
      <xdr:rowOff>34365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82095</xdr:colOff>
      <xdr:row>1</xdr:row>
      <xdr:rowOff>37674</xdr:rowOff>
    </xdr:to>
    <xdr:sp macro="" textlink="">
      <xdr:nvSpPr>
        <xdr:cNvPr id="4" name="Obdĺžnik 3">
          <a:hlinkClick xmlns:r="http://schemas.openxmlformats.org/officeDocument/2006/relationships" r:id="rId2"/>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114300</xdr:colOff>
      <xdr:row>10</xdr:row>
      <xdr:rowOff>28575</xdr:rowOff>
    </xdr:from>
    <xdr:to>
      <xdr:col>6</xdr:col>
      <xdr:colOff>276225</xdr:colOff>
      <xdr:row>26</xdr:row>
      <xdr:rowOff>19050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840254</xdr:colOff>
      <xdr:row>17</xdr:row>
      <xdr:rowOff>74518</xdr:rowOff>
    </xdr:from>
    <xdr:to>
      <xdr:col>2</xdr:col>
      <xdr:colOff>141941</xdr:colOff>
      <xdr:row>22</xdr:row>
      <xdr:rowOff>20543</xdr:rowOff>
    </xdr:to>
    <xdr:sp macro="" textlink="">
      <xdr:nvSpPr>
        <xdr:cNvPr id="6" name="BlokTextu 5"/>
        <xdr:cNvSpPr txBox="1"/>
      </xdr:nvSpPr>
      <xdr:spPr>
        <a:xfrm>
          <a:off x="840254" y="2793812"/>
          <a:ext cx="1363569" cy="693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latin typeface="Arial Narrow" panose="020B0606020202030204" pitchFamily="34" charset="0"/>
            </a:rPr>
            <a:t>Záväzok z Plánu obnovy a odolnosti</a:t>
          </a:r>
        </a:p>
        <a:p>
          <a:endParaRPr lang="sk-SK" sz="1100"/>
        </a:p>
      </xdr:txBody>
    </xdr:sp>
    <xdr:clientData/>
  </xdr:twoCellAnchor>
  <xdr:twoCellAnchor>
    <xdr:from>
      <xdr:col>0</xdr:col>
      <xdr:colOff>0</xdr:colOff>
      <xdr:row>27</xdr:row>
      <xdr:rowOff>0</xdr:rowOff>
    </xdr:from>
    <xdr:to>
      <xdr:col>6</xdr:col>
      <xdr:colOff>161925</xdr:colOff>
      <xdr:row>43</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754448</xdr:colOff>
      <xdr:row>1</xdr:row>
      <xdr:rowOff>37674</xdr:rowOff>
    </xdr:to>
    <xdr:sp macro="" textlink="">
      <xdr:nvSpPr>
        <xdr:cNvPr id="8" name="Obdĺžnik 7">
          <a:hlinkClick xmlns:r="http://schemas.openxmlformats.org/officeDocument/2006/relationships" r:id="rId3"/>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0.06667</cdr:x>
      <cdr:y>0.04392</cdr:y>
    </cdr:from>
    <cdr:to>
      <cdr:x>0.35081</cdr:x>
      <cdr:y>0.84956</cdr:y>
    </cdr:to>
    <cdr:sp macro="" textlink="">
      <cdr:nvSpPr>
        <cdr:cNvPr id="2" name="Obdĺžnik 1"/>
        <cdr:cNvSpPr/>
      </cdr:nvSpPr>
      <cdr:spPr>
        <a:xfrm xmlns:a="http://schemas.openxmlformats.org/drawingml/2006/main">
          <a:off x="317603" y="105896"/>
          <a:ext cx="1353568" cy="1942353"/>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userShapes>
</file>

<file path=xl/drawings/drawing56.xml><?xml version="1.0" encoding="utf-8"?>
<c:userShapes xmlns:c="http://schemas.openxmlformats.org/drawingml/2006/chart">
  <cdr:relSizeAnchor xmlns:cdr="http://schemas.openxmlformats.org/drawingml/2006/chartDrawing">
    <cdr:from>
      <cdr:x>0.06667</cdr:x>
      <cdr:y>0.03125</cdr:y>
    </cdr:from>
    <cdr:to>
      <cdr:x>0.32083</cdr:x>
      <cdr:y>0.83681</cdr:y>
    </cdr:to>
    <cdr:sp macro="" textlink="">
      <cdr:nvSpPr>
        <cdr:cNvPr id="2" name="Obdĺžnik 1"/>
        <cdr:cNvSpPr/>
      </cdr:nvSpPr>
      <cdr:spPr>
        <a:xfrm xmlns:a="http://schemas.openxmlformats.org/drawingml/2006/main">
          <a:off x="304815" y="85726"/>
          <a:ext cx="1162020" cy="2209800"/>
        </a:xfrm>
        <a:prstGeom xmlns:a="http://schemas.openxmlformats.org/drawingml/2006/main" prst="rect">
          <a:avLst/>
        </a:prstGeom>
        <a:noFill xmlns:a="http://schemas.openxmlformats.org/drawingml/2006/main"/>
        <a:ln xmlns:a="http://schemas.openxmlformats.org/drawingml/2006/main">
          <a:solidFill>
            <a:schemeClr val="bg1">
              <a:lumMod val="75000"/>
            </a:schemeClr>
          </a:solidFill>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sk-SK"/>
        </a:p>
      </cdr:txBody>
    </cdr:sp>
  </cdr:relSizeAnchor>
  <cdr:relSizeAnchor xmlns:cdr="http://schemas.openxmlformats.org/drawingml/2006/chartDrawing">
    <cdr:from>
      <cdr:x>0.15481</cdr:x>
      <cdr:y>0.43832</cdr:y>
    </cdr:from>
    <cdr:to>
      <cdr:x>0.37794</cdr:x>
      <cdr:y>0.72651</cdr:y>
    </cdr:to>
    <cdr:sp macro="" textlink="">
      <cdr:nvSpPr>
        <cdr:cNvPr id="3" name="BlokTextu 1"/>
        <cdr:cNvSpPr txBox="1"/>
      </cdr:nvSpPr>
      <cdr:spPr>
        <a:xfrm xmlns:a="http://schemas.openxmlformats.org/drawingml/2006/main">
          <a:off x="737507" y="1047831"/>
          <a:ext cx="1062905" cy="6889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1100">
              <a:latin typeface="Arial Narrow" panose="020B0606020202030204" pitchFamily="34" charset="0"/>
            </a:rPr>
            <a:t>Commitment from the RRP</a:t>
          </a:r>
        </a:p>
        <a:p xmlns:a="http://schemas.openxmlformats.org/drawingml/2006/main">
          <a:endParaRPr lang="sk-SK" sz="1100"/>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39074</xdr:rowOff>
    </xdr:to>
    <xdr:sp macro="" textlink="">
      <xdr:nvSpPr>
        <xdr:cNvPr id="3" name="Obdĺžnik 2">
          <a:hlinkClick xmlns:r="http://schemas.openxmlformats.org/officeDocument/2006/relationships" r:id="rId1"/>
        </xdr:cNvPr>
        <xdr:cNvSpPr/>
      </xdr:nvSpPr>
      <xdr:spPr>
        <a:xfrm>
          <a:off x="0" y="0"/>
          <a:ext cx="754448" cy="188486"/>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5</xdr:col>
      <xdr:colOff>377266</xdr:colOff>
      <xdr:row>5</xdr:row>
      <xdr:rowOff>66488</xdr:rowOff>
    </xdr:from>
    <xdr:to>
      <xdr:col>14</xdr:col>
      <xdr:colOff>175560</xdr:colOff>
      <xdr:row>23</xdr:row>
      <xdr:rowOff>120276</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754448</xdr:colOff>
      <xdr:row>1</xdr:row>
      <xdr:rowOff>37674</xdr:rowOff>
    </xdr:to>
    <xdr:sp macro="" textlink="">
      <xdr:nvSpPr>
        <xdr:cNvPr id="6" name="Obdĺžnik 5">
          <a:hlinkClick xmlns:r="http://schemas.openxmlformats.org/officeDocument/2006/relationships" r:id="rId2"/>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10</xdr:col>
      <xdr:colOff>633412</xdr:colOff>
      <xdr:row>7</xdr:row>
      <xdr:rowOff>38099</xdr:rowOff>
    </xdr:from>
    <xdr:to>
      <xdr:col>16</xdr:col>
      <xdr:colOff>237412</xdr:colOff>
      <xdr:row>26</xdr:row>
      <xdr:rowOff>134286</xdr:rowOff>
    </xdr:to>
    <xdr:graphicFrame macro="">
      <xdr:nvGraphicFramePr>
        <xdr:cNvPr id="2" name="Graf 1">
          <a:extLst>
            <a:ext uri="{FF2B5EF4-FFF2-40B4-BE49-F238E27FC236}">
              <a16:creationId xmlns:a16="http://schemas.microsoft.com/office/drawing/2014/main" id="{A64BFAD4-33B7-47F5-84A5-D878B9D8D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182948</xdr:colOff>
      <xdr:row>1</xdr:row>
      <xdr:rowOff>37674</xdr:rowOff>
    </xdr:to>
    <xdr:sp macro="" textlink="">
      <xdr:nvSpPr>
        <xdr:cNvPr id="4" name="Obdĺžnik 3">
          <a:hlinkClick xmlns:r="http://schemas.openxmlformats.org/officeDocument/2006/relationships" r:id="rId2"/>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620057</xdr:colOff>
      <xdr:row>2</xdr:row>
      <xdr:rowOff>201706</xdr:rowOff>
    </xdr:from>
    <xdr:to>
      <xdr:col>16</xdr:col>
      <xdr:colOff>612588</xdr:colOff>
      <xdr:row>12</xdr:row>
      <xdr:rowOff>22411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530412</xdr:colOff>
      <xdr:row>19</xdr:row>
      <xdr:rowOff>29882</xdr:rowOff>
    </xdr:from>
    <xdr:to>
      <xdr:col>16</xdr:col>
      <xdr:colOff>522943</xdr:colOff>
      <xdr:row>29</xdr:row>
      <xdr:rowOff>23532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753005</xdr:colOff>
      <xdr:row>1</xdr:row>
      <xdr:rowOff>61912</xdr:rowOff>
    </xdr:to>
    <xdr:sp macro="" textlink="">
      <xdr:nvSpPr>
        <xdr:cNvPr id="8" name="Obdĺžnik 7">
          <a:hlinkClick xmlns:r="http://schemas.openxmlformats.org/officeDocument/2006/relationships" r:id="rId3"/>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6</xdr:col>
      <xdr:colOff>511528</xdr:colOff>
      <xdr:row>4</xdr:row>
      <xdr:rowOff>50095</xdr:rowOff>
    </xdr:from>
    <xdr:to>
      <xdr:col>10</xdr:col>
      <xdr:colOff>1471084</xdr:colOff>
      <xdr:row>21</xdr:row>
      <xdr:rowOff>98072</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522111</xdr:colOff>
      <xdr:row>24</xdr:row>
      <xdr:rowOff>21167</xdr:rowOff>
    </xdr:from>
    <xdr:to>
      <xdr:col>10</xdr:col>
      <xdr:colOff>1481667</xdr:colOff>
      <xdr:row>42</xdr:row>
      <xdr:rowOff>97367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754448</xdr:colOff>
      <xdr:row>1</xdr:row>
      <xdr:rowOff>15262</xdr:rowOff>
    </xdr:to>
    <xdr:sp macro="" textlink="">
      <xdr:nvSpPr>
        <xdr:cNvPr id="7" name="Obdĺžnik 6">
          <a:hlinkClick xmlns:r="http://schemas.openxmlformats.org/officeDocument/2006/relationships" r:id="rId3"/>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2</xdr:col>
      <xdr:colOff>235324</xdr:colOff>
      <xdr:row>1</xdr:row>
      <xdr:rowOff>51546</xdr:rowOff>
    </xdr:from>
    <xdr:to>
      <xdr:col>11</xdr:col>
      <xdr:colOff>108324</xdr:colOff>
      <xdr:row>19</xdr:row>
      <xdr:rowOff>15687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754448</xdr:colOff>
      <xdr:row>1</xdr:row>
      <xdr:rowOff>39074</xdr:rowOff>
    </xdr:to>
    <xdr:sp macro="" textlink="">
      <xdr:nvSpPr>
        <xdr:cNvPr id="5" name="Obdĺžnik 4">
          <a:hlinkClick xmlns:r="http://schemas.openxmlformats.org/officeDocument/2006/relationships" r:id="rId2"/>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5715</xdr:colOff>
      <xdr:row>9</xdr:row>
      <xdr:rowOff>135255</xdr:rowOff>
    </xdr:from>
    <xdr:to>
      <xdr:col>8</xdr:col>
      <xdr:colOff>310515</xdr:colOff>
      <xdr:row>24</xdr:row>
      <xdr:rowOff>154305</xdr:rowOff>
    </xdr:to>
    <xdr:graphicFrame macro="">
      <xdr:nvGraphicFramePr>
        <xdr:cNvPr id="2"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149330</xdr:colOff>
      <xdr:row>1</xdr:row>
      <xdr:rowOff>37674</xdr:rowOff>
    </xdr:to>
    <xdr:sp macro="" textlink="">
      <xdr:nvSpPr>
        <xdr:cNvPr id="4" name="Obdĺžnik 3">
          <a:hlinkClick xmlns:r="http://schemas.openxmlformats.org/officeDocument/2006/relationships" r:id="rId2"/>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1</xdr:col>
      <xdr:colOff>154471</xdr:colOff>
      <xdr:row>32</xdr:row>
      <xdr:rowOff>155712</xdr:rowOff>
    </xdr:from>
    <xdr:to>
      <xdr:col>7</xdr:col>
      <xdr:colOff>538784</xdr:colOff>
      <xdr:row>47</xdr:row>
      <xdr:rowOff>184287</xdr:rowOff>
    </xdr:to>
    <xdr:graphicFrame macro="">
      <xdr:nvGraphicFramePr>
        <xdr:cNvPr id="5"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37674</xdr:rowOff>
    </xdr:to>
    <xdr:sp macro="" textlink="">
      <xdr:nvSpPr>
        <xdr:cNvPr id="3" name="Obdĺžnik 2">
          <a:hlinkClick xmlns:r="http://schemas.openxmlformats.org/officeDocument/2006/relationships" r:id="rId1"/>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31827</xdr:rowOff>
    </xdr:to>
    <xdr:sp macro="" textlink="">
      <xdr:nvSpPr>
        <xdr:cNvPr id="3" name="Obdĺžnik 2">
          <a:hlinkClick xmlns:r="http://schemas.openxmlformats.org/officeDocument/2006/relationships" r:id="rId1"/>
        </xdr:cNvPr>
        <xdr:cNvSpPr/>
      </xdr:nvSpPr>
      <xdr:spPr>
        <a:xfrm>
          <a:off x="0" y="0"/>
          <a:ext cx="754448" cy="20576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8015</xdr:rowOff>
    </xdr:to>
    <xdr:sp macro="" textlink="">
      <xdr:nvSpPr>
        <xdr:cNvPr id="3" name="Obdĺžnik 2">
          <a:hlinkClick xmlns:r="http://schemas.openxmlformats.org/officeDocument/2006/relationships" r:id="rId1"/>
        </xdr:cNvPr>
        <xdr:cNvSpPr/>
      </xdr:nvSpPr>
      <xdr:spPr>
        <a:xfrm>
          <a:off x="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8015</xdr:rowOff>
    </xdr:to>
    <xdr:sp macro="" textlink="">
      <xdr:nvSpPr>
        <xdr:cNvPr id="2" name="Obdĺžnik 1">
          <a:hlinkClick xmlns:r="http://schemas.openxmlformats.org/officeDocument/2006/relationships" r:id="rId1"/>
        </xdr:cNvPr>
        <xdr:cNvSpPr/>
      </xdr:nvSpPr>
      <xdr:spPr>
        <a:xfrm>
          <a:off x="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754448</xdr:colOff>
      <xdr:row>1</xdr:row>
      <xdr:rowOff>27065</xdr:rowOff>
    </xdr:to>
    <xdr:sp macro="" textlink="">
      <xdr:nvSpPr>
        <xdr:cNvPr id="2" name="Obdĺžnik 1">
          <a:hlinkClick xmlns:r="http://schemas.openxmlformats.org/officeDocument/2006/relationships" r:id="rId1"/>
        </xdr:cNvPr>
        <xdr:cNvSpPr/>
      </xdr:nvSpPr>
      <xdr:spPr>
        <a:xfrm>
          <a:off x="60960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172365</xdr:colOff>
      <xdr:row>1</xdr:row>
      <xdr:rowOff>29182</xdr:rowOff>
    </xdr:to>
    <xdr:sp macro="" textlink="">
      <xdr:nvSpPr>
        <xdr:cNvPr id="4" name="Obdĺžnik 3">
          <a:hlinkClick xmlns:r="http://schemas.openxmlformats.org/officeDocument/2006/relationships" r:id="rId1"/>
        </xdr:cNvPr>
        <xdr:cNvSpPr/>
      </xdr:nvSpPr>
      <xdr:spPr>
        <a:xfrm>
          <a:off x="0" y="0"/>
          <a:ext cx="754448" cy="198515"/>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54956</xdr:rowOff>
    </xdr:to>
    <xdr:sp macro="" textlink="">
      <xdr:nvSpPr>
        <xdr:cNvPr id="5" name="Obdĺžnik 4">
          <a:hlinkClick xmlns:r="http://schemas.openxmlformats.org/officeDocument/2006/relationships" r:id="rId1"/>
        </xdr:cNvPr>
        <xdr:cNvSpPr/>
      </xdr:nvSpPr>
      <xdr:spPr>
        <a:xfrm>
          <a:off x="0" y="0"/>
          <a:ext cx="743865" cy="200632"/>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2</xdr:row>
      <xdr:rowOff>57150</xdr:rowOff>
    </xdr:from>
    <xdr:to>
      <xdr:col>3</xdr:col>
      <xdr:colOff>95250</xdr:colOff>
      <xdr:row>13</xdr:row>
      <xdr:rowOff>85725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542925</xdr:colOff>
      <xdr:row>2</xdr:row>
      <xdr:rowOff>76201</xdr:rowOff>
    </xdr:from>
    <xdr:to>
      <xdr:col>6</xdr:col>
      <xdr:colOff>457200</xdr:colOff>
      <xdr:row>13</xdr:row>
      <xdr:rowOff>152401</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523875</xdr:colOff>
      <xdr:row>21</xdr:row>
      <xdr:rowOff>57150</xdr:rowOff>
    </xdr:from>
    <xdr:to>
      <xdr:col>3</xdr:col>
      <xdr:colOff>95250</xdr:colOff>
      <xdr:row>32</xdr:row>
      <xdr:rowOff>85725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542925</xdr:colOff>
      <xdr:row>21</xdr:row>
      <xdr:rowOff>76201</xdr:rowOff>
    </xdr:from>
    <xdr:to>
      <xdr:col>6</xdr:col>
      <xdr:colOff>457200</xdr:colOff>
      <xdr:row>32</xdr:row>
      <xdr:rowOff>152401</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68449</xdr:rowOff>
    </xdr:to>
    <xdr:sp macro="" textlink="">
      <xdr:nvSpPr>
        <xdr:cNvPr id="10" name="Obdĺžnik 9">
          <a:hlinkClick xmlns:r="http://schemas.openxmlformats.org/officeDocument/2006/relationships" r:id="rId5"/>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29743</xdr:rowOff>
    </xdr:to>
    <xdr:sp macro="" textlink="">
      <xdr:nvSpPr>
        <xdr:cNvPr id="4" name="Obdĺžnik 3">
          <a:hlinkClick xmlns:r="http://schemas.openxmlformats.org/officeDocument/2006/relationships" r:id="rId1"/>
        </xdr:cNvPr>
        <xdr:cNvSpPr/>
      </xdr:nvSpPr>
      <xdr:spPr>
        <a:xfrm>
          <a:off x="0" y="0"/>
          <a:ext cx="743865" cy="1978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743865</xdr:colOff>
      <xdr:row>1</xdr:row>
      <xdr:rowOff>29743</xdr:rowOff>
    </xdr:to>
    <xdr:sp macro="" textlink="">
      <xdr:nvSpPr>
        <xdr:cNvPr id="4" name="Obdĺžnik 3">
          <a:hlinkClick xmlns:r="http://schemas.openxmlformats.org/officeDocument/2006/relationships" r:id="rId1"/>
        </xdr:cNvPr>
        <xdr:cNvSpPr/>
      </xdr:nvSpPr>
      <xdr:spPr>
        <a:xfrm>
          <a:off x="0" y="0"/>
          <a:ext cx="743865" cy="1978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138747</xdr:colOff>
      <xdr:row>1</xdr:row>
      <xdr:rowOff>28343</xdr:rowOff>
    </xdr:to>
    <xdr:sp macro="" textlink="">
      <xdr:nvSpPr>
        <xdr:cNvPr id="4" name="Obdĺžnik 3">
          <a:hlinkClick xmlns:r="http://schemas.openxmlformats.org/officeDocument/2006/relationships" r:id="rId1"/>
        </xdr:cNvPr>
        <xdr:cNvSpPr/>
      </xdr:nvSpPr>
      <xdr:spPr>
        <a:xfrm>
          <a:off x="0" y="0"/>
          <a:ext cx="743865" cy="1964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140848</xdr:colOff>
      <xdr:row>1</xdr:row>
      <xdr:rowOff>26943</xdr:rowOff>
    </xdr:to>
    <xdr:sp macro="" textlink="">
      <xdr:nvSpPr>
        <xdr:cNvPr id="3" name="Obdĺžnik 2">
          <a:hlinkClick xmlns:r="http://schemas.openxmlformats.org/officeDocument/2006/relationships" r:id="rId1"/>
        </xdr:cNvPr>
        <xdr:cNvSpPr/>
      </xdr:nvSpPr>
      <xdr:spPr>
        <a:xfrm>
          <a:off x="0" y="0"/>
          <a:ext cx="745966" cy="1950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138467</xdr:colOff>
      <xdr:row>1</xdr:row>
      <xdr:rowOff>3131</xdr:rowOff>
    </xdr:to>
    <xdr:sp macro="" textlink="">
      <xdr:nvSpPr>
        <xdr:cNvPr id="3" name="Obdĺžnik 2">
          <a:hlinkClick xmlns:r="http://schemas.openxmlformats.org/officeDocument/2006/relationships" r:id="rId1"/>
        </xdr:cNvPr>
        <xdr:cNvSpPr/>
      </xdr:nvSpPr>
      <xdr:spPr>
        <a:xfrm>
          <a:off x="0" y="0"/>
          <a:ext cx="748067" cy="1936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748067</xdr:colOff>
      <xdr:row>1</xdr:row>
      <xdr:rowOff>3131</xdr:rowOff>
    </xdr:to>
    <xdr:sp macro="" textlink="">
      <xdr:nvSpPr>
        <xdr:cNvPr id="2" name="Obdĺžnik 1">
          <a:hlinkClick xmlns:r="http://schemas.openxmlformats.org/officeDocument/2006/relationships" r:id="rId1"/>
        </xdr:cNvPr>
        <xdr:cNvSpPr/>
      </xdr:nvSpPr>
      <xdr:spPr>
        <a:xfrm>
          <a:off x="0" y="0"/>
          <a:ext cx="748067" cy="1936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19</xdr:row>
      <xdr:rowOff>171450</xdr:rowOff>
    </xdr:from>
    <xdr:to>
      <xdr:col>4</xdr:col>
      <xdr:colOff>180198</xdr:colOff>
      <xdr:row>35</xdr:row>
      <xdr:rowOff>140644</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748067</xdr:colOff>
      <xdr:row>1</xdr:row>
      <xdr:rowOff>3131</xdr:rowOff>
    </xdr:to>
    <xdr:sp macro="" textlink="">
      <xdr:nvSpPr>
        <xdr:cNvPr id="3" name="Obdĺžnik 2">
          <a:hlinkClick xmlns:r="http://schemas.openxmlformats.org/officeDocument/2006/relationships" r:id="rId2"/>
        </xdr:cNvPr>
        <xdr:cNvSpPr/>
      </xdr:nvSpPr>
      <xdr:spPr>
        <a:xfrm>
          <a:off x="0" y="0"/>
          <a:ext cx="748067" cy="193631"/>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twoCellAnchor>
    <xdr:from>
      <xdr:col>0</xdr:col>
      <xdr:colOff>161925</xdr:colOff>
      <xdr:row>56</xdr:row>
      <xdr:rowOff>9525</xdr:rowOff>
    </xdr:from>
    <xdr:to>
      <xdr:col>4</xdr:col>
      <xdr:colOff>342123</xdr:colOff>
      <xdr:row>71</xdr:row>
      <xdr:rowOff>169219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18</xdr:row>
      <xdr:rowOff>175260</xdr:rowOff>
    </xdr:from>
    <xdr:to>
      <xdr:col>7</xdr:col>
      <xdr:colOff>60960</xdr:colOff>
      <xdr:row>33</xdr:row>
      <xdr:rowOff>53340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594360</xdr:colOff>
      <xdr:row>19</xdr:row>
      <xdr:rowOff>0</xdr:rowOff>
    </xdr:from>
    <xdr:to>
      <xdr:col>15</xdr:col>
      <xdr:colOff>289560</xdr:colOff>
      <xdr:row>34</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730250</xdr:colOff>
      <xdr:row>1</xdr:row>
      <xdr:rowOff>61383</xdr:rowOff>
    </xdr:to>
    <xdr:sp macro="" textlink="">
      <xdr:nvSpPr>
        <xdr:cNvPr id="5" name="Zaoblený obdĺžnik 4">
          <a:hlinkClick xmlns:r="http://schemas.openxmlformats.org/officeDocument/2006/relationships" r:id="rId3"/>
        </xdr:cNvPr>
        <xdr:cNvSpPr/>
      </xdr:nvSpPr>
      <xdr:spPr>
        <a:xfrm>
          <a:off x="0" y="0"/>
          <a:ext cx="730250" cy="232833"/>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19</xdr:col>
      <xdr:colOff>220132</xdr:colOff>
      <xdr:row>11</xdr:row>
      <xdr:rowOff>135646</xdr:rowOff>
    </xdr:from>
    <xdr:to>
      <xdr:col>26</xdr:col>
      <xdr:colOff>133350</xdr:colOff>
      <xdr:row>27</xdr:row>
      <xdr:rowOff>9525</xdr:rowOff>
    </xdr:to>
    <xdr:grpSp>
      <xdr:nvGrpSpPr>
        <xdr:cNvPr id="2" name="Skupina 1"/>
        <xdr:cNvGrpSpPr/>
      </xdr:nvGrpSpPr>
      <xdr:grpSpPr>
        <a:xfrm>
          <a:off x="14221882" y="2231146"/>
          <a:ext cx="4210051" cy="2921879"/>
          <a:chOff x="24643417" y="6637721"/>
          <a:chExt cx="3867152" cy="2957503"/>
        </a:xfrm>
      </xdr:grpSpPr>
      <xdr:graphicFrame macro="">
        <xdr:nvGraphicFramePr>
          <xdr:cNvPr id="3"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19</xdr:col>
      <xdr:colOff>381000</xdr:colOff>
      <xdr:row>29</xdr:row>
      <xdr:rowOff>137583</xdr:rowOff>
    </xdr:from>
    <xdr:to>
      <xdr:col>26</xdr:col>
      <xdr:colOff>294218</xdr:colOff>
      <xdr:row>45</xdr:row>
      <xdr:rowOff>11462</xdr:rowOff>
    </xdr:to>
    <xdr:grpSp>
      <xdr:nvGrpSpPr>
        <xdr:cNvPr id="8" name="Skupina 7"/>
        <xdr:cNvGrpSpPr/>
      </xdr:nvGrpSpPr>
      <xdr:grpSpPr>
        <a:xfrm>
          <a:off x="14382750" y="5662083"/>
          <a:ext cx="4210051" cy="2921879"/>
          <a:chOff x="24643417" y="6637721"/>
          <a:chExt cx="3867152" cy="2957503"/>
        </a:xfrm>
      </xdr:grpSpPr>
      <xdr:graphicFrame macro="">
        <xdr:nvGraphicFramePr>
          <xdr:cNvPr id="9" name="Chart 1">
            <a:extLst>
              <a:ext uri="{FF2B5EF4-FFF2-40B4-BE49-F238E27FC236}">
                <a16:creationId xmlns:a16="http://schemas.microsoft.com/office/drawing/2014/main" id="{DE7CEAD9-DA60-4D1E-AC99-6E0FB22E0306}"/>
              </a:ext>
            </a:extLst>
          </xdr:cNvPr>
          <xdr:cNvGraphicFramePr>
            <a:graphicFrameLocks/>
          </xdr:cNvGraphicFramePr>
        </xdr:nvGraphicFramePr>
        <xdr:xfrm>
          <a:off x="24643417" y="6637721"/>
          <a:ext cx="3800475" cy="180532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1">
            <a:extLst>
              <a:ext uri="{FF2B5EF4-FFF2-40B4-BE49-F238E27FC236}">
                <a16:creationId xmlns:a16="http://schemas.microsoft.com/office/drawing/2014/main" id="{EEC3FC94-0FFC-45E4-82B3-1A779B7FA0A5}"/>
              </a:ext>
            </a:extLst>
          </xdr:cNvPr>
          <xdr:cNvGraphicFramePr>
            <a:graphicFrameLocks/>
          </xdr:cNvGraphicFramePr>
        </xdr:nvGraphicFramePr>
        <xdr:xfrm>
          <a:off x="24643419" y="8346064"/>
          <a:ext cx="3867150" cy="124916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9.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753005</xdr:colOff>
      <xdr:row>1</xdr:row>
      <xdr:rowOff>68449</xdr:rowOff>
    </xdr:to>
    <xdr:sp macro="" textlink="">
      <xdr:nvSpPr>
        <xdr:cNvPr id="4" name="Obdĺžnik 3">
          <a:hlinkClick xmlns:r="http://schemas.openxmlformats.org/officeDocument/2006/relationships" r:id="rId1"/>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drawings/drawing80.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81.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82.xml><?xml version="1.0" encoding="utf-8"?>
<c:userShapes xmlns:c="http://schemas.openxmlformats.org/drawingml/2006/chart">
  <cdr:absSizeAnchor xmlns:cdr="http://schemas.openxmlformats.org/drawingml/2006/chartDrawing">
    <cdr:from>
      <cdr:x>0.4665</cdr:x>
      <cdr:y>0.498</cdr:y>
    </cdr:from>
    <cdr:ext cx="0" cy="0"/>
    <cdr:sp macro="" textlink="">
      <cdr:nvSpPr>
        <cdr:cNvPr id="6145" name="Text Box 1"/>
        <cdr:cNvSpPr txBox="1">
          <a:spLocks xmlns:a="http://schemas.openxmlformats.org/drawingml/2006/main" noChangeArrowheads="1"/>
        </cdr:cNvSpPr>
      </cdr:nvSpPr>
      <cdr:spPr bwMode="auto">
        <a:xfrm xmlns:a="http://schemas.openxmlformats.org/drawingml/2006/main">
          <a:off x="2209800" y="3362325"/>
          <a:ext cx="76200" cy="152400"/>
        </a:xfrm>
        <a:prstGeom xmlns:a="http://schemas.openxmlformats.org/drawingml/2006/main" prst="rect">
          <a:avLst/>
        </a:prstGeom>
        <a:noFill xmlns:a="http://schemas.openxmlformats.org/drawingml/2006/main"/>
        <a:ln xmlns:a="http://schemas.openxmlformats.org/drawingml/2006/main" w="1">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700" b="0" i="0" strike="noStrike">
              <a:solidFill>
                <a:srgbClr val="000000"/>
              </a:solidFill>
              <a:latin typeface="Arial Narrow"/>
            </a:rPr>
            <a:t>.</a:t>
          </a:r>
        </a:p>
      </cdr:txBody>
    </cdr:sp>
  </cdr:absSizeAnchor>
</c:userShapes>
</file>

<file path=xl/drawings/drawing9.xml><?xml version="1.0" encoding="utf-8"?>
<xdr:wsDr xmlns:xdr="http://schemas.openxmlformats.org/drawingml/2006/spreadsheetDrawing" xmlns:a="http://schemas.openxmlformats.org/drawingml/2006/main">
  <xdr:twoCellAnchor>
    <xdr:from>
      <xdr:col>0</xdr:col>
      <xdr:colOff>485775</xdr:colOff>
      <xdr:row>4</xdr:row>
      <xdr:rowOff>38099</xdr:rowOff>
    </xdr:from>
    <xdr:to>
      <xdr:col>3</xdr:col>
      <xdr:colOff>66675</xdr:colOff>
      <xdr:row>16</xdr:row>
      <xdr:rowOff>47625</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597648</xdr:colOff>
      <xdr:row>3</xdr:row>
      <xdr:rowOff>321983</xdr:rowOff>
    </xdr:from>
    <xdr:to>
      <xdr:col>5</xdr:col>
      <xdr:colOff>1018055</xdr:colOff>
      <xdr:row>16</xdr:row>
      <xdr:rowOff>31377</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20</xdr:row>
      <xdr:rowOff>66675</xdr:rowOff>
    </xdr:from>
    <xdr:to>
      <xdr:col>3</xdr:col>
      <xdr:colOff>171450</xdr:colOff>
      <xdr:row>32</xdr:row>
      <xdr:rowOff>95251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20</xdr:row>
      <xdr:rowOff>0</xdr:rowOff>
    </xdr:from>
    <xdr:to>
      <xdr:col>6</xdr:col>
      <xdr:colOff>9525</xdr:colOff>
      <xdr:row>32</xdr:row>
      <xdr:rowOff>49306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118005</xdr:colOff>
      <xdr:row>1</xdr:row>
      <xdr:rowOff>68449</xdr:rowOff>
    </xdr:to>
    <xdr:sp macro="" textlink="">
      <xdr:nvSpPr>
        <xdr:cNvPr id="11" name="Obdĺžnik 10">
          <a:hlinkClick xmlns:r="http://schemas.openxmlformats.org/officeDocument/2006/relationships" r:id="rId5"/>
        </xdr:cNvPr>
        <xdr:cNvSpPr/>
      </xdr:nvSpPr>
      <xdr:spPr>
        <a:xfrm>
          <a:off x="0" y="0"/>
          <a:ext cx="753005" cy="211324"/>
        </a:xfrm>
        <a:prstGeom prst="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000" b="1">
              <a:solidFill>
                <a:srgbClr val="FFFFFF"/>
              </a:solidFill>
            </a:rPr>
            <a:t>Obsah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havlat/AppData/Local/Microsoft/Windows/Temporary%20Internet%20Files/Content.Outlook/RKZTYI1L/K&#352;D%2014_16erik_final_dlh_2013030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FP_NEW/2_FISKAL/04_Modely/02_Dlh%20VS/01%20-%20Prognoza/K&#352;D%2019_21_08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Slovenia/SV%20MONITOR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REAL/CZYWP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IFP_NEW/2_FISKAL/05_Dlh/11%20-%20DSA/DSA_2026_0610_DBP_V2.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icajko/AppData/Local/Microsoft/Windows/Temporary%20Internet%20Files/Content.Outlook/X5UMJ5BC/Annex_1-EDP_notif_tables-Oct2016-lock-anonym.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WIN/Temporary%20Internet%20Files/OLKE156/Money/Monetary%20Conditions/mcichart_core_inf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DBP201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IFP_NEW/2_FISKAL/04_Modely/01_Konsolidacne%20usilie%20a%20fiskalny%20impulz/Strukturalne_saldo_MODEL_FK_maj_2016_22012016_preliminary_PJ_scenar%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SVN/BOP/REER%20and%20competitiveness/Competitiven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FIS/M-T%20fiscal%20June10%20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FP_NEW/1_DANE/1_5_Vybor/EDV/2019_zasadnutia/DV_2019_02/1-PROGNOZA/Prispevky_k_prognoze_201902_medzirocne_v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17/Dane/Prispevky_k_prognoze_RVS_vs_201709_pre_DBP.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ATA/O2/MKD/REP/TABLES/red98/Mk-red9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O2/MKD/REP/TABLES/red98/Mk-red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jkubala/AppData/Roaming/Microsoft/Excel/K&#352;D%2019_21%20aktualny_DBP%20(version%202).xlsb"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IFP_NEW/2_FISKAL/05_Dlh/01%20-%20Prognoza/2022/DLH_Model_2022_PS_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ebugyi/AppData/Local/Microsoft/Windows/Temporary%20Internet%20Files/Content.Outlook/JG459QFK/Documents%20and%20Settings/dtzanninis/My%20Local%20Documents/Slovenia/CZE%20--%20Main%20Fiscal%20Fil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idrozd/Desktop/NPC_2013_2015_OS_09/NPC_2010/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2/Vstupy/NPC/NPC_ESA_2010_GG_2022_2025_20220422.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ADRESARE/IFP_NEW/3_MAKRO/3_3_Databaza/Conjunctural%20devts%20euro%20area.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ADRESARE/IFP_NEW/5_MATERIALY/5_3_Strategicke_materialy/Program_stability/2022/pomoc_ukrajina/Ukrajina_master.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2/Vstupy/Dlh/Dlh_dlhodoba%20projekcia_2040_altscenare.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IFP_NEW/5_MATERIALY/5_3_Strategicke_materialy/Navrh%20rozpoctoveho%20planu%20DBP/2021/Vstupy/Udr&#382;ate&#318;nos&#357;/S1_indicator_zakladny_scenar.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IFP_NEW/5_MATERIALY/5_3_Strategicke_materialy/Program_stability/2022/Vstupy/Udrzatelnost/S2_indicator_lev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jbukovina/Desktop/NIRP_master_20200922_dat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 val=""/>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 val="[MFLOW96.XLS]_WIN_TEMP_MFLOW9_2"/>
      <sheetName val="[MFLOW96.XLS]_WIN_TEMP_MFLOW9_3"/>
      <sheetName val="[MFLOW96.XLS]_WIN_TEMP_MFLOW9_4"/>
      <sheetName val="[MFLOW96.XLS]_WIN_TEMP_MFLOW9_5"/>
      <sheetName val="[MFLOW96.XLS]\WIN\TEMP\MFLOW96."/>
    </sheetNames>
    <definedNames>
      <definedName name="[Macros Import].qbop"/>
      <definedName name="atrade"/>
      <definedName name="mflowsa"/>
      <definedName name="mflowsq"/>
      <definedName name="mstocksa"/>
      <definedName name="mstocksq"/>
    </defined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splatnosti"/>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 val="Contents"/>
      <sheetName val="i-REER"/>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 val="Q6"/>
      <sheetName val="Q5"/>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Data sources"/>
      <sheetName val="Input 1 - Basics"/>
      <sheetName val="Input 2 - Data"/>
      <sheetName val="Input 3 - Debt and Banking"/>
      <sheetName val="Input 4 - Forecast"/>
      <sheetName val="Input 5 - Scenario Design"/>
      <sheetName val="Fan Chart"/>
      <sheetName val="Output - Instructions"/>
      <sheetName val="Variable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 val="readme"/>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Príloha _7"/>
      <sheetName val="daily calculations"/>
      <sheetName val="monthly"/>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s>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 val="Annual Tables"/>
      <sheetName val="Annual Raw Data"/>
      <sheetName val="Quarterly Raw Data"/>
      <sheetName val="Quarterly MacroFlow"/>
    </sheetNames>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 val="Haver"/>
    </sheetNames>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s>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 val="DP"/>
      <sheetName val="LS"/>
      <sheetName val="ZPIZ"/>
      <sheetName val="ZZZS"/>
      <sheetName val="M"/>
    </sheetNames>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 val="IFRS"/>
    </sheetNames>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s>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s>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J(Priv.Cap)"/>
      <sheetName val="makro"/>
    </sheetNames>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ech_prac"/>
      <sheetName val="TAB34"/>
      <sheetName val="J(Priv.Cap)"/>
    </sheetNames>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B"/>
      <sheetName val="F"/>
      <sheetName val="SPP"/>
      <sheetName val="forecasts"/>
    </sheetNames>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_pouzitia"/>
      <sheetName val="Tabulky RVS"/>
      <sheetName val="Súhrnná tabuľka"/>
      <sheetName val="ALCO"/>
      <sheetName val="Monitoring"/>
      <sheetName val="vs. S"/>
      <sheetName val="Prognoza hrubého dlhu"/>
      <sheetName val="SFA"/>
      <sheetName val="Cisty dlh"/>
      <sheetName val="Ostatne subjekty"/>
      <sheetName val="Štátna pokladnica"/>
      <sheetName val="Kurzove rozdiely"/>
      <sheetName val="Dlh podla faktorov"/>
      <sheetName val="Ardal_Cash transakcie"/>
      <sheetName val="Ardal_splatnosti"/>
      <sheetName val="Ardal_F"/>
      <sheetName val="Ardal_B"/>
      <sheetName val="Ardal_SPP"/>
      <sheetName val="Finan aktiva"/>
      <sheetName val="LFA_stavy"/>
      <sheetName val="LFA_input"/>
      <sheetName val="Hárok1"/>
      <sheetName val="Zložky VS_93_2010"/>
      <sheetName val="Poznámky"/>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 val="NOVA legislativa"/>
      <sheetName val="M"/>
    </sheetNames>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 val="output"/>
    </sheetNames>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s>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 val="Index"/>
    </sheetNames>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s>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 val="i1-CA"/>
    </sheetNames>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Sel. Ind. Tbl"/>
    </sheetNames>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s>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s>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 val="Table"/>
      <sheetName val="Table_GEF"/>
    </sheetNames>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 val="Data"/>
    </sheetNames>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_GG_2022_2025"/>
      <sheetName val="RVS_2023_2025"/>
      <sheetName val="NPC_2023_2025"/>
      <sheetName val="OS_2022"/>
      <sheetName val="NPC_2023_2025_bez EU"/>
    </sheetNames>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W"/>
      <sheetName val="Ifo Business Climate"/>
      <sheetName val="Hárok1"/>
      <sheetName val="Chart DE"/>
      <sheetName val="PMI data"/>
      <sheetName val="DG ECFIN ESI"/>
      <sheetName val="Chart ESI cross-country"/>
      <sheetName val="EA PMI"/>
      <sheetName val="PMI charts"/>
      <sheetName val="Hárok5"/>
      <sheetName val="flash"/>
      <sheetName val="Hárok2"/>
    </sheetNames>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cty_utecencov"/>
      <sheetName val="Náklady"/>
      <sheetName val="Sumar"/>
    </sheetNames>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1"/>
      <sheetName val="alt1_NPC_HDP_sc1_4"/>
      <sheetName val="alt1_kons_HDP_sc5_8"/>
      <sheetName val="RRP_dlh_NPC"/>
      <sheetName val="Baseline"/>
      <sheetName val="Scenar2_VL"/>
      <sheetName val="Scenar2_DBP"/>
      <sheetName val="Scenar3_DBP"/>
      <sheetName val="Scenar3_NPC+ageing"/>
      <sheetName val="Graf"/>
      <sheetName val="RRP_dlh_S1_nizRiz"/>
      <sheetName val="RRP_dlh_S2_nizRiz"/>
      <sheetName val="RRF prijmy"/>
      <sheetName val="RRF vplyv"/>
      <sheetName val="s1s2"/>
      <sheetName val="Edo"/>
      <sheetName val="Hárok1"/>
      <sheetName val="Marek"/>
      <sheetName val="Hárok2"/>
      <sheetName val="MK_dlh_NPC"/>
      <sheetName val="MK_dlh_Historical 2022"/>
      <sheetName val="MK_dlh_Historical 2025"/>
      <sheetName val="MK_dlh_Historical (2)"/>
      <sheetName val="MK_dlh_SGP"/>
      <sheetName val="Konsolidacia_GFC_COVID"/>
    </sheetNames>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kt_2021"/>
      <sheetName val="Oct_2020_exp_EC_forecast_rok"/>
      <sheetName val="Oct_2020_exp_EC_forecast_awg"/>
      <sheetName val="Oct_2020_exp_EC_forecast_legisl"/>
      <sheetName val="Oct_2020_exp_EC_forecast_vychod"/>
      <sheetName val="Oct_2020_exp_EC_forecast_DS"/>
      <sheetName val="Mar_2021_bezRRP_21"/>
      <sheetName val="Mar_2021_RRP_24"/>
      <sheetName val="Mar_2021_bezRRP_24"/>
      <sheetName val="Mar_2021_RRP_21_reforma"/>
      <sheetName val="Mar_2021_bezRRP_21_reforma"/>
      <sheetName val="Hárok1"/>
    </sheetNames>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ing Report 2012"/>
      <sheetName val="Spring Forecast 2013"/>
      <sheetName val="Mar_2021_RRP_21"/>
      <sheetName val="PS_2022"/>
      <sheetName val="Rodicovsky bonus"/>
      <sheetName val="DPB_zmena dlhu"/>
      <sheetName val="DBP_zmena urokov"/>
      <sheetName val="DBP_zmena makra"/>
      <sheetName val="DBP_automat DV"/>
      <sheetName val="PS_Apr_2022"/>
      <sheetName val="vplyvy"/>
      <sheetName val="Mar_2021_bezRRP_21"/>
      <sheetName val="PS 2021_expost update"/>
      <sheetName val="PS_2022_VL"/>
      <sheetName val="PS_2022_24"/>
      <sheetName val="PS_2022_25"/>
      <sheetName val="ReformaI.P"/>
      <sheetName val="zmeny PS-DBP"/>
      <sheetName val="I.pilier"/>
      <sheetName val="zmeny PS22-PS21expost"/>
      <sheetName val="Mar_2021_bezRRP_24"/>
      <sheetName val="Mar_2021_RRP_21_reforma"/>
      <sheetName val="Mar_2021_bezRRP_21_reforma"/>
      <sheetName val="Vystup"/>
      <sheetName val="PovinnaTab_udrzatelnost"/>
      <sheetName val="Hárok1"/>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Krajiny"/>
      <sheetName val="Format"/>
      <sheetName val="Tab00"/>
      <sheetName val="01_HDP"/>
      <sheetName val="02_real HDP"/>
      <sheetName val="03_TFP"/>
      <sheetName val="04_kvalita zivota"/>
      <sheetName val="Tab01"/>
      <sheetName val="05_vyd starnutie"/>
      <sheetName val="06_vyd stropy"/>
      <sheetName val="07_zmena dani"/>
      <sheetName val="08_danovy klin"/>
      <sheetName val="09_majetkove dane"/>
      <sheetName val="10_medzera DPH"/>
      <sheetName val="A_BCR"/>
      <sheetName val="B_Investicie"/>
      <sheetName val="Tab02"/>
      <sheetName val="11_emisie"/>
      <sheetName val="12_COV"/>
      <sheetName val="13_odpady"/>
      <sheetName val="14_obeh ekonomika"/>
      <sheetName val="15_OZE"/>
      <sheetName val="16_OZE"/>
      <sheetName val="17_dialnice"/>
      <sheetName val="18_vlaky"/>
      <sheetName val="Tab03"/>
      <sheetName val="19_Nezam"/>
      <sheetName val="20_Nezam dlhodob"/>
      <sheetName val="21_zam nízkokvalifikovaní"/>
      <sheetName val="22_zam žien"/>
      <sheetName val="23_ Riziko chudoby"/>
      <sheetName val="24_Adekvátnosť min príjmu"/>
      <sheetName val="Tab04"/>
      <sheetName val="25_ PIAAC"/>
      <sheetName val="26_PISA"/>
      <sheetName val="27_Zaskolenost"/>
      <sheetName val="28_odborovy nesulad"/>
      <sheetName val="29_graf VS"/>
      <sheetName val="30_vzdelavanie dospelych"/>
      <sheetName val="Tab05"/>
      <sheetName val="31_EIS pozicia"/>
      <sheetName val="32_EIS indikatory"/>
      <sheetName val="33_BERD"/>
      <sheetName val="34_1-B index"/>
      <sheetName val="35_Gerd"/>
      <sheetName val="36_Vstupy a vystupy"/>
      <sheetName val="Tab06"/>
      <sheetName val="37_Odvratitelna umrtnost"/>
      <sheetName val="38_Vydavky HC "/>
      <sheetName val="39_lek špec"/>
      <sheetName val="40_Chybajuce sestry"/>
      <sheetName val="41_ LTC exp"/>
      <sheetName val="42_LTC home care"/>
      <sheetName val="Tab07"/>
      <sheetName val="43_Dovera_policia"/>
      <sheetName val="44_Dovera_sudy"/>
      <sheetName val="45_Sudnictvo cas 1 "/>
      <sheetName val="46_Sudnictvo konania 2"/>
      <sheetName val="47_Podnik prostr DB"/>
      <sheetName val="48_Podnik prostr PMR"/>
      <sheetName val="49_Samospravy 2"/>
      <sheetName val="50_Samospravy 1"/>
      <sheetName val="Tab08"/>
      <sheetName val="51_vyvoj desi"/>
      <sheetName val="52_desi egov"/>
      <sheetName val="53_DESI pripojitelnost"/>
      <sheetName val="54_DESI pokrytie"/>
      <sheetName val="55_internet rychlost"/>
      <sheetName val="56_cenovy index"/>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8" Type="http://schemas.openxmlformats.org/officeDocument/2006/relationships/hyperlink" Target="https://www.mfsr.sk/sk/ministerstvo/kapitola-mf-sr/priorizacia-investicii-kapitoly-mf-sr/" TargetMode="External"/><Relationship Id="rId13" Type="http://schemas.openxmlformats.org/officeDocument/2006/relationships/hyperlink" Target="https://www.culture.gov.sk/ministerstvo/institut-kulturnej-politiky/investicie/" TargetMode="External"/><Relationship Id="rId18" Type="http://schemas.openxmlformats.org/officeDocument/2006/relationships/hyperlink" Target="https://www.minzp.sk/iep/strategicke-materialy/priorizacia-investicnych-projektov-rezorte-ministerstva-zivotneho-prostredia-sr.html" TargetMode="External"/><Relationship Id="rId26" Type="http://schemas.openxmlformats.org/officeDocument/2006/relationships/hyperlink" Target="https://www.minv.sk/swift_data/source/images/MIP_MV_V1.pdf" TargetMode="External"/><Relationship Id="rId39" Type="http://schemas.openxmlformats.org/officeDocument/2006/relationships/drawing" Target="../drawings/drawing65.xml"/><Relationship Id="rId3" Type="http://schemas.openxmlformats.org/officeDocument/2006/relationships/hyperlink" Target="https://www.mindop.sk/priority/zeleznice" TargetMode="External"/><Relationship Id="rId21" Type="http://schemas.openxmlformats.org/officeDocument/2006/relationships/hyperlink" Target="https://www.mindop.sk/priority/cestny-harmonogram" TargetMode="External"/><Relationship Id="rId34" Type="http://schemas.openxmlformats.org/officeDocument/2006/relationships/hyperlink" Target="https://www.mirri.gov.sk/wp-content/uploads/2019/09/Zoznam-priorizovanych-investicii-MIRRI-SR-s-hodnotou-nad-1.-mil.-EUR.pdf" TargetMode="External"/><Relationship Id="rId7" Type="http://schemas.openxmlformats.org/officeDocument/2006/relationships/hyperlink" Target="https://www.minv.sk/swift_data/source/images/MIP_MV_V1.pdf" TargetMode="External"/><Relationship Id="rId12" Type="http://schemas.openxmlformats.org/officeDocument/2006/relationships/hyperlink" Target="https://web.ac-mssr.sk/investicna-strategia/" TargetMode="External"/><Relationship Id="rId17" Type="http://schemas.openxmlformats.org/officeDocument/2006/relationships/hyperlink" Target="https://www.minedu.sk/investicie/" TargetMode="External"/><Relationship Id="rId25" Type="http://schemas.openxmlformats.org/officeDocument/2006/relationships/hyperlink" Target="https://www.mosr.sk/data/files/4305_investicne-plany-mo-sr_planovane-projekty-s-vyskou-financnych-prostriedkov-na-ich-realizaciu-v-obdobi-rokov-2022-az-2026-002.pdf" TargetMode="External"/><Relationship Id="rId33" Type="http://schemas.openxmlformats.org/officeDocument/2006/relationships/hyperlink" Target="https://www.mirri.gov.sk/wp-content/uploads/2022/01/MIRRI-SR-Postup-pri-priprave-investicnych-projektov.pdf" TargetMode="External"/><Relationship Id="rId38" Type="http://schemas.openxmlformats.org/officeDocument/2006/relationships/hyperlink" Target="https://www.minzp.sk/iep/strategicke-materialy/priorizacia-investicnych-projektov-rezorte-ministerstva-zivotneho-prostredia-sr.html" TargetMode="External"/><Relationship Id="rId2" Type="http://schemas.openxmlformats.org/officeDocument/2006/relationships/hyperlink" Target="https://www.mindop.sk/priority/cestny-harmonogram" TargetMode="External"/><Relationship Id="rId16" Type="http://schemas.openxmlformats.org/officeDocument/2006/relationships/hyperlink" Target="https://www.minedu.sk/investicie/" TargetMode="External"/><Relationship Id="rId20" Type="http://schemas.openxmlformats.org/officeDocument/2006/relationships/hyperlink" Target="https://www.mindop.sk/priority/cesty" TargetMode="External"/><Relationship Id="rId29" Type="http://schemas.openxmlformats.org/officeDocument/2006/relationships/hyperlink" Target="https://www.health.gov.sk/?Metodicky-pokyn-prioritizacia" TargetMode="External"/><Relationship Id="rId1" Type="http://schemas.openxmlformats.org/officeDocument/2006/relationships/hyperlink" Target="https://www.mindop.sk/priority/cesty" TargetMode="External"/><Relationship Id="rId6" Type="http://schemas.openxmlformats.org/officeDocument/2006/relationships/hyperlink" Target="https://www.mosr.sk/data/files/4305_investicne-plany-mo-sr_planovane-projekty-s-vyskou-financnych-prostriedkov-na-ich-realizaciu-v-obdobi-rokov-2022-az-2026-002.pdf" TargetMode="External"/><Relationship Id="rId11" Type="http://schemas.openxmlformats.org/officeDocument/2006/relationships/hyperlink" Target="https://web.ac-mssr.sk/investicna-strategia/" TargetMode="External"/><Relationship Id="rId24" Type="http://schemas.openxmlformats.org/officeDocument/2006/relationships/hyperlink" Target="https://www.mosr.sk/data/files/4292_urcovanie-investicnych-priorit-mo-sr-metodika-priorizovania-investicii.pdf" TargetMode="External"/><Relationship Id="rId32" Type="http://schemas.openxmlformats.org/officeDocument/2006/relationships/hyperlink" Target="https://www.culture.gov.sk/ministerstvo/institut-kulturnej-politiky/investicie/" TargetMode="External"/><Relationship Id="rId37" Type="http://schemas.openxmlformats.org/officeDocument/2006/relationships/hyperlink" Target="https://www.minzp.sk/iep/strategicke-materialy/priorizacia-investicnych-projektov-rezorte-ministerstva-zivotneho-prostredia-sr.html" TargetMode="External"/><Relationship Id="rId5" Type="http://schemas.openxmlformats.org/officeDocument/2006/relationships/hyperlink" Target="https://www.mosr.sk/data/files/4292_urcovanie-investicnych-priorit-mo-sr-metodika-priorizovania-investicii.pdf" TargetMode="External"/><Relationship Id="rId15" Type="http://schemas.openxmlformats.org/officeDocument/2006/relationships/hyperlink" Target="https://www.mirri.gov.sk/wp-content/uploads/2019/09/Zoznam-priorizovanych-investicii-MIRRI-SR-s-hodnotou-nad-1.-mil.-EUR.pdf" TargetMode="External"/><Relationship Id="rId23" Type="http://schemas.openxmlformats.org/officeDocument/2006/relationships/hyperlink" Target="https://www.mindop.sk/priority/zeleznicny-harmonogram" TargetMode="External"/><Relationship Id="rId28" Type="http://schemas.openxmlformats.org/officeDocument/2006/relationships/hyperlink" Target="https://www.mfsr.sk/sk/ministerstvo/kapitola-mf-sr/priorizacia-investicii-kapitoly-mf-sr/" TargetMode="External"/><Relationship Id="rId36" Type="http://schemas.openxmlformats.org/officeDocument/2006/relationships/hyperlink" Target="https://www.minedu.sk/investicie/" TargetMode="External"/><Relationship Id="rId10" Type="http://schemas.openxmlformats.org/officeDocument/2006/relationships/hyperlink" Target="https://www.health.gov.sk/?Metodicky-pokyn-prioritizacia" TargetMode="External"/><Relationship Id="rId19" Type="http://schemas.openxmlformats.org/officeDocument/2006/relationships/hyperlink" Target="https://www.minzp.sk/iep/strategicke-materialy/priorizacia-investicnych-projektov-rezorte-ministerstva-zivotneho-prostredia-sr.html" TargetMode="External"/><Relationship Id="rId31" Type="http://schemas.openxmlformats.org/officeDocument/2006/relationships/hyperlink" Target="https://web.ac-mssr.sk/investicna-strategia/" TargetMode="External"/><Relationship Id="rId4" Type="http://schemas.openxmlformats.org/officeDocument/2006/relationships/hyperlink" Target="https://www.mindop.sk/priority/zeleznicny-harmonogram" TargetMode="External"/><Relationship Id="rId9" Type="http://schemas.openxmlformats.org/officeDocument/2006/relationships/hyperlink" Target="https://www.mfsr.sk/sk/ministerstvo/kapitola-mf-sr/priorizacia-investicii-kapitoly-mf-sr/" TargetMode="External"/><Relationship Id="rId14" Type="http://schemas.openxmlformats.org/officeDocument/2006/relationships/hyperlink" Target="https://www.mirri.gov.sk/wp-content/uploads/2022/01/MIRRI-SR-Postup-pri-priprave-investicnych-projektov.pdf" TargetMode="External"/><Relationship Id="rId22" Type="http://schemas.openxmlformats.org/officeDocument/2006/relationships/hyperlink" Target="https://www.mindop.sk/priority/zeleznice" TargetMode="External"/><Relationship Id="rId27" Type="http://schemas.openxmlformats.org/officeDocument/2006/relationships/hyperlink" Target="https://www.mfsr.sk/sk/ministerstvo/kapitola-mf-sr/priorizacia-investicii-kapitoly-mf-sr/" TargetMode="External"/><Relationship Id="rId30" Type="http://schemas.openxmlformats.org/officeDocument/2006/relationships/hyperlink" Target="https://web.ac-mssr.sk/investicna-strategia/" TargetMode="External"/><Relationship Id="rId35" Type="http://schemas.openxmlformats.org/officeDocument/2006/relationships/hyperlink" Target="https://www.minedu.sk/investicie/" TargetMode="Externa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36.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7.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0"/>
  <dimension ref="A3:M48"/>
  <sheetViews>
    <sheetView showGridLines="0" tabSelected="1" zoomScaleNormal="100" workbookViewId="0">
      <selection activeCell="A3" sqref="A3"/>
    </sheetView>
  </sheetViews>
  <sheetFormatPr defaultColWidth="9.140625" defaultRowHeight="15.75" x14ac:dyDescent="0.25"/>
  <cols>
    <col min="1" max="1" width="4.85546875" style="114" customWidth="1"/>
    <col min="2" max="2" width="7" style="114" customWidth="1"/>
    <col min="3" max="3" width="183.42578125" style="114" customWidth="1"/>
    <col min="4" max="4" width="7" style="114" customWidth="1"/>
    <col min="5" max="5" width="255.5703125" style="114" customWidth="1"/>
    <col min="6" max="6" width="7" style="114" customWidth="1"/>
    <col min="7" max="7" width="75.5703125" style="114" customWidth="1"/>
    <col min="8" max="8" width="7" style="114" customWidth="1"/>
    <col min="9" max="9" width="75.5703125" style="114" customWidth="1"/>
    <col min="10" max="11" width="9.140625" style="114"/>
    <col min="12" max="12" width="17.42578125" style="114" bestFit="1" customWidth="1"/>
    <col min="13" max="13" width="9.140625" style="114"/>
    <col min="14" max="14" width="19.85546875" style="114" bestFit="1" customWidth="1"/>
    <col min="15" max="15" width="9.140625" style="114"/>
    <col min="16" max="16" width="17.42578125" style="114" bestFit="1" customWidth="1"/>
    <col min="17" max="17" width="9.140625" style="114"/>
    <col min="18" max="18" width="28.140625" style="114" bestFit="1" customWidth="1"/>
    <col min="19" max="16384" width="9.140625" style="114"/>
  </cols>
  <sheetData>
    <row r="3" spans="1:13" ht="23.25" x14ac:dyDescent="0.35">
      <c r="A3" s="527"/>
      <c r="B3" s="1060" t="s">
        <v>1455</v>
      </c>
      <c r="C3" s="1060"/>
      <c r="D3" s="1060"/>
      <c r="E3" s="1060"/>
      <c r="F3" s="113"/>
      <c r="G3" s="113"/>
      <c r="H3" s="113"/>
      <c r="I3" s="113"/>
    </row>
    <row r="4" spans="1:13" ht="16.5" thickBot="1" x14ac:dyDescent="0.3">
      <c r="F4" s="153"/>
      <c r="G4" s="153"/>
      <c r="H4" s="153"/>
      <c r="I4" s="153"/>
    </row>
    <row r="5" spans="1:13" ht="18" thickBot="1" x14ac:dyDescent="0.35">
      <c r="B5" s="528"/>
      <c r="C5" s="538" t="s">
        <v>931</v>
      </c>
      <c r="D5" s="528"/>
      <c r="E5" s="529" t="s">
        <v>468</v>
      </c>
      <c r="F5" s="117"/>
      <c r="G5" s="116"/>
      <c r="H5" s="117"/>
      <c r="I5" s="115"/>
    </row>
    <row r="6" spans="1:13" s="152" customFormat="1" ht="14.25" thickBot="1" x14ac:dyDescent="0.3">
      <c r="B6" s="530">
        <v>1</v>
      </c>
      <c r="C6" s="537" t="s">
        <v>1792</v>
      </c>
      <c r="D6" s="532"/>
      <c r="E6" s="536" t="s">
        <v>441</v>
      </c>
      <c r="F6" s="533"/>
      <c r="G6" s="534"/>
      <c r="H6" s="533"/>
      <c r="I6" s="534"/>
    </row>
    <row r="7" spans="1:13" s="152" customFormat="1" ht="14.25" thickBot="1" x14ac:dyDescent="0.3">
      <c r="B7" s="532">
        <v>2</v>
      </c>
      <c r="C7" s="537" t="s">
        <v>1793</v>
      </c>
      <c r="D7" s="532">
        <v>1</v>
      </c>
      <c r="E7" s="537" t="s">
        <v>1776</v>
      </c>
      <c r="F7" s="533"/>
      <c r="G7" s="534"/>
      <c r="H7" s="533"/>
      <c r="I7" s="534"/>
    </row>
    <row r="8" spans="1:13" s="152" customFormat="1" ht="14.25" thickBot="1" x14ac:dyDescent="0.3">
      <c r="B8" s="530">
        <v>3</v>
      </c>
      <c r="C8" s="537" t="s">
        <v>1759</v>
      </c>
      <c r="D8" s="530">
        <v>2</v>
      </c>
      <c r="E8" s="537" t="s">
        <v>1819</v>
      </c>
      <c r="F8" s="531"/>
      <c r="G8" s="531"/>
      <c r="H8" s="531"/>
      <c r="I8" s="531"/>
      <c r="J8" s="531"/>
      <c r="K8" s="531"/>
      <c r="L8" s="531"/>
      <c r="M8" s="531"/>
    </row>
    <row r="9" spans="1:13" s="152" customFormat="1" ht="14.25" thickBot="1" x14ac:dyDescent="0.3">
      <c r="B9" s="532">
        <v>4</v>
      </c>
      <c r="C9" s="537" t="s">
        <v>1794</v>
      </c>
      <c r="D9" s="532">
        <v>3</v>
      </c>
      <c r="E9" s="537" t="s">
        <v>1820</v>
      </c>
      <c r="F9" s="531"/>
      <c r="G9" s="531"/>
      <c r="H9" s="531"/>
      <c r="I9" s="531"/>
      <c r="J9" s="531"/>
      <c r="K9" s="531"/>
      <c r="L9" s="531"/>
      <c r="M9" s="531"/>
    </row>
    <row r="10" spans="1:13" s="152" customFormat="1" ht="14.25" thickBot="1" x14ac:dyDescent="0.3">
      <c r="B10" s="530">
        <v>5</v>
      </c>
      <c r="C10" s="537" t="s">
        <v>1760</v>
      </c>
      <c r="D10" s="532">
        <v>4</v>
      </c>
      <c r="E10" s="537" t="s">
        <v>1821</v>
      </c>
      <c r="F10" s="531"/>
      <c r="G10" s="531"/>
      <c r="H10" s="531"/>
      <c r="I10" s="531"/>
      <c r="J10" s="531"/>
      <c r="K10" s="531"/>
      <c r="L10" s="531"/>
      <c r="M10" s="531"/>
    </row>
    <row r="11" spans="1:13" s="152" customFormat="1" ht="14.25" thickBot="1" x14ac:dyDescent="0.3">
      <c r="B11" s="532">
        <v>6</v>
      </c>
      <c r="C11" s="537" t="s">
        <v>1761</v>
      </c>
      <c r="D11" s="532">
        <v>6</v>
      </c>
      <c r="E11" s="537" t="s">
        <v>1778</v>
      </c>
      <c r="F11" s="531"/>
      <c r="G11" s="531"/>
      <c r="H11" s="531"/>
      <c r="I11" s="531"/>
      <c r="J11" s="531"/>
      <c r="K11" s="531"/>
      <c r="L11" s="531"/>
      <c r="M11" s="531"/>
    </row>
    <row r="12" spans="1:13" s="152" customFormat="1" ht="14.25" thickBot="1" x14ac:dyDescent="0.3">
      <c r="B12" s="530">
        <v>7</v>
      </c>
      <c r="C12" s="537" t="s">
        <v>1762</v>
      </c>
      <c r="D12" s="532">
        <v>7</v>
      </c>
      <c r="E12" s="537" t="s">
        <v>1779</v>
      </c>
      <c r="F12" s="531"/>
      <c r="G12" s="531"/>
      <c r="H12" s="531"/>
      <c r="I12" s="531"/>
      <c r="J12" s="531"/>
      <c r="K12" s="531"/>
      <c r="L12" s="531"/>
      <c r="M12" s="531"/>
    </row>
    <row r="13" spans="1:13" s="152" customFormat="1" ht="14.25" thickBot="1" x14ac:dyDescent="0.3">
      <c r="B13" s="532">
        <v>8</v>
      </c>
      <c r="C13" s="537" t="s">
        <v>1763</v>
      </c>
      <c r="D13" s="530">
        <v>8</v>
      </c>
      <c r="E13" s="537" t="s">
        <v>1780</v>
      </c>
      <c r="F13" s="531"/>
      <c r="G13" s="531"/>
      <c r="H13" s="531"/>
      <c r="I13" s="531"/>
      <c r="J13" s="531"/>
      <c r="K13" s="531"/>
      <c r="L13" s="531"/>
      <c r="M13" s="531"/>
    </row>
    <row r="14" spans="1:13" s="152" customFormat="1" ht="14.25" thickBot="1" x14ac:dyDescent="0.3">
      <c r="B14" s="530">
        <v>9</v>
      </c>
      <c r="C14" s="537" t="s">
        <v>1795</v>
      </c>
      <c r="D14" s="532">
        <v>9</v>
      </c>
      <c r="E14" s="537" t="s">
        <v>1822</v>
      </c>
      <c r="F14" s="531"/>
      <c r="G14" s="531"/>
      <c r="H14" s="531"/>
      <c r="I14" s="531"/>
      <c r="J14" s="531"/>
      <c r="K14" s="531"/>
      <c r="L14" s="531"/>
      <c r="M14" s="531"/>
    </row>
    <row r="15" spans="1:13" s="152" customFormat="1" ht="14.25" thickBot="1" x14ac:dyDescent="0.3">
      <c r="B15" s="532">
        <v>10</v>
      </c>
      <c r="C15" s="537" t="s">
        <v>1764</v>
      </c>
      <c r="D15" s="532">
        <v>10</v>
      </c>
      <c r="E15" s="537" t="s">
        <v>1783</v>
      </c>
      <c r="F15" s="531"/>
      <c r="G15" s="531"/>
      <c r="H15" s="531"/>
      <c r="I15" s="531"/>
      <c r="J15" s="531"/>
      <c r="K15" s="531"/>
      <c r="L15" s="531"/>
      <c r="M15" s="531"/>
    </row>
    <row r="16" spans="1:13" s="152" customFormat="1" ht="14.25" thickBot="1" x14ac:dyDescent="0.3">
      <c r="B16" s="530">
        <v>11</v>
      </c>
      <c r="C16" s="537" t="s">
        <v>1797</v>
      </c>
      <c r="D16" s="530">
        <v>11</v>
      </c>
      <c r="E16" s="537" t="s">
        <v>1823</v>
      </c>
      <c r="F16" s="531"/>
      <c r="G16" s="531"/>
      <c r="H16" s="531"/>
      <c r="I16" s="531"/>
      <c r="J16" s="531"/>
      <c r="K16" s="531"/>
      <c r="L16" s="531"/>
      <c r="M16" s="531"/>
    </row>
    <row r="17" spans="2:13" s="152" customFormat="1" ht="14.25" thickBot="1" x14ac:dyDescent="0.3">
      <c r="B17" s="532">
        <v>12</v>
      </c>
      <c r="C17" s="537" t="s">
        <v>1798</v>
      </c>
      <c r="D17" s="532">
        <v>12</v>
      </c>
      <c r="E17" s="537" t="s">
        <v>1784</v>
      </c>
      <c r="F17" s="531"/>
      <c r="G17" s="531"/>
      <c r="H17" s="531"/>
      <c r="I17" s="531"/>
      <c r="J17" s="531"/>
      <c r="K17" s="531"/>
      <c r="L17" s="531"/>
      <c r="M17" s="531"/>
    </row>
    <row r="18" spans="2:13" s="152" customFormat="1" ht="14.25" thickBot="1" x14ac:dyDescent="0.3">
      <c r="B18" s="530">
        <v>13</v>
      </c>
      <c r="C18" s="537" t="s">
        <v>1765</v>
      </c>
      <c r="D18" s="530">
        <v>13</v>
      </c>
      <c r="E18" s="537" t="s">
        <v>1824</v>
      </c>
      <c r="F18" s="531"/>
      <c r="G18" s="531"/>
      <c r="H18" s="531"/>
      <c r="I18" s="531"/>
      <c r="J18" s="531"/>
      <c r="K18" s="531"/>
      <c r="L18" s="531"/>
      <c r="M18" s="531"/>
    </row>
    <row r="19" spans="2:13" s="152" customFormat="1" ht="14.25" thickBot="1" x14ac:dyDescent="0.3">
      <c r="B19" s="532">
        <v>14</v>
      </c>
      <c r="C19" s="537" t="s">
        <v>1766</v>
      </c>
      <c r="D19" s="532">
        <v>14</v>
      </c>
      <c r="E19" s="537" t="s">
        <v>1825</v>
      </c>
      <c r="F19" s="531"/>
      <c r="G19" s="531"/>
      <c r="H19" s="531"/>
      <c r="I19" s="531"/>
      <c r="J19" s="531"/>
      <c r="K19" s="531"/>
      <c r="L19" s="531"/>
      <c r="M19" s="531"/>
    </row>
    <row r="20" spans="2:13" s="152" customFormat="1" ht="14.25" thickBot="1" x14ac:dyDescent="0.3">
      <c r="B20" s="530">
        <v>15</v>
      </c>
      <c r="C20" s="537" t="s">
        <v>1799</v>
      </c>
      <c r="D20" s="530">
        <v>15</v>
      </c>
      <c r="E20" s="537" t="s">
        <v>1826</v>
      </c>
      <c r="F20" s="531"/>
      <c r="G20" s="531"/>
      <c r="H20" s="531"/>
      <c r="I20" s="531"/>
      <c r="J20" s="531"/>
      <c r="K20" s="531"/>
      <c r="L20" s="531"/>
      <c r="M20" s="531"/>
    </row>
    <row r="21" spans="2:13" s="152" customFormat="1" ht="14.25" thickBot="1" x14ac:dyDescent="0.3">
      <c r="B21" s="532">
        <v>16</v>
      </c>
      <c r="C21" s="537" t="s">
        <v>1800</v>
      </c>
      <c r="D21" s="532">
        <v>16</v>
      </c>
      <c r="E21" s="537" t="s">
        <v>1827</v>
      </c>
      <c r="F21" s="531"/>
      <c r="G21" s="531"/>
      <c r="H21" s="531"/>
      <c r="I21" s="531"/>
      <c r="J21" s="531"/>
      <c r="K21" s="531"/>
      <c r="L21" s="531"/>
      <c r="M21" s="531"/>
    </row>
    <row r="22" spans="2:13" s="152" customFormat="1" ht="14.25" thickBot="1" x14ac:dyDescent="0.3">
      <c r="B22" s="530">
        <v>17</v>
      </c>
      <c r="C22" s="537" t="s">
        <v>1767</v>
      </c>
      <c r="D22" s="530">
        <v>17</v>
      </c>
      <c r="E22" s="537" t="s">
        <v>1828</v>
      </c>
      <c r="F22" s="531"/>
      <c r="G22" s="531"/>
      <c r="H22" s="531"/>
      <c r="I22" s="531"/>
      <c r="J22" s="531"/>
      <c r="K22" s="531"/>
      <c r="L22" s="531"/>
      <c r="M22" s="531"/>
    </row>
    <row r="23" spans="2:13" s="152" customFormat="1" ht="14.25" thickBot="1" x14ac:dyDescent="0.3">
      <c r="B23" s="532">
        <v>18</v>
      </c>
      <c r="C23" s="537" t="s">
        <v>1801</v>
      </c>
      <c r="D23" s="532">
        <v>18</v>
      </c>
      <c r="E23" s="537" t="s">
        <v>1829</v>
      </c>
      <c r="F23" s="533"/>
      <c r="G23" s="534"/>
      <c r="H23" s="535"/>
      <c r="I23" s="535"/>
    </row>
    <row r="24" spans="2:13" s="152" customFormat="1" ht="14.25" thickBot="1" x14ac:dyDescent="0.3">
      <c r="B24" s="530">
        <v>19</v>
      </c>
      <c r="C24" s="537" t="s">
        <v>1802</v>
      </c>
      <c r="D24" s="530">
        <v>19</v>
      </c>
      <c r="E24" s="537" t="s">
        <v>1830</v>
      </c>
      <c r="F24" s="533"/>
      <c r="G24" s="534"/>
      <c r="H24" s="535"/>
      <c r="I24" s="535"/>
    </row>
    <row r="25" spans="2:13" s="152" customFormat="1" ht="14.25" thickBot="1" x14ac:dyDescent="0.3">
      <c r="B25" s="532">
        <v>20</v>
      </c>
      <c r="C25" s="537" t="s">
        <v>1803</v>
      </c>
      <c r="D25" s="532">
        <v>20</v>
      </c>
      <c r="E25" s="537" t="s">
        <v>1831</v>
      </c>
      <c r="F25" s="533"/>
      <c r="G25" s="534"/>
      <c r="H25" s="535"/>
      <c r="I25" s="535"/>
    </row>
    <row r="26" spans="2:13" s="152" customFormat="1" ht="14.25" thickBot="1" x14ac:dyDescent="0.3">
      <c r="B26" s="530">
        <v>21</v>
      </c>
      <c r="C26" s="537" t="s">
        <v>1804</v>
      </c>
      <c r="D26" s="530">
        <v>21</v>
      </c>
      <c r="E26" s="537" t="s">
        <v>1832</v>
      </c>
      <c r="F26" s="533"/>
      <c r="G26" s="534"/>
      <c r="H26" s="535"/>
      <c r="I26" s="535"/>
    </row>
    <row r="27" spans="2:13" s="152" customFormat="1" ht="14.25" thickBot="1" x14ac:dyDescent="0.3">
      <c r="B27" s="532">
        <v>22</v>
      </c>
      <c r="C27" s="537" t="s">
        <v>1805</v>
      </c>
      <c r="D27" s="532">
        <v>22</v>
      </c>
      <c r="E27" s="537" t="s">
        <v>1789</v>
      </c>
      <c r="F27" s="533"/>
      <c r="G27" s="534"/>
      <c r="H27" s="535"/>
      <c r="I27" s="535"/>
    </row>
    <row r="28" spans="2:13" s="152" customFormat="1" ht="14.25" thickBot="1" x14ac:dyDescent="0.3">
      <c r="B28" s="530">
        <v>23</v>
      </c>
      <c r="C28" s="537" t="s">
        <v>1806</v>
      </c>
      <c r="D28" s="530">
        <v>23</v>
      </c>
      <c r="E28" s="537" t="s">
        <v>1833</v>
      </c>
      <c r="F28" s="535"/>
      <c r="G28" s="535"/>
      <c r="H28" s="535"/>
      <c r="I28" s="535"/>
    </row>
    <row r="29" spans="2:13" s="152" customFormat="1" ht="14.25" thickBot="1" x14ac:dyDescent="0.3">
      <c r="B29" s="532">
        <v>24</v>
      </c>
      <c r="C29" s="537" t="s">
        <v>1807</v>
      </c>
      <c r="D29" s="532">
        <v>24</v>
      </c>
      <c r="E29" s="537" t="s">
        <v>1834</v>
      </c>
      <c r="F29" s="535"/>
      <c r="G29" s="535"/>
      <c r="H29" s="535"/>
      <c r="I29" s="535"/>
    </row>
    <row r="30" spans="2:13" s="152" customFormat="1" ht="14.25" thickBot="1" x14ac:dyDescent="0.3">
      <c r="B30" s="530">
        <v>25</v>
      </c>
      <c r="C30" s="537" t="s">
        <v>1808</v>
      </c>
      <c r="D30" s="530">
        <v>25</v>
      </c>
      <c r="E30" s="537" t="s">
        <v>1790</v>
      </c>
      <c r="F30" s="535"/>
      <c r="G30" s="535"/>
      <c r="H30" s="535"/>
      <c r="I30" s="535"/>
    </row>
    <row r="31" spans="2:13" s="152" customFormat="1" ht="14.25" thickBot="1" x14ac:dyDescent="0.3">
      <c r="B31" s="532">
        <v>26</v>
      </c>
      <c r="C31" s="537" t="s">
        <v>1809</v>
      </c>
      <c r="D31" s="532">
        <v>26</v>
      </c>
      <c r="E31" s="537" t="s">
        <v>1835</v>
      </c>
      <c r="F31" s="535"/>
      <c r="G31" s="535"/>
      <c r="H31" s="535"/>
      <c r="I31" s="535"/>
    </row>
    <row r="32" spans="2:13" s="152" customFormat="1" ht="14.25" thickBot="1" x14ac:dyDescent="0.3">
      <c r="B32" s="530">
        <v>27</v>
      </c>
      <c r="C32" s="537" t="s">
        <v>1768</v>
      </c>
      <c r="D32" s="530">
        <v>27</v>
      </c>
      <c r="E32" s="537" t="s">
        <v>1836</v>
      </c>
      <c r="F32" s="535"/>
      <c r="G32" s="535"/>
      <c r="H32" s="535"/>
      <c r="I32" s="535"/>
    </row>
    <row r="33" spans="2:9" s="152" customFormat="1" ht="14.25" thickBot="1" x14ac:dyDescent="0.3">
      <c r="B33" s="532">
        <v>28</v>
      </c>
      <c r="C33" s="537" t="s">
        <v>1769</v>
      </c>
      <c r="D33" s="532">
        <v>28</v>
      </c>
      <c r="E33" s="537" t="s">
        <v>1837</v>
      </c>
      <c r="F33" s="535"/>
      <c r="G33" s="535"/>
      <c r="H33" s="535"/>
      <c r="I33" s="535"/>
    </row>
    <row r="34" spans="2:9" s="152" customFormat="1" ht="14.25" thickBot="1" x14ac:dyDescent="0.3">
      <c r="B34" s="530">
        <v>29</v>
      </c>
      <c r="C34" s="537" t="s">
        <v>1770</v>
      </c>
      <c r="D34" s="532">
        <v>29</v>
      </c>
      <c r="E34" s="537" t="s">
        <v>1838</v>
      </c>
      <c r="F34" s="535"/>
      <c r="G34" s="535"/>
      <c r="H34" s="535"/>
      <c r="I34" s="535"/>
    </row>
    <row r="35" spans="2:9" s="152" customFormat="1" ht="14.25" thickBot="1" x14ac:dyDescent="0.3">
      <c r="B35" s="532">
        <v>30</v>
      </c>
      <c r="C35" s="537" t="s">
        <v>1810</v>
      </c>
      <c r="D35" s="530">
        <v>30</v>
      </c>
      <c r="E35" s="537" t="s">
        <v>1839</v>
      </c>
      <c r="F35" s="535"/>
      <c r="G35" s="535"/>
      <c r="H35" s="535"/>
      <c r="I35" s="535"/>
    </row>
    <row r="36" spans="2:9" s="152" customFormat="1" ht="14.25" thickBot="1" x14ac:dyDescent="0.3">
      <c r="B36" s="530">
        <v>31</v>
      </c>
      <c r="C36" s="537" t="s">
        <v>1811</v>
      </c>
      <c r="D36" s="532">
        <v>31</v>
      </c>
      <c r="E36" s="537" t="s">
        <v>1840</v>
      </c>
      <c r="F36" s="535"/>
      <c r="G36" s="535"/>
      <c r="H36" s="535"/>
      <c r="I36" s="535"/>
    </row>
    <row r="37" spans="2:9" s="152" customFormat="1" ht="14.25" thickBot="1" x14ac:dyDescent="0.3">
      <c r="B37" s="532">
        <v>32</v>
      </c>
      <c r="C37" s="537" t="s">
        <v>1812</v>
      </c>
      <c r="D37" s="532">
        <v>32</v>
      </c>
      <c r="E37" s="537" t="s">
        <v>1841</v>
      </c>
      <c r="F37" s="216"/>
      <c r="G37" s="216"/>
      <c r="H37" s="216"/>
    </row>
    <row r="38" spans="2:9" s="152" customFormat="1" ht="14.25" thickBot="1" x14ac:dyDescent="0.3">
      <c r="B38" s="530">
        <v>33</v>
      </c>
      <c r="C38" s="537" t="s">
        <v>1813</v>
      </c>
      <c r="D38" s="530">
        <v>33</v>
      </c>
      <c r="E38" s="537" t="s">
        <v>1842</v>
      </c>
      <c r="F38" s="216"/>
      <c r="G38" s="216"/>
      <c r="H38" s="216"/>
    </row>
    <row r="39" spans="2:9" s="152" customFormat="1" ht="14.25" thickBot="1" x14ac:dyDescent="0.3">
      <c r="B39" s="532">
        <v>34</v>
      </c>
      <c r="C39" s="537" t="s">
        <v>1814</v>
      </c>
      <c r="D39" s="456"/>
      <c r="E39" s="537"/>
      <c r="F39" s="216"/>
      <c r="G39" s="216"/>
      <c r="H39" s="216"/>
    </row>
    <row r="40" spans="2:9" s="152" customFormat="1" ht="14.25" thickBot="1" x14ac:dyDescent="0.3">
      <c r="B40" s="530">
        <v>35</v>
      </c>
      <c r="C40" s="537" t="s">
        <v>1815</v>
      </c>
      <c r="E40" s="885"/>
      <c r="F40" s="216"/>
      <c r="G40" s="216"/>
      <c r="H40" s="216"/>
    </row>
    <row r="41" spans="2:9" s="152" customFormat="1" ht="14.25" thickBot="1" x14ac:dyDescent="0.3">
      <c r="B41" s="532">
        <v>36</v>
      </c>
      <c r="C41" s="537" t="s">
        <v>1771</v>
      </c>
    </row>
    <row r="42" spans="2:9" s="152" customFormat="1" ht="14.25" thickBot="1" x14ac:dyDescent="0.3">
      <c r="B42" s="530">
        <v>37</v>
      </c>
      <c r="C42" s="537" t="s">
        <v>1774</v>
      </c>
    </row>
    <row r="43" spans="2:9" s="152" customFormat="1" ht="14.25" thickBot="1" x14ac:dyDescent="0.3">
      <c r="B43" s="532">
        <v>38</v>
      </c>
      <c r="C43" s="537" t="s">
        <v>1816</v>
      </c>
    </row>
    <row r="44" spans="2:9" s="152" customFormat="1" ht="14.25" thickBot="1" x14ac:dyDescent="0.3">
      <c r="B44" s="530">
        <v>39</v>
      </c>
      <c r="C44" s="537" t="s">
        <v>1817</v>
      </c>
    </row>
    <row r="45" spans="2:9" s="152" customFormat="1" ht="14.25" thickBot="1" x14ac:dyDescent="0.3">
      <c r="B45" s="532">
        <v>40</v>
      </c>
      <c r="C45" s="537" t="s">
        <v>1818</v>
      </c>
    </row>
    <row r="46" spans="2:9" x14ac:dyDescent="0.25">
      <c r="C46" s="537"/>
    </row>
    <row r="47" spans="2:9" x14ac:dyDescent="0.25">
      <c r="C47" s="537"/>
    </row>
    <row r="48" spans="2:9" x14ac:dyDescent="0.25">
      <c r="C48" s="537"/>
    </row>
  </sheetData>
  <mergeCells count="1">
    <mergeCell ref="B3:E3"/>
  </mergeCells>
  <hyperlinks>
    <hyperlink ref="E6" location="'ESA2010_source'!A1" display="ESA2010_source"/>
    <hyperlink ref="C7" location="'Tab 2 + Graf 2'!A1" display="GRAF 2 – Investície zo zdrojov EÚ (b.c., mld. eur) / FIGURE 2 – Investments from EU (c.p., bil. eur)"/>
    <hyperlink ref="E7" location="'Tab 1'!A1" display="Tab 1"/>
    <hyperlink ref="C8" location="'Graf 3+4'!A1" display="GRAF 3 - Príspevky k rastu HDP (p. b.) / FIGURE 3 - Contributions to GDP growth (pp)"/>
    <hyperlink ref="C9" location="'Graf 3+4'!A1" display="GRAF 4 – Príspevky k rastu zamestnanosti (p. b.)  / FIGURE 4 – Contributions to employment growth (pp)"/>
    <hyperlink ref="C10" location="'Graf 5+6'!A1" display="GRAF 5 - Externé nerovnováhy - zložky salda bežného účtu platobnej bilancie (% HDP) / FIGURE 5 - External imbalances - CAB components (% of GDP)"/>
    <hyperlink ref="C13" location="'Graf 8'!A1" display="GRAF 8 - Cena ropy Brent (USD/bl.) / FIGURE 8 - Brent oil price (USD/bl.)"/>
    <hyperlink ref="C16" location="'Graf 11 + 12'!A1" display="GRAF 11 – HDP v základnej prognóze a scenároch (index 2019=100) / FIGURE 11 – GDP in baseline forecast and scenarios (index 2019=100)"/>
    <hyperlink ref="C11" location="'Graf 5+6'!A1" display="GRAF 6 - Štruktúra spotrebiteľskej inflácie –medziročné príspevky zložiek k CPI (v p. b.) / FIGURE 6 - Structure of consumer inflation - contributions of components (pp)"/>
    <hyperlink ref="C14" location="'Graf 9+Tab 4'!A1" display="GRAF 9- Príspevky výrobných faktorov k rastu potenciálneho produktu (p. b.) - prístup MF SR / FIGURE 9 - Contribution of production factors to potential growth (pp) – MoF SR approach"/>
    <hyperlink ref="C12" location="'Graf 7'!A1" display="GRAF 7 - Reakcia akciových trhov (23.feb = 1) / FIGURE 7 - Response of stock indices have  (23. feb 2022 = 1)"/>
    <hyperlink ref="C15" location="'Graf 10 + Tab 5'!A1" display="GRAF 10 - Produkčná medzera (% pot. HDP) - prístup MF SR / FIGURE 10 - Output gap (% pot. GDP) - MoF SR approach"/>
    <hyperlink ref="C17" location="'Graf 11 + 12'!A1" display="GRAF 12 – Zamestnanosť v základnej prognóze a scenároch (index 2019=100) / FIGURE 12 – Employment in baseline forecast and scenarios (index 2019=100)"/>
    <hyperlink ref="C18" location="'Graf 13'!A1" display="GRAF 13 - Plnenie schváleného rozpočtu - rozdiely na hlavných položkách (ESA 2010), príspevky v mil. eur / FIGURE 13 - Analytical breakdown of 2021 outturn (ESA 2010, mil. eur)"/>
    <hyperlink ref="C24" location="'Graf 19'!A1" display="GRAF 19 – Plánovaný vývoj štrukturálneho salda smerom k MTO (bez reforiem s vplyvom na dlhodobú udržateľnosť) / FIGURE 19 – Planned structural balance towards MTO (no reforms with impact on lon-term sustainability included)"/>
    <hyperlink ref="C25" location="'Graf 20 + 21'!A1" display="GRAF 20 – Vývoj národne financovaných investícií a upravených bežných výdavkov (bez EÚ) v rozpočtovom rámci a odporúčania EK (% HDP) / FIGURE 20 – Nationally-financed investments and net primary current expenditures (w/o EU funds) in MTFB and recommendati"/>
    <hyperlink ref="C34" location="'Graf 28+29'!A1" display="GRAF 29 - Vývoj hrubého dlhu v konsolidačném scenári v porovnaní so scenárom bez konsolidácie (% HDP) / FIGURE 29 - Gross debt in no policy-change scenario versus scenario of budgetary targets (% of GDP)"/>
    <hyperlink ref="C35" location="'Graf 30+31'!A1" display="GRAF 30 – Indikátor udržateľnosti S1 (% HDP) / FIGURE 30 – Indicator of sustainability S1 (% of GDP)"/>
    <hyperlink ref="E11" location="'Graf 10 + Tab 5'!A1" display="TABUĽKA 5 - Vývoj produkčnej medzery - prístup MF SR / TABLE 5 - Output gap  - MoF SR approach"/>
    <hyperlink ref="E12" location="'Tab 6'!A1" display="TABUĽKA 6 - Porovnanie prognóz slovenskej ekonomiky MF SR a ostatných inštitúcií / TABLE 6 - Comparisons of forecasts of MFSR and other institutions"/>
    <hyperlink ref="E23" location="'Tab 16x'!A1" display="TABUĽKA 16x – Hodnotené projekty v roku 2021 po rezortoch (mil. eur) / TABLE 16x – Evaluated projects in 2021 by ministries (mil. euros)"/>
    <hyperlink ref="E14" location="'Graf 18 + Tab 8'!A1" display="TABUĽKA 8 – Odhadované výdavky v tomto roku vyvolané prílevom utečencov z Ukrajiny v mil. eur / TABLE 8 – Estimated expenditures in this year triggered by inflow of Ukraine refugees in mil. euros"/>
    <hyperlink ref="E19" location="'Tab 13'!A1" display="TABUĽKA 13 – Vývoj jednotlivých príjmových a výdavkových položiek (ESA 2010, % HDP) / TABLE 13 – Revenues and expenditures of general government (ESA 2010, % of GDP)"/>
    <hyperlink ref="E24" location="'Tab 17'!A1" display="TABUĽKA 17 – Stav vypracovania metodík a investičných plánov / TABLE 17 – Status of methodology process and investment plans"/>
    <hyperlink ref="E25" location="'Tab 18'!A1" display="TABUĽKA 18 – Najväčšie investičné projekty podľa zverejnených investičných plánov / TABLE 18 – The most valuable investment projects according to published investment plans"/>
    <hyperlink ref="E26" location="'Tab 36'!A1" display="TABUĽKA 36 – Zoznam opatrení prijatých v boji proti koronavírusu (rok 2022 je odhad do konca roka) / TABLE 36 - List of measures taken to combat the COVID 19 pandemic (2022 is an estimate at the end of the year)"/>
    <hyperlink ref="E27" location="'Tab 37'!A1" display="TABUĽKA 37 - Zoznam jednorazových opatrení / TABLE 37 - List of one-off measures"/>
    <hyperlink ref="E29" location="'Tab 39'!A1" display="TABUĽKA 39 – Diskrečné výdavkové opatrenia – medziročné vplyvy opatrení (mil. eur, ESA2010) / TABLE 39 - Discretionary expenditure measures - yoy incremental changes (mil. euros, ESA2010)"/>
    <hyperlink ref="E31" location="'Tab 41+42'!A1" display="TABUĽKA 41 – Predpoklady MF SR pre výpočet indikátora udržateľnosti S1 / TABLE 41 – MoF SR assumptions for calculation of S1 indicator"/>
    <hyperlink ref="E28" location="'Tab 38'!A1" display="TABUĽKA 38 - Diskrečné príjmové opatrenia – medziročné vplyvy opatrení (mil. eur, ESA2010 / TABLE 38 - Discrecionary revenue measures - yoy incremental changes (mil. euros, ESA2010)"/>
    <hyperlink ref="E30" location="'Tab 40'!A1" display="TABUĽKA 40 - Hotovostné vplyvy na zmenu nominálneho hrubého dlhu verejnej správy (v mil. eur) / TABLE  40 - Cash developments in nominal gross public debt (mil. euros)"/>
    <hyperlink ref="E33" location="'Tab 43+44'!A1" display="TABUĽKA 43 – Predpoklady MF SR pre výpočet indikátora udržateľnosti S2 / TABLE 43 – MoF SR assumptions for calculation of S2 indicator"/>
    <hyperlink ref="C20" location="'Graf 15'!A1" display="GRAF 15 – Plnenie schváleného rozpočtu - rozdiely na hlavných položkách (príspevky v mil. eur, ESA2010) / FIGURE 15 - Analytical breakdown of 2022 actual estimate (ESA 2010, mil. eur)"/>
    <hyperlink ref="C6" location="'Graf 1'!A1" display="GRAF 1 – Štruktúra tvorby hrubého fixného kapitálu (b.c., mld. eur) / FIGURE 1 – Gross fixed capital formation (c.p., bil. eur)"/>
    <hyperlink ref="C19" location="'Graf 14'!A1" display="GRAF 14 - Zmena odhadu daňovo-odvodových príjmov VS za rok 2022 oproti rozpočtu (v % HDP, ESA2010) / FIGURE 14 - Changes in forecast of tax revenues and social contributions of GG in year 2022 compared to GG budget (in % of GDP, ESA2010)"/>
    <hyperlink ref="C21" location="'Graf 16'!A1" display="GRAF 16 – Plánovaný vývoj štrukturálneho salda do roku 2028 v porovnaní s konsolidáciou po predošlej kríze (% HDP) / FIGURE 16 – Expected development of structural balance until 2028 in comparison to previous consolidation after financial crisis (% of GDP"/>
    <hyperlink ref="C22" location="'Graf 17'!A1" display="GRAF 17 - Zmena odhadu daňovo-odvodových príjmov VS za rok 2022 oproti rozpočtu (v % HDP, ESA2010) / FIGURE 17 - Changes in forecast of tax revenues and social contributions of GG in year 2022 compared to GG budget (in % of GDP, ESA2010)"/>
    <hyperlink ref="C23" location="'Graf 18 + Tab 8'!A1" display="GRAF 18 – Prognóza počtu žiadateľov o dočasné útočisko v tisícoch / FIGURE 18 – Projection of numbers of applicants for temporaray stay in thousands"/>
    <hyperlink ref="C26" location="'Graf 20 + 21'!A1" display="GRAF 21 – Deficit VS v rozpočtovom rámci bez opatrení, ciele a deficit zodpovedajúci odporúčaniam EK* pre 2023 (% HDP) / FIGURE 21 – General government deficit in MTFB w/o measures, budgetary targets and deficit in line with the EC* recommendations for 20"/>
    <hyperlink ref="C27" location="'Graf 22'!A1" display="GRAF 22 – Príspevky k fiškálnej pozícii SR meranej metodikou EK (% HDP) / FIGURE 22 – Contributions to fiscal stance of the Slovak Republic in EC methodology (% of GDP)"/>
    <hyperlink ref="C28" location="'Graf 23'!A1" display="GRAF 23 – Počet nezaopatrených detí podľa veku / FIGURE 23 – Number of dependent children by age"/>
    <hyperlink ref="C29" location="'Graf 24'!A1" display="GRAF 24 – Verejný dlh v predkrízovom období (% HDP) / FIGURE 24 – Public debt in pre-crisis period (% of GDP)"/>
    <hyperlink ref="C30" location="'Graf 25'!A1" display="GRAF 25 – Výnos 10-ročných vládnych dlhopisov vybraných krajín EÚ27 a SR (%) / FIGURE 25 – 10-year government bonds yield in selected countries of the EU27 and SR (%)"/>
    <hyperlink ref="C31" location="'Graf 26'!A1" display="GRAF 26 – Príspevky k medziročnej zmene deficitu VS v 2009 a 2020 (% HDP) / FIGURE 26 – Decomposition of annual change in deficit of general government (% of GDP)"/>
    <hyperlink ref="C32" location="'Graf 27'!A1" display="GRAF 27 – Príspevky k zmene hrubého dlhu VS (% HDP) / FIGURE 27 – Decomposition of gross debt change (% of GDP)"/>
    <hyperlink ref="C33" location="'Graf 28+29'!A1" display="GRAF 28 - Príspevky k medziročnej zmene hrubého dlhu VS (p. b. HDP) / Figure 28 - Contributions of factors to the debt change (% of GDP)"/>
    <hyperlink ref="C36" location="'Graf 30+31'!A1" display="GRAF 31 – Indikátor udržateľnosti S2 (% HDP) / FIGURE 31 – Indicator of sustainability S2 (% of GDP)"/>
    <hyperlink ref="C37" location="'Graf 32'!A1" display="GRAF 32 – Vplyv reformy I. piliera na výdavky dôchodkového systému (v % HDP) / FIGURE 32 – Impact of the 1st pillar reform on pension system expenditures (in % of GDP)"/>
    <hyperlink ref="C38" location="'Graf 33'!A1" display="GRAF 33 – Zmena S2 pri zavedení jednotlivých opatrení a pri zavedení reformy ako celku (v p. b. HDP) / FIGURE 33 – Change in S2 due to introduction of individual measures and reform as a whole (in p. p. GDP)"/>
    <hyperlink ref="C39" location="'Graf 34'!A1" display="GRAF 34 – Daňové príjmy verejnej správy 2020 v % HDP / FIGURE 34 - Total tax revenues in 2020 as % of GDP"/>
    <hyperlink ref="C40" location="'Graf 35'!A1" display="GRAF 35 – Zmena daňového zaťaženia 2020 vs. 2012 (% zmena daňového zaťaženia v pomere k HDP) / FIGURE 35 - Change in the tax burden 2019 vs. 2012 (% change in tax burden in relation to GDP)"/>
    <hyperlink ref="C41" location="'Graf 36'!A1" display="GRAF 36 - Priestor pre zmenu daňové mixu / FIGURE 36 - Potential for growth oriented tax reform"/>
    <hyperlink ref="C42" location="'Graf 37'!A1" display="GRAF 37 - Daňová medzera na DPH (% potenciálneho výnosu) / FIGURE 37 - VAT gap (% of potential yield)"/>
    <hyperlink ref="C43" location="'Graf 38+39'!A1" display="GRAF 38 – Vývoj celkových výdavkov verejnej správy (% HDP) / FIGURE 38 - Development of total general government expenditures (% of GDP)"/>
    <hyperlink ref="C44" location="'Graf 38+39'!A1" display="GRAF 39 – Celkové výdavky verejnej správy v 2020 (% HDP) / FIGURE 39 – Total expenditures of general government in 2020 (% of GDP)"/>
    <hyperlink ref="C45" location="'Graf 40'!A1" display="GRAF 40 – Transfery verejnej správy, daňové výdavky a vybrané oblasti revízie (modrou) (priemer 2018 – 2021, mil. eur) / FIGURE 40 – Transfers of general government, tax expenditures and selected parts of revision (blue) (average 2018 – 2021, mil. euros)"/>
    <hyperlink ref="E9" location="'Tab 3'!A1" display="TABUĽKA 3 – Vplyvy realizácie Plánu obnovy a odolnosti SR zahrnuté v prognóze / TABLE 3 – Recovery and resilience plan impact on macro forecast"/>
    <hyperlink ref="E10" location="'Graf 9+Tab 4'!A1" display="TABUĽKA 4 - Príspevky výrobných faktorov k rastu potenciálneho produktu - prístup MF SR / TABLE 4 - Contribution of production factors to potential growth (pp) – MoF SR approach"/>
    <hyperlink ref="E13" location="'Tab 7 '!A1" display="Tab 7 - Rizikový scenár 3-týždňového uzavretia ekonomiky na prelome 1. a 2. kvartálu / TABLE 7 - Risk scenario of a 3-week lockdown at turn of 1st and 2nd quarters"/>
    <hyperlink ref="E15" location="'Tab 9'!A1" display="TABUĽKA 9 - Konsolidačné úsilie (ESA2010, % HDP)  / TABLE 9 - Consolidation effort (ESA2010, % GDP) "/>
    <hyperlink ref="E16" location="'Tab 10'!A1" display="Tab 10 - Scenár nezmenených politík (ESA2010, % HDP) / TABLE 10 - No-policy-change scenario and general government balance (ESA2010, % of GDP)"/>
    <hyperlink ref="E17" location="'Tab 11'!A1" display="Tab 11  - Výdavkové opatrenia zahrnuté v návrhu rozpočtu verejnej správy (ESA 2010, porovnanie voči NPC) / Table 11  - Expenditure measures included in the draft GG budget (ESA 2010, comparison against the NPC scenario)"/>
    <hyperlink ref="E18" location="'Tab 12'!A1" display="Tab 12 – Porovnanie predchádzajúcej a aktualizovanej prognózy / TABLE 12 – Comparison of the previous and updated forecasts"/>
    <hyperlink ref="E20" location="'Tab 14'!A1" display="Tab 14 – Výdavky verejnej správy podľa klasifikácie COFOG / TABLE 14 – COFOG"/>
    <hyperlink ref="E21" location="'Tab 15'!A1" display="Tab 15 – Sumár hodnotených projektov nad 1 mil. eur od roku 2020 (mil. eur) / TABLE 15 - Summary of evaluated projects over 1 mil. EUR from 2020 (million EUR)"/>
    <hyperlink ref="E22" location="'Tab 16'!A1" display="Tab 16 – Alokácia prostriedkov z plánu obnovy podľa komponentov v piatich kľúčových oblastiach verejných politik"/>
    <hyperlink ref="E8" location="'Tab 2 + Graf 2'!A1" display="TABUĽKA 2 – Predpoklady realizácie výdavkov z Plánu obnovy a odolnosti SR z prognózy (mil. eur, bez DPH) / TABLE 2 – Expected expenditures covered by Recovery and resilience plan of SR (mil. eur, w/o. VAT)"/>
    <hyperlink ref="E32" location="'Tab 41+42'!A1" display="TABUĽKA 42 – Rozbor indikátora udržateľnosti S1 / TABLE 42 – S1 indicator breakdown"/>
    <hyperlink ref="E34" location="'Tab 43+44'!A1" display="TABUĽKA 43 – Predpoklady MF SR pre výpočet indikátora udržateľnosti S2 / TABLE 43 – MoF SR assumptions for calculation of S2 indicator"/>
    <hyperlink ref="E35" location="'Tab 45'!A1" display="TABUĽKA 45 - Predpoklady MF SR pre výpočet indikátora udržateľnosti S2 / TABLE 43 - MoF SR assumptions for calculation of S2 indicator"/>
    <hyperlink ref="E36" location="'Tab 46+47+48'!A1" display="TABUĽKA 43 – Predpoklady MF SR pre výpočet indikátora udržateľnosti S2 / TABLE 43 – MoF SR assumptions for calculation of S2 indicator"/>
    <hyperlink ref="E37" location="'Tab 46+47+48'!A1" display="TABUĽKA 43 – Predpoklady MF SR pre výpočet indikátora udržateľnosti S2 / TABLE 43 – MoF SR assumptions for calculation of S2 indicator"/>
    <hyperlink ref="E38" location="'Tab 46+47+48'!A1" display="TABUĽKA 43 – Predpoklady MF SR pre výpočet indikátora udržateľnosti S2 / TABLE 43 – MoF SR assumptions for calculation of S2 indicato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tabColor rgb="FF92D050"/>
  </sheetPr>
  <dimension ref="B4:Z70"/>
  <sheetViews>
    <sheetView showGridLines="0" zoomScale="80" zoomScaleNormal="80" workbookViewId="0"/>
  </sheetViews>
  <sheetFormatPr defaultColWidth="9.140625" defaultRowHeight="13.5" x14ac:dyDescent="0.25"/>
  <cols>
    <col min="1" max="1" width="9.140625" style="14"/>
    <col min="2" max="2" width="30.85546875" style="14" customWidth="1"/>
    <col min="3" max="3" width="17.140625" style="14" customWidth="1"/>
    <col min="4" max="4" width="9.140625" style="54"/>
    <col min="5" max="5" width="35.85546875" style="14" customWidth="1"/>
    <col min="6" max="6" width="15" style="14" customWidth="1"/>
    <col min="7" max="8" width="9.140625" style="14"/>
    <col min="9" max="9" width="11.5703125" style="27" bestFit="1" customWidth="1"/>
    <col min="10" max="17" width="9.5703125" style="27" bestFit="1" customWidth="1"/>
    <col min="18" max="21" width="9.140625" style="27"/>
    <col min="22" max="16384" width="9.140625" style="14"/>
  </cols>
  <sheetData>
    <row r="4" spans="2:26" ht="26.25" customHeight="1" thickBot="1" x14ac:dyDescent="0.3">
      <c r="B4" s="1077" t="s">
        <v>1126</v>
      </c>
      <c r="C4" s="1077"/>
      <c r="D4" s="613"/>
      <c r="E4" s="1077" t="s">
        <v>1127</v>
      </c>
      <c r="F4" s="1077"/>
      <c r="I4" s="37"/>
      <c r="J4" s="37">
        <v>2009</v>
      </c>
      <c r="K4" s="37">
        <v>2010</v>
      </c>
      <c r="L4" s="37">
        <v>2011</v>
      </c>
      <c r="M4" s="37">
        <v>2012</v>
      </c>
      <c r="N4" s="37">
        <v>2013</v>
      </c>
      <c r="O4" s="37">
        <v>2014</v>
      </c>
      <c r="P4" s="37">
        <v>2015</v>
      </c>
      <c r="Q4" s="38">
        <v>2016</v>
      </c>
      <c r="R4" s="38">
        <v>2017</v>
      </c>
      <c r="S4" s="38">
        <v>2018</v>
      </c>
      <c r="T4" s="38">
        <v>2019</v>
      </c>
      <c r="U4" s="38">
        <v>2020</v>
      </c>
      <c r="V4" s="38" t="s">
        <v>442</v>
      </c>
      <c r="W4" s="38" t="s">
        <v>455</v>
      </c>
      <c r="X4" s="38" t="s">
        <v>477</v>
      </c>
      <c r="Y4" s="38" t="s">
        <v>579</v>
      </c>
      <c r="Z4" s="38" t="s">
        <v>977</v>
      </c>
    </row>
    <row r="5" spans="2:26" x14ac:dyDescent="0.25">
      <c r="B5" s="632"/>
      <c r="C5" s="102"/>
      <c r="D5" s="102"/>
      <c r="E5" s="632"/>
      <c r="F5" s="54"/>
      <c r="I5" s="27" t="s">
        <v>78</v>
      </c>
      <c r="J5" s="35">
        <v>0.36178404279281651</v>
      </c>
      <c r="K5" s="35">
        <v>-0.11716477420852942</v>
      </c>
      <c r="L5" s="35">
        <v>-5.0391817650195653E-2</v>
      </c>
      <c r="M5" s="35">
        <v>3.4057152596067328</v>
      </c>
      <c r="N5" s="35">
        <v>3.9054648209748044</v>
      </c>
      <c r="O5" s="35">
        <v>3.615700270903905</v>
      </c>
      <c r="P5" s="35">
        <v>1.000463980572349</v>
      </c>
      <c r="Q5" s="35">
        <v>1.5471914208520696</v>
      </c>
      <c r="R5" s="55">
        <v>0.70705127899201548</v>
      </c>
      <c r="S5" s="55">
        <v>-0.26672223599711276</v>
      </c>
      <c r="T5" s="55">
        <v>-1.2069550811339189</v>
      </c>
      <c r="U5" s="35">
        <v>1.1025200682286451</v>
      </c>
      <c r="V5" s="122">
        <v>-2.6475417090837998E-2</v>
      </c>
      <c r="W5" s="122">
        <v>-1.1215285405438795</v>
      </c>
      <c r="X5" s="122">
        <v>-0.7060775077585203</v>
      </c>
      <c r="Y5" s="122">
        <v>3.2182881054204797E-2</v>
      </c>
      <c r="Z5" s="122">
        <v>0.8055196658908883</v>
      </c>
    </row>
    <row r="6" spans="2:26" x14ac:dyDescent="0.25">
      <c r="B6" s="633"/>
      <c r="C6" s="615"/>
      <c r="D6" s="615"/>
      <c r="E6" s="633"/>
      <c r="F6" s="54"/>
      <c r="I6" s="27" t="s">
        <v>79</v>
      </c>
      <c r="J6" s="35">
        <v>-1.4088210717960739</v>
      </c>
      <c r="K6" s="35">
        <v>-0.95519205329425771</v>
      </c>
      <c r="L6" s="35">
        <v>-0.37807674681137932</v>
      </c>
      <c r="M6" s="35">
        <v>0.57273882105296925</v>
      </c>
      <c r="N6" s="35">
        <v>0.64992746098963816</v>
      </c>
      <c r="O6" s="35">
        <v>0.23045819223937031</v>
      </c>
      <c r="P6" s="35">
        <v>0.16034769131245993</v>
      </c>
      <c r="Q6" s="35">
        <v>0.47302701212225651</v>
      </c>
      <c r="R6" s="55">
        <v>1.0450248204723995</v>
      </c>
      <c r="S6" s="55">
        <v>1.0374789558934059</v>
      </c>
      <c r="T6" s="55">
        <v>1.2956549845567034</v>
      </c>
      <c r="U6" s="35">
        <v>1.1814155508837756</v>
      </c>
      <c r="V6" s="122">
        <v>0.81874243811556913</v>
      </c>
      <c r="W6" s="122">
        <v>0.73428647907016609</v>
      </c>
      <c r="X6" s="122">
        <v>0.79467708193996078</v>
      </c>
      <c r="Y6" s="122">
        <v>0.9067206168554991</v>
      </c>
      <c r="Z6" s="122">
        <v>1.0070437463967483</v>
      </c>
    </row>
    <row r="7" spans="2:26" x14ac:dyDescent="0.25">
      <c r="B7" s="54"/>
      <c r="C7" s="54"/>
      <c r="E7" s="54"/>
      <c r="F7" s="54"/>
      <c r="I7" s="27" t="s">
        <v>202</v>
      </c>
      <c r="J7" s="35">
        <v>-0.87543631326246107</v>
      </c>
      <c r="K7" s="35">
        <v>-2.7660937199752924</v>
      </c>
      <c r="L7" s="35">
        <v>-3.37357576922324</v>
      </c>
      <c r="M7" s="35">
        <v>-1.6442958464935979</v>
      </c>
      <c r="N7" s="35">
        <v>-0.66833770693717798</v>
      </c>
      <c r="O7" s="35">
        <v>-0.98361820777841569</v>
      </c>
      <c r="P7" s="35">
        <v>-1.7128754138712325</v>
      </c>
      <c r="Q7" s="35">
        <v>-3.0766279034839235</v>
      </c>
      <c r="R7" s="55">
        <v>-2.1474184879388081</v>
      </c>
      <c r="S7" s="55">
        <v>-1.7928542098377571</v>
      </c>
      <c r="T7" s="55">
        <v>-2.3371157528912443</v>
      </c>
      <c r="U7" s="35">
        <v>-1.1690396025961722</v>
      </c>
      <c r="V7" s="122">
        <v>-1.0001700793412607</v>
      </c>
      <c r="W7" s="122">
        <v>-0.35727921980000105</v>
      </c>
      <c r="X7" s="122">
        <v>-0.54197527992580552</v>
      </c>
      <c r="Y7" s="122">
        <v>-0.94702926991035596</v>
      </c>
      <c r="Z7" s="122">
        <v>-1.3657963404935578</v>
      </c>
    </row>
    <row r="8" spans="2:26" x14ac:dyDescent="0.25">
      <c r="B8" s="54"/>
      <c r="C8" s="54"/>
      <c r="E8" s="54"/>
      <c r="F8" s="54"/>
      <c r="I8" s="27" t="s">
        <v>203</v>
      </c>
      <c r="J8" s="35">
        <v>-1.5210363746886189</v>
      </c>
      <c r="K8" s="35">
        <v>-0.83019678992921009</v>
      </c>
      <c r="L8" s="35">
        <v>-1.1022607907390993</v>
      </c>
      <c r="M8" s="35">
        <v>-1.4049264953815315</v>
      </c>
      <c r="N8" s="35">
        <v>-2.0349360506573411</v>
      </c>
      <c r="O8" s="35">
        <v>-1.7212553975656866</v>
      </c>
      <c r="P8" s="35">
        <v>-1.5400262592950684</v>
      </c>
      <c r="Q8" s="35">
        <v>-1.6840527526825879</v>
      </c>
      <c r="R8" s="55">
        <v>-1.5210284492360606</v>
      </c>
      <c r="S8" s="55">
        <v>-1.1841947770427794</v>
      </c>
      <c r="T8" s="55">
        <v>-1.1144711298746675</v>
      </c>
      <c r="U8" s="35">
        <v>-1.0008918154451145</v>
      </c>
      <c r="V8" s="122">
        <v>-0.80673988471261138</v>
      </c>
      <c r="W8" s="122">
        <v>-0.45831842353458441</v>
      </c>
      <c r="X8" s="122">
        <v>-0.52364552362783301</v>
      </c>
      <c r="Y8" s="122">
        <v>-0.71596926144920625</v>
      </c>
      <c r="Z8" s="122">
        <v>-0.9161827034402622</v>
      </c>
    </row>
    <row r="9" spans="2:26" x14ac:dyDescent="0.25">
      <c r="B9" s="54"/>
      <c r="C9" s="54"/>
      <c r="E9" s="54"/>
      <c r="F9" s="54"/>
      <c r="I9" s="44" t="s">
        <v>85</v>
      </c>
      <c r="J9" s="98">
        <v>-3.4435097169543369</v>
      </c>
      <c r="K9" s="98">
        <v>-4.6686473374072905</v>
      </c>
      <c r="L9" s="98">
        <v>-4.9043051244239138</v>
      </c>
      <c r="M9" s="98">
        <v>0.92923173878457277</v>
      </c>
      <c r="N9" s="98">
        <v>1.8521185243699236</v>
      </c>
      <c r="O9" s="98">
        <v>1.141284857799173</v>
      </c>
      <c r="P9" s="98">
        <v>-2.092090001281492</v>
      </c>
      <c r="Q9" s="98">
        <v>-2.7404622231921856</v>
      </c>
      <c r="R9" s="45">
        <v>-1.916370837710456</v>
      </c>
      <c r="S9" s="45">
        <v>-2.2062922669842373</v>
      </c>
      <c r="T9" s="45">
        <v>-3.3628869793431257</v>
      </c>
      <c r="U9" s="98">
        <v>0.11400420107112767</v>
      </c>
      <c r="V9" s="122">
        <v>-1.0146429430291339</v>
      </c>
      <c r="W9" s="122">
        <v>-1.2028397048083017</v>
      </c>
      <c r="X9" s="122">
        <v>-0.97702122937219227</v>
      </c>
      <c r="Y9" s="122">
        <v>-0.72409503344985693</v>
      </c>
      <c r="Z9" s="122">
        <v>-0.46941563164617939</v>
      </c>
    </row>
    <row r="10" spans="2:26" x14ac:dyDescent="0.25">
      <c r="B10" s="54"/>
      <c r="C10" s="54"/>
      <c r="E10" s="54"/>
      <c r="F10" s="54"/>
    </row>
    <row r="11" spans="2:26" x14ac:dyDescent="0.25">
      <c r="B11" s="54"/>
      <c r="C11" s="54"/>
      <c r="E11" s="54"/>
      <c r="F11" s="54"/>
    </row>
    <row r="12" spans="2:26" x14ac:dyDescent="0.25">
      <c r="B12" s="54"/>
      <c r="C12" s="54"/>
      <c r="E12" s="54"/>
      <c r="F12" s="54"/>
    </row>
    <row r="13" spans="2:26" ht="14.25" thickBot="1" x14ac:dyDescent="0.3">
      <c r="B13" s="54"/>
      <c r="C13" s="54"/>
      <c r="E13" s="54"/>
      <c r="F13" s="54"/>
      <c r="I13" s="39"/>
      <c r="J13" s="40">
        <v>2015</v>
      </c>
      <c r="K13" s="40">
        <v>2016</v>
      </c>
      <c r="L13" s="40">
        <v>2017</v>
      </c>
      <c r="M13" s="40">
        <v>2018</v>
      </c>
      <c r="N13" s="40">
        <v>2019</v>
      </c>
      <c r="O13" s="40">
        <v>2020</v>
      </c>
      <c r="P13" s="40" t="s">
        <v>442</v>
      </c>
      <c r="Q13" s="40" t="s">
        <v>455</v>
      </c>
      <c r="R13" s="40" t="s">
        <v>477</v>
      </c>
      <c r="S13" s="40" t="s">
        <v>579</v>
      </c>
      <c r="T13" s="40" t="s">
        <v>977</v>
      </c>
      <c r="U13" s="29"/>
    </row>
    <row r="14" spans="2:26" x14ac:dyDescent="0.25">
      <c r="B14" s="54"/>
      <c r="C14" s="54"/>
      <c r="E14" s="54"/>
      <c r="F14" s="54"/>
      <c r="I14" s="30" t="s">
        <v>80</v>
      </c>
      <c r="J14" s="31">
        <v>-0.30685544460117209</v>
      </c>
      <c r="K14" s="31">
        <v>-0.51612820803027648</v>
      </c>
      <c r="L14" s="31">
        <v>1.3058612857026457</v>
      </c>
      <c r="M14" s="31">
        <v>2.4610806376507735</v>
      </c>
      <c r="N14" s="31">
        <v>2.6552064240939246</v>
      </c>
      <c r="O14" s="31">
        <v>1.9315779131979909</v>
      </c>
      <c r="P14" s="31">
        <v>3.2786873259191247</v>
      </c>
      <c r="Q14" s="31">
        <v>8.5156355529052927</v>
      </c>
      <c r="R14" s="31">
        <v>6.5467690301654198</v>
      </c>
      <c r="S14" s="31">
        <v>2.0861752414389683</v>
      </c>
      <c r="T14" s="35">
        <v>2.0652159792459885</v>
      </c>
    </row>
    <row r="15" spans="2:26" x14ac:dyDescent="0.25">
      <c r="B15" s="54"/>
      <c r="C15" s="54"/>
      <c r="E15" s="54"/>
      <c r="F15" s="54"/>
      <c r="I15" s="30" t="s">
        <v>81</v>
      </c>
      <c r="J15" s="31">
        <v>8.0362096645692938E-2</v>
      </c>
      <c r="K15" s="31">
        <v>0.17326731824941455</v>
      </c>
      <c r="L15" s="31">
        <v>0.87553326711939694</v>
      </c>
      <c r="M15" s="31">
        <v>1.5497173777771458</v>
      </c>
      <c r="N15" s="31">
        <v>1.14970891056647</v>
      </c>
      <c r="O15" s="31">
        <v>0.60191102151064746</v>
      </c>
      <c r="P15" s="31">
        <v>2.7902094620460165</v>
      </c>
      <c r="Q15" s="31">
        <v>4.416884825014705</v>
      </c>
      <c r="R15" s="31">
        <v>2.2469959026090338</v>
      </c>
      <c r="S15" s="31">
        <v>1.5446278415540604</v>
      </c>
      <c r="T15" s="35">
        <v>1.6008709012463476</v>
      </c>
    </row>
    <row r="16" spans="2:26" x14ac:dyDescent="0.25">
      <c r="B16" s="54"/>
      <c r="C16" s="54"/>
      <c r="E16" s="54"/>
      <c r="F16" s="54"/>
      <c r="I16" s="30" t="s">
        <v>82</v>
      </c>
      <c r="J16" s="31">
        <v>-5.8309602074485323E-2</v>
      </c>
      <c r="K16" s="31">
        <v>-0.12327560839583385</v>
      </c>
      <c r="L16" s="31">
        <v>0.71369693522654831</v>
      </c>
      <c r="M16" s="31">
        <v>0.67025021973269472</v>
      </c>
      <c r="N16" s="31">
        <v>0.68853523838853992</v>
      </c>
      <c r="O16" s="31">
        <v>0.43965978244380477</v>
      </c>
      <c r="P16" s="31">
        <v>0.35468285405816607</v>
      </c>
      <c r="Q16" s="31">
        <v>2.0512996928328682</v>
      </c>
      <c r="R16" s="31">
        <v>1.1499418321315953</v>
      </c>
      <c r="S16" s="31">
        <v>0.8521854645965169</v>
      </c>
      <c r="T16" s="35">
        <v>0.81531328418086935</v>
      </c>
    </row>
    <row r="17" spans="2:26" x14ac:dyDescent="0.25">
      <c r="B17" s="54"/>
      <c r="C17" s="634" t="s">
        <v>8</v>
      </c>
      <c r="E17" s="54"/>
      <c r="F17" s="634" t="s">
        <v>8</v>
      </c>
      <c r="I17" s="30" t="s">
        <v>83</v>
      </c>
      <c r="J17" s="31">
        <v>-0.3289079391723797</v>
      </c>
      <c r="K17" s="31">
        <v>-0.2461199178838572</v>
      </c>
      <c r="L17" s="31">
        <v>-0.38336891664329975</v>
      </c>
      <c r="M17" s="31">
        <v>0.24111304014093335</v>
      </c>
      <c r="N17" s="31">
        <v>0.72519702855472334</v>
      </c>
      <c r="O17" s="31">
        <v>0.89000710924353876</v>
      </c>
      <c r="P17" s="31">
        <v>-0.10551605757211414</v>
      </c>
      <c r="Q17" s="31">
        <v>1.9741336342136142</v>
      </c>
      <c r="R17" s="31">
        <v>3.0427419630337313</v>
      </c>
      <c r="S17" s="31">
        <v>-0.34498246659177229</v>
      </c>
      <c r="T17" s="35">
        <v>-0.35096820618122848</v>
      </c>
    </row>
    <row r="18" spans="2:26" x14ac:dyDescent="0.25">
      <c r="B18" s="54"/>
      <c r="C18" s="54"/>
      <c r="E18" s="54"/>
      <c r="F18" s="54"/>
      <c r="I18" s="30" t="s">
        <v>206</v>
      </c>
      <c r="J18" s="31">
        <v>0</v>
      </c>
      <c r="K18" s="31">
        <v>-0.32</v>
      </c>
      <c r="L18" s="31">
        <v>0.1</v>
      </c>
      <c r="M18" s="31">
        <v>0</v>
      </c>
      <c r="N18" s="31">
        <v>9.1765246584191357E-2</v>
      </c>
      <c r="O18" s="31"/>
      <c r="P18" s="35">
        <v>0.23931106738705676</v>
      </c>
      <c r="Q18" s="35">
        <v>7.3317400844105929E-2</v>
      </c>
      <c r="R18" s="35">
        <v>0.10708933239105894</v>
      </c>
      <c r="S18" s="35">
        <v>3.4344401880163487E-2</v>
      </c>
      <c r="T18" s="35">
        <v>0</v>
      </c>
    </row>
    <row r="19" spans="2:26" x14ac:dyDescent="0.25">
      <c r="B19" s="54"/>
      <c r="C19" s="54"/>
      <c r="E19" s="54"/>
      <c r="F19" s="54"/>
    </row>
    <row r="20" spans="2:26" ht="29.25" customHeight="1" thickBot="1" x14ac:dyDescent="0.3">
      <c r="B20" s="1077" t="s">
        <v>1128</v>
      </c>
      <c r="C20" s="1077"/>
      <c r="D20" s="613"/>
      <c r="E20" s="1077" t="s">
        <v>1129</v>
      </c>
      <c r="F20" s="1077"/>
      <c r="I20" s="37"/>
      <c r="J20" s="37">
        <v>2009</v>
      </c>
      <c r="K20" s="37">
        <v>2010</v>
      </c>
      <c r="L20" s="37">
        <v>2011</v>
      </c>
      <c r="M20" s="37">
        <v>2012</v>
      </c>
      <c r="N20" s="37">
        <v>2013</v>
      </c>
      <c r="O20" s="37">
        <v>2014</v>
      </c>
      <c r="P20" s="37">
        <v>2015</v>
      </c>
      <c r="Q20" s="38">
        <v>2016</v>
      </c>
      <c r="R20" s="38">
        <v>2017</v>
      </c>
      <c r="S20" s="38">
        <v>2018</v>
      </c>
      <c r="T20" s="38">
        <v>2019</v>
      </c>
      <c r="U20" s="38">
        <v>2020</v>
      </c>
      <c r="V20" s="38" t="s">
        <v>442</v>
      </c>
      <c r="W20" s="38" t="s">
        <v>455</v>
      </c>
      <c r="X20" s="38" t="s">
        <v>477</v>
      </c>
      <c r="Y20" s="38" t="s">
        <v>579</v>
      </c>
      <c r="Z20" s="38" t="s">
        <v>977</v>
      </c>
    </row>
    <row r="21" spans="2:26" x14ac:dyDescent="0.25">
      <c r="B21" s="54"/>
      <c r="C21" s="54"/>
      <c r="E21" s="54"/>
      <c r="F21" s="54"/>
      <c r="I21" s="27" t="s">
        <v>117</v>
      </c>
      <c r="J21" s="35">
        <f>J5</f>
        <v>0.36178404279281651</v>
      </c>
      <c r="K21" s="35">
        <f t="shared" ref="K21:X21" si="0">K5</f>
        <v>-0.11716477420852942</v>
      </c>
      <c r="L21" s="35">
        <f t="shared" si="0"/>
        <v>-5.0391817650195653E-2</v>
      </c>
      <c r="M21" s="35">
        <f t="shared" si="0"/>
        <v>3.4057152596067328</v>
      </c>
      <c r="N21" s="35">
        <f t="shared" si="0"/>
        <v>3.9054648209748044</v>
      </c>
      <c r="O21" s="35">
        <f t="shared" si="0"/>
        <v>3.615700270903905</v>
      </c>
      <c r="P21" s="35">
        <f t="shared" si="0"/>
        <v>1.000463980572349</v>
      </c>
      <c r="Q21" s="35">
        <f t="shared" si="0"/>
        <v>1.5471914208520696</v>
      </c>
      <c r="R21" s="55">
        <f t="shared" si="0"/>
        <v>0.70705127899201548</v>
      </c>
      <c r="S21" s="55">
        <f t="shared" si="0"/>
        <v>-0.26672223599711276</v>
      </c>
      <c r="T21" s="55">
        <f t="shared" si="0"/>
        <v>-1.2069550811339189</v>
      </c>
      <c r="U21" s="35">
        <f t="shared" si="0"/>
        <v>1.1025200682286451</v>
      </c>
      <c r="V21" s="122">
        <f t="shared" si="0"/>
        <v>-2.6475417090837998E-2</v>
      </c>
      <c r="W21" s="122">
        <f t="shared" si="0"/>
        <v>-1.1215285405438795</v>
      </c>
      <c r="X21" s="122">
        <f t="shared" si="0"/>
        <v>-0.7060775077585203</v>
      </c>
      <c r="Y21" s="122">
        <f t="shared" ref="Y21:Z21" si="1">Y5</f>
        <v>3.2182881054204797E-2</v>
      </c>
      <c r="Z21" s="122">
        <f t="shared" si="1"/>
        <v>0.8055196658908883</v>
      </c>
    </row>
    <row r="22" spans="2:26" x14ac:dyDescent="0.25">
      <c r="I22" s="27" t="s">
        <v>118</v>
      </c>
      <c r="J22" s="35">
        <f t="shared" ref="J22:X22" si="2">J6</f>
        <v>-1.4088210717960739</v>
      </c>
      <c r="K22" s="35">
        <f t="shared" si="2"/>
        <v>-0.95519205329425771</v>
      </c>
      <c r="L22" s="35">
        <f t="shared" si="2"/>
        <v>-0.37807674681137932</v>
      </c>
      <c r="M22" s="35">
        <f t="shared" si="2"/>
        <v>0.57273882105296925</v>
      </c>
      <c r="N22" s="35">
        <f t="shared" si="2"/>
        <v>0.64992746098963816</v>
      </c>
      <c r="O22" s="35">
        <f t="shared" si="2"/>
        <v>0.23045819223937031</v>
      </c>
      <c r="P22" s="35">
        <f t="shared" si="2"/>
        <v>0.16034769131245993</v>
      </c>
      <c r="Q22" s="35">
        <f t="shared" si="2"/>
        <v>0.47302701212225651</v>
      </c>
      <c r="R22" s="55">
        <f t="shared" si="2"/>
        <v>1.0450248204723995</v>
      </c>
      <c r="S22" s="55">
        <f t="shared" si="2"/>
        <v>1.0374789558934059</v>
      </c>
      <c r="T22" s="55">
        <f t="shared" si="2"/>
        <v>1.2956549845567034</v>
      </c>
      <c r="U22" s="35">
        <f t="shared" si="2"/>
        <v>1.1814155508837756</v>
      </c>
      <c r="V22" s="122">
        <f t="shared" si="2"/>
        <v>0.81874243811556913</v>
      </c>
      <c r="W22" s="122">
        <f t="shared" si="2"/>
        <v>0.73428647907016609</v>
      </c>
      <c r="X22" s="122">
        <f t="shared" si="2"/>
        <v>0.79467708193996078</v>
      </c>
      <c r="Y22" s="122">
        <f t="shared" ref="Y22:Z22" si="3">Y6</f>
        <v>0.9067206168554991</v>
      </c>
      <c r="Z22" s="122">
        <f t="shared" si="3"/>
        <v>1.0070437463967483</v>
      </c>
    </row>
    <row r="23" spans="2:26" x14ac:dyDescent="0.25">
      <c r="I23" s="27" t="s">
        <v>204</v>
      </c>
      <c r="J23" s="35">
        <f t="shared" ref="J23:X23" si="4">J7</f>
        <v>-0.87543631326246107</v>
      </c>
      <c r="K23" s="35">
        <f t="shared" si="4"/>
        <v>-2.7660937199752924</v>
      </c>
      <c r="L23" s="35">
        <f t="shared" si="4"/>
        <v>-3.37357576922324</v>
      </c>
      <c r="M23" s="35">
        <f t="shared" si="4"/>
        <v>-1.6442958464935979</v>
      </c>
      <c r="N23" s="35">
        <f t="shared" si="4"/>
        <v>-0.66833770693717798</v>
      </c>
      <c r="O23" s="35">
        <f t="shared" si="4"/>
        <v>-0.98361820777841569</v>
      </c>
      <c r="P23" s="35">
        <f t="shared" si="4"/>
        <v>-1.7128754138712325</v>
      </c>
      <c r="Q23" s="35">
        <f t="shared" si="4"/>
        <v>-3.0766279034839235</v>
      </c>
      <c r="R23" s="55">
        <f t="shared" si="4"/>
        <v>-2.1474184879388081</v>
      </c>
      <c r="S23" s="55">
        <f t="shared" si="4"/>
        <v>-1.7928542098377571</v>
      </c>
      <c r="T23" s="55">
        <f t="shared" si="4"/>
        <v>-2.3371157528912443</v>
      </c>
      <c r="U23" s="35">
        <f t="shared" si="4"/>
        <v>-1.1690396025961722</v>
      </c>
      <c r="V23" s="122">
        <f t="shared" si="4"/>
        <v>-1.0001700793412607</v>
      </c>
      <c r="W23" s="122">
        <f t="shared" si="4"/>
        <v>-0.35727921980000105</v>
      </c>
      <c r="X23" s="122">
        <f t="shared" si="4"/>
        <v>-0.54197527992580552</v>
      </c>
      <c r="Y23" s="122">
        <f t="shared" ref="Y23:Z23" si="5">Y7</f>
        <v>-0.94702926991035596</v>
      </c>
      <c r="Z23" s="122">
        <f t="shared" si="5"/>
        <v>-1.3657963404935578</v>
      </c>
    </row>
    <row r="24" spans="2:26" x14ac:dyDescent="0.25">
      <c r="I24" s="27" t="s">
        <v>205</v>
      </c>
      <c r="J24" s="35">
        <f t="shared" ref="J24:X24" si="6">J8</f>
        <v>-1.5210363746886189</v>
      </c>
      <c r="K24" s="35">
        <f t="shared" si="6"/>
        <v>-0.83019678992921009</v>
      </c>
      <c r="L24" s="35">
        <f t="shared" si="6"/>
        <v>-1.1022607907390993</v>
      </c>
      <c r="M24" s="35">
        <f t="shared" si="6"/>
        <v>-1.4049264953815315</v>
      </c>
      <c r="N24" s="35">
        <f t="shared" si="6"/>
        <v>-2.0349360506573411</v>
      </c>
      <c r="O24" s="35">
        <f t="shared" si="6"/>
        <v>-1.7212553975656866</v>
      </c>
      <c r="P24" s="35">
        <f t="shared" si="6"/>
        <v>-1.5400262592950684</v>
      </c>
      <c r="Q24" s="35">
        <f t="shared" si="6"/>
        <v>-1.6840527526825879</v>
      </c>
      <c r="R24" s="55">
        <f t="shared" si="6"/>
        <v>-1.5210284492360606</v>
      </c>
      <c r="S24" s="55">
        <f t="shared" si="6"/>
        <v>-1.1841947770427794</v>
      </c>
      <c r="T24" s="55">
        <f t="shared" si="6"/>
        <v>-1.1144711298746675</v>
      </c>
      <c r="U24" s="35">
        <f t="shared" si="6"/>
        <v>-1.0008918154451145</v>
      </c>
      <c r="V24" s="122">
        <f t="shared" si="6"/>
        <v>-0.80673988471261138</v>
      </c>
      <c r="W24" s="122">
        <f t="shared" si="6"/>
        <v>-0.45831842353458441</v>
      </c>
      <c r="X24" s="122">
        <f t="shared" si="6"/>
        <v>-0.52364552362783301</v>
      </c>
      <c r="Y24" s="122">
        <f t="shared" ref="Y24:Z24" si="7">Y8</f>
        <v>-0.71596926144920625</v>
      </c>
      <c r="Z24" s="122">
        <f t="shared" si="7"/>
        <v>-0.9161827034402622</v>
      </c>
    </row>
    <row r="25" spans="2:26" x14ac:dyDescent="0.25">
      <c r="I25" s="27" t="s">
        <v>119</v>
      </c>
      <c r="J25" s="98">
        <f t="shared" ref="J25:X25" si="8">J9</f>
        <v>-3.4435097169543369</v>
      </c>
      <c r="K25" s="98">
        <f t="shared" si="8"/>
        <v>-4.6686473374072905</v>
      </c>
      <c r="L25" s="98">
        <f t="shared" si="8"/>
        <v>-4.9043051244239138</v>
      </c>
      <c r="M25" s="98">
        <f t="shared" si="8"/>
        <v>0.92923173878457277</v>
      </c>
      <c r="N25" s="98">
        <f t="shared" si="8"/>
        <v>1.8521185243699236</v>
      </c>
      <c r="O25" s="98">
        <f t="shared" si="8"/>
        <v>1.141284857799173</v>
      </c>
      <c r="P25" s="98">
        <f t="shared" si="8"/>
        <v>-2.092090001281492</v>
      </c>
      <c r="Q25" s="98">
        <f t="shared" si="8"/>
        <v>-2.7404622231921856</v>
      </c>
      <c r="R25" s="45">
        <f t="shared" si="8"/>
        <v>-1.916370837710456</v>
      </c>
      <c r="S25" s="45">
        <f t="shared" si="8"/>
        <v>-2.2062922669842373</v>
      </c>
      <c r="T25" s="45">
        <f t="shared" si="8"/>
        <v>-3.3628869793431257</v>
      </c>
      <c r="U25" s="98">
        <f t="shared" si="8"/>
        <v>0.11400420107112767</v>
      </c>
      <c r="V25" s="122">
        <f t="shared" si="8"/>
        <v>-1.0146429430291339</v>
      </c>
      <c r="W25" s="122">
        <f t="shared" si="8"/>
        <v>-1.2028397048083017</v>
      </c>
      <c r="X25" s="122">
        <f t="shared" si="8"/>
        <v>-0.97702122937219227</v>
      </c>
      <c r="Y25" s="122">
        <f t="shared" ref="Y25:Z25" si="9">Y9</f>
        <v>-0.72409503344985693</v>
      </c>
      <c r="Z25" s="122">
        <f t="shared" si="9"/>
        <v>-0.46941563164617939</v>
      </c>
    </row>
    <row r="29" spans="2:26" ht="14.25" thickBot="1" x14ac:dyDescent="0.3">
      <c r="I29" s="39"/>
      <c r="J29" s="40">
        <v>2015</v>
      </c>
      <c r="K29" s="40">
        <v>2016</v>
      </c>
      <c r="L29" s="40">
        <v>2017</v>
      </c>
      <c r="M29" s="40">
        <v>2018</v>
      </c>
      <c r="N29" s="40">
        <v>2019</v>
      </c>
      <c r="O29" s="40">
        <v>2020</v>
      </c>
      <c r="P29" s="40" t="s">
        <v>442</v>
      </c>
      <c r="Q29" s="40" t="s">
        <v>455</v>
      </c>
      <c r="R29" s="40" t="s">
        <v>477</v>
      </c>
      <c r="S29" s="40" t="s">
        <v>579</v>
      </c>
      <c r="T29" s="40" t="s">
        <v>977</v>
      </c>
    </row>
    <row r="30" spans="2:26" x14ac:dyDescent="0.25">
      <c r="I30" s="27" t="s">
        <v>120</v>
      </c>
      <c r="J30" s="31">
        <f>J14</f>
        <v>-0.30685544460117209</v>
      </c>
      <c r="K30" s="31">
        <f t="shared" ref="K30:R30" si="10">K14</f>
        <v>-0.51612820803027648</v>
      </c>
      <c r="L30" s="31">
        <f t="shared" si="10"/>
        <v>1.3058612857026457</v>
      </c>
      <c r="M30" s="31">
        <f t="shared" si="10"/>
        <v>2.4610806376507735</v>
      </c>
      <c r="N30" s="31">
        <f t="shared" si="10"/>
        <v>2.6552064240939246</v>
      </c>
      <c r="O30" s="31">
        <f t="shared" si="10"/>
        <v>1.9315779131979909</v>
      </c>
      <c r="P30" s="31">
        <f t="shared" si="10"/>
        <v>3.2786873259191247</v>
      </c>
      <c r="Q30" s="31">
        <f t="shared" si="10"/>
        <v>8.5156355529052927</v>
      </c>
      <c r="R30" s="31">
        <f t="shared" si="10"/>
        <v>6.5467690301654198</v>
      </c>
      <c r="S30" s="31">
        <f t="shared" ref="S30:T30" si="11">S14</f>
        <v>2.0861752414389683</v>
      </c>
      <c r="T30" s="31">
        <f t="shared" si="11"/>
        <v>2.0652159792459885</v>
      </c>
    </row>
    <row r="31" spans="2:26" x14ac:dyDescent="0.25">
      <c r="I31" s="27" t="s">
        <v>121</v>
      </c>
      <c r="J31" s="31">
        <f t="shared" ref="J31:R34" si="12">J15</f>
        <v>8.0362096645692938E-2</v>
      </c>
      <c r="K31" s="31">
        <f t="shared" si="12"/>
        <v>0.17326731824941455</v>
      </c>
      <c r="L31" s="31">
        <f t="shared" si="12"/>
        <v>0.87553326711939694</v>
      </c>
      <c r="M31" s="31">
        <f t="shared" si="12"/>
        <v>1.5497173777771458</v>
      </c>
      <c r="N31" s="31">
        <f t="shared" si="12"/>
        <v>1.14970891056647</v>
      </c>
      <c r="O31" s="31">
        <f t="shared" si="12"/>
        <v>0.60191102151064746</v>
      </c>
      <c r="P31" s="31">
        <f t="shared" si="12"/>
        <v>2.7902094620460165</v>
      </c>
      <c r="Q31" s="31">
        <f t="shared" si="12"/>
        <v>4.416884825014705</v>
      </c>
      <c r="R31" s="31">
        <f t="shared" si="12"/>
        <v>2.2469959026090338</v>
      </c>
      <c r="S31" s="31">
        <f t="shared" ref="S31:T31" si="13">S15</f>
        <v>1.5446278415540604</v>
      </c>
      <c r="T31" s="31">
        <f t="shared" si="13"/>
        <v>1.6008709012463476</v>
      </c>
    </row>
    <row r="32" spans="2:26" x14ac:dyDescent="0.25">
      <c r="I32" s="27" t="s">
        <v>122</v>
      </c>
      <c r="J32" s="31">
        <f t="shared" si="12"/>
        <v>-5.8309602074485323E-2</v>
      </c>
      <c r="K32" s="31">
        <f t="shared" si="12"/>
        <v>-0.12327560839583385</v>
      </c>
      <c r="L32" s="31">
        <f t="shared" si="12"/>
        <v>0.71369693522654831</v>
      </c>
      <c r="M32" s="31">
        <f t="shared" si="12"/>
        <v>0.67025021973269472</v>
      </c>
      <c r="N32" s="31">
        <f t="shared" si="12"/>
        <v>0.68853523838853992</v>
      </c>
      <c r="O32" s="31">
        <f t="shared" si="12"/>
        <v>0.43965978244380477</v>
      </c>
      <c r="P32" s="31">
        <f t="shared" si="12"/>
        <v>0.35468285405816607</v>
      </c>
      <c r="Q32" s="31">
        <f t="shared" si="12"/>
        <v>2.0512996928328682</v>
      </c>
      <c r="R32" s="31">
        <f t="shared" si="12"/>
        <v>1.1499418321315953</v>
      </c>
      <c r="S32" s="31">
        <f t="shared" ref="S32:T32" si="14">S16</f>
        <v>0.8521854645965169</v>
      </c>
      <c r="T32" s="31">
        <f t="shared" si="14"/>
        <v>0.81531328418086935</v>
      </c>
    </row>
    <row r="33" spans="2:20" x14ac:dyDescent="0.25">
      <c r="I33" s="27" t="s">
        <v>123</v>
      </c>
      <c r="J33" s="31">
        <f t="shared" si="12"/>
        <v>-0.3289079391723797</v>
      </c>
      <c r="K33" s="31">
        <f t="shared" si="12"/>
        <v>-0.2461199178838572</v>
      </c>
      <c r="L33" s="31">
        <f t="shared" si="12"/>
        <v>-0.38336891664329975</v>
      </c>
      <c r="M33" s="31">
        <f t="shared" si="12"/>
        <v>0.24111304014093335</v>
      </c>
      <c r="N33" s="31">
        <f t="shared" si="12"/>
        <v>0.72519702855472334</v>
      </c>
      <c r="O33" s="31">
        <f t="shared" si="12"/>
        <v>0.89000710924353876</v>
      </c>
      <c r="P33" s="31">
        <f t="shared" si="12"/>
        <v>-0.10551605757211414</v>
      </c>
      <c r="Q33" s="31">
        <f t="shared" si="12"/>
        <v>1.9741336342136142</v>
      </c>
      <c r="R33" s="31">
        <f t="shared" si="12"/>
        <v>3.0427419630337313</v>
      </c>
      <c r="S33" s="31">
        <f t="shared" ref="S33:T33" si="15">S17</f>
        <v>-0.34498246659177229</v>
      </c>
      <c r="T33" s="31">
        <f t="shared" si="15"/>
        <v>-0.35096820618122848</v>
      </c>
    </row>
    <row r="34" spans="2:20" x14ac:dyDescent="0.25">
      <c r="B34" s="27"/>
      <c r="C34" s="64" t="s">
        <v>105</v>
      </c>
      <c r="D34" s="41"/>
      <c r="F34" s="64" t="s">
        <v>105</v>
      </c>
      <c r="I34" s="27" t="s">
        <v>207</v>
      </c>
      <c r="J34" s="31">
        <f t="shared" si="12"/>
        <v>0</v>
      </c>
      <c r="K34" s="31">
        <f t="shared" si="12"/>
        <v>-0.32</v>
      </c>
      <c r="L34" s="31">
        <f t="shared" si="12"/>
        <v>0.1</v>
      </c>
      <c r="M34" s="31">
        <f t="shared" si="12"/>
        <v>0</v>
      </c>
      <c r="N34" s="31">
        <f t="shared" si="12"/>
        <v>9.1765246584191357E-2</v>
      </c>
      <c r="O34" s="31">
        <f t="shared" si="12"/>
        <v>0</v>
      </c>
      <c r="P34" s="31">
        <f t="shared" si="12"/>
        <v>0.23931106738705676</v>
      </c>
      <c r="Q34" s="31">
        <f t="shared" si="12"/>
        <v>7.3317400844105929E-2</v>
      </c>
      <c r="R34" s="31">
        <f t="shared" si="12"/>
        <v>0.10708933239105894</v>
      </c>
      <c r="S34" s="31">
        <f t="shared" ref="S34:T34" si="16">S18</f>
        <v>3.4344401880163487E-2</v>
      </c>
      <c r="T34" s="31">
        <f t="shared" si="16"/>
        <v>0</v>
      </c>
    </row>
    <row r="35" spans="2:20" x14ac:dyDescent="0.25">
      <c r="C35" s="27"/>
    </row>
    <row r="38" spans="2:20" x14ac:dyDescent="0.25">
      <c r="I38" s="14"/>
    </row>
    <row r="39" spans="2:20" x14ac:dyDescent="0.25">
      <c r="I39" s="14"/>
    </row>
    <row r="40" spans="2:20" x14ac:dyDescent="0.25">
      <c r="I40" s="14"/>
      <c r="J40" s="99"/>
      <c r="K40" s="99"/>
      <c r="L40" s="99"/>
      <c r="M40" s="99"/>
      <c r="N40" s="99"/>
    </row>
    <row r="41" spans="2:20" x14ac:dyDescent="0.25">
      <c r="I41" s="14"/>
      <c r="J41" s="99"/>
      <c r="K41" s="99"/>
      <c r="L41" s="99"/>
      <c r="M41" s="99"/>
      <c r="N41" s="99"/>
    </row>
    <row r="42" spans="2:20" x14ac:dyDescent="0.25">
      <c r="I42" s="14"/>
      <c r="J42" s="99"/>
      <c r="K42" s="99"/>
      <c r="L42" s="99"/>
      <c r="M42" s="99"/>
      <c r="N42" s="99"/>
    </row>
    <row r="43" spans="2:20" x14ac:dyDescent="0.25">
      <c r="I43" s="14"/>
      <c r="J43" s="99"/>
      <c r="K43" s="99"/>
      <c r="L43" s="99"/>
      <c r="M43" s="99"/>
      <c r="N43" s="99"/>
    </row>
    <row r="44" spans="2:20" x14ac:dyDescent="0.25">
      <c r="I44" s="14"/>
      <c r="J44" s="99"/>
      <c r="K44" s="99"/>
      <c r="L44" s="99"/>
      <c r="M44" s="99"/>
      <c r="N44" s="99"/>
    </row>
    <row r="45" spans="2:20" x14ac:dyDescent="0.25">
      <c r="I45" s="14"/>
      <c r="J45" s="99"/>
      <c r="K45" s="99"/>
      <c r="L45" s="99"/>
      <c r="M45" s="99"/>
      <c r="N45" s="99"/>
    </row>
    <row r="46" spans="2:20" x14ac:dyDescent="0.25">
      <c r="I46" s="14"/>
      <c r="J46" s="99"/>
      <c r="K46" s="99"/>
      <c r="L46" s="99"/>
      <c r="M46" s="99"/>
      <c r="N46" s="99"/>
    </row>
    <row r="47" spans="2:20" x14ac:dyDescent="0.25">
      <c r="I47" s="14"/>
      <c r="J47" s="99"/>
      <c r="K47" s="99"/>
      <c r="L47" s="99"/>
      <c r="M47" s="99"/>
      <c r="N47" s="99"/>
    </row>
    <row r="48" spans="2:20" x14ac:dyDescent="0.25">
      <c r="I48" s="14"/>
      <c r="J48" s="99"/>
      <c r="K48" s="99"/>
      <c r="L48" s="99"/>
      <c r="M48" s="99"/>
      <c r="N48" s="99"/>
    </row>
    <row r="49" spans="9:24" x14ac:dyDescent="0.25">
      <c r="I49" s="14"/>
      <c r="J49" s="99"/>
      <c r="K49" s="99"/>
      <c r="L49" s="99"/>
      <c r="M49" s="99"/>
      <c r="N49" s="99"/>
    </row>
    <row r="50" spans="9:24" x14ac:dyDescent="0.25">
      <c r="I50" s="14"/>
      <c r="J50" s="99"/>
      <c r="K50" s="99"/>
      <c r="L50" s="99"/>
      <c r="M50" s="99"/>
      <c r="N50" s="99"/>
      <c r="V50" s="27"/>
      <c r="W50" s="100"/>
      <c r="X50" s="100"/>
    </row>
    <row r="51" spans="9:24" x14ac:dyDescent="0.25">
      <c r="I51" s="14"/>
      <c r="J51" s="99"/>
      <c r="K51" s="99"/>
      <c r="L51" s="99"/>
      <c r="M51" s="99"/>
      <c r="N51" s="99"/>
      <c r="V51" s="27"/>
      <c r="W51" s="100"/>
      <c r="X51" s="100"/>
    </row>
    <row r="52" spans="9:24" x14ac:dyDescent="0.25">
      <c r="I52" s="14"/>
      <c r="J52" s="99"/>
      <c r="K52" s="99"/>
      <c r="L52" s="99"/>
      <c r="M52" s="99"/>
      <c r="N52" s="99"/>
      <c r="V52" s="27"/>
      <c r="W52" s="100"/>
      <c r="X52" s="100"/>
    </row>
    <row r="53" spans="9:24" x14ac:dyDescent="0.25">
      <c r="I53" s="14"/>
      <c r="V53" s="27"/>
      <c r="W53" s="100"/>
      <c r="X53" s="100"/>
    </row>
    <row r="54" spans="9:24" x14ac:dyDescent="0.25">
      <c r="I54" s="14"/>
      <c r="V54" s="27"/>
      <c r="W54" s="100"/>
      <c r="X54" s="100"/>
    </row>
    <row r="55" spans="9:24" x14ac:dyDescent="0.25">
      <c r="I55" s="14"/>
    </row>
    <row r="56" spans="9:24" x14ac:dyDescent="0.25">
      <c r="I56" s="14"/>
    </row>
    <row r="57" spans="9:24" x14ac:dyDescent="0.25">
      <c r="I57" s="14"/>
    </row>
    <row r="58" spans="9:24" x14ac:dyDescent="0.25">
      <c r="I58" s="14"/>
    </row>
    <row r="59" spans="9:24" x14ac:dyDescent="0.25">
      <c r="I59" s="14"/>
    </row>
    <row r="60" spans="9:24" x14ac:dyDescent="0.25">
      <c r="I60" s="14"/>
    </row>
    <row r="61" spans="9:24" x14ac:dyDescent="0.25">
      <c r="I61" s="14"/>
    </row>
    <row r="62" spans="9:24" x14ac:dyDescent="0.25">
      <c r="I62" s="14"/>
    </row>
    <row r="63" spans="9:24" x14ac:dyDescent="0.25">
      <c r="I63" s="14"/>
    </row>
    <row r="64" spans="9:24" x14ac:dyDescent="0.25">
      <c r="I64" s="14"/>
    </row>
    <row r="65" spans="9:9" x14ac:dyDescent="0.25">
      <c r="I65" s="14"/>
    </row>
    <row r="66" spans="9:9" x14ac:dyDescent="0.25">
      <c r="I66" s="14"/>
    </row>
    <row r="67" spans="9:9" x14ac:dyDescent="0.25">
      <c r="I67" s="14"/>
    </row>
    <row r="68" spans="9:9" x14ac:dyDescent="0.25">
      <c r="I68" s="14"/>
    </row>
    <row r="69" spans="9:9" x14ac:dyDescent="0.25">
      <c r="I69" s="14"/>
    </row>
    <row r="70" spans="9:9" x14ac:dyDescent="0.25">
      <c r="I70" s="14"/>
    </row>
  </sheetData>
  <mergeCells count="4">
    <mergeCell ref="B4:C4"/>
    <mergeCell ref="E4:F4"/>
    <mergeCell ref="B20:C20"/>
    <mergeCell ref="E20:F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tabColor rgb="FF92D050"/>
  </sheetPr>
  <dimension ref="A1:R643"/>
  <sheetViews>
    <sheetView zoomScale="80" zoomScaleNormal="80" workbookViewId="0"/>
  </sheetViews>
  <sheetFormatPr defaultColWidth="9.140625" defaultRowHeight="13.5" x14ac:dyDescent="0.25"/>
  <cols>
    <col min="1" max="1" width="9.140625" style="460"/>
    <col min="2" max="2" width="28.42578125" style="460" customWidth="1"/>
    <col min="3" max="3" width="8" style="460" customWidth="1"/>
    <col min="4" max="7" width="9.140625" style="460"/>
    <col min="8" max="8" width="10.140625" style="461" customWidth="1"/>
    <col min="9" max="16384" width="9.140625" style="460"/>
  </cols>
  <sheetData>
    <row r="1" spans="1:18" x14ac:dyDescent="0.25">
      <c r="A1" s="126"/>
      <c r="B1" s="126"/>
      <c r="C1" s="126"/>
      <c r="D1" s="126"/>
      <c r="H1" s="461" t="s">
        <v>476</v>
      </c>
      <c r="L1" s="126"/>
      <c r="M1" s="126"/>
      <c r="N1" s="126"/>
      <c r="O1" s="126"/>
      <c r="P1" s="126"/>
      <c r="Q1" s="126"/>
      <c r="R1" s="126"/>
    </row>
    <row r="2" spans="1:18" ht="27" customHeight="1" x14ac:dyDescent="0.25">
      <c r="A2" s="1077" t="s">
        <v>1130</v>
      </c>
      <c r="B2" s="1077"/>
      <c r="C2" s="1077"/>
      <c r="D2" s="126"/>
      <c r="I2" s="460" t="s">
        <v>580</v>
      </c>
      <c r="J2" s="460" t="s">
        <v>581</v>
      </c>
      <c r="K2" s="460" t="s">
        <v>582</v>
      </c>
      <c r="L2" s="126" t="s">
        <v>583</v>
      </c>
      <c r="M2" s="1077"/>
      <c r="N2" s="1077"/>
      <c r="O2" s="1077"/>
      <c r="P2" s="1077"/>
      <c r="Q2" s="1077"/>
      <c r="R2" s="126"/>
    </row>
    <row r="3" spans="1:18" ht="15.75" customHeight="1" x14ac:dyDescent="0.25">
      <c r="A3" s="1080"/>
      <c r="B3" s="1080"/>
      <c r="C3" s="1080"/>
      <c r="D3" s="127"/>
      <c r="I3" s="460" t="s">
        <v>580</v>
      </c>
      <c r="J3" s="460" t="s">
        <v>581</v>
      </c>
      <c r="K3" s="460" t="s">
        <v>582</v>
      </c>
      <c r="L3" s="126" t="s">
        <v>583</v>
      </c>
      <c r="M3" s="126"/>
      <c r="N3" s="126"/>
      <c r="O3" s="126"/>
      <c r="P3" s="126"/>
      <c r="Q3" s="126"/>
      <c r="R3" s="126"/>
    </row>
    <row r="4" spans="1:18" x14ac:dyDescent="0.25">
      <c r="A4" s="126"/>
      <c r="B4" s="125"/>
      <c r="C4" s="125"/>
      <c r="D4" s="124"/>
      <c r="H4" s="461">
        <v>40179</v>
      </c>
      <c r="I4" s="460">
        <v>1</v>
      </c>
      <c r="J4" s="460">
        <v>1</v>
      </c>
      <c r="K4" s="460">
        <v>1</v>
      </c>
      <c r="L4" s="126">
        <v>1</v>
      </c>
      <c r="M4" s="126"/>
      <c r="N4" s="126"/>
      <c r="O4" s="126"/>
      <c r="P4" s="126"/>
      <c r="Q4" s="126"/>
      <c r="R4" s="126"/>
    </row>
    <row r="5" spans="1:18" x14ac:dyDescent="0.25">
      <c r="A5" s="126"/>
      <c r="B5" s="126"/>
      <c r="C5" s="126"/>
      <c r="D5" s="126"/>
      <c r="H5" s="461">
        <v>40186</v>
      </c>
      <c r="I5" s="460">
        <v>1.0267958030669897</v>
      </c>
      <c r="J5" s="460">
        <v>1.0178383519507852</v>
      </c>
      <c r="K5" s="460">
        <v>1.0134588236873954</v>
      </c>
      <c r="L5" s="126">
        <v>0.97524029343888063</v>
      </c>
      <c r="M5" s="126"/>
      <c r="N5" s="126"/>
      <c r="O5" s="126"/>
      <c r="P5" s="126"/>
      <c r="Q5" s="126"/>
      <c r="R5" s="126"/>
    </row>
    <row r="6" spans="1:18" x14ac:dyDescent="0.25">
      <c r="A6" s="126"/>
      <c r="B6" s="126"/>
      <c r="C6" s="126"/>
      <c r="D6" s="126"/>
      <c r="H6" s="461">
        <v>40193</v>
      </c>
      <c r="I6" s="460">
        <v>1.0187696170747018</v>
      </c>
      <c r="J6" s="460">
        <v>0.99166599212131024</v>
      </c>
      <c r="K6" s="460">
        <v>0.98632631856354169</v>
      </c>
      <c r="L6" s="126">
        <v>0.98383132360269121</v>
      </c>
      <c r="M6" s="126"/>
      <c r="N6" s="126"/>
      <c r="O6" s="126"/>
      <c r="P6" s="126"/>
      <c r="Q6" s="126"/>
      <c r="R6" s="126"/>
    </row>
    <row r="7" spans="1:18" x14ac:dyDescent="0.25">
      <c r="A7" s="126"/>
      <c r="B7" s="126"/>
      <c r="C7" s="126"/>
      <c r="D7" s="126"/>
      <c r="H7" s="461">
        <v>40200</v>
      </c>
      <c r="I7" s="460">
        <v>0.97906914178100624</v>
      </c>
      <c r="J7" s="460">
        <v>0.95677513355998067</v>
      </c>
      <c r="K7" s="460">
        <v>0.95600284015087034</v>
      </c>
      <c r="L7" s="126">
        <v>0.95467052206207914</v>
      </c>
      <c r="M7" s="126"/>
      <c r="N7" s="126"/>
      <c r="O7" s="126"/>
      <c r="P7" s="126"/>
      <c r="Q7" s="126"/>
      <c r="R7" s="126"/>
    </row>
    <row r="8" spans="1:18" x14ac:dyDescent="0.25">
      <c r="A8" s="126"/>
      <c r="B8" s="126"/>
      <c r="C8" s="126"/>
      <c r="H8" s="461">
        <v>40207</v>
      </c>
      <c r="I8" s="460">
        <v>0.96302573760200882</v>
      </c>
      <c r="J8" s="460">
        <v>0.936548891047434</v>
      </c>
      <c r="K8" s="460">
        <v>0.94147812059898306</v>
      </c>
      <c r="L8" s="126">
        <v>0.9121651538125175</v>
      </c>
      <c r="M8" s="126"/>
      <c r="N8" s="126"/>
      <c r="O8" s="126"/>
      <c r="P8" s="126"/>
      <c r="Q8" s="126"/>
      <c r="R8" s="126"/>
    </row>
    <row r="9" spans="1:18" x14ac:dyDescent="0.25">
      <c r="A9" s="126"/>
      <c r="B9" s="126"/>
      <c r="C9" s="126"/>
      <c r="H9" s="461">
        <v>40214</v>
      </c>
      <c r="I9" s="460">
        <v>0.9561384629181241</v>
      </c>
      <c r="J9" s="460">
        <v>0.88758027089741509</v>
      </c>
      <c r="K9" s="460">
        <v>0.9121953594083354</v>
      </c>
      <c r="L9" s="126">
        <v>0.89694150904188075</v>
      </c>
      <c r="M9" s="126"/>
      <c r="N9" s="126"/>
      <c r="O9" s="126"/>
      <c r="P9" s="126"/>
      <c r="Q9" s="126"/>
      <c r="R9" s="126"/>
    </row>
    <row r="10" spans="1:18" x14ac:dyDescent="0.25">
      <c r="A10" s="126"/>
      <c r="B10" s="126"/>
      <c r="C10" s="126"/>
      <c r="H10" s="461">
        <v>40221</v>
      </c>
      <c r="I10" s="460">
        <v>0.96449645771679682</v>
      </c>
      <c r="J10" s="460">
        <v>0.90202228697857645</v>
      </c>
      <c r="K10" s="460">
        <v>0.92328235497521582</v>
      </c>
      <c r="L10" s="126">
        <v>0.92096581805043964</v>
      </c>
      <c r="M10" s="126"/>
      <c r="N10" s="126"/>
      <c r="O10" s="126"/>
      <c r="P10" s="126"/>
      <c r="Q10" s="126"/>
      <c r="R10" s="126"/>
    </row>
    <row r="11" spans="1:18" x14ac:dyDescent="0.25">
      <c r="A11" s="126"/>
      <c r="B11" s="126"/>
      <c r="C11" s="126"/>
      <c r="H11" s="461">
        <v>40228</v>
      </c>
      <c r="I11" s="460">
        <v>0.99468209129226093</v>
      </c>
      <c r="J11" s="460">
        <v>0.94212738114510819</v>
      </c>
      <c r="K11" s="460">
        <v>0.96048967423872378</v>
      </c>
      <c r="L11" s="126">
        <v>0.92096581805043964</v>
      </c>
      <c r="M11" s="126"/>
      <c r="N11" s="126"/>
      <c r="O11" s="126"/>
      <c r="P11" s="126"/>
      <c r="Q11" s="126"/>
      <c r="R11" s="126"/>
    </row>
    <row r="12" spans="1:18" x14ac:dyDescent="0.25">
      <c r="A12" s="126"/>
      <c r="B12" s="126"/>
      <c r="C12" s="126"/>
      <c r="H12" s="461">
        <v>40235</v>
      </c>
      <c r="I12" s="460">
        <v>0.99048515828176853</v>
      </c>
      <c r="J12" s="460">
        <v>0.92023838432896221</v>
      </c>
      <c r="K12" s="460">
        <v>0.93974415142099865</v>
      </c>
      <c r="L12" s="126">
        <v>0.93128274388117194</v>
      </c>
      <c r="M12" s="126"/>
      <c r="N12" s="126"/>
      <c r="O12" s="126"/>
      <c r="P12" s="126"/>
      <c r="Q12" s="126"/>
      <c r="R12" s="126"/>
    </row>
    <row r="13" spans="1:18" x14ac:dyDescent="0.25">
      <c r="A13" s="126"/>
      <c r="B13" s="126"/>
      <c r="C13" s="126"/>
      <c r="H13" s="461">
        <v>40242</v>
      </c>
      <c r="I13" s="460">
        <v>1.0211640211640214</v>
      </c>
      <c r="J13" s="460">
        <v>0.97048189520263339</v>
      </c>
      <c r="K13" s="460">
        <v>0.98655964065041457</v>
      </c>
      <c r="L13" s="126">
        <v>0.92491194300882562</v>
      </c>
      <c r="M13" s="126"/>
      <c r="N13" s="126"/>
      <c r="O13" s="126"/>
      <c r="P13" s="126"/>
      <c r="Q13" s="126"/>
      <c r="R13" s="126"/>
    </row>
    <row r="14" spans="1:18" x14ac:dyDescent="0.25">
      <c r="A14" s="126"/>
      <c r="B14" s="126"/>
      <c r="C14" s="126"/>
      <c r="H14" s="461">
        <v>40249</v>
      </c>
      <c r="I14" s="460">
        <v>1.0312886736615552</v>
      </c>
      <c r="J14" s="460">
        <v>0.9775376396308888</v>
      </c>
      <c r="K14" s="460">
        <v>0.99793199416526912</v>
      </c>
      <c r="L14" s="126">
        <v>0.91952523222237437</v>
      </c>
      <c r="M14" s="126"/>
      <c r="N14" s="126"/>
      <c r="O14" s="126"/>
      <c r="P14" s="126"/>
      <c r="Q14" s="126"/>
      <c r="R14" s="126"/>
    </row>
    <row r="15" spans="1:18" x14ac:dyDescent="0.25">
      <c r="A15" s="126"/>
      <c r="B15" s="126"/>
      <c r="C15" s="126"/>
      <c r="H15" s="461">
        <v>40256</v>
      </c>
      <c r="I15" s="460">
        <v>1.0401757689893285</v>
      </c>
      <c r="J15" s="460">
        <v>0.97739935783282061</v>
      </c>
      <c r="K15" s="460">
        <v>1.0041964404113854</v>
      </c>
      <c r="L15" s="126">
        <v>0.93610615845101475</v>
      </c>
      <c r="M15" s="126"/>
      <c r="N15" s="126"/>
      <c r="O15" s="126"/>
      <c r="P15" s="126"/>
      <c r="Q15" s="126"/>
      <c r="R15" s="126"/>
    </row>
    <row r="16" spans="1:18" x14ac:dyDescent="0.25">
      <c r="A16" s="126"/>
      <c r="B16" s="126"/>
      <c r="C16" s="126"/>
      <c r="H16" s="461">
        <v>40263</v>
      </c>
      <c r="I16" s="460">
        <v>1.0461752309209937</v>
      </c>
      <c r="J16" s="460">
        <v>0.99189871026927856</v>
      </c>
      <c r="K16" s="460">
        <v>1.02729700558798</v>
      </c>
      <c r="L16" s="126">
        <v>0.93365462984633851</v>
      </c>
      <c r="M16" s="126"/>
      <c r="N16" s="126"/>
      <c r="O16" s="126"/>
      <c r="P16" s="126"/>
      <c r="Q16" s="126"/>
      <c r="R16" s="126"/>
    </row>
    <row r="17" spans="1:18" ht="27" customHeight="1" x14ac:dyDescent="0.25">
      <c r="A17" s="1077" t="s">
        <v>1131</v>
      </c>
      <c r="B17" s="1077"/>
      <c r="C17" s="1077"/>
      <c r="H17" s="461">
        <v>40270</v>
      </c>
      <c r="I17" s="460">
        <v>1.0564971751412429</v>
      </c>
      <c r="J17" s="460">
        <v>1.0045666720630295</v>
      </c>
      <c r="K17" s="460">
        <v>1.0466862388647453</v>
      </c>
      <c r="L17" s="126">
        <v>0.96363230244429665</v>
      </c>
      <c r="M17" s="1077"/>
      <c r="N17" s="1077"/>
      <c r="O17" s="1077"/>
      <c r="P17" s="1077"/>
      <c r="Q17" s="1077"/>
      <c r="R17" s="126"/>
    </row>
    <row r="18" spans="1:18" x14ac:dyDescent="0.25">
      <c r="A18" s="126"/>
      <c r="B18" s="126"/>
      <c r="C18" s="126"/>
      <c r="H18" s="461">
        <v>40277</v>
      </c>
      <c r="I18" s="460">
        <v>1.0710877948166084</v>
      </c>
      <c r="J18" s="460">
        <v>1.0096392531433813</v>
      </c>
      <c r="K18" s="460">
        <v>1.049059745561425</v>
      </c>
      <c r="L18" s="126">
        <v>0.95978443392239388</v>
      </c>
      <c r="M18" s="126"/>
      <c r="N18" s="126"/>
      <c r="O18" s="126"/>
      <c r="P18" s="126"/>
      <c r="Q18" s="126"/>
      <c r="R18" s="126"/>
    </row>
    <row r="19" spans="1:18" x14ac:dyDescent="0.25">
      <c r="A19" s="126"/>
      <c r="B19" s="126"/>
      <c r="C19" s="126"/>
      <c r="H19" s="461">
        <v>40284</v>
      </c>
      <c r="I19" s="460">
        <v>1.069079006367142</v>
      </c>
      <c r="J19" s="460">
        <v>0.99483635529653014</v>
      </c>
      <c r="K19" s="460">
        <v>1.0375111415492921</v>
      </c>
      <c r="L19" s="126">
        <v>0.95519353924261374</v>
      </c>
      <c r="M19" s="126"/>
      <c r="N19" s="126"/>
      <c r="O19" s="126"/>
      <c r="P19" s="126"/>
      <c r="Q19" s="126"/>
      <c r="R19" s="126"/>
    </row>
    <row r="20" spans="1:18" x14ac:dyDescent="0.25">
      <c r="A20" s="126"/>
      <c r="B20" s="126"/>
      <c r="C20" s="126"/>
      <c r="H20" s="461">
        <v>40291</v>
      </c>
      <c r="I20" s="460">
        <v>1.0916330373957492</v>
      </c>
      <c r="J20" s="460">
        <v>0.9841987750256328</v>
      </c>
      <c r="K20" s="460">
        <v>1.0507097859311816</v>
      </c>
      <c r="L20" s="126">
        <v>0.91040904886854046</v>
      </c>
      <c r="M20" s="126"/>
      <c r="N20" s="126"/>
      <c r="O20" s="126"/>
      <c r="P20" s="126"/>
      <c r="Q20" s="126"/>
      <c r="R20" s="126"/>
    </row>
    <row r="21" spans="1:18" x14ac:dyDescent="0.25">
      <c r="H21" s="461">
        <v>40298</v>
      </c>
      <c r="I21" s="460">
        <v>1.0642005201327236</v>
      </c>
      <c r="J21" s="460">
        <v>0.95004991635637581</v>
      </c>
      <c r="K21" s="460">
        <v>1.0299239772855073</v>
      </c>
      <c r="L21" s="126">
        <v>0.87595033350736717</v>
      </c>
      <c r="M21" s="126"/>
      <c r="N21" s="126"/>
      <c r="O21" s="126"/>
      <c r="P21" s="126"/>
      <c r="Q21" s="126"/>
      <c r="R21" s="126"/>
    </row>
    <row r="22" spans="1:18" x14ac:dyDescent="0.25">
      <c r="H22" s="461">
        <v>40305</v>
      </c>
      <c r="I22" s="460">
        <v>0.99622455385167263</v>
      </c>
      <c r="J22" s="460">
        <v>0.84324240461928657</v>
      </c>
      <c r="K22" s="460">
        <v>0.95932138522819399</v>
      </c>
      <c r="L22" s="460">
        <v>0.82034420877478798</v>
      </c>
    </row>
    <row r="23" spans="1:18" x14ac:dyDescent="0.25">
      <c r="H23" s="461">
        <v>40312</v>
      </c>
      <c r="I23" s="460">
        <v>1.0184557438794728</v>
      </c>
      <c r="J23" s="460">
        <v>0.88834925260374509</v>
      </c>
      <c r="K23" s="460">
        <v>1.0166649041616937</v>
      </c>
      <c r="L23" s="460">
        <v>0.82286073309676511</v>
      </c>
    </row>
    <row r="24" spans="1:18" x14ac:dyDescent="0.25">
      <c r="H24" s="461">
        <v>40319</v>
      </c>
      <c r="I24" s="460">
        <v>0.97541924491077048</v>
      </c>
      <c r="J24" s="460">
        <v>0.86820058280718793</v>
      </c>
      <c r="K24" s="460">
        <v>0.97848401072274449</v>
      </c>
      <c r="L24" s="460">
        <v>0.78834678663309665</v>
      </c>
    </row>
    <row r="25" spans="1:18" x14ac:dyDescent="0.25">
      <c r="H25" s="461">
        <v>40326</v>
      </c>
      <c r="I25" s="460">
        <v>0.97696170747018218</v>
      </c>
      <c r="J25" s="460">
        <v>0.88165101721439743</v>
      </c>
      <c r="K25" s="460">
        <v>0.99811160181487657</v>
      </c>
      <c r="L25" s="460">
        <v>0.81039193027820899</v>
      </c>
    </row>
    <row r="26" spans="1:18" x14ac:dyDescent="0.25">
      <c r="H26" s="461">
        <v>40333</v>
      </c>
      <c r="I26" s="460">
        <v>0.95496368038740942</v>
      </c>
      <c r="J26" s="460">
        <v>0.86125613836274351</v>
      </c>
      <c r="K26" s="460">
        <v>0.996886241214752</v>
      </c>
      <c r="L26" s="460">
        <v>0.77921412549177793</v>
      </c>
    </row>
    <row r="27" spans="1:18" x14ac:dyDescent="0.25">
      <c r="H27" s="461">
        <v>40340</v>
      </c>
      <c r="I27" s="460">
        <v>0.97892565689175859</v>
      </c>
      <c r="J27" s="460">
        <v>0.88982987966110838</v>
      </c>
      <c r="K27" s="460">
        <v>1.0151743285275696</v>
      </c>
      <c r="L27" s="460">
        <v>0.784202623080681</v>
      </c>
    </row>
    <row r="28" spans="1:18" x14ac:dyDescent="0.25">
      <c r="H28" s="461">
        <v>40347</v>
      </c>
      <c r="I28" s="460">
        <v>1.0021612411442922</v>
      </c>
      <c r="J28" s="460">
        <v>0.9231220657276995</v>
      </c>
      <c r="K28" s="460">
        <v>1.0435674443510037</v>
      </c>
      <c r="L28" s="460">
        <v>0.76689514848164819</v>
      </c>
    </row>
    <row r="29" spans="1:18" x14ac:dyDescent="0.25">
      <c r="H29" s="461">
        <v>40354</v>
      </c>
      <c r="I29" s="460">
        <v>0.96562640121962162</v>
      </c>
      <c r="J29" s="460">
        <v>0.88677418919648154</v>
      </c>
      <c r="K29" s="460">
        <v>1.0189964464542596</v>
      </c>
      <c r="L29" s="460">
        <v>0.7789773335827378</v>
      </c>
    </row>
    <row r="30" spans="1:18" x14ac:dyDescent="0.25">
      <c r="H30" s="461">
        <v>40361</v>
      </c>
      <c r="I30" s="460">
        <v>0.91702986279257481</v>
      </c>
      <c r="J30" s="460">
        <v>0.85072311262209277</v>
      </c>
      <c r="K30" s="460">
        <v>0.97930651304337601</v>
      </c>
      <c r="L30" s="460">
        <v>0.72712844954089517</v>
      </c>
    </row>
    <row r="31" spans="1:18" x14ac:dyDescent="0.25">
      <c r="H31" s="461">
        <v>40368</v>
      </c>
      <c r="I31" s="460">
        <v>0.96669357008340073</v>
      </c>
      <c r="J31" s="460">
        <v>0.90429550482974463</v>
      </c>
      <c r="K31" s="460">
        <v>1.0180967296300585</v>
      </c>
      <c r="L31" s="460">
        <v>0.75398785342946995</v>
      </c>
    </row>
    <row r="32" spans="1:18" x14ac:dyDescent="0.25">
      <c r="H32" s="461">
        <v>40375</v>
      </c>
      <c r="I32" s="460">
        <v>0.95496368038740942</v>
      </c>
      <c r="J32" s="460">
        <v>0.89229197021207707</v>
      </c>
      <c r="K32" s="460">
        <v>1.0139053249471668</v>
      </c>
      <c r="L32" s="460">
        <v>0.73975226561949314</v>
      </c>
    </row>
    <row r="33" spans="8:12" x14ac:dyDescent="0.25">
      <c r="H33" s="461">
        <v>40382</v>
      </c>
      <c r="I33" s="460">
        <v>0.98884404986099916</v>
      </c>
      <c r="J33" s="460">
        <v>0.91708825751443535</v>
      </c>
      <c r="K33" s="460">
        <v>1.0350671346537013</v>
      </c>
      <c r="L33" s="460">
        <v>0.78483945905254549</v>
      </c>
    </row>
    <row r="34" spans="8:12" x14ac:dyDescent="0.25">
      <c r="H34" s="461">
        <v>40389</v>
      </c>
      <c r="I34" s="460">
        <v>0.98789346246973364</v>
      </c>
      <c r="J34" s="460">
        <v>0.92484890184015967</v>
      </c>
      <c r="K34" s="460">
        <v>1.0319835902394152</v>
      </c>
      <c r="L34" s="460">
        <v>0.80481847123359729</v>
      </c>
    </row>
    <row r="35" spans="8:12" x14ac:dyDescent="0.25">
      <c r="H35" s="461">
        <v>40396</v>
      </c>
      <c r="I35" s="460">
        <v>1.0058649448479959</v>
      </c>
      <c r="J35" s="460">
        <v>0.9373954454697534</v>
      </c>
      <c r="K35" s="460">
        <v>1.0507265716928273</v>
      </c>
      <c r="L35" s="460">
        <v>0.81119293383649571</v>
      </c>
    </row>
    <row r="36" spans="8:12" x14ac:dyDescent="0.25">
      <c r="H36" s="461">
        <v>40403</v>
      </c>
      <c r="I36" s="460">
        <v>0.96785041700295948</v>
      </c>
      <c r="J36" s="460">
        <v>0.91358062166100051</v>
      </c>
      <c r="K36" s="460">
        <v>1.0256788581653498</v>
      </c>
      <c r="L36" s="460">
        <v>0.79541941919460835</v>
      </c>
    </row>
    <row r="37" spans="8:12" x14ac:dyDescent="0.25">
      <c r="H37" s="461">
        <v>40410</v>
      </c>
      <c r="I37" s="460">
        <v>0.96107075598601033</v>
      </c>
      <c r="J37" s="460">
        <v>0.89174221574658674</v>
      </c>
      <c r="K37" s="460">
        <v>1.0080118440334169</v>
      </c>
      <c r="L37" s="460">
        <v>0.80628468917552776</v>
      </c>
    </row>
    <row r="38" spans="8:12" x14ac:dyDescent="0.25">
      <c r="H38" s="461">
        <v>40417</v>
      </c>
      <c r="I38" s="460">
        <v>0.95470361402564796</v>
      </c>
      <c r="J38" s="460">
        <v>0.88714518914251794</v>
      </c>
      <c r="K38" s="460">
        <v>0.99894921132098902</v>
      </c>
      <c r="L38" s="460">
        <v>0.79665281210226357</v>
      </c>
    </row>
    <row r="39" spans="8:12" x14ac:dyDescent="0.25">
      <c r="H39" s="461">
        <v>40424</v>
      </c>
      <c r="I39" s="460">
        <v>0.99050309389292446</v>
      </c>
      <c r="J39" s="460">
        <v>0.92622834709405855</v>
      </c>
      <c r="K39" s="460">
        <v>1.0297426910597354</v>
      </c>
      <c r="L39" s="460">
        <v>0.81027811148687912</v>
      </c>
    </row>
    <row r="40" spans="8:12" x14ac:dyDescent="0.25">
      <c r="H40" s="461">
        <v>40431</v>
      </c>
      <c r="I40" s="460">
        <v>0.9950228679042239</v>
      </c>
      <c r="J40" s="460">
        <v>0.93775295450866114</v>
      </c>
      <c r="K40" s="460">
        <v>1.0431964790186372</v>
      </c>
      <c r="L40" s="460">
        <v>0.81266281350897829</v>
      </c>
    </row>
    <row r="41" spans="8:12" x14ac:dyDescent="0.25">
      <c r="H41" s="461">
        <v>40438</v>
      </c>
      <c r="I41" s="460">
        <v>1.0094072280512958</v>
      </c>
      <c r="J41" s="460">
        <v>0.92998556472937233</v>
      </c>
      <c r="K41" s="460">
        <v>1.0423555123601955</v>
      </c>
      <c r="L41" s="460">
        <v>0.79297490890682387</v>
      </c>
    </row>
    <row r="42" spans="8:12" x14ac:dyDescent="0.25">
      <c r="H42" s="461">
        <v>40445</v>
      </c>
      <c r="I42" s="460">
        <v>1.0301049233252624</v>
      </c>
      <c r="J42" s="460">
        <v>0.94191827208461498</v>
      </c>
      <c r="K42" s="460">
        <v>1.0572176257211583</v>
      </c>
      <c r="L42" s="460">
        <v>0.79079648437249694</v>
      </c>
    </row>
    <row r="43" spans="8:12" x14ac:dyDescent="0.25">
      <c r="H43" s="461">
        <v>40452</v>
      </c>
      <c r="I43" s="460">
        <v>1.0279257465698144</v>
      </c>
      <c r="J43" s="460">
        <v>0.92173587502023635</v>
      </c>
      <c r="K43" s="460">
        <v>1.0426207273941952</v>
      </c>
      <c r="L43" s="460">
        <v>0.81035866955902691</v>
      </c>
    </row>
    <row r="44" spans="8:12" x14ac:dyDescent="0.25">
      <c r="H44" s="461">
        <v>40459</v>
      </c>
      <c r="I44" s="460">
        <v>1.0448838669177654</v>
      </c>
      <c r="J44" s="460">
        <v>0.93944943608008191</v>
      </c>
      <c r="K44" s="460">
        <v>1.0561047297240589</v>
      </c>
      <c r="L44" s="460">
        <v>0.83571188161381016</v>
      </c>
    </row>
    <row r="45" spans="8:12" x14ac:dyDescent="0.25">
      <c r="H45" s="461">
        <v>40466</v>
      </c>
      <c r="I45" s="460">
        <v>1.0547843242758499</v>
      </c>
      <c r="J45" s="460">
        <v>0.95841090604932277</v>
      </c>
      <c r="K45" s="460">
        <v>1.0897820033135093</v>
      </c>
      <c r="L45" s="460">
        <v>0.90663227894819221</v>
      </c>
    </row>
    <row r="46" spans="8:12" x14ac:dyDescent="0.25">
      <c r="H46" s="461">
        <v>40473</v>
      </c>
      <c r="I46" s="460">
        <v>1.0609631423190746</v>
      </c>
      <c r="J46" s="460">
        <v>0.96923398629323831</v>
      </c>
      <c r="K46" s="460">
        <v>1.1088405570858575</v>
      </c>
      <c r="L46" s="460">
        <v>0.90781715392603124</v>
      </c>
    </row>
    <row r="47" spans="8:12" x14ac:dyDescent="0.25">
      <c r="H47" s="461">
        <v>40480</v>
      </c>
      <c r="I47" s="460">
        <v>1.0611245628194781</v>
      </c>
      <c r="J47" s="460">
        <v>0.9595373967945604</v>
      </c>
      <c r="K47" s="460">
        <v>1.1080902335403018</v>
      </c>
      <c r="L47" s="460">
        <v>0.90897426078051613</v>
      </c>
    </row>
    <row r="48" spans="8:12" x14ac:dyDescent="0.25">
      <c r="H48" s="461">
        <v>40487</v>
      </c>
      <c r="I48" s="460">
        <v>1.0993184467760739</v>
      </c>
      <c r="J48" s="460">
        <v>0.96997598618531111</v>
      </c>
      <c r="K48" s="460">
        <v>1.1337439130631832</v>
      </c>
      <c r="L48" s="460">
        <v>0.95494789815140579</v>
      </c>
    </row>
    <row r="49" spans="8:12" x14ac:dyDescent="0.25">
      <c r="H49" s="461">
        <v>40494</v>
      </c>
      <c r="I49" s="460">
        <v>1.0754282127163484</v>
      </c>
      <c r="J49" s="460">
        <v>0.95192852517403259</v>
      </c>
      <c r="K49" s="460">
        <v>1.1304555823568216</v>
      </c>
      <c r="L49" s="460">
        <v>0.91098821258420826</v>
      </c>
    </row>
    <row r="50" spans="8:12" x14ac:dyDescent="0.25">
      <c r="H50" s="461">
        <v>40501</v>
      </c>
      <c r="I50" s="460">
        <v>1.0758945386064032</v>
      </c>
      <c r="J50" s="460">
        <v>0.95979372403000374</v>
      </c>
      <c r="K50" s="460">
        <v>1.1487419910934749</v>
      </c>
      <c r="L50" s="460">
        <v>0.8814291978460479</v>
      </c>
    </row>
    <row r="51" spans="8:12" x14ac:dyDescent="0.25">
      <c r="H51" s="461">
        <v>40508</v>
      </c>
      <c r="I51" s="460">
        <v>1.066630795444355</v>
      </c>
      <c r="J51" s="460">
        <v>0.92310182936700669</v>
      </c>
      <c r="K51" s="460">
        <v>1.1496534579508277</v>
      </c>
      <c r="L51" s="460">
        <v>0.87628202526655108</v>
      </c>
    </row>
    <row r="52" spans="8:12" x14ac:dyDescent="0.25">
      <c r="H52" s="461">
        <v>40515</v>
      </c>
      <c r="I52" s="460">
        <v>1.0982961169401848</v>
      </c>
      <c r="J52" s="460">
        <v>0.93842412713830869</v>
      </c>
      <c r="K52" s="460">
        <v>1.1662277189996357</v>
      </c>
      <c r="L52" s="460">
        <v>0.86735106444981425</v>
      </c>
    </row>
    <row r="53" spans="8:12" x14ac:dyDescent="0.25">
      <c r="H53" s="461">
        <v>40522</v>
      </c>
      <c r="I53" s="460">
        <v>1.1123666038920277</v>
      </c>
      <c r="J53" s="460">
        <v>0.95769588797150729</v>
      </c>
      <c r="K53" s="460">
        <v>1.1760389966814548</v>
      </c>
      <c r="L53" s="460">
        <v>0.8669269139941882</v>
      </c>
    </row>
    <row r="54" spans="8:12" x14ac:dyDescent="0.25">
      <c r="H54" s="461">
        <v>40529</v>
      </c>
      <c r="I54" s="460">
        <v>1.1155143036498971</v>
      </c>
      <c r="J54" s="460">
        <v>0.95170592520641084</v>
      </c>
      <c r="K54" s="460">
        <v>1.1720574140191322</v>
      </c>
      <c r="L54" s="460">
        <v>0.88300831914667033</v>
      </c>
    </row>
    <row r="55" spans="8:12" x14ac:dyDescent="0.25">
      <c r="H55" s="461">
        <v>40536</v>
      </c>
      <c r="I55" s="460">
        <v>1.1270469016231728</v>
      </c>
      <c r="J55" s="460">
        <v>0.96525416869030278</v>
      </c>
      <c r="K55" s="460">
        <v>1.1846870210812379</v>
      </c>
      <c r="L55" s="460">
        <v>0.86513175059098801</v>
      </c>
    </row>
    <row r="56" spans="8:12" x14ac:dyDescent="0.25">
      <c r="H56" s="461">
        <v>40543</v>
      </c>
      <c r="I56" s="460">
        <v>1.1278271007084568</v>
      </c>
      <c r="J56" s="460">
        <v>0.9419418811720901</v>
      </c>
      <c r="K56" s="460">
        <v>1.1605994531198855</v>
      </c>
      <c r="L56" s="460">
        <v>0.85686844531159656</v>
      </c>
    </row>
    <row r="57" spans="8:12" x14ac:dyDescent="0.25">
      <c r="H57" s="461">
        <v>40550</v>
      </c>
      <c r="I57" s="460">
        <v>1.1402564792395302</v>
      </c>
      <c r="J57" s="460">
        <v>0.94714599859694559</v>
      </c>
      <c r="K57" s="460">
        <v>1.1662478619136103</v>
      </c>
      <c r="L57" s="460">
        <v>0.86624369610199625</v>
      </c>
    </row>
    <row r="58" spans="8:12" x14ac:dyDescent="0.25">
      <c r="H58" s="461">
        <v>40557</v>
      </c>
      <c r="I58" s="460">
        <v>1.159752488566048</v>
      </c>
      <c r="J58" s="460">
        <v>0.98497112945874488</v>
      </c>
      <c r="K58" s="460">
        <v>1.1877101367536</v>
      </c>
      <c r="L58" s="460">
        <v>0.85176246720081139</v>
      </c>
    </row>
    <row r="59" spans="8:12" x14ac:dyDescent="0.25">
      <c r="H59" s="461">
        <v>40564</v>
      </c>
      <c r="I59" s="460">
        <v>1.1508833288494305</v>
      </c>
      <c r="J59" s="460">
        <v>1.0018887269980032</v>
      </c>
      <c r="K59" s="460">
        <v>1.1854809876070722</v>
      </c>
      <c r="L59" s="460">
        <v>0.82855624982644915</v>
      </c>
    </row>
    <row r="60" spans="8:12" x14ac:dyDescent="0.25">
      <c r="H60" s="461">
        <v>40571</v>
      </c>
      <c r="I60" s="460">
        <v>1.1445968971392699</v>
      </c>
      <c r="J60" s="460">
        <v>0.99634733689493282</v>
      </c>
      <c r="K60" s="460">
        <v>1.1922590781595419</v>
      </c>
      <c r="L60" s="460">
        <v>0.83998573145661504</v>
      </c>
    </row>
    <row r="61" spans="8:12" x14ac:dyDescent="0.25">
      <c r="H61" s="461">
        <v>40578</v>
      </c>
      <c r="I61" s="460">
        <v>1.175562729800018</v>
      </c>
      <c r="J61" s="460">
        <v>1.0128939344881549</v>
      </c>
      <c r="K61" s="460">
        <v>1.2112958104417508</v>
      </c>
      <c r="L61" s="460">
        <v>0.85408644552458712</v>
      </c>
    </row>
    <row r="62" spans="8:12" x14ac:dyDescent="0.25">
      <c r="H62" s="461">
        <v>40585</v>
      </c>
      <c r="I62" s="460">
        <v>1.1919558783965565</v>
      </c>
      <c r="J62" s="460">
        <v>1.0200373698127461</v>
      </c>
      <c r="K62" s="460">
        <v>1.237312062416176</v>
      </c>
      <c r="L62" s="460">
        <v>0.86274277654991138</v>
      </c>
    </row>
    <row r="63" spans="8:12" x14ac:dyDescent="0.25">
      <c r="H63" s="461">
        <v>40592</v>
      </c>
      <c r="I63" s="460">
        <v>1.2043852569276299</v>
      </c>
      <c r="J63" s="460">
        <v>1.0347525767632615</v>
      </c>
      <c r="K63" s="460">
        <v>1.2466466244672618</v>
      </c>
      <c r="L63" s="460">
        <v>0.88485474677760079</v>
      </c>
    </row>
    <row r="64" spans="8:12" x14ac:dyDescent="0.25">
      <c r="H64" s="461">
        <v>40599</v>
      </c>
      <c r="I64" s="460">
        <v>1.1836427226257737</v>
      </c>
      <c r="J64" s="460">
        <v>1.0067656899249906</v>
      </c>
      <c r="K64" s="460">
        <v>1.2060855100269747</v>
      </c>
      <c r="L64" s="460">
        <v>0.87837745057502903</v>
      </c>
    </row>
    <row r="65" spans="8:12" x14ac:dyDescent="0.25">
      <c r="H65" s="461">
        <v>40606</v>
      </c>
      <c r="I65" s="460">
        <v>1.1847816339341766</v>
      </c>
      <c r="J65" s="460">
        <v>0.99467783713776903</v>
      </c>
      <c r="K65" s="460">
        <v>1.2050330427717992</v>
      </c>
      <c r="L65" s="460">
        <v>0.89782764783550528</v>
      </c>
    </row>
    <row r="66" spans="8:12" x14ac:dyDescent="0.25">
      <c r="H66" s="461">
        <v>40613</v>
      </c>
      <c r="I66" s="460">
        <v>1.1696529459241325</v>
      </c>
      <c r="J66" s="460">
        <v>0.97264044034320873</v>
      </c>
      <c r="K66" s="460">
        <v>1.171896270707335</v>
      </c>
      <c r="L66" s="460">
        <v>0.89523087058559303</v>
      </c>
    </row>
    <row r="67" spans="8:12" x14ac:dyDescent="0.25">
      <c r="H67" s="461">
        <v>40620</v>
      </c>
      <c r="I67" s="460">
        <v>1.147170657340149</v>
      </c>
      <c r="J67" s="460">
        <v>0.94187105390966497</v>
      </c>
      <c r="K67" s="460">
        <v>1.1186702991054867</v>
      </c>
      <c r="L67" s="460">
        <v>0.8870194398223572</v>
      </c>
    </row>
    <row r="68" spans="8:12" x14ac:dyDescent="0.25">
      <c r="H68" s="461">
        <v>40627</v>
      </c>
      <c r="I68" s="460">
        <v>1.1781902968343647</v>
      </c>
      <c r="J68" s="460">
        <v>0.98191206626733574</v>
      </c>
      <c r="K68" s="460">
        <v>1.1659994326412562</v>
      </c>
      <c r="L68" s="460">
        <v>0.90866270853936915</v>
      </c>
    </row>
    <row r="69" spans="8:12" x14ac:dyDescent="0.25">
      <c r="H69" s="461">
        <v>40634</v>
      </c>
      <c r="I69" s="460">
        <v>1.1948793830149764</v>
      </c>
      <c r="J69" s="460">
        <v>0.9993119637364416</v>
      </c>
      <c r="K69" s="460">
        <v>1.2051857932027736</v>
      </c>
      <c r="L69" s="460">
        <v>0.9054879881506398</v>
      </c>
    </row>
    <row r="70" spans="8:12" x14ac:dyDescent="0.25">
      <c r="H70" s="461">
        <v>40641</v>
      </c>
      <c r="I70" s="460">
        <v>1.191077033449915</v>
      </c>
      <c r="J70" s="460">
        <v>1.006644271760833</v>
      </c>
      <c r="K70" s="460">
        <v>1.2114317751110797</v>
      </c>
      <c r="L70" s="460">
        <v>0.9245933724507871</v>
      </c>
    </row>
    <row r="71" spans="8:12" x14ac:dyDescent="0.25">
      <c r="H71" s="461">
        <v>40648</v>
      </c>
      <c r="I71" s="460">
        <v>1.183463366514214</v>
      </c>
      <c r="J71" s="460">
        <v>0.9845158113431548</v>
      </c>
      <c r="K71" s="460">
        <v>1.2049306496257615</v>
      </c>
      <c r="L71" s="460">
        <v>0.93085035453180343</v>
      </c>
    </row>
    <row r="72" spans="8:12" x14ac:dyDescent="0.25">
      <c r="H72" s="461">
        <v>40655</v>
      </c>
      <c r="I72" s="460">
        <v>1.199345350192808</v>
      </c>
      <c r="J72" s="460">
        <v>0.99033376504236148</v>
      </c>
      <c r="K72" s="460">
        <v>1.2246035622743363</v>
      </c>
      <c r="L72" s="460">
        <v>0.91864183972666391</v>
      </c>
    </row>
    <row r="73" spans="8:12" x14ac:dyDescent="0.25">
      <c r="H73" s="461">
        <v>40662</v>
      </c>
      <c r="I73" s="460">
        <v>1.2228589364182585</v>
      </c>
      <c r="J73" s="460">
        <v>1.015612352274567</v>
      </c>
      <c r="K73" s="460">
        <v>1.2613593445495792</v>
      </c>
      <c r="L73" s="460">
        <v>0.88843073180600518</v>
      </c>
    </row>
    <row r="74" spans="8:12" x14ac:dyDescent="0.25">
      <c r="H74" s="461">
        <v>40669</v>
      </c>
      <c r="I74" s="460">
        <v>1.2018653035602189</v>
      </c>
      <c r="J74" s="460">
        <v>0.99593249150072849</v>
      </c>
      <c r="K74" s="460">
        <v>1.2576312268881045</v>
      </c>
      <c r="L74" s="460">
        <v>0.87389854382130272</v>
      </c>
    </row>
    <row r="75" spans="8:12" x14ac:dyDescent="0.25">
      <c r="H75" s="461">
        <v>40676</v>
      </c>
      <c r="I75" s="460">
        <v>1.1996861268047709</v>
      </c>
      <c r="J75" s="460">
        <v>0.97626949436080079</v>
      </c>
      <c r="K75" s="460">
        <v>1.2427019704805595</v>
      </c>
      <c r="L75" s="460">
        <v>0.87607849407669303</v>
      </c>
    </row>
    <row r="76" spans="8:12" x14ac:dyDescent="0.25">
      <c r="H76" s="461">
        <v>40683</v>
      </c>
      <c r="I76" s="460">
        <v>1.1956506142946821</v>
      </c>
      <c r="J76" s="460">
        <v>0.96256947817171223</v>
      </c>
      <c r="K76" s="460">
        <v>1.2197910844105595</v>
      </c>
      <c r="L76" s="460">
        <v>0.87224222103487214</v>
      </c>
    </row>
    <row r="77" spans="8:12" x14ac:dyDescent="0.25">
      <c r="H77" s="461">
        <v>40690</v>
      </c>
      <c r="I77" s="460">
        <v>1.1937046004842615</v>
      </c>
      <c r="J77" s="460">
        <v>0.95090658895904168</v>
      </c>
      <c r="K77" s="460">
        <v>1.2024429997498922</v>
      </c>
      <c r="L77" s="460">
        <v>0.82692464372124586</v>
      </c>
    </row>
    <row r="78" spans="8:12" x14ac:dyDescent="0.25">
      <c r="H78" s="461">
        <v>40697</v>
      </c>
      <c r="I78" s="460">
        <v>1.1659582100260069</v>
      </c>
      <c r="J78" s="460">
        <v>0.94069059953591283</v>
      </c>
      <c r="K78" s="460">
        <v>1.1933048311100591</v>
      </c>
      <c r="L78" s="460">
        <v>0.83243951507702296</v>
      </c>
    </row>
    <row r="79" spans="8:12" x14ac:dyDescent="0.25">
      <c r="H79" s="461">
        <v>40704</v>
      </c>
      <c r="I79" s="460">
        <v>1.1397901533494754</v>
      </c>
      <c r="J79" s="460">
        <v>0.92161108412929682</v>
      </c>
      <c r="K79" s="460">
        <v>1.1867365625781585</v>
      </c>
      <c r="L79" s="460">
        <v>0.82545873092352806</v>
      </c>
    </row>
    <row r="80" spans="8:12" x14ac:dyDescent="0.25">
      <c r="H80" s="461">
        <v>40711</v>
      </c>
      <c r="I80" s="460">
        <v>1.1402564792395302</v>
      </c>
      <c r="J80" s="460">
        <v>0.93428579137661216</v>
      </c>
      <c r="K80" s="460">
        <v>1.2025403571674362</v>
      </c>
      <c r="L80" s="460">
        <v>0.80644061786820764</v>
      </c>
    </row>
    <row r="81" spans="8:12" x14ac:dyDescent="0.25">
      <c r="H81" s="461">
        <v>40718</v>
      </c>
      <c r="I81" s="460">
        <v>1.1375212985382479</v>
      </c>
      <c r="J81" s="460">
        <v>0.91599212131023688</v>
      </c>
      <c r="K81" s="460">
        <v>1.1953778726732835</v>
      </c>
      <c r="L81" s="460">
        <v>0.83799039344989634</v>
      </c>
    </row>
    <row r="82" spans="8:12" x14ac:dyDescent="0.25">
      <c r="H82" s="461">
        <v>40725</v>
      </c>
      <c r="I82" s="460">
        <v>1.2013900098645862</v>
      </c>
      <c r="J82" s="460">
        <v>0.96988492256219305</v>
      </c>
      <c r="K82" s="460">
        <v>1.2454095138339853</v>
      </c>
      <c r="L82" s="460">
        <v>0.84200334499085938</v>
      </c>
    </row>
    <row r="83" spans="8:12" x14ac:dyDescent="0.25">
      <c r="H83" s="461">
        <v>40732</v>
      </c>
      <c r="I83" s="460">
        <v>1.20509371356829</v>
      </c>
      <c r="J83" s="460">
        <v>0.94102112676056338</v>
      </c>
      <c r="K83" s="460">
        <v>1.2426046130630153</v>
      </c>
      <c r="L83" s="460">
        <v>0.85372423934413522</v>
      </c>
    </row>
    <row r="84" spans="8:12" x14ac:dyDescent="0.25">
      <c r="H84" s="461">
        <v>40739</v>
      </c>
      <c r="I84" s="460">
        <v>1.1802887633396111</v>
      </c>
      <c r="J84" s="460">
        <v>0.90233257784253418</v>
      </c>
      <c r="K84" s="460">
        <v>1.2119521337220915</v>
      </c>
      <c r="L84" s="460">
        <v>0.86055824913133061</v>
      </c>
    </row>
    <row r="85" spans="8:12" x14ac:dyDescent="0.25">
      <c r="H85" s="461">
        <v>40746</v>
      </c>
      <c r="I85" s="460">
        <v>1.2061877858488028</v>
      </c>
      <c r="J85" s="460">
        <v>0.93512222761858499</v>
      </c>
      <c r="K85" s="460">
        <v>1.2297903626228088</v>
      </c>
      <c r="L85" s="460">
        <v>0.84549053305337363</v>
      </c>
    </row>
    <row r="86" spans="8:12" x14ac:dyDescent="0.25">
      <c r="H86" s="461">
        <v>40753</v>
      </c>
      <c r="I86" s="460">
        <v>1.1588915792305623</v>
      </c>
      <c r="J86" s="460">
        <v>0.90064284172467757</v>
      </c>
      <c r="K86" s="460">
        <v>1.2016540689525517</v>
      </c>
      <c r="L86" s="460">
        <v>0.82441696858143632</v>
      </c>
    </row>
    <row r="87" spans="8:12" x14ac:dyDescent="0.25">
      <c r="H87" s="461">
        <v>40760</v>
      </c>
      <c r="I87" s="460">
        <v>1.0755806654111741</v>
      </c>
      <c r="J87" s="460">
        <v>0.80107320166207974</v>
      </c>
      <c r="K87" s="460">
        <v>1.0467869534346186</v>
      </c>
      <c r="L87" s="460">
        <v>0.80143777850130848</v>
      </c>
    </row>
    <row r="88" spans="8:12" x14ac:dyDescent="0.25">
      <c r="H88" s="461">
        <v>40767</v>
      </c>
      <c r="I88" s="460">
        <v>1.0571338893372793</v>
      </c>
      <c r="J88" s="460">
        <v>0.77819936862554639</v>
      </c>
      <c r="K88" s="460">
        <v>1.0067663405193179</v>
      </c>
      <c r="L88" s="460">
        <v>0.7912917334296774</v>
      </c>
    </row>
    <row r="89" spans="8:12" x14ac:dyDescent="0.25">
      <c r="H89" s="461">
        <v>40774</v>
      </c>
      <c r="I89" s="460">
        <v>1.0075598601022331</v>
      </c>
      <c r="J89" s="460">
        <v>0.72819532135340781</v>
      </c>
      <c r="K89" s="460">
        <v>0.91985973817568978</v>
      </c>
      <c r="L89" s="460">
        <v>0.77334467656086603</v>
      </c>
    </row>
    <row r="90" spans="8:12" x14ac:dyDescent="0.25">
      <c r="H90" s="461">
        <v>40781</v>
      </c>
      <c r="I90" s="460">
        <v>1.0553313604161063</v>
      </c>
      <c r="J90" s="460">
        <v>0.73877556526900867</v>
      </c>
      <c r="K90" s="460">
        <v>0.9295081939695472</v>
      </c>
      <c r="L90" s="460">
        <v>0.79709405063379979</v>
      </c>
    </row>
    <row r="91" spans="8:12" x14ac:dyDescent="0.25">
      <c r="H91" s="461">
        <v>40788</v>
      </c>
      <c r="I91" s="460">
        <v>1.0527934714375393</v>
      </c>
      <c r="J91" s="460">
        <v>0.74898818196535533</v>
      </c>
      <c r="K91" s="460">
        <v>0.92965087294353432</v>
      </c>
      <c r="L91" s="460">
        <v>0.77149001003619322</v>
      </c>
    </row>
    <row r="92" spans="8:12" x14ac:dyDescent="0.25">
      <c r="H92" s="461">
        <v>40795</v>
      </c>
      <c r="I92" s="460">
        <v>1.0350910232266166</v>
      </c>
      <c r="J92" s="460">
        <v>0.6993922346338568</v>
      </c>
      <c r="K92" s="460">
        <v>0.87116927937046684</v>
      </c>
      <c r="L92" s="460">
        <v>0.7621748726556915</v>
      </c>
    </row>
    <row r="93" spans="8:12" x14ac:dyDescent="0.25">
      <c r="H93" s="461">
        <v>40802</v>
      </c>
      <c r="I93" s="460">
        <v>1.0904941260873464</v>
      </c>
      <c r="J93" s="460">
        <v>0.72826614861583294</v>
      </c>
      <c r="K93" s="460">
        <v>0.93555610389043597</v>
      </c>
      <c r="L93" s="460">
        <v>0.75747260033828279</v>
      </c>
    </row>
    <row r="94" spans="8:12" x14ac:dyDescent="0.25">
      <c r="H94" s="461">
        <v>40809</v>
      </c>
      <c r="I94" s="460">
        <v>1.019128329297821</v>
      </c>
      <c r="J94" s="460">
        <v>0.68332456424369969</v>
      </c>
      <c r="K94" s="460">
        <v>0.87228217536756625</v>
      </c>
      <c r="L94" s="460">
        <v>0.74246438738179854</v>
      </c>
    </row>
    <row r="95" spans="8:12" x14ac:dyDescent="0.25">
      <c r="H95" s="461">
        <v>40816</v>
      </c>
      <c r="I95" s="460">
        <v>1.0146354587032556</v>
      </c>
      <c r="J95" s="460">
        <v>0.73513976579785223</v>
      </c>
      <c r="K95" s="460">
        <v>0.92355596289003816</v>
      </c>
      <c r="L95" s="460">
        <v>0.71990232944040511</v>
      </c>
    </row>
    <row r="96" spans="8:12" x14ac:dyDescent="0.25">
      <c r="H96" s="461">
        <v>40823</v>
      </c>
      <c r="I96" s="460">
        <v>1.0361940633127076</v>
      </c>
      <c r="J96" s="460">
        <v>0.76533578867843077</v>
      </c>
      <c r="K96" s="460">
        <v>0.952709473716015</v>
      </c>
      <c r="L96" s="460">
        <v>0.71990232944040511</v>
      </c>
    </row>
    <row r="97" spans="8:12" x14ac:dyDescent="0.25">
      <c r="H97" s="461">
        <v>40830</v>
      </c>
      <c r="I97" s="460">
        <v>1.0981795354676711</v>
      </c>
      <c r="J97" s="460">
        <v>0.79443904808159305</v>
      </c>
      <c r="K97" s="460">
        <v>1.0016399689127693</v>
      </c>
      <c r="L97" s="460">
        <v>0.74192001010637632</v>
      </c>
    </row>
    <row r="98" spans="8:12" x14ac:dyDescent="0.25">
      <c r="H98" s="461">
        <v>40837</v>
      </c>
      <c r="I98" s="460">
        <v>1.1104385256927631</v>
      </c>
      <c r="J98" s="460">
        <v>0.78837825805407158</v>
      </c>
      <c r="K98" s="460">
        <v>1.0022711135506417</v>
      </c>
      <c r="L98" s="460">
        <v>0.70710305543951602</v>
      </c>
    </row>
    <row r="99" spans="8:12" x14ac:dyDescent="0.25">
      <c r="H99" s="461">
        <v>40844</v>
      </c>
      <c r="I99" s="460">
        <v>1.1524437270199983</v>
      </c>
      <c r="J99" s="460">
        <v>0.83048675192919974</v>
      </c>
      <c r="K99" s="460">
        <v>1.065256326973208</v>
      </c>
      <c r="L99" s="460">
        <v>0.75474674708640666</v>
      </c>
    </row>
    <row r="100" spans="8:12" x14ac:dyDescent="0.25">
      <c r="H100" s="461">
        <v>40851</v>
      </c>
      <c r="I100" s="460">
        <v>1.1238722984485698</v>
      </c>
      <c r="J100" s="460">
        <v>0.77285022394905822</v>
      </c>
      <c r="K100" s="460">
        <v>1.0014653969916558</v>
      </c>
      <c r="L100" s="460">
        <v>0.77149428205517057</v>
      </c>
    </row>
    <row r="101" spans="8:12" x14ac:dyDescent="0.25">
      <c r="H101" s="461">
        <v>40858</v>
      </c>
      <c r="I101" s="460">
        <v>1.1334050757779572</v>
      </c>
      <c r="J101" s="460">
        <v>0.78409489504074248</v>
      </c>
      <c r="K101" s="460">
        <v>1.0167186185989596</v>
      </c>
      <c r="L101" s="460">
        <v>0.7570884237745179</v>
      </c>
    </row>
    <row r="102" spans="8:12" x14ac:dyDescent="0.25">
      <c r="H102" s="461">
        <v>40865</v>
      </c>
      <c r="I102" s="460">
        <v>1.0901712850865395</v>
      </c>
      <c r="J102" s="460">
        <v>0.75437105390966486</v>
      </c>
      <c r="K102" s="460">
        <v>0.97361446126937279</v>
      </c>
      <c r="L102" s="460">
        <v>0.73739990888393803</v>
      </c>
    </row>
    <row r="103" spans="8:12" x14ac:dyDescent="0.25">
      <c r="H103" s="461">
        <v>40872</v>
      </c>
      <c r="I103" s="460">
        <v>1.0390727289032375</v>
      </c>
      <c r="J103" s="460">
        <v>0.71207031460795434</v>
      </c>
      <c r="K103" s="460">
        <v>0.92202006569947104</v>
      </c>
      <c r="L103" s="460">
        <v>0.72631157848354921</v>
      </c>
    </row>
    <row r="104" spans="8:12" x14ac:dyDescent="0.25">
      <c r="H104" s="461">
        <v>40879</v>
      </c>
      <c r="I104" s="460">
        <v>1.115846112456282</v>
      </c>
      <c r="J104" s="460">
        <v>0.79006124871836381</v>
      </c>
      <c r="K104" s="460">
        <v>1.0206884512281302</v>
      </c>
      <c r="L104" s="460">
        <v>0.72034295768351608</v>
      </c>
    </row>
    <row r="105" spans="8:12" x14ac:dyDescent="0.25">
      <c r="H105" s="461">
        <v>40886</v>
      </c>
      <c r="I105" s="460">
        <v>1.1256299883418528</v>
      </c>
      <c r="J105" s="460">
        <v>0.7900916032594032</v>
      </c>
      <c r="K105" s="460">
        <v>1.0049148710098146</v>
      </c>
      <c r="L105" s="460">
        <v>0.70649124129309127</v>
      </c>
    </row>
    <row r="106" spans="8:12" x14ac:dyDescent="0.25">
      <c r="H106" s="461">
        <v>40893</v>
      </c>
      <c r="I106" s="460">
        <v>1.0937673751233075</v>
      </c>
      <c r="J106" s="460">
        <v>0.7429172737574874</v>
      </c>
      <c r="K106" s="460">
        <v>0.9570872003531723</v>
      </c>
      <c r="L106" s="460">
        <v>0.6788970501403816</v>
      </c>
    </row>
    <row r="107" spans="8:12" x14ac:dyDescent="0.25">
      <c r="H107" s="461">
        <v>40900</v>
      </c>
      <c r="I107" s="460">
        <v>1.1347233431979196</v>
      </c>
      <c r="J107" s="460">
        <v>0.77247922400302194</v>
      </c>
      <c r="K107" s="460">
        <v>0.98682317710824974</v>
      </c>
      <c r="L107" s="460">
        <v>0.67277707781085883</v>
      </c>
    </row>
    <row r="108" spans="8:12" x14ac:dyDescent="0.25">
      <c r="H108" s="461">
        <v>40907</v>
      </c>
      <c r="I108" s="460">
        <v>1.1278001972917227</v>
      </c>
      <c r="J108" s="460">
        <v>0.78130902271868763</v>
      </c>
      <c r="K108" s="460">
        <v>0.99008297201981388</v>
      </c>
      <c r="L108" s="460">
        <v>0.67113936882140179</v>
      </c>
    </row>
    <row r="109" spans="8:12" x14ac:dyDescent="0.25">
      <c r="H109" s="461">
        <v>40914</v>
      </c>
      <c r="I109" s="460">
        <v>1.1459151645592325</v>
      </c>
      <c r="J109" s="460">
        <v>0.77527184177864117</v>
      </c>
      <c r="K109" s="460">
        <v>1.016868011877605</v>
      </c>
      <c r="L109" s="460">
        <v>0.66014746399222002</v>
      </c>
    </row>
    <row r="110" spans="8:12" x14ac:dyDescent="0.25">
      <c r="H110" s="461">
        <v>40921</v>
      </c>
      <c r="I110" s="460">
        <v>1.1560308492511882</v>
      </c>
      <c r="J110" s="460">
        <v>0.78854689439317904</v>
      </c>
      <c r="K110" s="460">
        <v>1.0311627664949483</v>
      </c>
      <c r="L110" s="460">
        <v>0.68492059689869722</v>
      </c>
    </row>
    <row r="111" spans="8:12" x14ac:dyDescent="0.25">
      <c r="H111" s="461">
        <v>40928</v>
      </c>
      <c r="I111" s="460">
        <v>1.1796072101156849</v>
      </c>
      <c r="J111" s="460">
        <v>0.81854729912039281</v>
      </c>
      <c r="K111" s="460">
        <v>1.0750256402509135</v>
      </c>
      <c r="L111" s="460">
        <v>0.70766543622348632</v>
      </c>
    </row>
    <row r="112" spans="8:12" x14ac:dyDescent="0.25">
      <c r="H112" s="461">
        <v>40935</v>
      </c>
      <c r="I112" s="460">
        <v>1.1804591516455925</v>
      </c>
      <c r="J112" s="460">
        <v>0.82180535319194858</v>
      </c>
      <c r="K112" s="460">
        <v>1.0930854412053519</v>
      </c>
      <c r="L112" s="460">
        <v>0.70766543622348632</v>
      </c>
    </row>
    <row r="113" spans="8:12" x14ac:dyDescent="0.25">
      <c r="H113" s="461">
        <v>40942</v>
      </c>
      <c r="I113" s="460">
        <v>1.2060801721818672</v>
      </c>
      <c r="J113" s="460">
        <v>0.84829137661216347</v>
      </c>
      <c r="K113" s="460">
        <v>1.1358370975403822</v>
      </c>
      <c r="L113" s="460">
        <v>0.71110959895201276</v>
      </c>
    </row>
    <row r="114" spans="8:12" x14ac:dyDescent="0.25">
      <c r="H114" s="461">
        <v>40949</v>
      </c>
      <c r="I114" s="460">
        <v>1.2040534481212448</v>
      </c>
      <c r="J114" s="460">
        <v>0.83669256920835366</v>
      </c>
      <c r="K114" s="460">
        <v>1.1234643126314534</v>
      </c>
      <c r="L114" s="460">
        <v>0.71769339048481007</v>
      </c>
    </row>
    <row r="115" spans="8:12" x14ac:dyDescent="0.25">
      <c r="H115" s="461">
        <v>40956</v>
      </c>
      <c r="I115" s="460">
        <v>1.2207245986907005</v>
      </c>
      <c r="J115" s="460">
        <v>0.85003170363175218</v>
      </c>
      <c r="K115" s="460">
        <v>1.1494939932151951</v>
      </c>
      <c r="L115" s="460">
        <v>0.71928014039074939</v>
      </c>
    </row>
    <row r="116" spans="8:12" x14ac:dyDescent="0.25">
      <c r="H116" s="461">
        <v>40963</v>
      </c>
      <c r="I116" s="460">
        <v>1.2247690790063672</v>
      </c>
      <c r="J116" s="460">
        <v>0.85117168528411846</v>
      </c>
      <c r="K116" s="460">
        <v>1.152246858125064</v>
      </c>
      <c r="L116" s="460">
        <v>0.74443806014941682</v>
      </c>
    </row>
    <row r="117" spans="8:12" x14ac:dyDescent="0.25">
      <c r="H117" s="461">
        <v>40970</v>
      </c>
      <c r="I117" s="460">
        <v>1.2282575553761996</v>
      </c>
      <c r="J117" s="460">
        <v>0.85875020236360688</v>
      </c>
      <c r="K117" s="460">
        <v>1.1618046708060354</v>
      </c>
      <c r="L117" s="460">
        <v>0.75086622813374715</v>
      </c>
    </row>
    <row r="118" spans="8:12" x14ac:dyDescent="0.25">
      <c r="H118" s="461">
        <v>40977</v>
      </c>
      <c r="I118" s="460">
        <v>1.2293695632678683</v>
      </c>
      <c r="J118" s="460">
        <v>0.84856119475473524</v>
      </c>
      <c r="K118" s="460">
        <v>1.1548956513127304</v>
      </c>
      <c r="L118" s="460">
        <v>0.74438771135432458</v>
      </c>
    </row>
    <row r="119" spans="8:12" x14ac:dyDescent="0.25">
      <c r="H119" s="461">
        <v>40984</v>
      </c>
      <c r="I119" s="460">
        <v>1.2592323558425256</v>
      </c>
      <c r="J119" s="460">
        <v>0.87970832658787979</v>
      </c>
      <c r="K119" s="460">
        <v>1.201494604216919</v>
      </c>
      <c r="L119" s="460">
        <v>0.7337912734247769</v>
      </c>
    </row>
    <row r="120" spans="8:12" x14ac:dyDescent="0.25">
      <c r="H120" s="461">
        <v>40991</v>
      </c>
      <c r="I120" s="460">
        <v>1.2529010851044748</v>
      </c>
      <c r="J120" s="460">
        <v>0.85175853974421234</v>
      </c>
      <c r="K120" s="460">
        <v>1.1742680988278502</v>
      </c>
      <c r="L120" s="460">
        <v>0.71694822831744398</v>
      </c>
    </row>
    <row r="121" spans="8:12" x14ac:dyDescent="0.25">
      <c r="H121" s="461">
        <v>40998</v>
      </c>
      <c r="I121" s="460">
        <v>1.2630885122410547</v>
      </c>
      <c r="J121" s="460">
        <v>0.8355188602881658</v>
      </c>
      <c r="K121" s="460">
        <v>1.1660783257209903</v>
      </c>
      <c r="L121" s="460">
        <v>0.69047696786739898</v>
      </c>
    </row>
    <row r="122" spans="8:12" x14ac:dyDescent="0.25">
      <c r="H122" s="461">
        <v>41005</v>
      </c>
      <c r="I122" s="460">
        <v>1.2537709622455386</v>
      </c>
      <c r="J122" s="460">
        <v>0.80693837353623654</v>
      </c>
      <c r="K122" s="460">
        <v>1.1372789944657344</v>
      </c>
      <c r="L122" s="460">
        <v>0.70383129919115417</v>
      </c>
    </row>
    <row r="123" spans="8:12" x14ac:dyDescent="0.25">
      <c r="H123" s="461">
        <v>41012</v>
      </c>
      <c r="I123" s="460">
        <v>1.2288225271276119</v>
      </c>
      <c r="J123" s="460">
        <v>0.77286371485618699</v>
      </c>
      <c r="K123" s="460">
        <v>1.1051577609808254</v>
      </c>
      <c r="L123" s="460">
        <v>0.71988432593185703</v>
      </c>
    </row>
    <row r="124" spans="8:12" x14ac:dyDescent="0.25">
      <c r="H124" s="461">
        <v>41019</v>
      </c>
      <c r="I124" s="460">
        <v>1.2362389023405973</v>
      </c>
      <c r="J124" s="460">
        <v>0.77952822297771296</v>
      </c>
      <c r="K124" s="460">
        <v>1.1330590539880452</v>
      </c>
      <c r="L124" s="460">
        <v>0.73444031516514852</v>
      </c>
    </row>
    <row r="125" spans="8:12" x14ac:dyDescent="0.25">
      <c r="H125" s="461">
        <v>41026</v>
      </c>
      <c r="I125" s="460">
        <v>1.2585059635907094</v>
      </c>
      <c r="J125" s="460">
        <v>0.79057390318925047</v>
      </c>
      <c r="K125" s="460">
        <v>1.1416533639505624</v>
      </c>
      <c r="L125" s="460">
        <v>0.7312219591540059</v>
      </c>
    </row>
    <row r="126" spans="8:12" x14ac:dyDescent="0.25">
      <c r="H126" s="461">
        <v>41033</v>
      </c>
      <c r="I126" s="460">
        <v>1.2277822616805667</v>
      </c>
      <c r="J126" s="460">
        <v>0.75830365333765049</v>
      </c>
      <c r="K126" s="460">
        <v>1.1013927146437306</v>
      </c>
      <c r="L126" s="460">
        <v>0.74821788151189195</v>
      </c>
    </row>
    <row r="127" spans="8:12" x14ac:dyDescent="0.25">
      <c r="H127" s="461">
        <v>41040</v>
      </c>
      <c r="I127" s="460">
        <v>1.2136938391175682</v>
      </c>
      <c r="J127" s="460">
        <v>0.76039474394258266</v>
      </c>
      <c r="K127" s="460">
        <v>1.1044913662434976</v>
      </c>
      <c r="L127" s="460">
        <v>0.73081520191850269</v>
      </c>
    </row>
    <row r="128" spans="8:12" x14ac:dyDescent="0.25">
      <c r="H128" s="461">
        <v>41047</v>
      </c>
      <c r="I128" s="460">
        <v>1.1615281140704872</v>
      </c>
      <c r="J128" s="460">
        <v>0.72334534024067776</v>
      </c>
      <c r="K128" s="460">
        <v>1.0526720414675454</v>
      </c>
      <c r="L128" s="460">
        <v>0.71541670951399983</v>
      </c>
    </row>
    <row r="129" spans="8:12" x14ac:dyDescent="0.25">
      <c r="H129" s="461">
        <v>41054</v>
      </c>
      <c r="I129" s="460">
        <v>1.1817953546767106</v>
      </c>
      <c r="J129" s="460">
        <v>0.72913968485240943</v>
      </c>
      <c r="K129" s="460">
        <v>1.0642072168703618</v>
      </c>
      <c r="L129" s="460">
        <v>0.71207019293353124</v>
      </c>
    </row>
    <row r="130" spans="8:12" x14ac:dyDescent="0.25">
      <c r="H130" s="461">
        <v>41061</v>
      </c>
      <c r="I130" s="460">
        <v>1.1461303918931038</v>
      </c>
      <c r="J130" s="460">
        <v>0.69770249851600019</v>
      </c>
      <c r="K130" s="460">
        <v>1.0155872582640499</v>
      </c>
      <c r="L130" s="460">
        <v>0.72424025956787308</v>
      </c>
    </row>
    <row r="131" spans="8:12" x14ac:dyDescent="0.25">
      <c r="H131" s="461">
        <v>41068</v>
      </c>
      <c r="I131" s="460">
        <v>1.1888261142498433</v>
      </c>
      <c r="J131" s="460">
        <v>0.72307889482488807</v>
      </c>
      <c r="K131" s="460">
        <v>1.0291048321172047</v>
      </c>
      <c r="L131" s="460">
        <v>0.6961703485875943</v>
      </c>
    </row>
    <row r="132" spans="8:12" x14ac:dyDescent="0.25">
      <c r="H132" s="461">
        <v>41075</v>
      </c>
      <c r="I132" s="460">
        <v>1.2042328042328043</v>
      </c>
      <c r="J132" s="460">
        <v>0.73566928390264963</v>
      </c>
      <c r="K132" s="460">
        <v>1.0456539145235444</v>
      </c>
      <c r="L132" s="460">
        <v>0.70392192702232037</v>
      </c>
    </row>
    <row r="133" spans="8:12" x14ac:dyDescent="0.25">
      <c r="H133" s="461">
        <v>41082</v>
      </c>
      <c r="I133" s="460">
        <v>1.1972199802708279</v>
      </c>
      <c r="J133" s="460">
        <v>0.7375512654470886</v>
      </c>
      <c r="K133" s="460">
        <v>1.0513342162643959</v>
      </c>
      <c r="L133" s="460">
        <v>0.68989353213275351</v>
      </c>
    </row>
    <row r="134" spans="8:12" x14ac:dyDescent="0.25">
      <c r="H134" s="461">
        <v>41089</v>
      </c>
      <c r="I134" s="460">
        <v>1.2215586046094522</v>
      </c>
      <c r="J134" s="460">
        <v>0.76382817980681017</v>
      </c>
      <c r="K134" s="460">
        <v>1.0770214673105685</v>
      </c>
      <c r="L134" s="460">
        <v>0.67907739037007586</v>
      </c>
    </row>
    <row r="135" spans="8:12" x14ac:dyDescent="0.25">
      <c r="H135" s="461">
        <v>41096</v>
      </c>
      <c r="I135" s="460">
        <v>1.2148506860371269</v>
      </c>
      <c r="J135" s="460">
        <v>0.75397644487615356</v>
      </c>
      <c r="K135" s="460">
        <v>1.0759857858170385</v>
      </c>
      <c r="L135" s="460">
        <v>0.67851226328819136</v>
      </c>
    </row>
    <row r="136" spans="8:12" x14ac:dyDescent="0.25">
      <c r="H136" s="461">
        <v>41103</v>
      </c>
      <c r="I136" s="460">
        <v>1.2167339252085017</v>
      </c>
      <c r="J136" s="460">
        <v>0.76192933462846046</v>
      </c>
      <c r="K136" s="460">
        <v>1.1006591768598204</v>
      </c>
      <c r="L136" s="460">
        <v>0.66701320877753423</v>
      </c>
    </row>
    <row r="137" spans="8:12" x14ac:dyDescent="0.25">
      <c r="H137" s="461">
        <v>41110</v>
      </c>
      <c r="I137" s="460">
        <v>1.222006994888351</v>
      </c>
      <c r="J137" s="460">
        <v>0.75459028115050453</v>
      </c>
      <c r="K137" s="460">
        <v>1.1128993542517496</v>
      </c>
      <c r="L137" s="460">
        <v>0.66174733509930461</v>
      </c>
    </row>
    <row r="138" spans="8:12" x14ac:dyDescent="0.25">
      <c r="H138" s="461">
        <v>41117</v>
      </c>
      <c r="I138" s="460">
        <v>1.2429109496906108</v>
      </c>
      <c r="J138" s="460">
        <v>0.77614200528843558</v>
      </c>
      <c r="K138" s="460">
        <v>1.1228667395168721</v>
      </c>
      <c r="L138" s="460">
        <v>0.64958031990708964</v>
      </c>
    </row>
    <row r="139" spans="8:12" x14ac:dyDescent="0.25">
      <c r="H139" s="461">
        <v>41124</v>
      </c>
      <c r="I139" s="460">
        <v>1.2474127880907544</v>
      </c>
      <c r="J139" s="460">
        <v>0.80020641087906752</v>
      </c>
      <c r="K139" s="460">
        <v>1.1524533229933041</v>
      </c>
      <c r="L139" s="460">
        <v>0.65081035622840522</v>
      </c>
    </row>
    <row r="140" spans="8:12" x14ac:dyDescent="0.25">
      <c r="H140" s="461">
        <v>41131</v>
      </c>
      <c r="I140" s="460">
        <v>1.2607568827907811</v>
      </c>
      <c r="J140" s="460">
        <v>0.81728589930386908</v>
      </c>
      <c r="K140" s="460">
        <v>1.1656972889316366</v>
      </c>
      <c r="L140" s="460">
        <v>0.66180104048073629</v>
      </c>
    </row>
    <row r="141" spans="8:12" x14ac:dyDescent="0.25">
      <c r="H141" s="461">
        <v>41138</v>
      </c>
      <c r="I141" s="460">
        <v>1.2717783158461127</v>
      </c>
      <c r="J141" s="460">
        <v>0.83357954238843024</v>
      </c>
      <c r="K141" s="460">
        <v>1.1818653345486225</v>
      </c>
      <c r="L141" s="460">
        <v>0.64534674910035861</v>
      </c>
    </row>
    <row r="142" spans="8:12" x14ac:dyDescent="0.25">
      <c r="H142" s="461">
        <v>41145</v>
      </c>
      <c r="I142" s="460">
        <v>1.2654739485247961</v>
      </c>
      <c r="J142" s="460">
        <v>0.82099927149101504</v>
      </c>
      <c r="K142" s="460">
        <v>1.1701471943438697</v>
      </c>
      <c r="L142" s="460">
        <v>0.63839342792600484</v>
      </c>
    </row>
    <row r="143" spans="8:12" x14ac:dyDescent="0.25">
      <c r="H143" s="461">
        <v>41152</v>
      </c>
      <c r="I143" s="460">
        <v>1.2613935969868173</v>
      </c>
      <c r="J143" s="460">
        <v>0.82318479844584747</v>
      </c>
      <c r="K143" s="460">
        <v>1.1701001942112621</v>
      </c>
      <c r="L143" s="460">
        <v>0.62478948863627692</v>
      </c>
    </row>
    <row r="144" spans="8:12" x14ac:dyDescent="0.25">
      <c r="H144" s="461">
        <v>41159</v>
      </c>
      <c r="I144" s="460">
        <v>1.2894986996681914</v>
      </c>
      <c r="J144" s="460">
        <v>0.85620042091630233</v>
      </c>
      <c r="K144" s="460">
        <v>1.2110087739176121</v>
      </c>
      <c r="L144" s="460">
        <v>0.64927426026177104</v>
      </c>
    </row>
    <row r="145" spans="8:12" x14ac:dyDescent="0.25">
      <c r="H145" s="461">
        <v>41166</v>
      </c>
      <c r="I145" s="460">
        <v>1.3144740382028519</v>
      </c>
      <c r="J145" s="460">
        <v>0.87507419998920721</v>
      </c>
      <c r="K145" s="460">
        <v>1.2441824746576964</v>
      </c>
      <c r="L145" s="460">
        <v>0.64807962066912639</v>
      </c>
    </row>
    <row r="146" spans="8:12" x14ac:dyDescent="0.25">
      <c r="H146" s="461">
        <v>41173</v>
      </c>
      <c r="I146" s="460">
        <v>1.30943413146803</v>
      </c>
      <c r="J146" s="460">
        <v>0.86917867357401113</v>
      </c>
      <c r="K146" s="460">
        <v>1.2508111719315207</v>
      </c>
      <c r="L146" s="460">
        <v>0.61843272439771402</v>
      </c>
    </row>
    <row r="147" spans="8:12" x14ac:dyDescent="0.25">
      <c r="H147" s="461">
        <v>41180</v>
      </c>
      <c r="I147" s="460">
        <v>1.2919648462021345</v>
      </c>
      <c r="J147" s="460">
        <v>0.82775484323565918</v>
      </c>
      <c r="K147" s="460">
        <v>1.2112857389847635</v>
      </c>
      <c r="L147" s="460">
        <v>0.63658239702374531</v>
      </c>
    </row>
    <row r="148" spans="8:12" x14ac:dyDescent="0.25">
      <c r="H148" s="461">
        <v>41187</v>
      </c>
      <c r="I148" s="460">
        <v>1.310133620303112</v>
      </c>
      <c r="J148" s="460">
        <v>0.85370797582429447</v>
      </c>
      <c r="K148" s="460">
        <v>1.2417888250470419</v>
      </c>
      <c r="L148" s="460">
        <v>0.63658239702374531</v>
      </c>
    </row>
    <row r="149" spans="8:12" x14ac:dyDescent="0.25">
      <c r="H149" s="461">
        <v>41194</v>
      </c>
      <c r="I149" s="460">
        <v>1.2811317370639406</v>
      </c>
      <c r="J149" s="460">
        <v>0.83275659705358596</v>
      </c>
      <c r="K149" s="460">
        <v>1.214028532437645</v>
      </c>
      <c r="L149" s="460">
        <v>0.642307817886272</v>
      </c>
    </row>
    <row r="150" spans="8:12" x14ac:dyDescent="0.25">
      <c r="H150" s="461">
        <v>41201</v>
      </c>
      <c r="I150" s="460">
        <v>1.2852569276298091</v>
      </c>
      <c r="J150" s="460">
        <v>0.85742809346500448</v>
      </c>
      <c r="K150" s="460">
        <v>1.2388966383155153</v>
      </c>
      <c r="L150" s="460">
        <v>0.64943903813661852</v>
      </c>
    </row>
    <row r="151" spans="8:12" x14ac:dyDescent="0.25">
      <c r="H151" s="461">
        <v>41208</v>
      </c>
      <c r="I151" s="460">
        <v>1.266200340776612</v>
      </c>
      <c r="J151" s="460">
        <v>0.84186633209216988</v>
      </c>
      <c r="K151" s="460">
        <v>1.2139211035631137</v>
      </c>
      <c r="L151" s="460">
        <v>0.63049171853863983</v>
      </c>
    </row>
    <row r="152" spans="8:12" x14ac:dyDescent="0.25">
      <c r="H152" s="461">
        <v>41215</v>
      </c>
      <c r="I152" s="460">
        <v>1.2682270648372345</v>
      </c>
      <c r="J152" s="460">
        <v>0.85908410231503973</v>
      </c>
      <c r="K152" s="460">
        <v>1.2360783089352287</v>
      </c>
      <c r="L152" s="460">
        <v>0.64600433487868525</v>
      </c>
    </row>
    <row r="153" spans="8:12" x14ac:dyDescent="0.25">
      <c r="H153" s="461">
        <v>41222</v>
      </c>
      <c r="I153" s="460">
        <v>1.2374226526768899</v>
      </c>
      <c r="J153" s="460">
        <v>0.83637553289083166</v>
      </c>
      <c r="K153" s="460">
        <v>1.2024480354783857</v>
      </c>
      <c r="L153" s="460">
        <v>0.63136382069848118</v>
      </c>
    </row>
    <row r="154" spans="8:12" x14ac:dyDescent="0.25">
      <c r="H154" s="461">
        <v>41229</v>
      </c>
      <c r="I154" s="460">
        <v>1.219513944937674</v>
      </c>
      <c r="J154" s="460">
        <v>0.81866871728455026</v>
      </c>
      <c r="K154" s="460">
        <v>1.1666993989018755</v>
      </c>
      <c r="L154" s="460">
        <v>0.6147816738929901</v>
      </c>
    </row>
    <row r="155" spans="8:12" x14ac:dyDescent="0.25">
      <c r="H155" s="461">
        <v>41236</v>
      </c>
      <c r="I155" s="460">
        <v>1.2636983230203571</v>
      </c>
      <c r="J155" s="460">
        <v>0.86241635637580272</v>
      </c>
      <c r="K155" s="460">
        <v>1.2268931401627883</v>
      </c>
      <c r="L155" s="460">
        <v>0.61864449448131431</v>
      </c>
    </row>
    <row r="156" spans="8:12" x14ac:dyDescent="0.25">
      <c r="H156" s="461">
        <v>41243</v>
      </c>
      <c r="I156" s="460">
        <v>1.2700026903416735</v>
      </c>
      <c r="J156" s="460">
        <v>0.86856146457287786</v>
      </c>
      <c r="K156" s="460">
        <v>1.243069578660597</v>
      </c>
      <c r="L156" s="460">
        <v>0.60422124298053881</v>
      </c>
    </row>
    <row r="157" spans="8:12" x14ac:dyDescent="0.25">
      <c r="H157" s="461">
        <v>41250</v>
      </c>
      <c r="I157" s="460">
        <v>1.2716976055959108</v>
      </c>
      <c r="J157" s="460">
        <v>0.87737102692785063</v>
      </c>
      <c r="K157" s="460">
        <v>1.2619199889885404</v>
      </c>
      <c r="L157" s="460">
        <v>0.62914206568595354</v>
      </c>
    </row>
    <row r="158" spans="8:12" x14ac:dyDescent="0.25">
      <c r="H158" s="461">
        <v>41257</v>
      </c>
      <c r="I158" s="460">
        <v>1.2676710608913999</v>
      </c>
      <c r="J158" s="460">
        <v>0.88720927095137869</v>
      </c>
      <c r="K158" s="460">
        <v>1.2751253476750881</v>
      </c>
      <c r="L158" s="460">
        <v>0.65625077239628837</v>
      </c>
    </row>
    <row r="159" spans="8:12" x14ac:dyDescent="0.25">
      <c r="H159" s="461">
        <v>41264</v>
      </c>
      <c r="I159" s="460">
        <v>1.2825307147341047</v>
      </c>
      <c r="J159" s="460">
        <v>0.89414022448869468</v>
      </c>
      <c r="K159" s="460">
        <v>1.2817993665053553</v>
      </c>
      <c r="L159" s="460">
        <v>0.65707008460733585</v>
      </c>
    </row>
    <row r="160" spans="8:12" x14ac:dyDescent="0.25">
      <c r="H160" s="461">
        <v>41271</v>
      </c>
      <c r="I160" s="460">
        <v>1.2576719576719579</v>
      </c>
      <c r="J160" s="460">
        <v>0.8859647347687658</v>
      </c>
      <c r="K160" s="460">
        <v>1.2777976409290583</v>
      </c>
      <c r="L160" s="460">
        <v>0.68146392325745109</v>
      </c>
    </row>
    <row r="161" spans="8:12" x14ac:dyDescent="0.25">
      <c r="H161" s="461">
        <v>41278</v>
      </c>
      <c r="I161" s="460">
        <v>1.3151017845933102</v>
      </c>
      <c r="J161" s="460">
        <v>0.91378973072149372</v>
      </c>
      <c r="K161" s="460">
        <v>1.3053229328754177</v>
      </c>
      <c r="L161" s="460">
        <v>0.69481093112010206</v>
      </c>
    </row>
    <row r="162" spans="8:12" x14ac:dyDescent="0.25">
      <c r="H162" s="461">
        <v>41285</v>
      </c>
      <c r="I162" s="460">
        <v>1.3201058201058202</v>
      </c>
      <c r="J162" s="460">
        <v>0.91663631212562735</v>
      </c>
      <c r="K162" s="460">
        <v>1.29511047549027</v>
      </c>
      <c r="L162" s="460">
        <v>0.68443755361002379</v>
      </c>
    </row>
    <row r="163" spans="8:12" x14ac:dyDescent="0.25">
      <c r="H163" s="461">
        <v>41292</v>
      </c>
      <c r="I163" s="460">
        <v>1.3325979732759394</v>
      </c>
      <c r="J163" s="460">
        <v>0.91387067616426532</v>
      </c>
      <c r="K163" s="460">
        <v>1.292877969191413</v>
      </c>
      <c r="L163" s="460">
        <v>0.70704050087591652</v>
      </c>
    </row>
    <row r="164" spans="8:12" x14ac:dyDescent="0.25">
      <c r="H164" s="461">
        <v>41299</v>
      </c>
      <c r="I164" s="460">
        <v>1.3478253071473412</v>
      </c>
      <c r="J164" s="460">
        <v>0.92553693810371807</v>
      </c>
      <c r="K164" s="460">
        <v>1.3190201143781799</v>
      </c>
      <c r="L164" s="460">
        <v>0.69917815509198722</v>
      </c>
    </row>
    <row r="165" spans="8:12" x14ac:dyDescent="0.25">
      <c r="H165" s="461">
        <v>41306</v>
      </c>
      <c r="I165" s="460">
        <v>1.3569814366424537</v>
      </c>
      <c r="J165" s="460">
        <v>0.91403593977659059</v>
      </c>
      <c r="K165" s="460">
        <v>1.3148941741657056</v>
      </c>
      <c r="L165" s="460">
        <v>0.73814995335870703</v>
      </c>
    </row>
    <row r="166" spans="8:12" x14ac:dyDescent="0.25">
      <c r="H166" s="461">
        <v>41313</v>
      </c>
      <c r="I166" s="460">
        <v>1.36125011209757</v>
      </c>
      <c r="J166" s="460">
        <v>0.88712832550860721</v>
      </c>
      <c r="K166" s="460">
        <v>1.2844699811831612</v>
      </c>
      <c r="L166" s="460">
        <v>0.74223339321279935</v>
      </c>
    </row>
    <row r="167" spans="8:12" x14ac:dyDescent="0.25">
      <c r="H167" s="461">
        <v>41320</v>
      </c>
      <c r="I167" s="460">
        <v>1.3629181239350732</v>
      </c>
      <c r="J167" s="460">
        <v>0.88205574442825541</v>
      </c>
      <c r="K167" s="460">
        <v>1.2746284891303801</v>
      </c>
      <c r="L167" s="460">
        <v>0.74223339321279935</v>
      </c>
    </row>
    <row r="168" spans="8:12" x14ac:dyDescent="0.25">
      <c r="H168" s="461">
        <v>41327</v>
      </c>
      <c r="I168" s="460">
        <v>1.3591606133979015</v>
      </c>
      <c r="J168" s="460">
        <v>0.88704400733905353</v>
      </c>
      <c r="K168" s="460">
        <v>1.2861099500959305</v>
      </c>
      <c r="L168" s="460">
        <v>0.70615375179386652</v>
      </c>
    </row>
    <row r="169" spans="8:12" x14ac:dyDescent="0.25">
      <c r="H169" s="461">
        <v>41334</v>
      </c>
      <c r="I169" s="460">
        <v>1.3614922428481753</v>
      </c>
      <c r="J169" s="460">
        <v>0.8825582807187955</v>
      </c>
      <c r="K169" s="460">
        <v>1.2938733648569936</v>
      </c>
      <c r="L169" s="460">
        <v>0.71998960068523177</v>
      </c>
    </row>
    <row r="170" spans="8:12" x14ac:dyDescent="0.25">
      <c r="H170" s="461">
        <v>41341</v>
      </c>
      <c r="I170" s="460">
        <v>1.391068065644337</v>
      </c>
      <c r="J170" s="460">
        <v>0.92034293885920893</v>
      </c>
      <c r="K170" s="460">
        <v>1.3405898180927009</v>
      </c>
      <c r="L170" s="460">
        <v>0.70751072810765725</v>
      </c>
    </row>
    <row r="171" spans="8:12" x14ac:dyDescent="0.25">
      <c r="H171" s="461">
        <v>41348</v>
      </c>
      <c r="I171" s="460">
        <v>1.3996054165545693</v>
      </c>
      <c r="J171" s="460">
        <v>0.91931088446387133</v>
      </c>
      <c r="K171" s="460">
        <v>1.3500536305084574</v>
      </c>
      <c r="L171" s="460">
        <v>0.69524087931576894</v>
      </c>
    </row>
    <row r="172" spans="8:12" x14ac:dyDescent="0.25">
      <c r="H172" s="461">
        <v>41355</v>
      </c>
      <c r="I172" s="460">
        <v>1.3961886826293608</v>
      </c>
      <c r="J172" s="460">
        <v>0.90445402298850575</v>
      </c>
      <c r="K172" s="460">
        <v>1.32798035394457</v>
      </c>
      <c r="L172" s="460">
        <v>0.71046055721164092</v>
      </c>
    </row>
    <row r="173" spans="8:12" x14ac:dyDescent="0.25">
      <c r="H173" s="461">
        <v>41362</v>
      </c>
      <c r="I173" s="460">
        <v>1.40721908349027</v>
      </c>
      <c r="J173" s="460">
        <v>0.88501025308941772</v>
      </c>
      <c r="K173" s="460">
        <v>1.3085021561310834</v>
      </c>
      <c r="L173" s="460">
        <v>0.6824919541099721</v>
      </c>
    </row>
    <row r="174" spans="8:12" x14ac:dyDescent="0.25">
      <c r="H174" s="461">
        <v>41369</v>
      </c>
      <c r="I174" s="460">
        <v>1.3929513048157116</v>
      </c>
      <c r="J174" s="460">
        <v>0.87194430953537316</v>
      </c>
      <c r="K174" s="460">
        <v>1.2855795200279314</v>
      </c>
      <c r="L174" s="460">
        <v>0.67903589075715132</v>
      </c>
    </row>
    <row r="175" spans="8:12" x14ac:dyDescent="0.25">
      <c r="H175" s="461">
        <v>41376</v>
      </c>
      <c r="I175" s="460">
        <v>1.424849789256569</v>
      </c>
      <c r="J175" s="460">
        <v>0.88819747989854825</v>
      </c>
      <c r="K175" s="460">
        <v>1.3000186321954266</v>
      </c>
      <c r="L175" s="460">
        <v>0.67338614565936938</v>
      </c>
    </row>
    <row r="176" spans="8:12" x14ac:dyDescent="0.25">
      <c r="H176" s="461">
        <v>41383</v>
      </c>
      <c r="I176" s="460">
        <v>1.3947179625145727</v>
      </c>
      <c r="J176" s="460">
        <v>0.86853111003183847</v>
      </c>
      <c r="K176" s="460">
        <v>1.2522111044527588</v>
      </c>
      <c r="L176" s="460">
        <v>0.68493982098409623</v>
      </c>
    </row>
    <row r="177" spans="8:12" x14ac:dyDescent="0.25">
      <c r="H177" s="461">
        <v>41390</v>
      </c>
      <c r="I177" s="460">
        <v>1.4189220697695275</v>
      </c>
      <c r="J177" s="460">
        <v>0.9050476229021639</v>
      </c>
      <c r="K177" s="460">
        <v>1.3117669867711412</v>
      </c>
      <c r="L177" s="460">
        <v>0.66457724252770467</v>
      </c>
    </row>
    <row r="178" spans="8:12" x14ac:dyDescent="0.25">
      <c r="H178" s="461">
        <v>41397</v>
      </c>
      <c r="I178" s="460">
        <v>1.4477804681194513</v>
      </c>
      <c r="J178" s="460">
        <v>0.93211375532890828</v>
      </c>
      <c r="K178" s="460">
        <v>1.3633882395596759</v>
      </c>
      <c r="L178" s="460">
        <v>0.67299464563450007</v>
      </c>
    </row>
    <row r="179" spans="8:12" x14ac:dyDescent="0.25">
      <c r="H179" s="461">
        <v>41404</v>
      </c>
      <c r="I179" s="460">
        <v>1.4650703972737873</v>
      </c>
      <c r="J179" s="460">
        <v>0.93938535427122116</v>
      </c>
      <c r="K179" s="460">
        <v>1.3896243850116576</v>
      </c>
      <c r="L179" s="460">
        <v>0.68560747652144138</v>
      </c>
    </row>
    <row r="180" spans="8:12" x14ac:dyDescent="0.25">
      <c r="H180" s="461">
        <v>41411</v>
      </c>
      <c r="I180" s="460">
        <v>1.495354676710609</v>
      </c>
      <c r="J180" s="460">
        <v>0.95043103448275856</v>
      </c>
      <c r="K180" s="460">
        <v>1.4096682629925992</v>
      </c>
      <c r="L180" s="460">
        <v>0.69660456880223875</v>
      </c>
    </row>
    <row r="181" spans="8:12" x14ac:dyDescent="0.25">
      <c r="H181" s="461">
        <v>41418</v>
      </c>
      <c r="I181" s="460">
        <v>1.4793292081427676</v>
      </c>
      <c r="J181" s="460">
        <v>0.9323194916626194</v>
      </c>
      <c r="K181" s="460">
        <v>1.3941112190995109</v>
      </c>
      <c r="L181" s="460">
        <v>0.6983326004786492</v>
      </c>
    </row>
    <row r="182" spans="8:12" x14ac:dyDescent="0.25">
      <c r="H182" s="461">
        <v>41425</v>
      </c>
      <c r="I182" s="460">
        <v>1.4624159268227066</v>
      </c>
      <c r="J182" s="460">
        <v>0.93412390049106897</v>
      </c>
      <c r="K182" s="460">
        <v>1.4014163825676507</v>
      </c>
      <c r="L182" s="460">
        <v>0.70201324997200298</v>
      </c>
    </row>
    <row r="183" spans="8:12" x14ac:dyDescent="0.25">
      <c r="H183" s="461">
        <v>41432</v>
      </c>
      <c r="I183" s="460">
        <v>1.4737512330732672</v>
      </c>
      <c r="J183" s="460">
        <v>0.91875775727159892</v>
      </c>
      <c r="K183" s="460">
        <v>1.3856109094022087</v>
      </c>
      <c r="L183" s="460">
        <v>0.67464272952718818</v>
      </c>
    </row>
    <row r="184" spans="8:12" x14ac:dyDescent="0.25">
      <c r="H184" s="461">
        <v>41439</v>
      </c>
      <c r="I184" s="460">
        <v>1.4588198367859386</v>
      </c>
      <c r="J184" s="460">
        <v>0.89961416005612227</v>
      </c>
      <c r="K184" s="460">
        <v>1.3643399922449782</v>
      </c>
      <c r="L184" s="460">
        <v>0.65973429872825051</v>
      </c>
    </row>
    <row r="185" spans="8:12" x14ac:dyDescent="0.25">
      <c r="H185" s="461">
        <v>41446</v>
      </c>
      <c r="I185" s="460">
        <v>1.4280602636534843</v>
      </c>
      <c r="J185" s="460">
        <v>0.85986994765528035</v>
      </c>
      <c r="K185" s="460">
        <v>1.3074832603991988</v>
      </c>
      <c r="L185" s="460">
        <v>0.63259294158715873</v>
      </c>
    </row>
    <row r="186" spans="8:12" x14ac:dyDescent="0.25">
      <c r="H186" s="461">
        <v>41453</v>
      </c>
      <c r="I186" s="460">
        <v>1.4404806743789795</v>
      </c>
      <c r="J186" s="460">
        <v>0.87778249959527277</v>
      </c>
      <c r="K186" s="460">
        <v>1.336015698044291</v>
      </c>
      <c r="L186" s="460">
        <v>0.60394325660278669</v>
      </c>
    </row>
    <row r="187" spans="8:12" x14ac:dyDescent="0.25">
      <c r="H187" s="461">
        <v>41460</v>
      </c>
      <c r="I187" s="460">
        <v>1.4634472244641739</v>
      </c>
      <c r="J187" s="460">
        <v>0.87556324537261887</v>
      </c>
      <c r="K187" s="460">
        <v>1.3102965540509917</v>
      </c>
      <c r="L187" s="460">
        <v>0.61248515854835572</v>
      </c>
    </row>
    <row r="188" spans="8:12" x14ac:dyDescent="0.25">
      <c r="H188" s="461">
        <v>41467</v>
      </c>
      <c r="I188" s="460">
        <v>1.5067617254057935</v>
      </c>
      <c r="J188" s="460">
        <v>0.90216056877664452</v>
      </c>
      <c r="K188" s="460">
        <v>1.3785759966965621</v>
      </c>
      <c r="L188" s="460">
        <v>0.62233734974317534</v>
      </c>
    </row>
    <row r="189" spans="8:12" x14ac:dyDescent="0.25">
      <c r="H189" s="461">
        <v>41474</v>
      </c>
      <c r="I189" s="460">
        <v>1.5174334140435837</v>
      </c>
      <c r="J189" s="460">
        <v>0.91608993038691922</v>
      </c>
      <c r="K189" s="460">
        <v>1.3985174815314656</v>
      </c>
      <c r="L189" s="460">
        <v>0.60804500510963977</v>
      </c>
    </row>
    <row r="190" spans="8:12" x14ac:dyDescent="0.25">
      <c r="H190" s="461">
        <v>41481</v>
      </c>
      <c r="I190" s="460">
        <v>1.5170388305981528</v>
      </c>
      <c r="J190" s="460">
        <v>0.92478819275808111</v>
      </c>
      <c r="K190" s="460">
        <v>1.3839709404894391</v>
      </c>
      <c r="L190" s="460">
        <v>0.61359924006885269</v>
      </c>
    </row>
    <row r="191" spans="8:12" x14ac:dyDescent="0.25">
      <c r="H191" s="461">
        <v>41488</v>
      </c>
      <c r="I191" s="460">
        <v>1.5331988162496639</v>
      </c>
      <c r="J191" s="460">
        <v>0.94807349846203659</v>
      </c>
      <c r="K191" s="460">
        <v>1.4111689100837106</v>
      </c>
      <c r="L191" s="460">
        <v>0.61926515780990665</v>
      </c>
    </row>
    <row r="192" spans="8:12" x14ac:dyDescent="0.25">
      <c r="H192" s="461">
        <v>41495</v>
      </c>
      <c r="I192" s="460">
        <v>1.5168325710698594</v>
      </c>
      <c r="J192" s="460">
        <v>0.95300442501753813</v>
      </c>
      <c r="K192" s="460">
        <v>1.3996488418663751</v>
      </c>
      <c r="L192" s="460">
        <v>0.6262276333106408</v>
      </c>
    </row>
    <row r="193" spans="8:12" x14ac:dyDescent="0.25">
      <c r="H193" s="461">
        <v>41502</v>
      </c>
      <c r="I193" s="460">
        <v>1.4849161510178459</v>
      </c>
      <c r="J193" s="460">
        <v>0.96266728724839457</v>
      </c>
      <c r="K193" s="460">
        <v>1.4086510458368793</v>
      </c>
      <c r="L193" s="460">
        <v>0.6311761570076827</v>
      </c>
    </row>
    <row r="194" spans="8:12" x14ac:dyDescent="0.25">
      <c r="H194" s="461">
        <v>41509</v>
      </c>
      <c r="I194" s="460">
        <v>1.4917944578961528</v>
      </c>
      <c r="J194" s="460">
        <v>0.95314945226917058</v>
      </c>
      <c r="K194" s="460">
        <v>1.4128558791290875</v>
      </c>
      <c r="L194" s="460">
        <v>0.62782140153347177</v>
      </c>
    </row>
    <row r="195" spans="8:12" x14ac:dyDescent="0.25">
      <c r="H195" s="461">
        <v>41516</v>
      </c>
      <c r="I195" s="460">
        <v>1.4644157474665951</v>
      </c>
      <c r="J195" s="460">
        <v>0.91784374831363658</v>
      </c>
      <c r="K195" s="460">
        <v>1.3601754447807191</v>
      </c>
      <c r="L195" s="460">
        <v>0.64030912329321399</v>
      </c>
    </row>
    <row r="196" spans="8:12" x14ac:dyDescent="0.25">
      <c r="H196" s="461">
        <v>41523</v>
      </c>
      <c r="I196" s="460">
        <v>1.4843242758496997</v>
      </c>
      <c r="J196" s="460">
        <v>0.94551697156116776</v>
      </c>
      <c r="K196" s="460">
        <v>1.3891342407716079</v>
      </c>
      <c r="L196" s="460">
        <v>0.65300647912706777</v>
      </c>
    </row>
    <row r="197" spans="8:12" x14ac:dyDescent="0.25">
      <c r="H197" s="461">
        <v>41530</v>
      </c>
      <c r="I197" s="460">
        <v>1.5137566137566139</v>
      </c>
      <c r="J197" s="460">
        <v>0.96699786843667368</v>
      </c>
      <c r="K197" s="460">
        <v>1.4283709586180617</v>
      </c>
      <c r="L197" s="460">
        <v>0.68236898099226173</v>
      </c>
    </row>
    <row r="198" spans="8:12" x14ac:dyDescent="0.25">
      <c r="H198" s="461">
        <v>41537</v>
      </c>
      <c r="I198" s="460">
        <v>1.5334140435835353</v>
      </c>
      <c r="J198" s="460">
        <v>0.98726121094382391</v>
      </c>
      <c r="K198" s="460">
        <v>1.4562873588107623</v>
      </c>
      <c r="L198" s="460">
        <v>0.66883064770826017</v>
      </c>
    </row>
    <row r="199" spans="8:12" x14ac:dyDescent="0.25">
      <c r="H199" s="461">
        <v>41544</v>
      </c>
      <c r="I199" s="460">
        <v>1.5171285086539326</v>
      </c>
      <c r="J199" s="460">
        <v>0.98461362041983702</v>
      </c>
      <c r="K199" s="460">
        <v>1.4539004235047663</v>
      </c>
      <c r="L199" s="460">
        <v>0.65911973828391168</v>
      </c>
    </row>
    <row r="200" spans="8:12" x14ac:dyDescent="0.25">
      <c r="H200" s="461">
        <v>41551</v>
      </c>
      <c r="I200" s="460">
        <v>1.5160075329566856</v>
      </c>
      <c r="J200" s="460">
        <v>0.98763895634342447</v>
      </c>
      <c r="K200" s="460">
        <v>1.4474311909665742</v>
      </c>
      <c r="L200" s="460">
        <v>0.66358643926913075</v>
      </c>
    </row>
    <row r="201" spans="8:12" x14ac:dyDescent="0.25">
      <c r="H201" s="461">
        <v>41558</v>
      </c>
      <c r="I201" s="460">
        <v>1.527396646040714</v>
      </c>
      <c r="J201" s="460">
        <v>1.0031433813609627</v>
      </c>
      <c r="K201" s="460">
        <v>1.4645291677787233</v>
      </c>
      <c r="L201" s="460">
        <v>0.67990585690750382</v>
      </c>
    </row>
    <row r="202" spans="8:12" x14ac:dyDescent="0.25">
      <c r="H202" s="461">
        <v>41565</v>
      </c>
      <c r="I202" s="460">
        <v>1.564433683077751</v>
      </c>
      <c r="J202" s="460">
        <v>1.0230525875559873</v>
      </c>
      <c r="K202" s="460">
        <v>1.4880745556389248</v>
      </c>
      <c r="L202" s="460">
        <v>0.6694195760387337</v>
      </c>
    </row>
    <row r="203" spans="8:12" x14ac:dyDescent="0.25">
      <c r="H203" s="461">
        <v>41572</v>
      </c>
      <c r="I203" s="460">
        <v>1.5781275221953188</v>
      </c>
      <c r="J203" s="460">
        <v>1.0234539420430631</v>
      </c>
      <c r="K203" s="460">
        <v>1.5083248984881064</v>
      </c>
      <c r="L203" s="460">
        <v>0.65085887415822152</v>
      </c>
    </row>
    <row r="204" spans="8:12" x14ac:dyDescent="0.25">
      <c r="H204" s="461">
        <v>41579</v>
      </c>
      <c r="I204" s="460">
        <v>1.5798045018384004</v>
      </c>
      <c r="J204" s="460">
        <v>1.0294034320867735</v>
      </c>
      <c r="K204" s="460">
        <v>1.5120328732356065</v>
      </c>
      <c r="L204" s="460">
        <v>0.65592640409820879</v>
      </c>
    </row>
    <row r="205" spans="8:12" x14ac:dyDescent="0.25">
      <c r="H205" s="461">
        <v>41586</v>
      </c>
      <c r="I205" s="460">
        <v>1.5878486234418439</v>
      </c>
      <c r="J205" s="460">
        <v>1.023592223841131</v>
      </c>
      <c r="K205" s="460">
        <v>1.5238584423148909</v>
      </c>
      <c r="L205" s="460">
        <v>0.64267246522042543</v>
      </c>
    </row>
    <row r="206" spans="8:12" x14ac:dyDescent="0.25">
      <c r="H206" s="461">
        <v>41593</v>
      </c>
      <c r="I206" s="460">
        <v>1.6125728634203211</v>
      </c>
      <c r="J206" s="460">
        <v>1.0302095137877072</v>
      </c>
      <c r="K206" s="460">
        <v>1.5390344494186252</v>
      </c>
      <c r="L206" s="460">
        <v>0.65173524833704033</v>
      </c>
    </row>
    <row r="207" spans="8:12" x14ac:dyDescent="0.25">
      <c r="H207" s="461">
        <v>41600</v>
      </c>
      <c r="I207" s="460">
        <v>1.6184736794906287</v>
      </c>
      <c r="J207" s="460">
        <v>1.0306985591711186</v>
      </c>
      <c r="K207" s="460">
        <v>1.5474860804071555</v>
      </c>
      <c r="L207" s="460">
        <v>0.67021203555906539</v>
      </c>
    </row>
    <row r="208" spans="8:12" x14ac:dyDescent="0.25">
      <c r="H208" s="461">
        <v>41607</v>
      </c>
      <c r="I208" s="460">
        <v>1.6194152990763162</v>
      </c>
      <c r="J208" s="460">
        <v>1.0410393394851869</v>
      </c>
      <c r="K208" s="460">
        <v>1.5787512400481414</v>
      </c>
      <c r="L208" s="460">
        <v>0.67757394483419831</v>
      </c>
    </row>
    <row r="209" spans="8:12" x14ac:dyDescent="0.25">
      <c r="H209" s="461">
        <v>41614</v>
      </c>
      <c r="I209" s="460">
        <v>1.6187696170747019</v>
      </c>
      <c r="J209" s="460">
        <v>1.0050523447196589</v>
      </c>
      <c r="K209" s="460">
        <v>1.5396588797518391</v>
      </c>
      <c r="L209" s="460">
        <v>0.68264055934154766</v>
      </c>
    </row>
    <row r="210" spans="8:12" x14ac:dyDescent="0.25">
      <c r="H210" s="461">
        <v>41621</v>
      </c>
      <c r="I210" s="460">
        <v>1.5920724598690701</v>
      </c>
      <c r="J210" s="460">
        <v>0.98548378392963143</v>
      </c>
      <c r="K210" s="460">
        <v>1.5118029083010625</v>
      </c>
      <c r="L210" s="460">
        <v>0.67011957686262313</v>
      </c>
    </row>
    <row r="211" spans="8:12" x14ac:dyDescent="0.25">
      <c r="H211" s="461">
        <v>41628</v>
      </c>
      <c r="I211" s="460">
        <v>1.6306340238543628</v>
      </c>
      <c r="J211" s="460">
        <v>1.028462441314554</v>
      </c>
      <c r="K211" s="460">
        <v>1.5778918090518899</v>
      </c>
      <c r="L211" s="460">
        <v>0.6361628237313095</v>
      </c>
    </row>
    <row r="212" spans="8:12" x14ac:dyDescent="0.25">
      <c r="H212" s="461">
        <v>41635</v>
      </c>
      <c r="I212" s="460">
        <v>1.6513317191283294</v>
      </c>
      <c r="J212" s="460">
        <v>1.049380092817441</v>
      </c>
      <c r="K212" s="460">
        <v>1.6096521486614193</v>
      </c>
      <c r="L212" s="460">
        <v>0.64118458203939477</v>
      </c>
    </row>
    <row r="213" spans="8:12" x14ac:dyDescent="0.25">
      <c r="H213" s="461">
        <v>41642</v>
      </c>
      <c r="I213" s="460">
        <v>1.6423370101336203</v>
      </c>
      <c r="J213" s="460">
        <v>1.0369212400841832</v>
      </c>
      <c r="K213" s="460">
        <v>1.5837617898993357</v>
      </c>
      <c r="L213" s="460">
        <v>0.63565658948247239</v>
      </c>
    </row>
    <row r="214" spans="8:12" x14ac:dyDescent="0.25">
      <c r="H214" s="461">
        <v>41649</v>
      </c>
      <c r="I214" s="460">
        <v>1.652201596269393</v>
      </c>
      <c r="J214" s="460">
        <v>1.0469449840807297</v>
      </c>
      <c r="K214" s="460">
        <v>1.5901554865101226</v>
      </c>
      <c r="L214" s="460">
        <v>0.61434623310149494</v>
      </c>
    </row>
    <row r="215" spans="8:12" x14ac:dyDescent="0.25">
      <c r="H215" s="461">
        <v>41656</v>
      </c>
      <c r="I215" s="460">
        <v>1.6489104116222761</v>
      </c>
      <c r="J215" s="460">
        <v>1.063791754357563</v>
      </c>
      <c r="K215" s="460">
        <v>1.6354300428204778</v>
      </c>
      <c r="L215" s="460">
        <v>0.61179858406982435</v>
      </c>
    </row>
    <row r="216" spans="8:12" x14ac:dyDescent="0.25">
      <c r="H216" s="461">
        <v>41663</v>
      </c>
      <c r="I216" s="460">
        <v>1.6054972648192989</v>
      </c>
      <c r="J216" s="460">
        <v>1.0213291241703091</v>
      </c>
      <c r="K216" s="460">
        <v>1.5765220909016135</v>
      </c>
      <c r="L216" s="460">
        <v>0.62688582937739279</v>
      </c>
    </row>
    <row r="217" spans="8:12" x14ac:dyDescent="0.25">
      <c r="H217" s="461">
        <v>41670</v>
      </c>
      <c r="I217" s="460">
        <v>1.598592054524258</v>
      </c>
      <c r="J217" s="460">
        <v>1.0165263612325293</v>
      </c>
      <c r="K217" s="460">
        <v>1.5621635503900171</v>
      </c>
      <c r="L217" s="460">
        <v>0.6203835113493813</v>
      </c>
    </row>
    <row r="218" spans="8:12" x14ac:dyDescent="0.25">
      <c r="H218" s="461">
        <v>41677</v>
      </c>
      <c r="I218" s="460">
        <v>1.611532597973276</v>
      </c>
      <c r="J218" s="460">
        <v>1.0247996600291402</v>
      </c>
      <c r="K218" s="460">
        <v>1.5613981196589803</v>
      </c>
      <c r="L218" s="460">
        <v>0.62386642739291798</v>
      </c>
    </row>
    <row r="219" spans="8:12" x14ac:dyDescent="0.25">
      <c r="H219" s="461">
        <v>41684</v>
      </c>
      <c r="I219" s="460">
        <v>1.6488476369832303</v>
      </c>
      <c r="J219" s="460">
        <v>1.0519737197129135</v>
      </c>
      <c r="K219" s="460">
        <v>1.6219074332388295</v>
      </c>
      <c r="L219" s="460">
        <v>0.64563877211189391</v>
      </c>
    </row>
    <row r="220" spans="8:12" x14ac:dyDescent="0.25">
      <c r="H220" s="461">
        <v>41691</v>
      </c>
      <c r="I220" s="460">
        <v>1.6467132992556723</v>
      </c>
      <c r="J220" s="460">
        <v>1.0562267281852031</v>
      </c>
      <c r="K220" s="460">
        <v>1.6209926092291476</v>
      </c>
      <c r="L220" s="460">
        <v>0.64498118633356727</v>
      </c>
    </row>
    <row r="221" spans="8:12" x14ac:dyDescent="0.25">
      <c r="H221" s="461">
        <v>41698</v>
      </c>
      <c r="I221" s="460">
        <v>1.6675186081965745</v>
      </c>
      <c r="J221" s="460">
        <v>1.0621492364146565</v>
      </c>
      <c r="K221" s="460">
        <v>1.6268894472952262</v>
      </c>
      <c r="L221" s="460">
        <v>0.62746865482361291</v>
      </c>
    </row>
    <row r="222" spans="8:12" x14ac:dyDescent="0.25">
      <c r="H222" s="461">
        <v>41705</v>
      </c>
      <c r="I222" s="460">
        <v>1.6841897587660302</v>
      </c>
      <c r="J222" s="460">
        <v>1.0439634936053099</v>
      </c>
      <c r="K222" s="460">
        <v>1.5695946070704985</v>
      </c>
      <c r="L222" s="460">
        <v>0.627958716429178</v>
      </c>
    </row>
    <row r="223" spans="8:12" x14ac:dyDescent="0.25">
      <c r="H223" s="461">
        <v>41712</v>
      </c>
      <c r="I223" s="460">
        <v>1.6510895883777241</v>
      </c>
      <c r="J223" s="460">
        <v>1.0133829798715666</v>
      </c>
      <c r="K223" s="460">
        <v>1.5201873962430108</v>
      </c>
      <c r="L223" s="460">
        <v>0.61161244610008914</v>
      </c>
    </row>
    <row r="224" spans="8:12" x14ac:dyDescent="0.25">
      <c r="H224" s="461">
        <v>41719</v>
      </c>
      <c r="I224" s="460">
        <v>1.6738588467402027</v>
      </c>
      <c r="J224" s="460">
        <v>1.0443614753656034</v>
      </c>
      <c r="K224" s="460">
        <v>1.5682836390859818</v>
      </c>
      <c r="L224" s="460">
        <v>0.6248190876249069</v>
      </c>
    </row>
    <row r="225" spans="8:12" x14ac:dyDescent="0.25">
      <c r="H225" s="461">
        <v>41726</v>
      </c>
      <c r="I225" s="460">
        <v>1.6658774997758048</v>
      </c>
      <c r="J225" s="460">
        <v>1.0699739625492417</v>
      </c>
      <c r="K225" s="460">
        <v>1.6092828619052175</v>
      </c>
      <c r="L225" s="460">
        <v>0.62301660076060239</v>
      </c>
    </row>
    <row r="226" spans="8:12" x14ac:dyDescent="0.25">
      <c r="H226" s="461">
        <v>41733</v>
      </c>
      <c r="I226" s="460">
        <v>1.6725764505425522</v>
      </c>
      <c r="J226" s="460">
        <v>1.0895020506178834</v>
      </c>
      <c r="K226" s="460">
        <v>1.6275088418999468</v>
      </c>
      <c r="L226" s="460">
        <v>0.62824036453748222</v>
      </c>
    </row>
    <row r="227" spans="8:12" x14ac:dyDescent="0.25">
      <c r="H227" s="461">
        <v>41740</v>
      </c>
      <c r="I227" s="460">
        <v>1.6282754909873556</v>
      </c>
      <c r="J227" s="460">
        <v>1.0511237925638119</v>
      </c>
      <c r="K227" s="460">
        <v>1.5636423759909894</v>
      </c>
      <c r="L227" s="460">
        <v>0.65012256117302314</v>
      </c>
    </row>
    <row r="228" spans="8:12" x14ac:dyDescent="0.25">
      <c r="H228" s="461">
        <v>41747</v>
      </c>
      <c r="I228" s="460">
        <v>1.6723612232086809</v>
      </c>
      <c r="J228" s="460">
        <v>1.0643684906373103</v>
      </c>
      <c r="K228" s="460">
        <v>1.5794914921367098</v>
      </c>
      <c r="L228" s="460">
        <v>0.64011566186237445</v>
      </c>
    </row>
    <row r="229" spans="8:12" x14ac:dyDescent="0.25">
      <c r="H229" s="461">
        <v>41754</v>
      </c>
      <c r="I229" s="460">
        <v>1.6710608913998746</v>
      </c>
      <c r="J229" s="460">
        <v>1.0615320274135234</v>
      </c>
      <c r="K229" s="460">
        <v>1.5781217739864335</v>
      </c>
      <c r="L229" s="460">
        <v>0.62143198686415191</v>
      </c>
    </row>
    <row r="230" spans="8:12" x14ac:dyDescent="0.25">
      <c r="H230" s="461">
        <v>41761</v>
      </c>
      <c r="I230" s="460">
        <v>1.6869697784952025</v>
      </c>
      <c r="J230" s="460">
        <v>1.0718154713722949</v>
      </c>
      <c r="K230" s="460">
        <v>1.6040507400003021</v>
      </c>
      <c r="L230" s="460">
        <v>0.61833141651910395</v>
      </c>
    </row>
    <row r="231" spans="8:12" x14ac:dyDescent="0.25">
      <c r="H231" s="461">
        <v>41768</v>
      </c>
      <c r="I231" s="460">
        <v>1.684584342211461</v>
      </c>
      <c r="J231" s="460">
        <v>1.0739065619772274</v>
      </c>
      <c r="K231" s="460">
        <v>1.6083193591867635</v>
      </c>
      <c r="L231" s="460">
        <v>0.61368620616946667</v>
      </c>
    </row>
    <row r="232" spans="8:12" x14ac:dyDescent="0.25">
      <c r="H232" s="461">
        <v>41775</v>
      </c>
      <c r="I232" s="460">
        <v>1.6840283382656265</v>
      </c>
      <c r="J232" s="460">
        <v>1.070071771625924</v>
      </c>
      <c r="K232" s="460">
        <v>1.6163177746108641</v>
      </c>
      <c r="L232" s="460">
        <v>0.61837596757415536</v>
      </c>
    </row>
    <row r="233" spans="8:12" x14ac:dyDescent="0.25">
      <c r="H233" s="461">
        <v>41782</v>
      </c>
      <c r="I233" s="460">
        <v>1.7043583535108959</v>
      </c>
      <c r="J233" s="460">
        <v>1.0803788246721711</v>
      </c>
      <c r="K233" s="460">
        <v>1.6396348761126862</v>
      </c>
      <c r="L233" s="460">
        <v>0.62083695564942465</v>
      </c>
    </row>
    <row r="234" spans="8:12" x14ac:dyDescent="0.25">
      <c r="H234" s="461">
        <v>41789</v>
      </c>
      <c r="I234" s="460">
        <v>1.7250201775625504</v>
      </c>
      <c r="J234" s="460">
        <v>1.0943149317360099</v>
      </c>
      <c r="K234" s="460">
        <v>1.6690536019726627</v>
      </c>
      <c r="L234" s="460">
        <v>0.62225404537311357</v>
      </c>
    </row>
    <row r="235" spans="8:12" x14ac:dyDescent="0.25">
      <c r="H235" s="461">
        <v>41796</v>
      </c>
      <c r="I235" s="460">
        <v>1.7482198905927722</v>
      </c>
      <c r="J235" s="460">
        <v>1.1110706383897253</v>
      </c>
      <c r="K235" s="460">
        <v>1.6764259084873847</v>
      </c>
      <c r="L235" s="460">
        <v>0.61942932539632889</v>
      </c>
    </row>
    <row r="236" spans="8:12" x14ac:dyDescent="0.25">
      <c r="H236" s="461">
        <v>41803</v>
      </c>
      <c r="I236" s="460">
        <v>1.7363106447852212</v>
      </c>
      <c r="J236" s="460">
        <v>1.1072122389509471</v>
      </c>
      <c r="K236" s="460">
        <v>1.6639507304324181</v>
      </c>
      <c r="L236" s="460">
        <v>0.63186669836097886</v>
      </c>
    </row>
    <row r="237" spans="8:12" x14ac:dyDescent="0.25">
      <c r="H237" s="461">
        <v>41810</v>
      </c>
      <c r="I237" s="460">
        <v>1.7602636534839926</v>
      </c>
      <c r="J237" s="460">
        <v>1.1137958016297016</v>
      </c>
      <c r="K237" s="460">
        <v>1.6764343013682073</v>
      </c>
      <c r="L237" s="460">
        <v>0.6184278420903111</v>
      </c>
    </row>
    <row r="238" spans="8:12" x14ac:dyDescent="0.25">
      <c r="H238" s="461">
        <v>41817</v>
      </c>
      <c r="I238" s="460">
        <v>1.7585508026185994</v>
      </c>
      <c r="J238" s="460">
        <v>1.0886656143759106</v>
      </c>
      <c r="K238" s="460">
        <v>1.6475510413047236</v>
      </c>
      <c r="L238" s="460">
        <v>0.62142924056623783</v>
      </c>
    </row>
    <row r="239" spans="8:12" x14ac:dyDescent="0.25">
      <c r="H239" s="461">
        <v>41824</v>
      </c>
      <c r="I239" s="460">
        <v>1.7805039906734823</v>
      </c>
      <c r="J239" s="460">
        <v>1.1030401759214288</v>
      </c>
      <c r="K239" s="460">
        <v>1.6801003117115936</v>
      </c>
      <c r="L239" s="460">
        <v>0.62840636298918051</v>
      </c>
    </row>
    <row r="240" spans="8:12" x14ac:dyDescent="0.25">
      <c r="H240" s="461">
        <v>41831</v>
      </c>
      <c r="I240" s="460">
        <v>1.7644785221056409</v>
      </c>
      <c r="J240" s="460">
        <v>1.064786708758297</v>
      </c>
      <c r="K240" s="460">
        <v>1.6225687922476637</v>
      </c>
      <c r="L240" s="460">
        <v>0.62461830273296304</v>
      </c>
    </row>
    <row r="241" spans="8:12" x14ac:dyDescent="0.25">
      <c r="H241" s="461">
        <v>41838</v>
      </c>
      <c r="I241" s="460">
        <v>1.7740292350461844</v>
      </c>
      <c r="J241" s="460">
        <v>1.0672015811343154</v>
      </c>
      <c r="K241" s="460">
        <v>1.6315793890989907</v>
      </c>
      <c r="L241" s="460">
        <v>0.62831237857167488</v>
      </c>
    </row>
    <row r="242" spans="8:12" x14ac:dyDescent="0.25">
      <c r="H242" s="461">
        <v>41845</v>
      </c>
      <c r="I242" s="460">
        <v>1.7741368487131199</v>
      </c>
      <c r="J242" s="460">
        <v>1.0708373806054718</v>
      </c>
      <c r="K242" s="460">
        <v>1.6188205316722144</v>
      </c>
      <c r="L242" s="460">
        <v>0.64892395470561359</v>
      </c>
    </row>
    <row r="243" spans="8:12" x14ac:dyDescent="0.25">
      <c r="H243" s="461">
        <v>41852</v>
      </c>
      <c r="I243" s="460">
        <v>1.7264370908438706</v>
      </c>
      <c r="J243" s="460">
        <v>1.0362939129027036</v>
      </c>
      <c r="K243" s="460">
        <v>1.5459820761637149</v>
      </c>
      <c r="L243" s="460">
        <v>0.66683256340362729</v>
      </c>
    </row>
    <row r="244" spans="8:12" x14ac:dyDescent="0.25">
      <c r="H244" s="461">
        <v>41859</v>
      </c>
      <c r="I244" s="460">
        <v>1.7322123576360866</v>
      </c>
      <c r="J244" s="460">
        <v>1.0141216070368571</v>
      </c>
      <c r="K244" s="460">
        <v>1.5122829810841252</v>
      </c>
      <c r="L244" s="460">
        <v>0.6696160889117001</v>
      </c>
    </row>
    <row r="245" spans="8:12" x14ac:dyDescent="0.25">
      <c r="H245" s="461">
        <v>41866</v>
      </c>
      <c r="I245" s="460">
        <v>1.7532597973275941</v>
      </c>
      <c r="J245" s="460">
        <v>1.0231234148184123</v>
      </c>
      <c r="K245" s="460">
        <v>1.5262621633825324</v>
      </c>
      <c r="L245" s="460">
        <v>0.67947468813498602</v>
      </c>
    </row>
    <row r="246" spans="8:12" x14ac:dyDescent="0.25">
      <c r="H246" s="461">
        <v>41873</v>
      </c>
      <c r="I246" s="460">
        <v>1.783158461124563</v>
      </c>
      <c r="J246" s="460">
        <v>1.0450393934488156</v>
      </c>
      <c r="K246" s="460">
        <v>1.5676508158719447</v>
      </c>
      <c r="L246" s="460">
        <v>0.68377081350531665</v>
      </c>
    </row>
    <row r="247" spans="8:12" x14ac:dyDescent="0.25">
      <c r="H247" s="461">
        <v>41880</v>
      </c>
      <c r="I247" s="460">
        <v>1.7965832660747916</v>
      </c>
      <c r="J247" s="460">
        <v>1.0700414170848849</v>
      </c>
      <c r="K247" s="460">
        <v>1.5896401636276045</v>
      </c>
      <c r="L247" s="460">
        <v>0.67656574835550143</v>
      </c>
    </row>
    <row r="248" spans="8:12" x14ac:dyDescent="0.25">
      <c r="H248" s="461">
        <v>41887</v>
      </c>
      <c r="I248" s="460">
        <v>1.8004752936956328</v>
      </c>
      <c r="J248" s="460">
        <v>1.1046523393232961</v>
      </c>
      <c r="K248" s="460">
        <v>1.636111544743287</v>
      </c>
      <c r="L248" s="460">
        <v>0.70989726099503248</v>
      </c>
    </row>
    <row r="249" spans="8:12" x14ac:dyDescent="0.25">
      <c r="H249" s="461">
        <v>41894</v>
      </c>
      <c r="I249" s="460">
        <v>1.7805936687292621</v>
      </c>
      <c r="J249" s="460">
        <v>1.0911007231126222</v>
      </c>
      <c r="K249" s="460">
        <v>1.6200156779013768</v>
      </c>
      <c r="L249" s="460">
        <v>0.71158104676060419</v>
      </c>
    </row>
    <row r="250" spans="8:12" x14ac:dyDescent="0.25">
      <c r="H250" s="461">
        <v>41901</v>
      </c>
      <c r="I250" s="460">
        <v>1.8028876333961081</v>
      </c>
      <c r="J250" s="460">
        <v>1.1039777939668662</v>
      </c>
      <c r="K250" s="460">
        <v>1.6448804266269179</v>
      </c>
      <c r="L250" s="460">
        <v>0.71081849137311537</v>
      </c>
    </row>
    <row r="251" spans="8:12" x14ac:dyDescent="0.25">
      <c r="H251" s="461">
        <v>41908</v>
      </c>
      <c r="I251" s="460">
        <v>1.7781813290287867</v>
      </c>
      <c r="J251" s="460">
        <v>1.0858763693270734</v>
      </c>
      <c r="K251" s="460">
        <v>1.5930611018509657</v>
      </c>
      <c r="L251" s="460">
        <v>0.71639256070615243</v>
      </c>
    </row>
    <row r="252" spans="8:12" x14ac:dyDescent="0.25">
      <c r="H252" s="461">
        <v>41915</v>
      </c>
      <c r="I252" s="460">
        <v>1.7647744596897141</v>
      </c>
      <c r="J252" s="460">
        <v>1.0568000917381684</v>
      </c>
      <c r="K252" s="460">
        <v>1.5435649264867568</v>
      </c>
      <c r="L252" s="460">
        <v>0.72132125002937009</v>
      </c>
    </row>
    <row r="253" spans="8:12" x14ac:dyDescent="0.25">
      <c r="H253" s="461">
        <v>41922</v>
      </c>
      <c r="I253" s="460">
        <v>1.7093803246345622</v>
      </c>
      <c r="J253" s="460">
        <v>1.0089512168798229</v>
      </c>
      <c r="K253" s="460">
        <v>1.4752686980795409</v>
      </c>
      <c r="L253" s="460">
        <v>0.72457713877867247</v>
      </c>
    </row>
    <row r="254" spans="8:12" x14ac:dyDescent="0.25">
      <c r="H254" s="461">
        <v>41929</v>
      </c>
      <c r="I254" s="460">
        <v>1.6920096852300244</v>
      </c>
      <c r="J254" s="460">
        <v>0.99908261831525547</v>
      </c>
      <c r="K254" s="460">
        <v>1.485585227186891</v>
      </c>
      <c r="L254" s="460">
        <v>0.71439874842049733</v>
      </c>
    </row>
    <row r="255" spans="8:12" x14ac:dyDescent="0.25">
      <c r="H255" s="461">
        <v>41936</v>
      </c>
      <c r="I255" s="460">
        <v>1.7617971482378263</v>
      </c>
      <c r="J255" s="460">
        <v>1.0220610058820354</v>
      </c>
      <c r="K255" s="460">
        <v>1.5086706851780045</v>
      </c>
      <c r="L255" s="460">
        <v>0.70252741797036988</v>
      </c>
    </row>
    <row r="256" spans="8:12" x14ac:dyDescent="0.25">
      <c r="H256" s="461">
        <v>41943</v>
      </c>
      <c r="I256" s="460">
        <v>1.809748004663259</v>
      </c>
      <c r="J256" s="460">
        <v>1.0500377745399601</v>
      </c>
      <c r="K256" s="460">
        <v>1.5655861671895432</v>
      </c>
      <c r="L256" s="460">
        <v>0.73850331035699124</v>
      </c>
    </row>
    <row r="257" spans="8:12" x14ac:dyDescent="0.25">
      <c r="H257" s="461">
        <v>41950</v>
      </c>
      <c r="I257" s="460">
        <v>1.8221863509999106</v>
      </c>
      <c r="J257" s="460">
        <v>1.0337137769143598</v>
      </c>
      <c r="K257" s="460">
        <v>1.5597044363089452</v>
      </c>
      <c r="L257" s="460">
        <v>0.73789088592214114</v>
      </c>
    </row>
    <row r="258" spans="8:12" x14ac:dyDescent="0.25">
      <c r="H258" s="461">
        <v>41957</v>
      </c>
      <c r="I258" s="460">
        <v>1.8292709174065107</v>
      </c>
      <c r="J258" s="460">
        <v>1.0320510226107602</v>
      </c>
      <c r="K258" s="460">
        <v>1.5531764536049941</v>
      </c>
      <c r="L258" s="460">
        <v>0.75639879785385966</v>
      </c>
    </row>
    <row r="259" spans="8:12" x14ac:dyDescent="0.25">
      <c r="H259" s="461">
        <v>41964</v>
      </c>
      <c r="I259" s="460">
        <v>1.8505066810151558</v>
      </c>
      <c r="J259" s="460">
        <v>1.077323134207544</v>
      </c>
      <c r="K259" s="460">
        <v>1.633682645033177</v>
      </c>
      <c r="L259" s="460">
        <v>0.75882988179628641</v>
      </c>
    </row>
    <row r="260" spans="8:12" x14ac:dyDescent="0.25">
      <c r="H260" s="461">
        <v>41971</v>
      </c>
      <c r="I260" s="460">
        <v>1.8541476100798135</v>
      </c>
      <c r="J260" s="460">
        <v>1.0964498677891101</v>
      </c>
      <c r="K260" s="460">
        <v>1.6753616911990572</v>
      </c>
      <c r="L260" s="460">
        <v>0.81865157382704856</v>
      </c>
    </row>
    <row r="261" spans="8:12" x14ac:dyDescent="0.25">
      <c r="H261" s="461">
        <v>41978</v>
      </c>
      <c r="I261" s="460">
        <v>1.8611514662362121</v>
      </c>
      <c r="J261" s="460">
        <v>1.1053707301278939</v>
      </c>
      <c r="K261" s="460">
        <v>1.6931999200997747</v>
      </c>
      <c r="L261" s="460">
        <v>0.89640598094862622</v>
      </c>
    </row>
    <row r="262" spans="8:12" x14ac:dyDescent="0.25">
      <c r="H262" s="461">
        <v>41985</v>
      </c>
      <c r="I262" s="460">
        <v>1.7956506142946822</v>
      </c>
      <c r="J262" s="460">
        <v>1.0345232313420756</v>
      </c>
      <c r="K262" s="460">
        <v>1.6105485083332911</v>
      </c>
      <c r="L262" s="460">
        <v>0.89656648680449613</v>
      </c>
    </row>
    <row r="263" spans="8:12" x14ac:dyDescent="0.25">
      <c r="H263" s="461">
        <v>41992</v>
      </c>
      <c r="I263" s="460">
        <v>1.8569186620034079</v>
      </c>
      <c r="J263" s="460">
        <v>1.0594679186228482</v>
      </c>
      <c r="K263" s="460">
        <v>1.6428157779445161</v>
      </c>
      <c r="L263" s="460">
        <v>0.94857007896216783</v>
      </c>
    </row>
    <row r="264" spans="8:12" x14ac:dyDescent="0.25">
      <c r="H264" s="461">
        <v>41999</v>
      </c>
      <c r="I264" s="460">
        <v>1.8731683257106988</v>
      </c>
      <c r="J264" s="460">
        <v>1.0740988074038098</v>
      </c>
      <c r="K264" s="460">
        <v>1.665501734808466</v>
      </c>
      <c r="L264" s="460">
        <v>0.96352428139300772</v>
      </c>
    </row>
    <row r="265" spans="8:12" x14ac:dyDescent="0.25">
      <c r="H265" s="461">
        <v>42006</v>
      </c>
      <c r="I265" s="460">
        <v>1.8457537440588287</v>
      </c>
      <c r="J265" s="460">
        <v>1.0588473368949327</v>
      </c>
      <c r="K265" s="460">
        <v>1.6390843031307123</v>
      </c>
      <c r="L265" s="460">
        <v>0.98704327158536753</v>
      </c>
    </row>
    <row r="266" spans="8:12" x14ac:dyDescent="0.25">
      <c r="H266" s="461">
        <v>42013</v>
      </c>
      <c r="I266" s="460">
        <v>1.8337458523899204</v>
      </c>
      <c r="J266" s="460">
        <v>1.0262870325400679</v>
      </c>
      <c r="K266" s="460">
        <v>1.6195742123700991</v>
      </c>
      <c r="L266" s="460">
        <v>1.0025244580715067</v>
      </c>
    </row>
    <row r="267" spans="8:12" x14ac:dyDescent="0.25">
      <c r="H267" s="461">
        <v>42020</v>
      </c>
      <c r="I267" s="460">
        <v>1.8109765940274416</v>
      </c>
      <c r="J267" s="460">
        <v>1.0800280610868274</v>
      </c>
      <c r="K267" s="460">
        <v>1.7067376368669041</v>
      </c>
      <c r="L267" s="460">
        <v>1.0303179083950971</v>
      </c>
    </row>
    <row r="268" spans="8:12" x14ac:dyDescent="0.25">
      <c r="H268" s="461">
        <v>42027</v>
      </c>
      <c r="I268" s="460">
        <v>1.8400322841000809</v>
      </c>
      <c r="J268" s="460">
        <v>1.1408416976957532</v>
      </c>
      <c r="K268" s="460">
        <v>1.7876131150512888</v>
      </c>
      <c r="L268" s="460">
        <v>1.0227713868712922</v>
      </c>
    </row>
    <row r="269" spans="8:12" x14ac:dyDescent="0.25">
      <c r="H269" s="461">
        <v>42034</v>
      </c>
      <c r="I269" s="460">
        <v>1.7890682450004485</v>
      </c>
      <c r="J269" s="460">
        <v>1.1303491446764879</v>
      </c>
      <c r="K269" s="460">
        <v>1.7951230648115042</v>
      </c>
      <c r="L269" s="460">
        <v>0.97962369005403793</v>
      </c>
    </row>
    <row r="270" spans="8:12" x14ac:dyDescent="0.25">
      <c r="H270" s="461">
        <v>42041</v>
      </c>
      <c r="I270" s="460">
        <v>1.8433055331360415</v>
      </c>
      <c r="J270" s="460">
        <v>1.1461065242026873</v>
      </c>
      <c r="K270" s="460">
        <v>1.8206491725458795</v>
      </c>
      <c r="L270" s="460">
        <v>0.93859521979385063</v>
      </c>
    </row>
    <row r="271" spans="8:12" x14ac:dyDescent="0.25">
      <c r="H271" s="461">
        <v>42048</v>
      </c>
      <c r="I271" s="460">
        <v>1.880539861895794</v>
      </c>
      <c r="J271" s="460">
        <v>1.1627779126868492</v>
      </c>
      <c r="K271" s="460">
        <v>1.840290192247328</v>
      </c>
      <c r="L271" s="460">
        <v>0.97762926747995738</v>
      </c>
    </row>
    <row r="272" spans="8:12" x14ac:dyDescent="0.25">
      <c r="H272" s="461">
        <v>42055</v>
      </c>
      <c r="I272" s="460">
        <v>1.8924760111200791</v>
      </c>
      <c r="J272" s="460">
        <v>1.1772604014893961</v>
      </c>
      <c r="K272" s="460">
        <v>1.8549340907068985</v>
      </c>
      <c r="L272" s="460">
        <v>0.99077457501802635</v>
      </c>
    </row>
    <row r="273" spans="8:12" x14ac:dyDescent="0.25">
      <c r="H273" s="461">
        <v>42062</v>
      </c>
      <c r="I273" s="460">
        <v>1.8872746838848535</v>
      </c>
      <c r="J273" s="460">
        <v>1.2138443688953644</v>
      </c>
      <c r="K273" s="460">
        <v>1.9138554712350795</v>
      </c>
      <c r="L273" s="460">
        <v>1.0101198026693405</v>
      </c>
    </row>
    <row r="274" spans="8:12" x14ac:dyDescent="0.25">
      <c r="H274" s="461">
        <v>42069</v>
      </c>
      <c r="I274" s="460">
        <v>1.8574656981436646</v>
      </c>
      <c r="J274" s="460">
        <v>1.2201243861637256</v>
      </c>
      <c r="K274" s="460">
        <v>1.9389182919480379</v>
      </c>
      <c r="L274" s="460">
        <v>0.98902976040991852</v>
      </c>
    </row>
    <row r="275" spans="8:12" x14ac:dyDescent="0.25">
      <c r="H275" s="461">
        <v>42076</v>
      </c>
      <c r="I275" s="460">
        <v>1.8414491973814009</v>
      </c>
      <c r="J275" s="460">
        <v>1.2331397388160379</v>
      </c>
      <c r="K275" s="460">
        <v>1.9977758865819657</v>
      </c>
      <c r="L275" s="460">
        <v>1.0292242715368496</v>
      </c>
    </row>
    <row r="276" spans="8:12" x14ac:dyDescent="0.25">
      <c r="H276" s="461">
        <v>42083</v>
      </c>
      <c r="I276" s="460">
        <v>1.8905030938929244</v>
      </c>
      <c r="J276" s="460">
        <v>1.2567016081161297</v>
      </c>
      <c r="K276" s="460">
        <v>2.0208999518248643</v>
      </c>
      <c r="L276" s="460">
        <v>1.1038036531254853</v>
      </c>
    </row>
    <row r="277" spans="8:12" x14ac:dyDescent="0.25">
      <c r="H277" s="461">
        <v>42090</v>
      </c>
      <c r="I277" s="460">
        <v>1.8482826652318178</v>
      </c>
      <c r="J277" s="460">
        <v>1.2408363013329016</v>
      </c>
      <c r="K277" s="460">
        <v>1.9921895851063294</v>
      </c>
      <c r="L277" s="460">
        <v>1.1263165828486372</v>
      </c>
    </row>
    <row r="278" spans="8:12" x14ac:dyDescent="0.25">
      <c r="H278" s="461">
        <v>42097</v>
      </c>
      <c r="I278" s="460">
        <v>1.8536095417451353</v>
      </c>
      <c r="J278" s="460">
        <v>1.2530590631914089</v>
      </c>
      <c r="K278" s="460">
        <v>2.0088175605924028</v>
      </c>
      <c r="L278" s="460">
        <v>1.1790555725588692</v>
      </c>
    </row>
    <row r="279" spans="8:12" x14ac:dyDescent="0.25">
      <c r="H279" s="461">
        <v>42104</v>
      </c>
      <c r="I279" s="460">
        <v>1.8850865393238276</v>
      </c>
      <c r="J279" s="460">
        <v>1.2872888673034375</v>
      </c>
      <c r="K279" s="460">
        <v>2.0771926820793527</v>
      </c>
      <c r="L279" s="460">
        <v>1.2310460435153956</v>
      </c>
    </row>
    <row r="280" spans="8:12" x14ac:dyDescent="0.25">
      <c r="H280" s="461">
        <v>42111</v>
      </c>
      <c r="I280" s="460">
        <v>1.8663617612770156</v>
      </c>
      <c r="J280" s="460">
        <v>1.2391566833953915</v>
      </c>
      <c r="K280" s="460">
        <v>1.9620373214624427</v>
      </c>
      <c r="L280" s="460">
        <v>1.3082432573046183</v>
      </c>
    </row>
    <row r="281" spans="8:12" x14ac:dyDescent="0.25">
      <c r="H281" s="461">
        <v>42118</v>
      </c>
      <c r="I281" s="460">
        <v>1.8991032194422026</v>
      </c>
      <c r="J281" s="460">
        <v>1.2526172359829475</v>
      </c>
      <c r="K281" s="460">
        <v>1.982541129312472</v>
      </c>
      <c r="L281" s="460">
        <v>1.3407078552359237</v>
      </c>
    </row>
    <row r="282" spans="8:12" x14ac:dyDescent="0.25">
      <c r="H282" s="461">
        <v>42125</v>
      </c>
      <c r="I282" s="460">
        <v>1.890673482198906</v>
      </c>
      <c r="J282" s="460">
        <v>1.2194397226269496</v>
      </c>
      <c r="K282" s="460">
        <v>1.9227049247746089</v>
      </c>
      <c r="L282" s="460">
        <v>1.3553453179740009</v>
      </c>
    </row>
    <row r="283" spans="8:12" x14ac:dyDescent="0.25">
      <c r="H283" s="461">
        <v>42132</v>
      </c>
      <c r="I283" s="460">
        <v>1.8976773383553045</v>
      </c>
      <c r="J283" s="460">
        <v>1.2308698936916518</v>
      </c>
      <c r="K283" s="460">
        <v>1.9655673671364999</v>
      </c>
      <c r="L283" s="460">
        <v>1.2834112315650938</v>
      </c>
    </row>
    <row r="284" spans="8:12" x14ac:dyDescent="0.25">
      <c r="H284" s="461">
        <v>42139</v>
      </c>
      <c r="I284" s="460">
        <v>1.9036229934535021</v>
      </c>
      <c r="J284" s="460">
        <v>1.2050988883492526</v>
      </c>
      <c r="K284" s="460">
        <v>1.9214711712936619</v>
      </c>
      <c r="L284" s="460">
        <v>1.3147721228791331</v>
      </c>
    </row>
    <row r="285" spans="8:12" x14ac:dyDescent="0.25">
      <c r="H285" s="461">
        <v>42146</v>
      </c>
      <c r="I285" s="460">
        <v>1.9066092727109678</v>
      </c>
      <c r="J285" s="460">
        <v>1.2408734013275051</v>
      </c>
      <c r="K285" s="460">
        <v>1.9832394169969265</v>
      </c>
      <c r="L285" s="460">
        <v>1.4212384644044698</v>
      </c>
    </row>
    <row r="286" spans="8:12" x14ac:dyDescent="0.25">
      <c r="H286" s="461">
        <v>42153</v>
      </c>
      <c r="I286" s="460">
        <v>1.8898663796968882</v>
      </c>
      <c r="J286" s="460">
        <v>1.2043265339161406</v>
      </c>
      <c r="K286" s="460">
        <v>1.9158966198511773</v>
      </c>
      <c r="L286" s="460">
        <v>1.4072469919646373</v>
      </c>
    </row>
    <row r="287" spans="8:12" x14ac:dyDescent="0.25">
      <c r="H287" s="461">
        <v>42160</v>
      </c>
      <c r="I287" s="460">
        <v>1.8768092547753565</v>
      </c>
      <c r="J287" s="460">
        <v>1.1838304732610221</v>
      </c>
      <c r="K287" s="460">
        <v>1.8795269100937819</v>
      </c>
      <c r="L287" s="460">
        <v>1.5327683689950289</v>
      </c>
    </row>
    <row r="288" spans="8:12" x14ac:dyDescent="0.25">
      <c r="H288" s="461">
        <v>42167</v>
      </c>
      <c r="I288" s="460">
        <v>1.8779571338893375</v>
      </c>
      <c r="J288" s="460">
        <v>1.1813886190707463</v>
      </c>
      <c r="K288" s="460">
        <v>1.8794161240669214</v>
      </c>
      <c r="L288" s="460">
        <v>1.5764818031825931</v>
      </c>
    </row>
    <row r="289" spans="8:12" x14ac:dyDescent="0.25">
      <c r="H289" s="461">
        <v>42174</v>
      </c>
      <c r="I289" s="460">
        <v>1.8921980091471617</v>
      </c>
      <c r="J289" s="460">
        <v>1.1655469213749934</v>
      </c>
      <c r="K289" s="460">
        <v>1.8531648714294586</v>
      </c>
      <c r="L289" s="460">
        <v>1.3665468568772943</v>
      </c>
    </row>
    <row r="290" spans="8:12" x14ac:dyDescent="0.25">
      <c r="H290" s="461">
        <v>42181</v>
      </c>
      <c r="I290" s="460">
        <v>1.8845753744058829</v>
      </c>
      <c r="J290" s="460">
        <v>1.2213891587070314</v>
      </c>
      <c r="K290" s="460">
        <v>1.9290919070807377</v>
      </c>
      <c r="L290" s="460">
        <v>1.2794309304548874</v>
      </c>
    </row>
    <row r="291" spans="8:12" x14ac:dyDescent="0.25">
      <c r="H291" s="461">
        <v>42188</v>
      </c>
      <c r="I291" s="460">
        <v>1.8624159268227067</v>
      </c>
      <c r="J291" s="460">
        <v>1.1608116129728563</v>
      </c>
      <c r="K291" s="460">
        <v>1.8562349872344281</v>
      </c>
      <c r="L291" s="460">
        <v>1.1250407748954194</v>
      </c>
    </row>
    <row r="292" spans="8:12" x14ac:dyDescent="0.25">
      <c r="H292" s="461">
        <v>42195</v>
      </c>
      <c r="I292" s="460">
        <v>1.8622724419334589</v>
      </c>
      <c r="J292" s="460">
        <v>1.1901711996114619</v>
      </c>
      <c r="K292" s="460">
        <v>1.8994146804914198</v>
      </c>
      <c r="L292" s="460">
        <v>1.1832891433656003</v>
      </c>
    </row>
    <row r="293" spans="8:12" x14ac:dyDescent="0.25">
      <c r="H293" s="461">
        <v>42202</v>
      </c>
      <c r="I293" s="460">
        <v>1.9071294054344903</v>
      </c>
      <c r="J293" s="460">
        <v>1.2379054017592144</v>
      </c>
      <c r="K293" s="460">
        <v>1.9594724570830038</v>
      </c>
      <c r="L293" s="460">
        <v>1.2075630603401319</v>
      </c>
    </row>
    <row r="294" spans="8:12" x14ac:dyDescent="0.25">
      <c r="H294" s="461">
        <v>42209</v>
      </c>
      <c r="I294" s="460">
        <v>1.8649896870235856</v>
      </c>
      <c r="J294" s="460">
        <v>1.2141816415735793</v>
      </c>
      <c r="K294" s="460">
        <v>1.9047559098470315</v>
      </c>
      <c r="L294" s="460">
        <v>1.242214016555294</v>
      </c>
    </row>
    <row r="295" spans="8:12" x14ac:dyDescent="0.25">
      <c r="H295" s="461">
        <v>42216</v>
      </c>
      <c r="I295" s="460">
        <v>1.8866828087167073</v>
      </c>
      <c r="J295" s="460">
        <v>1.2144143597215478</v>
      </c>
      <c r="K295" s="460">
        <v>1.8983001059181559</v>
      </c>
      <c r="L295" s="460">
        <v>1.1179644806033555</v>
      </c>
    </row>
    <row r="296" spans="8:12" x14ac:dyDescent="0.25">
      <c r="H296" s="461">
        <v>42223</v>
      </c>
      <c r="I296" s="460">
        <v>1.8631243834633668</v>
      </c>
      <c r="J296" s="460">
        <v>1.2269305488101021</v>
      </c>
      <c r="K296" s="460">
        <v>1.928823334894409</v>
      </c>
      <c r="L296" s="460">
        <v>1.1425224868398929</v>
      </c>
    </row>
    <row r="297" spans="8:12" x14ac:dyDescent="0.25">
      <c r="H297" s="461">
        <v>42230</v>
      </c>
      <c r="I297" s="460">
        <v>1.8756524078557979</v>
      </c>
      <c r="J297" s="460">
        <v>1.1774290378285037</v>
      </c>
      <c r="K297" s="460">
        <v>1.8439394168290688</v>
      </c>
      <c r="L297" s="460">
        <v>1.2099990265899616</v>
      </c>
    </row>
    <row r="298" spans="8:12" x14ac:dyDescent="0.25">
      <c r="H298" s="461">
        <v>42237</v>
      </c>
      <c r="I298" s="460">
        <v>1.7674558335575288</v>
      </c>
      <c r="J298" s="460">
        <v>1.0952120770600615</v>
      </c>
      <c r="K298" s="460">
        <v>1.6994777949552071</v>
      </c>
      <c r="L298" s="460">
        <v>1.0703677811652177</v>
      </c>
    </row>
    <row r="299" spans="8:12" x14ac:dyDescent="0.25">
      <c r="H299" s="461">
        <v>42244</v>
      </c>
      <c r="I299" s="460">
        <v>1.7835799479867276</v>
      </c>
      <c r="J299" s="460">
        <v>1.1084770114942528</v>
      </c>
      <c r="K299" s="460">
        <v>1.7286866987946146</v>
      </c>
      <c r="L299" s="460">
        <v>0.98633259071403445</v>
      </c>
    </row>
    <row r="300" spans="8:12" x14ac:dyDescent="0.25">
      <c r="H300" s="461">
        <v>42251</v>
      </c>
      <c r="I300" s="460">
        <v>1.7229127432517264</v>
      </c>
      <c r="J300" s="460">
        <v>1.0726114348928821</v>
      </c>
      <c r="K300" s="460">
        <v>1.6849614682841427</v>
      </c>
      <c r="L300" s="460">
        <v>0.96430667115432078</v>
      </c>
    </row>
    <row r="301" spans="8:12" x14ac:dyDescent="0.25">
      <c r="H301" s="461">
        <v>42258</v>
      </c>
      <c r="I301" s="460">
        <v>1.758631512868801</v>
      </c>
      <c r="J301" s="460">
        <v>1.0752050617883546</v>
      </c>
      <c r="K301" s="460">
        <v>1.6993166516434097</v>
      </c>
      <c r="L301" s="460">
        <v>0.97653288432379581</v>
      </c>
    </row>
    <row r="302" spans="8:12" x14ac:dyDescent="0.25">
      <c r="H302" s="461">
        <v>42265</v>
      </c>
      <c r="I302" s="460">
        <v>1.7559232355842527</v>
      </c>
      <c r="J302" s="460">
        <v>1.0648710269278507</v>
      </c>
      <c r="K302" s="460">
        <v>1.6645029819905561</v>
      </c>
      <c r="L302" s="460">
        <v>0.94531144391495137</v>
      </c>
    </row>
    <row r="303" spans="8:12" x14ac:dyDescent="0.25">
      <c r="H303" s="461">
        <v>42272</v>
      </c>
      <c r="I303" s="460">
        <v>1.7319881624966371</v>
      </c>
      <c r="J303" s="460">
        <v>1.0499838109114457</v>
      </c>
      <c r="K303" s="460">
        <v>1.6262935527568096</v>
      </c>
      <c r="L303" s="460">
        <v>0.9436117906503203</v>
      </c>
    </row>
    <row r="304" spans="8:12" x14ac:dyDescent="0.25">
      <c r="H304" s="461">
        <v>42279</v>
      </c>
      <c r="I304" s="460">
        <v>1.7499417092637433</v>
      </c>
      <c r="J304" s="460">
        <v>1.0415587394096379</v>
      </c>
      <c r="K304" s="460">
        <v>1.6035555600317586</v>
      </c>
      <c r="L304" s="460">
        <v>0.93153875987561108</v>
      </c>
    </row>
    <row r="305" spans="8:12" x14ac:dyDescent="0.25">
      <c r="H305" s="461">
        <v>42286</v>
      </c>
      <c r="I305" s="460">
        <v>1.8069141781006191</v>
      </c>
      <c r="J305" s="460">
        <v>1.0962407587286169</v>
      </c>
      <c r="K305" s="460">
        <v>1.6947912103037719</v>
      </c>
      <c r="L305" s="460">
        <v>0.9713204108827852</v>
      </c>
    </row>
    <row r="306" spans="8:12" x14ac:dyDescent="0.25">
      <c r="H306" s="461">
        <v>42293</v>
      </c>
      <c r="I306" s="460">
        <v>1.8232535198636894</v>
      </c>
      <c r="J306" s="460">
        <v>1.1011716852841185</v>
      </c>
      <c r="K306" s="460">
        <v>1.6961055354406178</v>
      </c>
      <c r="L306" s="460">
        <v>1.0348514359628931</v>
      </c>
    </row>
    <row r="307" spans="8:12" x14ac:dyDescent="0.25">
      <c r="H307" s="461">
        <v>42300</v>
      </c>
      <c r="I307" s="460">
        <v>1.8609541745134968</v>
      </c>
      <c r="J307" s="460">
        <v>1.1554321137553289</v>
      </c>
      <c r="K307" s="460">
        <v>1.8119457551326663</v>
      </c>
      <c r="L307" s="460">
        <v>1.0412844862546264</v>
      </c>
    </row>
    <row r="308" spans="8:12" x14ac:dyDescent="0.25">
      <c r="H308" s="461">
        <v>42307</v>
      </c>
      <c r="I308" s="460">
        <v>1.8647296206618242</v>
      </c>
      <c r="J308" s="460">
        <v>1.15287558685446</v>
      </c>
      <c r="K308" s="460">
        <v>1.8212786386075872</v>
      </c>
      <c r="L308" s="460">
        <v>1.0321689131892178</v>
      </c>
    </row>
    <row r="309" spans="8:12" x14ac:dyDescent="0.25">
      <c r="H309" s="461">
        <v>42314</v>
      </c>
      <c r="I309" s="460">
        <v>1.8825217469285265</v>
      </c>
      <c r="J309" s="460">
        <v>1.16973247531164</v>
      </c>
      <c r="K309" s="460">
        <v>1.8444245253406251</v>
      </c>
      <c r="L309" s="460">
        <v>1.0954774881382816</v>
      </c>
    </row>
    <row r="310" spans="8:12" x14ac:dyDescent="0.25">
      <c r="H310" s="461">
        <v>42321</v>
      </c>
      <c r="I310" s="460">
        <v>1.8142229396466685</v>
      </c>
      <c r="J310" s="460">
        <v>1.1334554260428471</v>
      </c>
      <c r="K310" s="460">
        <v>1.7974865000511964</v>
      </c>
      <c r="L310" s="460">
        <v>1.0926722973911085</v>
      </c>
    </row>
    <row r="311" spans="8:12" x14ac:dyDescent="0.25">
      <c r="H311" s="461">
        <v>42328</v>
      </c>
      <c r="I311" s="460">
        <v>1.8735270379338178</v>
      </c>
      <c r="J311" s="460">
        <v>1.1644170579029733</v>
      </c>
      <c r="K311" s="460">
        <v>1.8665481591894491</v>
      </c>
      <c r="L311" s="460">
        <v>1.1078260641370414</v>
      </c>
    </row>
    <row r="312" spans="8:12" x14ac:dyDescent="0.25">
      <c r="H312" s="461">
        <v>42335</v>
      </c>
      <c r="I312" s="460">
        <v>1.8743700116581474</v>
      </c>
      <c r="J312" s="460">
        <v>1.1767410015649451</v>
      </c>
      <c r="K312" s="460">
        <v>1.89574363441954</v>
      </c>
      <c r="L312" s="460">
        <v>1.0485679734671003</v>
      </c>
    </row>
    <row r="313" spans="8:12" x14ac:dyDescent="0.25">
      <c r="H313" s="461">
        <v>42342</v>
      </c>
      <c r="I313" s="460">
        <v>1.8757869249394674</v>
      </c>
      <c r="J313" s="460">
        <v>1.1233709729642221</v>
      </c>
      <c r="K313" s="460">
        <v>1.8048218778902982</v>
      </c>
      <c r="L313" s="460">
        <v>1.0756309085455331</v>
      </c>
    </row>
    <row r="314" spans="8:12" x14ac:dyDescent="0.25">
      <c r="H314" s="461">
        <v>42349</v>
      </c>
      <c r="I314" s="460">
        <v>1.8046542910949692</v>
      </c>
      <c r="J314" s="460">
        <v>1.0803552155846958</v>
      </c>
      <c r="K314" s="460">
        <v>1.7356578256060078</v>
      </c>
      <c r="L314" s="460">
        <v>1.0480428202770771</v>
      </c>
    </row>
    <row r="315" spans="8:12" x14ac:dyDescent="0.25">
      <c r="H315" s="461">
        <v>42356</v>
      </c>
      <c r="I315" s="460">
        <v>1.7985382476907901</v>
      </c>
      <c r="J315" s="460">
        <v>1.0997517673088337</v>
      </c>
      <c r="K315" s="460">
        <v>1.7806654883061992</v>
      </c>
      <c r="L315" s="460">
        <v>1.0921001519923323</v>
      </c>
    </row>
    <row r="316" spans="8:12" x14ac:dyDescent="0.25">
      <c r="H316" s="461">
        <v>42363</v>
      </c>
      <c r="I316" s="460">
        <v>1.8482557618150839</v>
      </c>
      <c r="J316" s="460">
        <v>1.1077619934164373</v>
      </c>
      <c r="K316" s="460">
        <v>1.8007160805917986</v>
      </c>
      <c r="L316" s="460">
        <v>1.1070369612030493</v>
      </c>
    </row>
    <row r="317" spans="8:12" x14ac:dyDescent="0.25">
      <c r="H317" s="461">
        <v>42370</v>
      </c>
      <c r="I317" s="460">
        <v>1.8329656533046366</v>
      </c>
      <c r="J317" s="460">
        <v>1.1020452215206951</v>
      </c>
      <c r="K317" s="460">
        <v>1.8032960521567185</v>
      </c>
      <c r="L317" s="460">
        <v>1.0799609049234713</v>
      </c>
    </row>
    <row r="318" spans="8:12" x14ac:dyDescent="0.25">
      <c r="H318" s="461">
        <v>42377</v>
      </c>
      <c r="I318" s="460">
        <v>1.7236391355035423</v>
      </c>
      <c r="J318" s="460">
        <v>1.0231065511845017</v>
      </c>
      <c r="K318" s="460">
        <v>1.6532867360590053</v>
      </c>
      <c r="L318" s="460">
        <v>0.97231518101612402</v>
      </c>
    </row>
    <row r="319" spans="8:12" x14ac:dyDescent="0.25">
      <c r="H319" s="461">
        <v>42384</v>
      </c>
      <c r="I319" s="460">
        <v>1.6862433862433863</v>
      </c>
      <c r="J319" s="460">
        <v>0.99579083697587822</v>
      </c>
      <c r="K319" s="460">
        <v>1.6022462706234064</v>
      </c>
      <c r="L319" s="460">
        <v>0.8852142066601385</v>
      </c>
    </row>
    <row r="320" spans="8:12" x14ac:dyDescent="0.25">
      <c r="H320" s="461">
        <v>42391</v>
      </c>
      <c r="I320" s="460">
        <v>1.7100708456640663</v>
      </c>
      <c r="J320" s="460">
        <v>1.019646133506017</v>
      </c>
      <c r="K320" s="460">
        <v>1.6391094817731806</v>
      </c>
      <c r="L320" s="460">
        <v>0.88997232036846774</v>
      </c>
    </row>
    <row r="321" spans="8:12" x14ac:dyDescent="0.25">
      <c r="H321" s="461">
        <v>42398</v>
      </c>
      <c r="I321" s="460">
        <v>1.739969509461035</v>
      </c>
      <c r="J321" s="460">
        <v>1.0270256597053586</v>
      </c>
      <c r="K321" s="460">
        <v>1.6446873903679942</v>
      </c>
      <c r="L321" s="460">
        <v>0.83536279663450341</v>
      </c>
    </row>
    <row r="322" spans="8:12" x14ac:dyDescent="0.25">
      <c r="H322" s="461">
        <v>42405</v>
      </c>
      <c r="I322" s="460">
        <v>1.6859922876872031</v>
      </c>
      <c r="J322" s="460">
        <v>0.9711395769251524</v>
      </c>
      <c r="K322" s="460">
        <v>1.5587644336567947</v>
      </c>
      <c r="L322" s="460">
        <v>0.84326359058923039</v>
      </c>
    </row>
    <row r="323" spans="8:12" x14ac:dyDescent="0.25">
      <c r="H323" s="461">
        <v>42412</v>
      </c>
      <c r="I323" s="460">
        <v>1.6722984485696351</v>
      </c>
      <c r="J323" s="460">
        <v>0.92957746478873238</v>
      </c>
      <c r="K323" s="460">
        <v>1.5052648541401241</v>
      </c>
      <c r="L323" s="460">
        <v>0.84326359058923039</v>
      </c>
    </row>
    <row r="324" spans="8:12" x14ac:dyDescent="0.25">
      <c r="H324" s="461">
        <v>42419</v>
      </c>
      <c r="I324" s="460">
        <v>1.719827818132903</v>
      </c>
      <c r="J324" s="460">
        <v>0.96832672278884035</v>
      </c>
      <c r="K324" s="460">
        <v>1.5758556961642853</v>
      </c>
      <c r="L324" s="460">
        <v>0.87271885629507939</v>
      </c>
    </row>
    <row r="325" spans="8:12" x14ac:dyDescent="0.25">
      <c r="H325" s="461">
        <v>42426</v>
      </c>
      <c r="I325" s="460">
        <v>1.7469733656174335</v>
      </c>
      <c r="J325" s="460">
        <v>0.98792563811990708</v>
      </c>
      <c r="K325" s="460">
        <v>1.5968798626253264</v>
      </c>
      <c r="L325" s="460">
        <v>0.84439811677197696</v>
      </c>
    </row>
    <row r="326" spans="8:12" x14ac:dyDescent="0.25">
      <c r="H326" s="461">
        <v>42433</v>
      </c>
      <c r="I326" s="460">
        <v>1.7935521477894361</v>
      </c>
      <c r="J326" s="460">
        <v>1.0244151691759753</v>
      </c>
      <c r="K326" s="460">
        <v>1.6490617598528223</v>
      </c>
      <c r="L326" s="460">
        <v>0.87702932344340589</v>
      </c>
    </row>
    <row r="327" spans="8:12" x14ac:dyDescent="0.25">
      <c r="H327" s="461">
        <v>42440</v>
      </c>
      <c r="I327" s="460">
        <v>1.8134606761725407</v>
      </c>
      <c r="J327" s="460">
        <v>1.0367087582969079</v>
      </c>
      <c r="K327" s="460">
        <v>1.6502300488633519</v>
      </c>
      <c r="L327" s="460">
        <v>0.85754922205008699</v>
      </c>
    </row>
    <row r="328" spans="8:12" x14ac:dyDescent="0.25">
      <c r="H328" s="461">
        <v>42447</v>
      </c>
      <c r="I328" s="460">
        <v>1.8380234956506143</v>
      </c>
      <c r="J328" s="460">
        <v>1.0319768226215531</v>
      </c>
      <c r="K328" s="460">
        <v>1.6703175698245718</v>
      </c>
      <c r="L328" s="460">
        <v>0.90174692010317536</v>
      </c>
    </row>
    <row r="329" spans="8:12" x14ac:dyDescent="0.25">
      <c r="H329" s="461">
        <v>42454</v>
      </c>
      <c r="I329" s="460">
        <v>1.8257914088422564</v>
      </c>
      <c r="J329" s="460">
        <v>1.0073424262047379</v>
      </c>
      <c r="K329" s="460">
        <v>1.6536241298680807</v>
      </c>
      <c r="L329" s="460">
        <v>0.90915704216391191</v>
      </c>
    </row>
    <row r="330" spans="8:12" x14ac:dyDescent="0.25">
      <c r="H330" s="461">
        <v>42461</v>
      </c>
      <c r="I330" s="460">
        <v>1.8588288045915169</v>
      </c>
      <c r="J330" s="460">
        <v>0.99606065511845021</v>
      </c>
      <c r="K330" s="460">
        <v>1.6441049244388937</v>
      </c>
      <c r="L330" s="460">
        <v>0.91834066238874823</v>
      </c>
    </row>
    <row r="331" spans="8:12" x14ac:dyDescent="0.25">
      <c r="H331" s="461">
        <v>42468</v>
      </c>
      <c r="I331" s="460">
        <v>1.8362478701461753</v>
      </c>
      <c r="J331" s="460">
        <v>0.98213129350817552</v>
      </c>
      <c r="K331" s="460">
        <v>1.6151696285143089</v>
      </c>
      <c r="L331" s="460">
        <v>0.91084265879475967</v>
      </c>
    </row>
    <row r="332" spans="8:12" x14ac:dyDescent="0.25">
      <c r="H332" s="461">
        <v>42475</v>
      </c>
      <c r="I332" s="460">
        <v>1.8659582100260068</v>
      </c>
      <c r="J332" s="460">
        <v>1.0301454319788463</v>
      </c>
      <c r="K332" s="460">
        <v>1.6872325818347844</v>
      </c>
      <c r="L332" s="460">
        <v>0.9392692833596622</v>
      </c>
    </row>
    <row r="333" spans="8:12" x14ac:dyDescent="0.25">
      <c r="H333" s="461">
        <v>42482</v>
      </c>
      <c r="I333" s="460">
        <v>1.8756882790781098</v>
      </c>
      <c r="J333" s="460">
        <v>1.0594139549943338</v>
      </c>
      <c r="K333" s="460">
        <v>1.7412693057241124</v>
      </c>
      <c r="L333" s="460">
        <v>0.90299495993303902</v>
      </c>
    </row>
    <row r="334" spans="8:12" x14ac:dyDescent="0.25">
      <c r="H334" s="461">
        <v>42489</v>
      </c>
      <c r="I334" s="460">
        <v>1.8521208860191913</v>
      </c>
      <c r="J334" s="460">
        <v>1.0213324968970914</v>
      </c>
      <c r="K334" s="460">
        <v>1.6851175758674459</v>
      </c>
      <c r="L334" s="460">
        <v>0.89661256358061103</v>
      </c>
    </row>
    <row r="335" spans="8:12" x14ac:dyDescent="0.25">
      <c r="H335" s="461">
        <v>42496</v>
      </c>
      <c r="I335" s="460">
        <v>1.8448031566675636</v>
      </c>
      <c r="J335" s="460">
        <v>0.99051589228859749</v>
      </c>
      <c r="K335" s="460">
        <v>1.6567462815341516</v>
      </c>
      <c r="L335" s="460">
        <v>0.88896076730343143</v>
      </c>
    </row>
    <row r="336" spans="8:12" x14ac:dyDescent="0.25">
      <c r="H336" s="461">
        <v>42503</v>
      </c>
      <c r="I336" s="460">
        <v>1.8353600573939557</v>
      </c>
      <c r="J336" s="460">
        <v>0.99719051859047003</v>
      </c>
      <c r="K336" s="460">
        <v>1.6706700708191282</v>
      </c>
      <c r="L336" s="460">
        <v>0.86267594996733421</v>
      </c>
    </row>
    <row r="337" spans="8:12" x14ac:dyDescent="0.25">
      <c r="H337" s="461">
        <v>42510</v>
      </c>
      <c r="I337" s="460">
        <v>1.8404806743789797</v>
      </c>
      <c r="J337" s="460">
        <v>0.99905563650099827</v>
      </c>
      <c r="K337" s="460">
        <v>1.6644794819242525</v>
      </c>
      <c r="L337" s="460">
        <v>0.86217978547751561</v>
      </c>
    </row>
    <row r="338" spans="8:12" x14ac:dyDescent="0.25">
      <c r="H338" s="461">
        <v>42517</v>
      </c>
      <c r="I338" s="460">
        <v>1.8823961976504351</v>
      </c>
      <c r="J338" s="460">
        <v>1.0382871944309535</v>
      </c>
      <c r="K338" s="460">
        <v>1.726635478721529</v>
      </c>
      <c r="L338" s="460">
        <v>0.86082586060585153</v>
      </c>
    </row>
    <row r="339" spans="8:12" x14ac:dyDescent="0.25">
      <c r="H339" s="461">
        <v>42524</v>
      </c>
      <c r="I339" s="460">
        <v>1.8824589722894811</v>
      </c>
      <c r="J339" s="460">
        <v>1.0109917165830231</v>
      </c>
      <c r="K339" s="460">
        <v>1.695909142029365</v>
      </c>
      <c r="L339" s="460">
        <v>0.89672180520875056</v>
      </c>
    </row>
    <row r="340" spans="8:12" x14ac:dyDescent="0.25">
      <c r="H340" s="461">
        <v>42531</v>
      </c>
      <c r="I340" s="460">
        <v>1.8797148237826207</v>
      </c>
      <c r="J340" s="460">
        <v>0.98183786627812852</v>
      </c>
      <c r="K340" s="460">
        <v>1.6508158719447816</v>
      </c>
      <c r="L340" s="460">
        <v>0.89320562844603169</v>
      </c>
    </row>
    <row r="341" spans="8:12" x14ac:dyDescent="0.25">
      <c r="H341" s="461">
        <v>42538</v>
      </c>
      <c r="I341" s="460">
        <v>1.8574298269213523</v>
      </c>
      <c r="J341" s="460">
        <v>0.96094719658949868</v>
      </c>
      <c r="K341" s="460">
        <v>1.6166971328240534</v>
      </c>
      <c r="L341" s="460">
        <v>0.88037309372596029</v>
      </c>
    </row>
    <row r="342" spans="8:12" x14ac:dyDescent="0.25">
      <c r="H342" s="461">
        <v>42545</v>
      </c>
      <c r="I342" s="460">
        <v>1.8271096762622188</v>
      </c>
      <c r="J342" s="460">
        <v>0.93629930926555505</v>
      </c>
      <c r="K342" s="460">
        <v>1.6042420976830611</v>
      </c>
      <c r="L342" s="460">
        <v>0.87096885423535586</v>
      </c>
    </row>
    <row r="343" spans="8:12" x14ac:dyDescent="0.25">
      <c r="H343" s="461">
        <v>42552</v>
      </c>
      <c r="I343" s="460">
        <v>1.8858846740202673</v>
      </c>
      <c r="J343" s="460">
        <v>0.97237736765420102</v>
      </c>
      <c r="K343" s="460">
        <v>1.6409962013821398</v>
      </c>
      <c r="L343" s="460">
        <v>0.89482808022485472</v>
      </c>
    </row>
    <row r="344" spans="8:12" x14ac:dyDescent="0.25">
      <c r="H344" s="461">
        <v>42559</v>
      </c>
      <c r="I344" s="460">
        <v>1.9100529100529102</v>
      </c>
      <c r="J344" s="460">
        <v>0.95718323350062062</v>
      </c>
      <c r="K344" s="460">
        <v>1.6164117748760791</v>
      </c>
      <c r="L344" s="460">
        <v>0.91179959104572617</v>
      </c>
    </row>
    <row r="345" spans="8:12" x14ac:dyDescent="0.25">
      <c r="H345" s="461">
        <v>42566</v>
      </c>
      <c r="I345" s="460">
        <v>1.9386064030131827</v>
      </c>
      <c r="J345" s="460">
        <v>0.99787180940046416</v>
      </c>
      <c r="K345" s="460">
        <v>1.6898058390950459</v>
      </c>
      <c r="L345" s="460">
        <v>0.93200074821360945</v>
      </c>
    </row>
    <row r="346" spans="8:12" x14ac:dyDescent="0.25">
      <c r="H346" s="461">
        <v>42573</v>
      </c>
      <c r="I346" s="460">
        <v>1.9505246166263119</v>
      </c>
      <c r="J346" s="460">
        <v>1.0024519723706222</v>
      </c>
      <c r="K346" s="460">
        <v>1.7033284486766942</v>
      </c>
      <c r="L346" s="460">
        <v>0.91934336627161672</v>
      </c>
    </row>
    <row r="347" spans="8:12" x14ac:dyDescent="0.25">
      <c r="H347" s="461">
        <v>42580</v>
      </c>
      <c r="I347" s="460">
        <v>1.9492422204286612</v>
      </c>
      <c r="J347" s="460">
        <v>1.0087016350979441</v>
      </c>
      <c r="K347" s="460">
        <v>1.7352281101078819</v>
      </c>
      <c r="L347" s="460">
        <v>0.90912805346370718</v>
      </c>
    </row>
    <row r="348" spans="8:12" x14ac:dyDescent="0.25">
      <c r="H348" s="461">
        <v>42587</v>
      </c>
      <c r="I348" s="460">
        <v>1.957555376199444</v>
      </c>
      <c r="J348" s="460">
        <v>1.0029511359343801</v>
      </c>
      <c r="K348" s="460">
        <v>1.7402151598927724</v>
      </c>
      <c r="L348" s="460">
        <v>0.90832155730959219</v>
      </c>
    </row>
    <row r="349" spans="8:12" x14ac:dyDescent="0.25">
      <c r="H349" s="461">
        <v>42594</v>
      </c>
      <c r="I349" s="460">
        <v>1.9586135772576454</v>
      </c>
      <c r="J349" s="460">
        <v>1.0269750688036263</v>
      </c>
      <c r="K349" s="460">
        <v>1.7983308238619673</v>
      </c>
      <c r="L349" s="460">
        <v>0.93089368501000413</v>
      </c>
    </row>
    <row r="350" spans="8:12" x14ac:dyDescent="0.25">
      <c r="H350" s="461">
        <v>42601</v>
      </c>
      <c r="I350" s="460">
        <v>1.9584521567572415</v>
      </c>
      <c r="J350" s="460">
        <v>1.001092763477416</v>
      </c>
      <c r="K350" s="460">
        <v>1.7699511366478498</v>
      </c>
      <c r="L350" s="460">
        <v>0.94841933772110365</v>
      </c>
    </row>
    <row r="351" spans="8:12" x14ac:dyDescent="0.25">
      <c r="H351" s="461">
        <v>42608</v>
      </c>
      <c r="I351" s="460">
        <v>1.9451529010851045</v>
      </c>
      <c r="J351" s="460">
        <v>1.0153121795909557</v>
      </c>
      <c r="K351" s="460">
        <v>1.7772378357781795</v>
      </c>
      <c r="L351" s="460">
        <v>0.93688702249126454</v>
      </c>
    </row>
    <row r="352" spans="8:12" x14ac:dyDescent="0.25">
      <c r="H352" s="461">
        <v>42615</v>
      </c>
      <c r="I352" s="460">
        <v>1.9549636803874093</v>
      </c>
      <c r="J352" s="460">
        <v>1.0387121580055041</v>
      </c>
      <c r="K352" s="460">
        <v>1.7933605598387223</v>
      </c>
      <c r="L352" s="460">
        <v>0.93598471105436776</v>
      </c>
    </row>
    <row r="353" spans="8:12" x14ac:dyDescent="0.25">
      <c r="H353" s="461">
        <v>42622</v>
      </c>
      <c r="I353" s="460">
        <v>1.9081786386871133</v>
      </c>
      <c r="J353" s="460">
        <v>1.0297609411256812</v>
      </c>
      <c r="K353" s="460">
        <v>1.7748324361343735</v>
      </c>
      <c r="L353" s="460">
        <v>0.93949478493283312</v>
      </c>
    </row>
    <row r="354" spans="8:12" x14ac:dyDescent="0.25">
      <c r="H354" s="461">
        <v>42629</v>
      </c>
      <c r="I354" s="460">
        <v>1.918357098018115</v>
      </c>
      <c r="J354" s="460">
        <v>0.98997962873023582</v>
      </c>
      <c r="K354" s="460">
        <v>1.7249334024906713</v>
      </c>
      <c r="L354" s="460">
        <v>0.91630199390382894</v>
      </c>
    </row>
    <row r="355" spans="8:12" x14ac:dyDescent="0.25">
      <c r="H355" s="461">
        <v>42636</v>
      </c>
      <c r="I355" s="460">
        <v>1.9412519056586854</v>
      </c>
      <c r="J355" s="460">
        <v>1.0227153148777723</v>
      </c>
      <c r="K355" s="460">
        <v>1.7838178543432317</v>
      </c>
      <c r="L355" s="460">
        <v>0.92577580627492462</v>
      </c>
    </row>
    <row r="356" spans="8:12" x14ac:dyDescent="0.25">
      <c r="H356" s="461">
        <v>42643</v>
      </c>
      <c r="I356" s="460">
        <v>1.9444623800556005</v>
      </c>
      <c r="J356" s="460">
        <v>1.0125735254438508</v>
      </c>
      <c r="K356" s="460">
        <v>1.7643547637152261</v>
      </c>
      <c r="L356" s="460">
        <v>0.91686773127413879</v>
      </c>
    </row>
    <row r="357" spans="8:12" x14ac:dyDescent="0.25">
      <c r="H357" s="461">
        <v>42650</v>
      </c>
      <c r="I357" s="460">
        <v>1.9314321585508025</v>
      </c>
      <c r="J357" s="460">
        <v>1.0120102800712321</v>
      </c>
      <c r="K357" s="460">
        <v>1.7609707541674851</v>
      </c>
      <c r="L357" s="460">
        <v>0.91686773127413879</v>
      </c>
    </row>
    <row r="358" spans="8:12" x14ac:dyDescent="0.25">
      <c r="H358" s="461">
        <v>42657</v>
      </c>
      <c r="I358" s="460">
        <v>1.9128149941709265</v>
      </c>
      <c r="J358" s="460">
        <v>1.0203139334088824</v>
      </c>
      <c r="K358" s="460">
        <v>1.7759973679925738</v>
      </c>
      <c r="L358" s="460">
        <v>0.93490358510884042</v>
      </c>
    </row>
    <row r="359" spans="8:12" x14ac:dyDescent="0.25">
      <c r="H359" s="461">
        <v>42664</v>
      </c>
      <c r="I359" s="460">
        <v>1.9201506591337101</v>
      </c>
      <c r="J359" s="460">
        <v>1.0380072581080353</v>
      </c>
      <c r="K359" s="460">
        <v>1.7978776082975376</v>
      </c>
      <c r="L359" s="460">
        <v>0.94318275788729122</v>
      </c>
    </row>
    <row r="360" spans="8:12" x14ac:dyDescent="0.25">
      <c r="H360" s="461">
        <v>42671</v>
      </c>
      <c r="I360" s="460">
        <v>1.9069231459061968</v>
      </c>
      <c r="J360" s="460">
        <v>1.0385435216663967</v>
      </c>
      <c r="K360" s="460">
        <v>1.795436958554276</v>
      </c>
      <c r="L360" s="460">
        <v>0.94725033024232419</v>
      </c>
    </row>
    <row r="361" spans="8:12" x14ac:dyDescent="0.25">
      <c r="H361" s="461">
        <v>42678</v>
      </c>
      <c r="I361" s="460">
        <v>1.8699488835082057</v>
      </c>
      <c r="J361" s="460">
        <v>0.99648224596621882</v>
      </c>
      <c r="K361" s="460">
        <v>1.7220731087062708</v>
      </c>
      <c r="L361" s="460">
        <v>0.95367239534240078</v>
      </c>
    </row>
    <row r="362" spans="8:12" x14ac:dyDescent="0.25">
      <c r="H362" s="461">
        <v>42685</v>
      </c>
      <c r="I362" s="460">
        <v>1.9410366783248139</v>
      </c>
      <c r="J362" s="460">
        <v>1.0219429604446604</v>
      </c>
      <c r="K362" s="460">
        <v>1.7906966594655749</v>
      </c>
      <c r="L362" s="460">
        <v>0.97525402492845126</v>
      </c>
    </row>
    <row r="363" spans="8:12" x14ac:dyDescent="0.25">
      <c r="H363" s="461">
        <v>42692</v>
      </c>
      <c r="I363" s="460">
        <v>1.9566854990583806</v>
      </c>
      <c r="J363" s="460">
        <v>1.0188434245318654</v>
      </c>
      <c r="K363" s="460">
        <v>1.7901276221457909</v>
      </c>
      <c r="L363" s="460">
        <v>0.9742815303226382</v>
      </c>
    </row>
    <row r="364" spans="8:12" x14ac:dyDescent="0.25">
      <c r="H364" s="461">
        <v>42699</v>
      </c>
      <c r="I364" s="460">
        <v>1.9848892476011122</v>
      </c>
      <c r="J364" s="460">
        <v>1.0281352868166855</v>
      </c>
      <c r="K364" s="460">
        <v>1.7959539600129586</v>
      </c>
      <c r="L364" s="460">
        <v>0.9953615028230417</v>
      </c>
    </row>
    <row r="365" spans="8:12" x14ac:dyDescent="0.25">
      <c r="H365" s="461">
        <v>42706</v>
      </c>
      <c r="I365" s="460">
        <v>1.9656981436642453</v>
      </c>
      <c r="J365" s="460">
        <v>1.0169209702660407</v>
      </c>
      <c r="K365" s="460">
        <v>1.7647458719615674</v>
      </c>
      <c r="L365" s="460">
        <v>0.98983991829458551</v>
      </c>
    </row>
    <row r="366" spans="8:12" x14ac:dyDescent="0.25">
      <c r="H366" s="461">
        <v>42713</v>
      </c>
      <c r="I366" s="460">
        <v>2.0263025737602014</v>
      </c>
      <c r="J366" s="460">
        <v>1.0784428794992176</v>
      </c>
      <c r="K366" s="460">
        <v>1.880614627448413</v>
      </c>
      <c r="L366" s="460">
        <v>0.98649584286781855</v>
      </c>
    </row>
    <row r="367" spans="8:12" x14ac:dyDescent="0.25">
      <c r="H367" s="461">
        <v>42720</v>
      </c>
      <c r="I367" s="460">
        <v>2.024993274145817</v>
      </c>
      <c r="J367" s="460">
        <v>1.0992526037450758</v>
      </c>
      <c r="K367" s="460">
        <v>1.9142499366337498</v>
      </c>
      <c r="L367" s="460">
        <v>0.95295957846157886</v>
      </c>
    </row>
    <row r="368" spans="8:12" x14ac:dyDescent="0.25">
      <c r="H368" s="461">
        <v>42727</v>
      </c>
      <c r="I368" s="460">
        <v>2.0301228589364184</v>
      </c>
      <c r="J368" s="460">
        <v>1.1042206302951809</v>
      </c>
      <c r="K368" s="460">
        <v>1.9219579583813826</v>
      </c>
      <c r="L368" s="460">
        <v>0.94904549364552426</v>
      </c>
    </row>
    <row r="369" spans="8:12" x14ac:dyDescent="0.25">
      <c r="H369" s="461">
        <v>42734</v>
      </c>
      <c r="I369" s="460">
        <v>2.0077392162137926</v>
      </c>
      <c r="J369" s="460">
        <v>1.1098024931196373</v>
      </c>
      <c r="K369" s="460">
        <v>1.9271833659816395</v>
      </c>
      <c r="L369" s="460">
        <v>0.94705686881148465</v>
      </c>
    </row>
    <row r="370" spans="8:12" x14ac:dyDescent="0.25">
      <c r="H370" s="461">
        <v>42741</v>
      </c>
      <c r="I370" s="460">
        <v>2.0419513944937675</v>
      </c>
      <c r="J370" s="460">
        <v>1.1201399007069235</v>
      </c>
      <c r="K370" s="460">
        <v>1.9469821718425562</v>
      </c>
      <c r="L370" s="460">
        <v>0.96252279808698982</v>
      </c>
    </row>
    <row r="371" spans="8:12" x14ac:dyDescent="0.25">
      <c r="H371" s="461">
        <v>42748</v>
      </c>
      <c r="I371" s="460">
        <v>2.0398529279885214</v>
      </c>
      <c r="J371" s="460">
        <v>1.1212090550968647</v>
      </c>
      <c r="K371" s="460">
        <v>1.9520464361310161</v>
      </c>
      <c r="L371" s="460">
        <v>0.94984192004062085</v>
      </c>
    </row>
    <row r="372" spans="8:12" x14ac:dyDescent="0.25">
      <c r="H372" s="461">
        <v>42755</v>
      </c>
      <c r="I372" s="460">
        <v>2.0368666487310558</v>
      </c>
      <c r="J372" s="460">
        <v>1.1128109654093141</v>
      </c>
      <c r="K372" s="460">
        <v>1.9522059008666486</v>
      </c>
      <c r="L372" s="460">
        <v>0.95300779124718238</v>
      </c>
    </row>
    <row r="373" spans="8:12" x14ac:dyDescent="0.25">
      <c r="H373" s="461">
        <v>42762</v>
      </c>
      <c r="I373" s="460">
        <v>2.0578333781723614</v>
      </c>
      <c r="J373" s="460">
        <v>1.1141229561275701</v>
      </c>
      <c r="K373" s="460">
        <v>1.9831152023607495</v>
      </c>
      <c r="L373" s="460">
        <v>0.96400122179742764</v>
      </c>
    </row>
    <row r="374" spans="8:12" x14ac:dyDescent="0.25">
      <c r="H374" s="461">
        <v>42769</v>
      </c>
      <c r="I374" s="460">
        <v>2.0602815890951485</v>
      </c>
      <c r="J374" s="460">
        <v>1.1039305757919162</v>
      </c>
      <c r="K374" s="460">
        <v>1.9557913395541364</v>
      </c>
      <c r="L374" s="460">
        <v>0.9582047023333462</v>
      </c>
    </row>
    <row r="375" spans="8:12" x14ac:dyDescent="0.25">
      <c r="H375" s="461">
        <v>42776</v>
      </c>
      <c r="I375" s="460">
        <v>2.077033449914806</v>
      </c>
      <c r="J375" s="460">
        <v>1.1031615940855863</v>
      </c>
      <c r="K375" s="460">
        <v>1.9583897754568662</v>
      </c>
      <c r="L375" s="460">
        <v>0.97545419953196977</v>
      </c>
    </row>
    <row r="376" spans="8:12" x14ac:dyDescent="0.25">
      <c r="H376" s="461">
        <v>42783</v>
      </c>
      <c r="I376" s="460">
        <v>2.1084745762711865</v>
      </c>
      <c r="J376" s="460">
        <v>1.1159712104041875</v>
      </c>
      <c r="K376" s="460">
        <v>1.9735053538186769</v>
      </c>
      <c r="L376" s="460">
        <v>0.97709465481934077</v>
      </c>
    </row>
    <row r="377" spans="8:12" x14ac:dyDescent="0.25">
      <c r="H377" s="461">
        <v>42790</v>
      </c>
      <c r="I377" s="460">
        <v>2.1229844856963505</v>
      </c>
      <c r="J377" s="460">
        <v>1.1143792833630133</v>
      </c>
      <c r="K377" s="460">
        <v>1.981396340368246</v>
      </c>
      <c r="L377" s="460">
        <v>0.99276625129419283</v>
      </c>
    </row>
    <row r="378" spans="8:12" x14ac:dyDescent="0.25">
      <c r="H378" s="461">
        <v>42797</v>
      </c>
      <c r="I378" s="460">
        <v>2.137135682898395</v>
      </c>
      <c r="J378" s="460">
        <v>1.1478704603097512</v>
      </c>
      <c r="K378" s="460">
        <v>2.0188839818512343</v>
      </c>
      <c r="L378" s="460">
        <v>0.9820492814006363</v>
      </c>
    </row>
    <row r="379" spans="8:12" x14ac:dyDescent="0.25">
      <c r="H379" s="461">
        <v>42804</v>
      </c>
      <c r="I379" s="460">
        <v>2.127701551430365</v>
      </c>
      <c r="J379" s="460">
        <v>1.1522145324051589</v>
      </c>
      <c r="K379" s="460">
        <v>2.0081108800271257</v>
      </c>
      <c r="L379" s="460">
        <v>0.98035512073183351</v>
      </c>
    </row>
    <row r="380" spans="8:12" x14ac:dyDescent="0.25">
      <c r="H380" s="461">
        <v>42811</v>
      </c>
      <c r="I380" s="460">
        <v>2.1327683615819213</v>
      </c>
      <c r="J380" s="460">
        <v>1.1630544762829853</v>
      </c>
      <c r="K380" s="460">
        <v>2.030278156856228</v>
      </c>
      <c r="L380" s="460">
        <v>0.98788821591028031</v>
      </c>
    </row>
    <row r="381" spans="8:12" x14ac:dyDescent="0.25">
      <c r="H381" s="461">
        <v>42818</v>
      </c>
      <c r="I381" s="460">
        <v>2.1020356918662007</v>
      </c>
      <c r="J381" s="460">
        <v>1.1616176946737899</v>
      </c>
      <c r="K381" s="460">
        <v>2.0250796064746042</v>
      </c>
      <c r="L381" s="460">
        <v>0.99765222042763524</v>
      </c>
    </row>
    <row r="382" spans="8:12" x14ac:dyDescent="0.25">
      <c r="H382" s="461">
        <v>42825</v>
      </c>
      <c r="I382" s="460">
        <v>2.1188413595193256</v>
      </c>
      <c r="J382" s="460">
        <v>1.1807680373428309</v>
      </c>
      <c r="K382" s="460">
        <v>2.066809009925421</v>
      </c>
      <c r="L382" s="460">
        <v>0.9833314973823204</v>
      </c>
    </row>
    <row r="383" spans="8:12" x14ac:dyDescent="0.25">
      <c r="H383" s="461">
        <v>42832</v>
      </c>
      <c r="I383" s="460">
        <v>2.1124024751143398</v>
      </c>
      <c r="J383" s="460">
        <v>1.1790378285035887</v>
      </c>
      <c r="K383" s="460">
        <v>2.0520694326244704</v>
      </c>
      <c r="L383" s="460">
        <v>1.0028918517035743</v>
      </c>
    </row>
    <row r="384" spans="8:12" x14ac:dyDescent="0.25">
      <c r="H384" s="461">
        <v>42839</v>
      </c>
      <c r="I384" s="460">
        <v>2.088557080082504</v>
      </c>
      <c r="J384" s="460">
        <v>1.163003885381253</v>
      </c>
      <c r="K384" s="460">
        <v>2.0325878776586546</v>
      </c>
      <c r="L384" s="460">
        <v>0.99051855902358732</v>
      </c>
    </row>
    <row r="385" spans="8:12" x14ac:dyDescent="0.25">
      <c r="H385" s="461">
        <v>42846</v>
      </c>
      <c r="I385" s="460">
        <v>2.1062595282934269</v>
      </c>
      <c r="J385" s="460">
        <v>1.1603090766823161</v>
      </c>
      <c r="K385" s="460">
        <v>2.0224442418962538</v>
      </c>
      <c r="L385" s="460">
        <v>0.96826866361176611</v>
      </c>
    </row>
    <row r="386" spans="8:12" x14ac:dyDescent="0.25">
      <c r="H386" s="461">
        <v>42853</v>
      </c>
      <c r="I386" s="460">
        <v>2.1381042059008162</v>
      </c>
      <c r="J386" s="460">
        <v>1.200552452646916</v>
      </c>
      <c r="K386" s="460">
        <v>2.0878147120486519</v>
      </c>
      <c r="L386" s="460">
        <v>0.96262563168666326</v>
      </c>
    </row>
    <row r="387" spans="8:12" x14ac:dyDescent="0.25">
      <c r="H387" s="461">
        <v>42860</v>
      </c>
      <c r="I387" s="460">
        <v>2.1516366245179808</v>
      </c>
      <c r="J387" s="460">
        <v>1.2340099023258324</v>
      </c>
      <c r="K387" s="460">
        <v>2.1346268441257386</v>
      </c>
      <c r="L387" s="460">
        <v>0.94687408742808887</v>
      </c>
    </row>
    <row r="388" spans="8:12" x14ac:dyDescent="0.25">
      <c r="H388" s="461">
        <v>42867</v>
      </c>
      <c r="I388" s="460">
        <v>2.1441126356380598</v>
      </c>
      <c r="J388" s="460">
        <v>1.2268361124602019</v>
      </c>
      <c r="K388" s="460">
        <v>2.1436105837584325</v>
      </c>
      <c r="L388" s="460">
        <v>0.9409161466754995</v>
      </c>
    </row>
    <row r="389" spans="8:12" x14ac:dyDescent="0.25">
      <c r="H389" s="461">
        <v>42874</v>
      </c>
      <c r="I389" s="460">
        <v>2.1358891579230566</v>
      </c>
      <c r="J389" s="460">
        <v>1.2098004694835682</v>
      </c>
      <c r="K389" s="460">
        <v>2.1215003785189253</v>
      </c>
      <c r="L389" s="460">
        <v>0.94308816318136024</v>
      </c>
    </row>
    <row r="390" spans="8:12" x14ac:dyDescent="0.25">
      <c r="H390" s="461">
        <v>42881</v>
      </c>
      <c r="I390" s="460">
        <v>2.1664604071383735</v>
      </c>
      <c r="J390" s="460">
        <v>1.2071056607846311</v>
      </c>
      <c r="K390" s="460">
        <v>2.1153718969421376</v>
      </c>
      <c r="L390" s="460">
        <v>0.94901650494531975</v>
      </c>
    </row>
    <row r="391" spans="8:12" x14ac:dyDescent="0.25">
      <c r="H391" s="461">
        <v>42888</v>
      </c>
      <c r="I391" s="460">
        <v>2.1873105551071657</v>
      </c>
      <c r="J391" s="460">
        <v>1.2114227510657818</v>
      </c>
      <c r="K391" s="460">
        <v>2.1524281443508357</v>
      </c>
      <c r="L391" s="460">
        <v>0.94763755824821583</v>
      </c>
    </row>
    <row r="392" spans="8:12" x14ac:dyDescent="0.25">
      <c r="H392" s="461">
        <v>42895</v>
      </c>
      <c r="I392" s="460">
        <v>2.1807640570352436</v>
      </c>
      <c r="J392" s="460">
        <v>1.2094834331660462</v>
      </c>
      <c r="K392" s="460">
        <v>2.1512162123600276</v>
      </c>
      <c r="L392" s="460">
        <v>0.96376748133051415</v>
      </c>
    </row>
    <row r="393" spans="8:12" x14ac:dyDescent="0.25">
      <c r="H393" s="461">
        <v>42902</v>
      </c>
      <c r="I393" s="460">
        <v>2.1820016142050043</v>
      </c>
      <c r="J393" s="460">
        <v>1.1952538988721602</v>
      </c>
      <c r="K393" s="460">
        <v>2.1406428610995007</v>
      </c>
      <c r="L393" s="460">
        <v>0.95301603014092473</v>
      </c>
    </row>
    <row r="394" spans="8:12" x14ac:dyDescent="0.25">
      <c r="H394" s="461">
        <v>42909</v>
      </c>
      <c r="I394" s="460">
        <v>2.1866200340776616</v>
      </c>
      <c r="J394" s="460">
        <v>1.1951864443365172</v>
      </c>
      <c r="K394" s="460">
        <v>2.1373998519495823</v>
      </c>
      <c r="L394" s="460">
        <v>0.96360667033043146</v>
      </c>
    </row>
    <row r="395" spans="8:12" x14ac:dyDescent="0.25">
      <c r="H395" s="461">
        <v>42916</v>
      </c>
      <c r="I395" s="460">
        <v>2.1732669715720565</v>
      </c>
      <c r="J395" s="460">
        <v>1.1608520856942421</v>
      </c>
      <c r="K395" s="460">
        <v>2.0688652657269997</v>
      </c>
      <c r="L395" s="460">
        <v>0.97415062345539816</v>
      </c>
    </row>
    <row r="396" spans="8:12" x14ac:dyDescent="0.25">
      <c r="H396" s="461">
        <v>42923</v>
      </c>
      <c r="I396" s="460">
        <v>2.1748542731593581</v>
      </c>
      <c r="J396" s="460">
        <v>1.1682585937078409</v>
      </c>
      <c r="K396" s="460">
        <v>2.079534295828906</v>
      </c>
      <c r="L396" s="460">
        <v>0.98194095520513469</v>
      </c>
    </row>
    <row r="397" spans="8:12" x14ac:dyDescent="0.25">
      <c r="H397" s="461">
        <v>42930</v>
      </c>
      <c r="I397" s="460">
        <v>2.205425522374675</v>
      </c>
      <c r="J397" s="460">
        <v>1.1892032270249853</v>
      </c>
      <c r="K397" s="460">
        <v>2.1203304109322305</v>
      </c>
      <c r="L397" s="460">
        <v>0.98330189839369031</v>
      </c>
    </row>
    <row r="398" spans="8:12" x14ac:dyDescent="0.25">
      <c r="H398" s="461">
        <v>42937</v>
      </c>
      <c r="I398" s="460">
        <v>2.2173258003766478</v>
      </c>
      <c r="J398" s="460">
        <v>1.1641674761210943</v>
      </c>
      <c r="K398" s="460">
        <v>2.0545872968713015</v>
      </c>
      <c r="L398" s="460">
        <v>0.98805146806406441</v>
      </c>
    </row>
    <row r="399" spans="8:12" x14ac:dyDescent="0.25">
      <c r="H399" s="461">
        <v>42944</v>
      </c>
      <c r="I399" s="460">
        <v>2.2169312169312172</v>
      </c>
      <c r="J399" s="460">
        <v>1.1695705844260968</v>
      </c>
      <c r="K399" s="460">
        <v>2.0416018316623106</v>
      </c>
      <c r="L399" s="460">
        <v>0.99270735846114544</v>
      </c>
    </row>
    <row r="400" spans="8:12" x14ac:dyDescent="0.25">
      <c r="H400" s="461">
        <v>42951</v>
      </c>
      <c r="I400" s="460">
        <v>2.2211729889695992</v>
      </c>
      <c r="J400" s="460">
        <v>1.1829535642976634</v>
      </c>
      <c r="K400" s="460">
        <v>2.0642659670361212</v>
      </c>
      <c r="L400" s="460">
        <v>0.99540513844545497</v>
      </c>
    </row>
    <row r="401" spans="8:12" x14ac:dyDescent="0.25">
      <c r="H401" s="461">
        <v>42958</v>
      </c>
      <c r="I401" s="460">
        <v>2.18932831136221</v>
      </c>
      <c r="J401" s="460">
        <v>1.1488654147104851</v>
      </c>
      <c r="K401" s="460">
        <v>2.0166514755523774</v>
      </c>
      <c r="L401" s="460">
        <v>0.97906802244274649</v>
      </c>
    </row>
    <row r="402" spans="8:12" x14ac:dyDescent="0.25">
      <c r="H402" s="461">
        <v>42965</v>
      </c>
      <c r="I402" s="460">
        <v>2.1751860819657431</v>
      </c>
      <c r="J402" s="460">
        <v>1.1622517673088339</v>
      </c>
      <c r="K402" s="460">
        <v>2.0420197971272849</v>
      </c>
      <c r="L402" s="460">
        <v>0.99743221145029248</v>
      </c>
    </row>
    <row r="403" spans="8:12" x14ac:dyDescent="0.25">
      <c r="H403" s="461">
        <v>42972</v>
      </c>
      <c r="I403" s="460">
        <v>2.1908797417271999</v>
      </c>
      <c r="J403" s="460">
        <v>1.1597289676757865</v>
      </c>
      <c r="K403" s="460">
        <v>2.0424814055725373</v>
      </c>
      <c r="L403" s="460">
        <v>1.0165946577182108</v>
      </c>
    </row>
    <row r="404" spans="8:12" x14ac:dyDescent="0.25">
      <c r="H404" s="461">
        <v>42979</v>
      </c>
      <c r="I404" s="460">
        <v>2.220921890413416</v>
      </c>
      <c r="J404" s="460">
        <v>1.1615266310506718</v>
      </c>
      <c r="K404" s="460">
        <v>2.0382346078762148</v>
      </c>
      <c r="L404" s="460">
        <v>1.0274568762570035</v>
      </c>
    </row>
    <row r="405" spans="8:12" x14ac:dyDescent="0.25">
      <c r="H405" s="461">
        <v>42986</v>
      </c>
      <c r="I405" s="460">
        <v>2.2073625683795175</v>
      </c>
      <c r="J405" s="460">
        <v>1.1628116399546706</v>
      </c>
      <c r="K405" s="460">
        <v>2.065316755715132</v>
      </c>
      <c r="L405" s="460">
        <v>1.0268844257140146</v>
      </c>
    </row>
    <row r="406" spans="8:12" x14ac:dyDescent="0.25">
      <c r="H406" s="461">
        <v>42993</v>
      </c>
      <c r="I406" s="460">
        <v>2.2421576540220611</v>
      </c>
      <c r="J406" s="460">
        <v>1.1856989638983326</v>
      </c>
      <c r="K406" s="460">
        <v>2.1013776074582493</v>
      </c>
      <c r="L406" s="460">
        <v>1.0233374293858148</v>
      </c>
    </row>
    <row r="407" spans="8:12" x14ac:dyDescent="0.25">
      <c r="H407" s="461">
        <v>43000</v>
      </c>
      <c r="I407" s="460">
        <v>2.243942247332078</v>
      </c>
      <c r="J407" s="460">
        <v>1.1944242080837515</v>
      </c>
      <c r="K407" s="460">
        <v>2.113721856572381</v>
      </c>
      <c r="L407" s="460">
        <v>1.0230048221939929</v>
      </c>
    </row>
    <row r="408" spans="8:12" x14ac:dyDescent="0.25">
      <c r="H408" s="461">
        <v>43007</v>
      </c>
      <c r="I408" s="460">
        <v>2.2593130660927274</v>
      </c>
      <c r="J408" s="460">
        <v>1.2124446872807728</v>
      </c>
      <c r="K408" s="460">
        <v>2.1534218614402518</v>
      </c>
      <c r="L408" s="460">
        <v>1.0219105750473203</v>
      </c>
    </row>
    <row r="409" spans="8:12" x14ac:dyDescent="0.25">
      <c r="H409" s="461">
        <v>43014</v>
      </c>
      <c r="I409" s="460">
        <v>2.2861895794099185</v>
      </c>
      <c r="J409" s="460">
        <v>1.2153013868652529</v>
      </c>
      <c r="K409" s="460">
        <v>2.1747532073394065</v>
      </c>
      <c r="L409" s="460">
        <v>1.0219105750473203</v>
      </c>
    </row>
    <row r="410" spans="8:12" x14ac:dyDescent="0.25">
      <c r="H410" s="461">
        <v>43021</v>
      </c>
      <c r="I410" s="460">
        <v>2.2896332167518612</v>
      </c>
      <c r="J410" s="460">
        <v>1.2157162322594572</v>
      </c>
      <c r="K410" s="460">
        <v>2.1807843314986495</v>
      </c>
      <c r="L410" s="460">
        <v>1.0345984714105809</v>
      </c>
    </row>
    <row r="411" spans="8:12" x14ac:dyDescent="0.25">
      <c r="H411" s="461">
        <v>43028</v>
      </c>
      <c r="I411" s="460">
        <v>2.3093982602457181</v>
      </c>
      <c r="J411" s="460">
        <v>1.2158983595056931</v>
      </c>
      <c r="K411" s="460">
        <v>2.1806852955049409</v>
      </c>
      <c r="L411" s="460">
        <v>1.0309748838849986</v>
      </c>
    </row>
    <row r="412" spans="8:12" x14ac:dyDescent="0.25">
      <c r="H412" s="461">
        <v>43035</v>
      </c>
      <c r="I412" s="460">
        <v>2.3146533943144116</v>
      </c>
      <c r="J412" s="460">
        <v>1.2317973935567428</v>
      </c>
      <c r="K412" s="460">
        <v>2.2186647598041436</v>
      </c>
      <c r="L412" s="460">
        <v>1.0426207127619549</v>
      </c>
    </row>
    <row r="413" spans="8:12" x14ac:dyDescent="0.25">
      <c r="H413" s="461">
        <v>43042</v>
      </c>
      <c r="I413" s="460">
        <v>2.3207245986907008</v>
      </c>
      <c r="J413" s="460">
        <v>1.2445226917057903</v>
      </c>
      <c r="K413" s="460">
        <v>2.2625293121362735</v>
      </c>
      <c r="L413" s="460">
        <v>1.0288681682406513</v>
      </c>
    </row>
    <row r="414" spans="8:12" x14ac:dyDescent="0.25">
      <c r="H414" s="461">
        <v>43049</v>
      </c>
      <c r="I414" s="460">
        <v>2.3157564344005026</v>
      </c>
      <c r="J414" s="460">
        <v>1.2120770600615185</v>
      </c>
      <c r="K414" s="460">
        <v>2.2035458242900039</v>
      </c>
      <c r="L414" s="460">
        <v>1.0474602999750695</v>
      </c>
    </row>
    <row r="415" spans="8:12" x14ac:dyDescent="0.25">
      <c r="H415" s="461">
        <v>43056</v>
      </c>
      <c r="I415" s="460">
        <v>2.3126625414761008</v>
      </c>
      <c r="J415" s="460">
        <v>1.1964613350601694</v>
      </c>
      <c r="K415" s="460">
        <v>2.1810965466652563</v>
      </c>
      <c r="L415" s="460">
        <v>1.0322744930868053</v>
      </c>
    </row>
    <row r="416" spans="8:12" x14ac:dyDescent="0.25">
      <c r="H416" s="461">
        <v>43063</v>
      </c>
      <c r="I416" s="460">
        <v>2.3337996592233883</v>
      </c>
      <c r="J416" s="460">
        <v>1.207851033403486</v>
      </c>
      <c r="K416" s="460">
        <v>2.1921936136891245</v>
      </c>
      <c r="L416" s="460">
        <v>1.0233990685167762</v>
      </c>
    </row>
    <row r="417" spans="8:12" x14ac:dyDescent="0.25">
      <c r="H417" s="461">
        <v>43070</v>
      </c>
      <c r="I417" s="460">
        <v>2.369491525423729</v>
      </c>
      <c r="J417" s="460">
        <v>1.1897462360369111</v>
      </c>
      <c r="K417" s="460">
        <v>2.1588990554651919</v>
      </c>
      <c r="L417" s="460">
        <v>1.0123516274408868</v>
      </c>
    </row>
    <row r="418" spans="8:12" x14ac:dyDescent="0.25">
      <c r="H418" s="461">
        <v>43077</v>
      </c>
      <c r="I418" s="460">
        <v>2.3778136490000898</v>
      </c>
      <c r="J418" s="460">
        <v>1.2112979601748421</v>
      </c>
      <c r="K418" s="460">
        <v>2.2079487295696301</v>
      </c>
      <c r="L418" s="460">
        <v>1.0039220185655842</v>
      </c>
    </row>
    <row r="419" spans="8:12" x14ac:dyDescent="0.25">
      <c r="H419" s="461">
        <v>43084</v>
      </c>
      <c r="I419" s="460">
        <v>2.3996143843601474</v>
      </c>
      <c r="J419" s="460">
        <v>1.200869488964438</v>
      </c>
      <c r="K419" s="460">
        <v>2.1995323486805551</v>
      </c>
      <c r="L419" s="460">
        <v>0.99664280337208766</v>
      </c>
    </row>
    <row r="420" spans="8:12" x14ac:dyDescent="0.25">
      <c r="H420" s="461">
        <v>43091</v>
      </c>
      <c r="I420" s="460">
        <v>2.4063671419603625</v>
      </c>
      <c r="J420" s="460">
        <v>1.1984613620419837</v>
      </c>
      <c r="K420" s="460">
        <v>2.1943673698222219</v>
      </c>
      <c r="L420" s="460">
        <v>1.006079693293449</v>
      </c>
    </row>
    <row r="421" spans="8:12" x14ac:dyDescent="0.25">
      <c r="H421" s="461">
        <v>43098</v>
      </c>
      <c r="I421" s="460">
        <v>2.3976414671329929</v>
      </c>
      <c r="J421" s="460">
        <v>1.1817899735578221</v>
      </c>
      <c r="K421" s="460">
        <v>2.1683242606291637</v>
      </c>
      <c r="L421" s="460">
        <v>1.0091643961394374</v>
      </c>
    </row>
    <row r="422" spans="8:12" x14ac:dyDescent="0.25">
      <c r="H422" s="461">
        <v>43105</v>
      </c>
      <c r="I422" s="460">
        <v>2.4600035871222317</v>
      </c>
      <c r="J422" s="460">
        <v>1.2167550321083589</v>
      </c>
      <c r="K422" s="460">
        <v>2.2358030224442418</v>
      </c>
      <c r="L422" s="460">
        <v>1.0349728833595402</v>
      </c>
    </row>
    <row r="423" spans="8:12" x14ac:dyDescent="0.25">
      <c r="H423" s="461">
        <v>43112</v>
      </c>
      <c r="I423" s="460">
        <v>2.4986458613577258</v>
      </c>
      <c r="J423" s="460">
        <v>1.2184346500458691</v>
      </c>
      <c r="K423" s="460">
        <v>2.2232791656805033</v>
      </c>
      <c r="L423" s="460">
        <v>1.0463215017733456</v>
      </c>
    </row>
    <row r="424" spans="8:12" x14ac:dyDescent="0.25">
      <c r="H424" s="461">
        <v>43119</v>
      </c>
      <c r="I424" s="460">
        <v>2.5202224015783341</v>
      </c>
      <c r="J424" s="460">
        <v>1.2307316118935838</v>
      </c>
      <c r="K424" s="460">
        <v>2.2550747553894883</v>
      </c>
      <c r="L424" s="460">
        <v>1.0643015142171266</v>
      </c>
    </row>
    <row r="425" spans="8:12" x14ac:dyDescent="0.25">
      <c r="H425" s="461">
        <v>43126</v>
      </c>
      <c r="I425" s="460">
        <v>2.5763339610797238</v>
      </c>
      <c r="J425" s="460">
        <v>1.2301717392477469</v>
      </c>
      <c r="K425" s="460">
        <v>2.2392491393100715</v>
      </c>
      <c r="L425" s="460">
        <v>1.0857424723211313</v>
      </c>
    </row>
    <row r="426" spans="8:12" x14ac:dyDescent="0.25">
      <c r="H426" s="461">
        <v>43133</v>
      </c>
      <c r="I426" s="460">
        <v>2.4770244821092282</v>
      </c>
      <c r="J426" s="460">
        <v>1.1883060817009337</v>
      </c>
      <c r="K426" s="460">
        <v>2.1460864836011502</v>
      </c>
      <c r="L426" s="460">
        <v>1.0564339809815817</v>
      </c>
    </row>
    <row r="427" spans="8:12" x14ac:dyDescent="0.25">
      <c r="H427" s="461">
        <v>43140</v>
      </c>
      <c r="I427" s="460">
        <v>2.3491615101784595</v>
      </c>
      <c r="J427" s="460">
        <v>1.1217655550159191</v>
      </c>
      <c r="K427" s="460">
        <v>2.0323327340816424</v>
      </c>
      <c r="L427" s="460">
        <v>0.95505591920269484</v>
      </c>
    </row>
    <row r="428" spans="8:12" x14ac:dyDescent="0.25">
      <c r="H428" s="461">
        <v>43147</v>
      </c>
      <c r="I428" s="460">
        <v>2.4502017756255046</v>
      </c>
      <c r="J428" s="460">
        <v>1.1557660137067618</v>
      </c>
      <c r="K428" s="460">
        <v>2.0901563257982048</v>
      </c>
      <c r="L428" s="460">
        <v>0.97620485429516413</v>
      </c>
    </row>
    <row r="429" spans="8:12" x14ac:dyDescent="0.25">
      <c r="H429" s="461">
        <v>43154</v>
      </c>
      <c r="I429" s="460">
        <v>2.463725226437091</v>
      </c>
      <c r="J429" s="460">
        <v>1.1607104311693919</v>
      </c>
      <c r="K429" s="460">
        <v>2.0954992337299809</v>
      </c>
      <c r="L429" s="460">
        <v>1.0036266389677093</v>
      </c>
    </row>
    <row r="430" spans="8:12" x14ac:dyDescent="0.25">
      <c r="H430" s="461">
        <v>43161</v>
      </c>
      <c r="I430" s="460">
        <v>2.4134606761725408</v>
      </c>
      <c r="J430" s="460">
        <v>1.1213473368949327</v>
      </c>
      <c r="K430" s="460">
        <v>1.999806963741076</v>
      </c>
      <c r="L430" s="460">
        <v>0.99310038420707814</v>
      </c>
    </row>
    <row r="431" spans="8:12" x14ac:dyDescent="0.25">
      <c r="H431" s="461">
        <v>43168</v>
      </c>
      <c r="I431" s="460">
        <v>2.4989417989417992</v>
      </c>
      <c r="J431" s="460">
        <v>1.1536546867411364</v>
      </c>
      <c r="K431" s="460">
        <v>2.0724842759377786</v>
      </c>
      <c r="L431" s="460">
        <v>1.0091625652741614</v>
      </c>
    </row>
    <row r="432" spans="8:12" x14ac:dyDescent="0.25">
      <c r="H432" s="461">
        <v>43175</v>
      </c>
      <c r="I432" s="460">
        <v>2.4679490628643177</v>
      </c>
      <c r="J432" s="460">
        <v>1.1593411040958395</v>
      </c>
      <c r="K432" s="460">
        <v>2.0796853676837159</v>
      </c>
      <c r="L432" s="460">
        <v>0.99778556844857658</v>
      </c>
    </row>
    <row r="433" spans="8:12" x14ac:dyDescent="0.25">
      <c r="H433" s="461">
        <v>43182</v>
      </c>
      <c r="I433" s="460">
        <v>2.3211012465249756</v>
      </c>
      <c r="J433" s="460">
        <v>1.1123489018401598</v>
      </c>
      <c r="K433" s="460">
        <v>1.9952076650501975</v>
      </c>
      <c r="L433" s="460">
        <v>0.96204677311520803</v>
      </c>
    </row>
    <row r="434" spans="8:12" x14ac:dyDescent="0.25">
      <c r="H434" s="461">
        <v>43189</v>
      </c>
      <c r="I434" s="460">
        <v>2.3682808716707022</v>
      </c>
      <c r="J434" s="460">
        <v>1.1337421078193297</v>
      </c>
      <c r="K434" s="460">
        <v>2.0305282647047465</v>
      </c>
      <c r="L434" s="460">
        <v>0.96697027498681021</v>
      </c>
    </row>
    <row r="435" spans="8:12" x14ac:dyDescent="0.25">
      <c r="H435" s="461">
        <v>43196</v>
      </c>
      <c r="I435" s="460">
        <v>2.3356380593668731</v>
      </c>
      <c r="J435" s="460">
        <v>1.1494590146241432</v>
      </c>
      <c r="K435" s="460">
        <v>2.0547904045872127</v>
      </c>
      <c r="L435" s="460">
        <v>0.95544040091067228</v>
      </c>
    </row>
    <row r="436" spans="8:12" x14ac:dyDescent="0.25">
      <c r="H436" s="461">
        <v>43203</v>
      </c>
      <c r="I436" s="460">
        <v>2.3821181956775179</v>
      </c>
      <c r="J436" s="460">
        <v>1.1629161944849171</v>
      </c>
      <c r="K436" s="460">
        <v>2.0885516069848911</v>
      </c>
      <c r="L436" s="460">
        <v>0.96396643535718196</v>
      </c>
    </row>
    <row r="437" spans="8:12" x14ac:dyDescent="0.25">
      <c r="H437" s="461">
        <v>43210</v>
      </c>
      <c r="I437" s="460">
        <v>2.3945296385974353</v>
      </c>
      <c r="J437" s="460">
        <v>1.1784981922184448</v>
      </c>
      <c r="K437" s="460">
        <v>2.1050184391591675</v>
      </c>
      <c r="L437" s="460">
        <v>0.93726326530549964</v>
      </c>
    </row>
    <row r="438" spans="8:12" x14ac:dyDescent="0.25">
      <c r="H438" s="461">
        <v>43217</v>
      </c>
      <c r="I438" s="460">
        <v>2.3943233790691418</v>
      </c>
      <c r="J438" s="460">
        <v>1.1867883546489666</v>
      </c>
      <c r="K438" s="460">
        <v>2.1117948511354729</v>
      </c>
      <c r="L438" s="460">
        <v>0.94052525693905564</v>
      </c>
    </row>
    <row r="439" spans="8:12" x14ac:dyDescent="0.25">
      <c r="H439" s="461">
        <v>43224</v>
      </c>
      <c r="I439" s="460">
        <v>2.3885032732490363</v>
      </c>
      <c r="J439" s="460">
        <v>1.1975169985429821</v>
      </c>
      <c r="K439" s="460">
        <v>2.1518674999118748</v>
      </c>
      <c r="L439" s="460">
        <v>0.94321083115485782</v>
      </c>
    </row>
    <row r="440" spans="8:12" x14ac:dyDescent="0.25">
      <c r="H440" s="461">
        <v>43231</v>
      </c>
      <c r="I440" s="460">
        <v>2.4461662631154155</v>
      </c>
      <c r="J440" s="460">
        <v>1.2025524796287301</v>
      </c>
      <c r="K440" s="460">
        <v>2.1823571573648368</v>
      </c>
      <c r="L440" s="460">
        <v>0.96525139763678003</v>
      </c>
    </row>
    <row r="441" spans="8:12" x14ac:dyDescent="0.25">
      <c r="H441" s="461">
        <v>43238</v>
      </c>
      <c r="I441" s="460">
        <v>2.4329387498879025</v>
      </c>
      <c r="J441" s="460">
        <v>1.205331606497221</v>
      </c>
      <c r="K441" s="460">
        <v>2.1951949078713469</v>
      </c>
      <c r="L441" s="460">
        <v>0.97441792978570629</v>
      </c>
    </row>
    <row r="442" spans="8:12" x14ac:dyDescent="0.25">
      <c r="H442" s="461">
        <v>43245</v>
      </c>
      <c r="I442" s="460">
        <v>2.4404358353510895</v>
      </c>
      <c r="J442" s="460">
        <v>1.1856348820894718</v>
      </c>
      <c r="K442" s="460">
        <v>2.1717435202763609</v>
      </c>
      <c r="L442" s="460">
        <v>0.9585504307263133</v>
      </c>
    </row>
    <row r="443" spans="8:12" x14ac:dyDescent="0.25">
      <c r="H443" s="461">
        <v>43252</v>
      </c>
      <c r="I443" s="460">
        <v>2.4523540489642186</v>
      </c>
      <c r="J443" s="460">
        <v>1.1647846851222277</v>
      </c>
      <c r="K443" s="460">
        <v>2.1358656333351798</v>
      </c>
      <c r="L443" s="460">
        <v>0.93836025875008655</v>
      </c>
    </row>
    <row r="444" spans="8:12" x14ac:dyDescent="0.25">
      <c r="H444" s="461">
        <v>43259</v>
      </c>
      <c r="I444" s="460">
        <v>2.492180073536006</v>
      </c>
      <c r="J444" s="460">
        <v>1.1626801036101668</v>
      </c>
      <c r="K444" s="460">
        <v>2.1429626533589148</v>
      </c>
      <c r="L444" s="460">
        <v>0.93592246163498105</v>
      </c>
    </row>
    <row r="445" spans="8:12" x14ac:dyDescent="0.25">
      <c r="H445" s="461">
        <v>43266</v>
      </c>
      <c r="I445" s="460">
        <v>2.492745045287418</v>
      </c>
      <c r="J445" s="460">
        <v>1.1821474825967297</v>
      </c>
      <c r="K445" s="460">
        <v>2.1839199117740367</v>
      </c>
      <c r="L445" s="460">
        <v>0.92211560144382032</v>
      </c>
    </row>
    <row r="446" spans="8:12" x14ac:dyDescent="0.25">
      <c r="H446" s="461">
        <v>43273</v>
      </c>
      <c r="I446" s="460">
        <v>2.4705228230651963</v>
      </c>
      <c r="J446" s="460">
        <v>1.1607576493443419</v>
      </c>
      <c r="K446" s="460">
        <v>2.1116018148765487</v>
      </c>
      <c r="L446" s="460">
        <v>0.88179354003598875</v>
      </c>
    </row>
    <row r="447" spans="8:12" x14ac:dyDescent="0.25">
      <c r="H447" s="461">
        <v>43280</v>
      </c>
      <c r="I447" s="460">
        <v>2.4377813649000091</v>
      </c>
      <c r="J447" s="460">
        <v>1.1452431061464572</v>
      </c>
      <c r="K447" s="460">
        <v>2.0656558281003718</v>
      </c>
      <c r="L447" s="460">
        <v>0.86887312378266535</v>
      </c>
    </row>
    <row r="448" spans="8:12" x14ac:dyDescent="0.25">
      <c r="H448" s="461">
        <v>43287</v>
      </c>
      <c r="I448" s="460">
        <v>2.474952919020716</v>
      </c>
      <c r="J448" s="460">
        <v>1.1630814580972424</v>
      </c>
      <c r="K448" s="460">
        <v>2.0975773110216989</v>
      </c>
      <c r="L448" s="460">
        <v>0.83830103025840519</v>
      </c>
    </row>
    <row r="449" spans="8:12" x14ac:dyDescent="0.25">
      <c r="H449" s="461">
        <v>43294</v>
      </c>
      <c r="I449" s="460">
        <v>2.5121603443637341</v>
      </c>
      <c r="J449" s="460">
        <v>1.1651219578004424</v>
      </c>
      <c r="K449" s="460">
        <v>2.1050570464109524</v>
      </c>
      <c r="L449" s="460">
        <v>0.86391941263400795</v>
      </c>
    </row>
    <row r="450" spans="8:12" x14ac:dyDescent="0.25">
      <c r="H450" s="461">
        <v>43301</v>
      </c>
      <c r="I450" s="460">
        <v>2.5126266702537889</v>
      </c>
      <c r="J450" s="460">
        <v>1.1669735848038423</v>
      </c>
      <c r="K450" s="460">
        <v>2.1085300204954147</v>
      </c>
      <c r="L450" s="460">
        <v>0.86333567175514991</v>
      </c>
    </row>
    <row r="451" spans="8:12" x14ac:dyDescent="0.25">
      <c r="H451" s="461">
        <v>43308</v>
      </c>
      <c r="I451" s="460">
        <v>2.527862971930769</v>
      </c>
      <c r="J451" s="460">
        <v>1.1896214451459715</v>
      </c>
      <c r="K451" s="460">
        <v>2.1587160906632556</v>
      </c>
      <c r="L451" s="460">
        <v>0.87686057869379352</v>
      </c>
    </row>
    <row r="452" spans="8:12" x14ac:dyDescent="0.25">
      <c r="H452" s="461">
        <v>43315</v>
      </c>
      <c r="I452" s="460">
        <v>2.5471706573401489</v>
      </c>
      <c r="J452" s="460">
        <v>1.1745183746155092</v>
      </c>
      <c r="K452" s="460">
        <v>2.1176514033736025</v>
      </c>
      <c r="L452" s="460">
        <v>0.83623032163115452</v>
      </c>
    </row>
    <row r="453" spans="8:12" x14ac:dyDescent="0.25">
      <c r="H453" s="461">
        <v>43322</v>
      </c>
      <c r="I453" s="460">
        <v>2.5408304187965207</v>
      </c>
      <c r="J453" s="460">
        <v>1.1555906319140901</v>
      </c>
      <c r="K453" s="460">
        <v>2.0855217770078709</v>
      </c>
      <c r="L453" s="460">
        <v>0.85297266914830283</v>
      </c>
    </row>
    <row r="454" spans="8:12" x14ac:dyDescent="0.25">
      <c r="H454" s="461">
        <v>43329</v>
      </c>
      <c r="I454" s="460">
        <v>2.5559411711954088</v>
      </c>
      <c r="J454" s="460">
        <v>1.1376005072581081</v>
      </c>
      <c r="K454" s="460">
        <v>2.0496338186097023</v>
      </c>
      <c r="L454" s="460">
        <v>0.81441952874138079</v>
      </c>
    </row>
    <row r="455" spans="8:12" x14ac:dyDescent="0.25">
      <c r="H455" s="461">
        <v>43336</v>
      </c>
      <c r="I455" s="460">
        <v>2.5779661016949156</v>
      </c>
      <c r="J455" s="460">
        <v>1.1559818682208192</v>
      </c>
      <c r="K455" s="460">
        <v>2.0805145843090056</v>
      </c>
      <c r="L455" s="460">
        <v>0.83287007356111531</v>
      </c>
    </row>
    <row r="456" spans="8:12" x14ac:dyDescent="0.25">
      <c r="H456" s="461">
        <v>43343</v>
      </c>
      <c r="I456" s="460">
        <v>2.6020267240606225</v>
      </c>
      <c r="J456" s="460">
        <v>1.144332469915277</v>
      </c>
      <c r="K456" s="460">
        <v>2.0754016413117733</v>
      </c>
      <c r="L456" s="460">
        <v>0.83159426560789762</v>
      </c>
    </row>
    <row r="457" spans="8:12" x14ac:dyDescent="0.25">
      <c r="H457" s="461">
        <v>43350</v>
      </c>
      <c r="I457" s="460">
        <v>2.5752667922159449</v>
      </c>
      <c r="J457" s="460">
        <v>1.1107603475257677</v>
      </c>
      <c r="K457" s="460">
        <v>2.0075149854887089</v>
      </c>
      <c r="L457" s="460">
        <v>0.82459151107108974</v>
      </c>
    </row>
    <row r="458" spans="8:12" x14ac:dyDescent="0.25">
      <c r="H458" s="461">
        <v>43357</v>
      </c>
      <c r="I458" s="460">
        <v>2.605129584790602</v>
      </c>
      <c r="J458" s="460">
        <v>1.1280523177378448</v>
      </c>
      <c r="K458" s="460">
        <v>2.0351611349189165</v>
      </c>
      <c r="L458" s="460">
        <v>0.81828784192553317</v>
      </c>
    </row>
    <row r="459" spans="8:12" x14ac:dyDescent="0.25">
      <c r="H459" s="461">
        <v>43364</v>
      </c>
      <c r="I459" s="460">
        <v>2.6272710967626223</v>
      </c>
      <c r="J459" s="460">
        <v>1.1571184771464034</v>
      </c>
      <c r="K459" s="460">
        <v>2.0866178872433245</v>
      </c>
      <c r="L459" s="460">
        <v>0.85363635781088321</v>
      </c>
    </row>
    <row r="460" spans="8:12" x14ac:dyDescent="0.25">
      <c r="H460" s="461">
        <v>43371</v>
      </c>
      <c r="I460" s="460">
        <v>2.6132006098107796</v>
      </c>
      <c r="J460" s="460">
        <v>1.1464572877880308</v>
      </c>
      <c r="K460" s="460">
        <v>2.0557069071730592</v>
      </c>
      <c r="L460" s="460">
        <v>0.86091862444650646</v>
      </c>
    </row>
    <row r="461" spans="8:12" x14ac:dyDescent="0.25">
      <c r="H461" s="461">
        <v>43378</v>
      </c>
      <c r="I461" s="460">
        <v>2.5877230741637525</v>
      </c>
      <c r="J461" s="460">
        <v>1.1283491176946738</v>
      </c>
      <c r="K461" s="460">
        <v>2.0330746647463753</v>
      </c>
      <c r="L461" s="460">
        <v>0.86091862444650646</v>
      </c>
    </row>
    <row r="462" spans="8:12" x14ac:dyDescent="0.25">
      <c r="H462" s="461">
        <v>43385</v>
      </c>
      <c r="I462" s="460">
        <v>2.4815083848982158</v>
      </c>
      <c r="J462" s="460">
        <v>1.0773872160164049</v>
      </c>
      <c r="K462" s="460">
        <v>1.9343592790851087</v>
      </c>
      <c r="L462" s="460">
        <v>0.79548441491190947</v>
      </c>
    </row>
    <row r="463" spans="8:12" x14ac:dyDescent="0.25">
      <c r="H463" s="461">
        <v>43392</v>
      </c>
      <c r="I463" s="460">
        <v>2.4820912922607841</v>
      </c>
      <c r="J463" s="460">
        <v>1.0829218606659112</v>
      </c>
      <c r="K463" s="460">
        <v>1.9393983647311004</v>
      </c>
      <c r="L463" s="460">
        <v>0.77825963439451307</v>
      </c>
    </row>
    <row r="464" spans="8:12" x14ac:dyDescent="0.25">
      <c r="H464" s="461">
        <v>43399</v>
      </c>
      <c r="I464" s="460">
        <v>2.3842615012106538</v>
      </c>
      <c r="J464" s="460">
        <v>1.057312746209055</v>
      </c>
      <c r="K464" s="460">
        <v>1.8801093760228824</v>
      </c>
      <c r="L464" s="460">
        <v>0.7930231216924275</v>
      </c>
    </row>
    <row r="465" spans="8:12" x14ac:dyDescent="0.25">
      <c r="H465" s="461">
        <v>43406</v>
      </c>
      <c r="I465" s="460">
        <v>2.4419872657160795</v>
      </c>
      <c r="J465" s="460">
        <v>1.0841326695807025</v>
      </c>
      <c r="K465" s="460">
        <v>1.9335502053737936</v>
      </c>
      <c r="L465" s="460">
        <v>0.81671116177861236</v>
      </c>
    </row>
    <row r="466" spans="8:12" x14ac:dyDescent="0.25">
      <c r="H466" s="461">
        <v>43413</v>
      </c>
      <c r="I466" s="460">
        <v>2.4939556990404452</v>
      </c>
      <c r="J466" s="460">
        <v>1.0892187415681829</v>
      </c>
      <c r="K466" s="460">
        <v>1.9352573173331453</v>
      </c>
      <c r="L466" s="460">
        <v>0.79303075029774439</v>
      </c>
    </row>
    <row r="467" spans="8:12" x14ac:dyDescent="0.25">
      <c r="H467" s="461">
        <v>43420</v>
      </c>
      <c r="I467" s="460">
        <v>2.4538337368845844</v>
      </c>
      <c r="J467" s="460">
        <v>1.0727766985052074</v>
      </c>
      <c r="K467" s="460">
        <v>1.9036732282208939</v>
      </c>
      <c r="L467" s="460">
        <v>0.81751491163481316</v>
      </c>
    </row>
    <row r="468" spans="8:12" x14ac:dyDescent="0.25">
      <c r="H468" s="461">
        <v>43427</v>
      </c>
      <c r="I468" s="460">
        <v>2.3608286252354049</v>
      </c>
      <c r="J468" s="460">
        <v>1.0580952188225137</v>
      </c>
      <c r="K468" s="460">
        <v>1.8787782651243909</v>
      </c>
      <c r="L468" s="460">
        <v>0.78711430915807967</v>
      </c>
    </row>
    <row r="469" spans="8:12" x14ac:dyDescent="0.25">
      <c r="H469" s="461">
        <v>43434</v>
      </c>
      <c r="I469" s="460">
        <v>2.4752667922159448</v>
      </c>
      <c r="J469" s="460">
        <v>1.0702100534239922</v>
      </c>
      <c r="K469" s="460">
        <v>1.889613474266588</v>
      </c>
      <c r="L469" s="460">
        <v>0.78977058952946455</v>
      </c>
    </row>
    <row r="470" spans="8:12" x14ac:dyDescent="0.25">
      <c r="H470" s="461">
        <v>43441</v>
      </c>
      <c r="I470" s="460">
        <v>2.3612949511254597</v>
      </c>
      <c r="J470" s="460">
        <v>1.0315586045005667</v>
      </c>
      <c r="K470" s="460">
        <v>1.8108630735065288</v>
      </c>
      <c r="L470" s="460">
        <v>0.79517164209391178</v>
      </c>
    </row>
    <row r="471" spans="8:12" x14ac:dyDescent="0.25">
      <c r="H471" s="461">
        <v>43448</v>
      </c>
      <c r="I471" s="460">
        <v>2.3315846112456282</v>
      </c>
      <c r="J471" s="460">
        <v>1.0430494846473477</v>
      </c>
      <c r="K471" s="460">
        <v>1.8239022531527858</v>
      </c>
      <c r="L471" s="460">
        <v>0.79146505534248013</v>
      </c>
    </row>
    <row r="472" spans="8:12" x14ac:dyDescent="0.25">
      <c r="H472" s="461">
        <v>43455</v>
      </c>
      <c r="I472" s="460">
        <v>2.1671778315846115</v>
      </c>
      <c r="J472" s="460">
        <v>1.0120237709783606</v>
      </c>
      <c r="K472" s="460">
        <v>1.7849676790159514</v>
      </c>
      <c r="L472" s="460">
        <v>0.76781912515764505</v>
      </c>
    </row>
    <row r="473" spans="8:12" x14ac:dyDescent="0.25">
      <c r="H473" s="461">
        <v>43462</v>
      </c>
      <c r="I473" s="460">
        <v>2.2291633037395751</v>
      </c>
      <c r="J473" s="460">
        <v>1.0072749716690952</v>
      </c>
      <c r="K473" s="460">
        <v>1.7724018578480987</v>
      </c>
      <c r="L473" s="460">
        <v>0.76099793142738226</v>
      </c>
    </row>
    <row r="474" spans="8:12" x14ac:dyDescent="0.25">
      <c r="H474" s="461">
        <v>43469</v>
      </c>
      <c r="I474" s="460">
        <v>2.2705945655098199</v>
      </c>
      <c r="J474" s="460">
        <v>1.0259328962279424</v>
      </c>
      <c r="K474" s="460">
        <v>1.8074387781308383</v>
      </c>
      <c r="L474" s="460">
        <v>0.76739741585572041</v>
      </c>
    </row>
    <row r="475" spans="8:12" x14ac:dyDescent="0.25">
      <c r="H475" s="461">
        <v>43476</v>
      </c>
      <c r="I475" s="460">
        <v>2.3282754909873558</v>
      </c>
      <c r="J475" s="460">
        <v>1.0354406130268199</v>
      </c>
      <c r="K475" s="460">
        <v>1.8275430848537035</v>
      </c>
      <c r="L475" s="460">
        <v>0.77928674981439605</v>
      </c>
    </row>
    <row r="476" spans="8:12" x14ac:dyDescent="0.25">
      <c r="H476" s="461">
        <v>43483</v>
      </c>
      <c r="I476" s="460">
        <v>2.3950408035153798</v>
      </c>
      <c r="J476" s="460">
        <v>1.0573228643894015</v>
      </c>
      <c r="K476" s="460">
        <v>1.8809352354958431</v>
      </c>
      <c r="L476" s="460">
        <v>0.79215620698420175</v>
      </c>
    </row>
    <row r="477" spans="8:12" x14ac:dyDescent="0.25">
      <c r="H477" s="461">
        <v>43490</v>
      </c>
      <c r="I477" s="460">
        <v>2.389704959196485</v>
      </c>
      <c r="J477" s="460">
        <v>1.0668744266364469</v>
      </c>
      <c r="K477" s="460">
        <v>1.8937343787505687</v>
      </c>
      <c r="L477" s="460">
        <v>0.7939007164480969</v>
      </c>
    </row>
    <row r="478" spans="8:12" x14ac:dyDescent="0.25">
      <c r="H478" s="461">
        <v>43497</v>
      </c>
      <c r="I478" s="460">
        <v>2.4271634830956867</v>
      </c>
      <c r="J478" s="460">
        <v>1.0695321353407803</v>
      </c>
      <c r="K478" s="460">
        <v>1.8767589379984322</v>
      </c>
      <c r="L478" s="460">
        <v>0.79893834225524152</v>
      </c>
    </row>
    <row r="479" spans="8:12" x14ac:dyDescent="0.25">
      <c r="H479" s="461">
        <v>43504</v>
      </c>
      <c r="I479" s="460">
        <v>2.4283741368487135</v>
      </c>
      <c r="J479" s="460">
        <v>1.057558955264152</v>
      </c>
      <c r="K479" s="460">
        <v>1.8307860940036225</v>
      </c>
      <c r="L479" s="460">
        <v>0.79893834225524152</v>
      </c>
    </row>
    <row r="480" spans="8:12" x14ac:dyDescent="0.25">
      <c r="H480" s="461">
        <v>43511</v>
      </c>
      <c r="I480" s="460">
        <v>2.4891041162227605</v>
      </c>
      <c r="J480" s="460">
        <v>1.0931850682639901</v>
      </c>
      <c r="K480" s="460">
        <v>1.8967574944229304</v>
      </c>
      <c r="L480" s="460">
        <v>0.81851425893134233</v>
      </c>
    </row>
    <row r="481" spans="8:12" x14ac:dyDescent="0.25">
      <c r="H481" s="461">
        <v>43518</v>
      </c>
      <c r="I481" s="460">
        <v>2.5044121603443639</v>
      </c>
      <c r="J481" s="460">
        <v>1.1030671577356861</v>
      </c>
      <c r="K481" s="460">
        <v>1.9232622120612413</v>
      </c>
      <c r="L481" s="460">
        <v>0.85569333494856337</v>
      </c>
    </row>
    <row r="482" spans="8:12" x14ac:dyDescent="0.25">
      <c r="H482" s="461">
        <v>43525</v>
      </c>
      <c r="I482" s="460">
        <v>2.5142946820912924</v>
      </c>
      <c r="J482" s="460">
        <v>1.1170808375155146</v>
      </c>
      <c r="K482" s="460">
        <v>1.9474303516784921</v>
      </c>
      <c r="L482" s="460">
        <v>0.91360329848688138</v>
      </c>
    </row>
    <row r="483" spans="8:12" x14ac:dyDescent="0.25">
      <c r="H483" s="461">
        <v>43532</v>
      </c>
      <c r="I483" s="460">
        <v>2.4599318446776079</v>
      </c>
      <c r="J483" s="460">
        <v>1.1074685661863903</v>
      </c>
      <c r="K483" s="460">
        <v>1.9232857121275448</v>
      </c>
      <c r="L483" s="460">
        <v>0.90623589661592008</v>
      </c>
    </row>
    <row r="484" spans="8:12" x14ac:dyDescent="0.25">
      <c r="H484" s="461">
        <v>43539</v>
      </c>
      <c r="I484" s="460">
        <v>2.5311451887723075</v>
      </c>
      <c r="J484" s="460">
        <v>1.1420322702498515</v>
      </c>
      <c r="K484" s="460">
        <v>1.9615320700369119</v>
      </c>
      <c r="L484" s="460">
        <v>0.92206982981191832</v>
      </c>
    </row>
    <row r="485" spans="8:12" x14ac:dyDescent="0.25">
      <c r="H485" s="461">
        <v>43546</v>
      </c>
      <c r="I485" s="460">
        <v>2.5116222760290561</v>
      </c>
      <c r="J485" s="460">
        <v>1.1149324105552858</v>
      </c>
      <c r="K485" s="460">
        <v>1.9075624891941658</v>
      </c>
      <c r="L485" s="460">
        <v>0.9472131026483771</v>
      </c>
    </row>
    <row r="486" spans="8:12" x14ac:dyDescent="0.25">
      <c r="H486" s="461">
        <v>43553</v>
      </c>
      <c r="I486" s="460">
        <v>2.541834813021254</v>
      </c>
      <c r="J486" s="460">
        <v>1.1304402082996061</v>
      </c>
      <c r="K486" s="460">
        <v>1.9347336015698045</v>
      </c>
      <c r="L486" s="460">
        <v>0.9431269164963707</v>
      </c>
    </row>
    <row r="487" spans="8:12" x14ac:dyDescent="0.25">
      <c r="H487" s="461">
        <v>43560</v>
      </c>
      <c r="I487" s="460">
        <v>2.5941529907631602</v>
      </c>
      <c r="J487" s="460">
        <v>1.1627374399654633</v>
      </c>
      <c r="K487" s="460">
        <v>2.0159280092254543</v>
      </c>
      <c r="L487" s="460">
        <v>0.99067235170677836</v>
      </c>
    </row>
    <row r="488" spans="8:12" x14ac:dyDescent="0.25">
      <c r="H488" s="461">
        <v>43567</v>
      </c>
      <c r="I488" s="460">
        <v>2.60730876154605</v>
      </c>
      <c r="J488" s="460">
        <v>1.1628588581296206</v>
      </c>
      <c r="K488" s="460">
        <v>2.0142796474318625</v>
      </c>
      <c r="L488" s="460">
        <v>0.97299046515878629</v>
      </c>
    </row>
    <row r="489" spans="8:12" x14ac:dyDescent="0.25">
      <c r="H489" s="461">
        <v>43574</v>
      </c>
      <c r="I489" s="460">
        <v>2.6051744238184922</v>
      </c>
      <c r="J489" s="460">
        <v>1.1801946737898656</v>
      </c>
      <c r="K489" s="460">
        <v>2.0516212527885345</v>
      </c>
      <c r="L489" s="460">
        <v>0.99806477540317939</v>
      </c>
    </row>
    <row r="490" spans="8:12" x14ac:dyDescent="0.25">
      <c r="H490" s="461">
        <v>43581</v>
      </c>
      <c r="I490" s="460">
        <v>2.6364272262577351</v>
      </c>
      <c r="J490" s="460">
        <v>1.1805926555501591</v>
      </c>
      <c r="K490" s="460">
        <v>2.0671967610194328</v>
      </c>
      <c r="L490" s="460">
        <v>0.94179679287329576</v>
      </c>
    </row>
    <row r="491" spans="8:12" x14ac:dyDescent="0.25">
      <c r="H491" s="461">
        <v>43588</v>
      </c>
      <c r="I491" s="460">
        <v>2.6415926822706486</v>
      </c>
      <c r="J491" s="460">
        <v>1.181290809994064</v>
      </c>
      <c r="K491" s="460">
        <v>2.0835746286569878</v>
      </c>
      <c r="L491" s="460">
        <v>0.93933733051908996</v>
      </c>
    </row>
    <row r="492" spans="8:12" x14ac:dyDescent="0.25">
      <c r="H492" s="461">
        <v>43595</v>
      </c>
      <c r="I492" s="460">
        <v>2.5839834992377368</v>
      </c>
      <c r="J492" s="460">
        <v>1.1335903351141332</v>
      </c>
      <c r="K492" s="460">
        <v>2.0243343186575418</v>
      </c>
      <c r="L492" s="460">
        <v>0.8968832264972586</v>
      </c>
    </row>
    <row r="493" spans="8:12" x14ac:dyDescent="0.25">
      <c r="H493" s="461">
        <v>43602</v>
      </c>
      <c r="I493" s="460">
        <v>2.5643709084387054</v>
      </c>
      <c r="J493" s="460">
        <v>1.1553747774000322</v>
      </c>
      <c r="K493" s="460">
        <v>2.0543992963408719</v>
      </c>
      <c r="L493" s="460">
        <v>0.87951594363254038</v>
      </c>
    </row>
    <row r="494" spans="8:12" x14ac:dyDescent="0.25">
      <c r="H494" s="461">
        <v>43609</v>
      </c>
      <c r="I494" s="460">
        <v>2.5343556631692228</v>
      </c>
      <c r="J494" s="460">
        <v>1.1300995628946089</v>
      </c>
      <c r="K494" s="460">
        <v>2.0161445455506821</v>
      </c>
      <c r="L494" s="460">
        <v>0.87057491305678514</v>
      </c>
    </row>
    <row r="495" spans="8:12" x14ac:dyDescent="0.25">
      <c r="H495" s="461">
        <v>43616</v>
      </c>
      <c r="I495" s="460">
        <v>2.467993901892207</v>
      </c>
      <c r="J495" s="460">
        <v>1.1063994117964491</v>
      </c>
      <c r="K495" s="460">
        <v>1.9684394109540522</v>
      </c>
      <c r="L495" s="460">
        <v>0.8845203087205028</v>
      </c>
    </row>
    <row r="496" spans="8:12" x14ac:dyDescent="0.25">
      <c r="H496" s="461">
        <v>43623</v>
      </c>
      <c r="I496" s="460">
        <v>2.5767554479418888</v>
      </c>
      <c r="J496" s="460">
        <v>1.139435270627597</v>
      </c>
      <c r="K496" s="460">
        <v>2.0219087760997607</v>
      </c>
      <c r="L496" s="460">
        <v>0.86288619432987113</v>
      </c>
    </row>
    <row r="497" spans="8:12" x14ac:dyDescent="0.25">
      <c r="H497" s="461">
        <v>43630</v>
      </c>
      <c r="I497" s="460">
        <v>2.5889875347502467</v>
      </c>
      <c r="J497" s="460">
        <v>1.139708461496951</v>
      </c>
      <c r="K497" s="460">
        <v>2.0304728716913165</v>
      </c>
      <c r="L497" s="460">
        <v>0.87941768719605728</v>
      </c>
    </row>
    <row r="498" spans="8:12" x14ac:dyDescent="0.25">
      <c r="H498" s="461">
        <v>43637</v>
      </c>
      <c r="I498" s="460">
        <v>2.6459151645592325</v>
      </c>
      <c r="J498" s="460">
        <v>1.1692973935567428</v>
      </c>
      <c r="K498" s="460">
        <v>2.0713495584505397</v>
      </c>
      <c r="L498" s="460">
        <v>0.91603682358300942</v>
      </c>
    </row>
    <row r="499" spans="8:12" x14ac:dyDescent="0.25">
      <c r="H499" s="461">
        <v>43644</v>
      </c>
      <c r="I499" s="460">
        <v>2.6381131737063943</v>
      </c>
      <c r="J499" s="460">
        <v>1.1715807295882574</v>
      </c>
      <c r="K499" s="460">
        <v>2.0812330149074345</v>
      </c>
      <c r="L499" s="460">
        <v>0.9089873819816614</v>
      </c>
    </row>
    <row r="500" spans="8:12" x14ac:dyDescent="0.25">
      <c r="H500" s="461">
        <v>43651</v>
      </c>
      <c r="I500" s="460">
        <v>2.6817415478432429</v>
      </c>
      <c r="J500" s="460">
        <v>1.1898912632885434</v>
      </c>
      <c r="K500" s="460">
        <v>2.109723488148413</v>
      </c>
      <c r="L500" s="460">
        <v>0.91880722788993696</v>
      </c>
    </row>
    <row r="501" spans="8:12" x14ac:dyDescent="0.25">
      <c r="H501" s="461">
        <v>43658</v>
      </c>
      <c r="I501" s="460">
        <v>2.7026903416733927</v>
      </c>
      <c r="J501" s="460">
        <v>1.1796550375047219</v>
      </c>
      <c r="K501" s="460">
        <v>2.0685631220173799</v>
      </c>
      <c r="L501" s="460">
        <v>0.89423915189438097</v>
      </c>
    </row>
    <row r="502" spans="8:12" x14ac:dyDescent="0.25">
      <c r="H502" s="461">
        <v>43665</v>
      </c>
      <c r="I502" s="460">
        <v>2.6693659761456376</v>
      </c>
      <c r="J502" s="460">
        <v>1.1737696292698721</v>
      </c>
      <c r="K502" s="460">
        <v>2.0579461277765745</v>
      </c>
      <c r="L502" s="460">
        <v>0.89230301186492245</v>
      </c>
    </row>
    <row r="503" spans="8:12" x14ac:dyDescent="0.25">
      <c r="H503" s="461">
        <v>43672</v>
      </c>
      <c r="I503" s="460">
        <v>2.7135324186171648</v>
      </c>
      <c r="J503" s="460">
        <v>1.1887074361880092</v>
      </c>
      <c r="K503" s="460">
        <v>2.0847748106146442</v>
      </c>
      <c r="L503" s="460">
        <v>0.89850964515084653</v>
      </c>
    </row>
    <row r="504" spans="8:12" x14ac:dyDescent="0.25">
      <c r="H504" s="461">
        <v>43679</v>
      </c>
      <c r="I504" s="460">
        <v>2.6294054344901805</v>
      </c>
      <c r="J504" s="460">
        <v>1.1386730343748312</v>
      </c>
      <c r="K504" s="460">
        <v>1.9928794799099612</v>
      </c>
      <c r="L504" s="460">
        <v>0.87510416860560392</v>
      </c>
    </row>
    <row r="505" spans="8:12" x14ac:dyDescent="0.25">
      <c r="H505" s="461">
        <v>43686</v>
      </c>
      <c r="I505" s="460">
        <v>2.6173885750156938</v>
      </c>
      <c r="J505" s="460">
        <v>1.1243794182720845</v>
      </c>
      <c r="K505" s="460">
        <v>1.9628933953063652</v>
      </c>
      <c r="L505" s="460">
        <v>0.84669981956822704</v>
      </c>
    </row>
    <row r="506" spans="8:12" x14ac:dyDescent="0.25">
      <c r="H506" s="461">
        <v>43693</v>
      </c>
      <c r="I506" s="460">
        <v>2.5905120616985022</v>
      </c>
      <c r="J506" s="460">
        <v>1.1228077275916033</v>
      </c>
      <c r="K506" s="460">
        <v>1.9408939760937181</v>
      </c>
      <c r="L506" s="460">
        <v>0.86167355122867839</v>
      </c>
    </row>
    <row r="507" spans="8:12" x14ac:dyDescent="0.25">
      <c r="H507" s="461">
        <v>43700</v>
      </c>
      <c r="I507" s="460">
        <v>2.5532328939108604</v>
      </c>
      <c r="J507" s="460">
        <v>1.1245514273379742</v>
      </c>
      <c r="K507" s="460">
        <v>1.9490803920482489</v>
      </c>
      <c r="L507" s="460">
        <v>0.88413247042618581</v>
      </c>
    </row>
    <row r="508" spans="8:12" x14ac:dyDescent="0.25">
      <c r="H508" s="461">
        <v>43707</v>
      </c>
      <c r="I508" s="460">
        <v>2.6243924311720925</v>
      </c>
      <c r="J508" s="460">
        <v>1.155752522799633</v>
      </c>
      <c r="K508" s="460">
        <v>2.0040990829938412</v>
      </c>
      <c r="L508" s="460">
        <v>0.88071851697471482</v>
      </c>
    </row>
    <row r="509" spans="8:12" x14ac:dyDescent="0.25">
      <c r="H509" s="461">
        <v>43714</v>
      </c>
      <c r="I509" s="460">
        <v>2.6712492153170122</v>
      </c>
      <c r="J509" s="460">
        <v>1.1788320921698776</v>
      </c>
      <c r="K509" s="460">
        <v>2.0464747382680115</v>
      </c>
      <c r="L509" s="460">
        <v>0.91531088550104223</v>
      </c>
    </row>
    <row r="510" spans="8:12" x14ac:dyDescent="0.25">
      <c r="H510" s="461">
        <v>43721</v>
      </c>
      <c r="I510" s="460">
        <v>2.6969688817146444</v>
      </c>
      <c r="J510" s="460">
        <v>1.1973551076574389</v>
      </c>
      <c r="K510" s="460">
        <v>2.0929377265028712</v>
      </c>
      <c r="L510" s="460">
        <v>0.92496381752498136</v>
      </c>
    </row>
    <row r="511" spans="8:12" x14ac:dyDescent="0.25">
      <c r="H511" s="461">
        <v>43728</v>
      </c>
      <c r="I511" s="460">
        <v>2.6832302035691868</v>
      </c>
      <c r="J511" s="460">
        <v>1.2045322702498515</v>
      </c>
      <c r="K511" s="460">
        <v>2.0928504405423145</v>
      </c>
      <c r="L511" s="460">
        <v>0.91739990278105388</v>
      </c>
    </row>
    <row r="512" spans="8:12" x14ac:dyDescent="0.25">
      <c r="H512" s="461">
        <v>43735</v>
      </c>
      <c r="I512" s="460">
        <v>2.6560756882790781</v>
      </c>
      <c r="J512" s="460">
        <v>1.19592844422859</v>
      </c>
      <c r="K512" s="460">
        <v>2.0782350778775411</v>
      </c>
      <c r="L512" s="460">
        <v>0.8947337906631363</v>
      </c>
    </row>
    <row r="513" spans="8:12" x14ac:dyDescent="0.25">
      <c r="H513" s="461">
        <v>43742</v>
      </c>
      <c r="I513" s="460">
        <v>2.6473051744238187</v>
      </c>
      <c r="J513" s="460">
        <v>1.1624811127300199</v>
      </c>
      <c r="K513" s="460">
        <v>2.0164416535318082</v>
      </c>
      <c r="L513" s="460">
        <v>0.88650161009343809</v>
      </c>
    </row>
    <row r="514" spans="8:12" x14ac:dyDescent="0.25">
      <c r="H514" s="461">
        <v>43749</v>
      </c>
      <c r="I514" s="460">
        <v>2.663680387409201</v>
      </c>
      <c r="J514" s="460">
        <v>1.2040364794128757</v>
      </c>
      <c r="K514" s="460">
        <v>2.1001757469244287</v>
      </c>
      <c r="L514" s="460">
        <v>0.90739391890304311</v>
      </c>
    </row>
    <row r="515" spans="8:12" x14ac:dyDescent="0.25">
      <c r="H515" s="461">
        <v>43756</v>
      </c>
      <c r="I515" s="460">
        <v>2.6779661016949152</v>
      </c>
      <c r="J515" s="460">
        <v>1.2072371971291349</v>
      </c>
      <c r="K515" s="460">
        <v>2.1206459832511668</v>
      </c>
      <c r="L515" s="460">
        <v>0.8965567221896904</v>
      </c>
    </row>
    <row r="516" spans="8:12" x14ac:dyDescent="0.25">
      <c r="H516" s="461">
        <v>43763</v>
      </c>
      <c r="I516" s="460">
        <v>2.7105640749708551</v>
      </c>
      <c r="J516" s="460">
        <v>1.2225055312719226</v>
      </c>
      <c r="K516" s="460">
        <v>2.1644417139605499</v>
      </c>
      <c r="L516" s="460">
        <v>0.90168070380902365</v>
      </c>
    </row>
    <row r="517" spans="8:12" x14ac:dyDescent="0.25">
      <c r="H517" s="461">
        <v>43770</v>
      </c>
      <c r="I517" s="460">
        <v>2.7503452605147523</v>
      </c>
      <c r="J517" s="460">
        <v>1.2221884949544006</v>
      </c>
      <c r="K517" s="460">
        <v>2.1756109597594935</v>
      </c>
      <c r="L517" s="460">
        <v>0.90267730480763864</v>
      </c>
    </row>
    <row r="518" spans="8:12" x14ac:dyDescent="0.25">
      <c r="H518" s="461">
        <v>43777</v>
      </c>
      <c r="I518" s="460">
        <v>2.7738140077123128</v>
      </c>
      <c r="J518" s="460">
        <v>1.2477908639576925</v>
      </c>
      <c r="K518" s="460">
        <v>2.2205145507374824</v>
      </c>
      <c r="L518" s="460">
        <v>0.90450389806474485</v>
      </c>
    </row>
    <row r="519" spans="8:12" x14ac:dyDescent="0.25">
      <c r="H519" s="461">
        <v>43784</v>
      </c>
      <c r="I519" s="460">
        <v>2.7983678593848089</v>
      </c>
      <c r="J519" s="460">
        <v>1.2518246451891426</v>
      </c>
      <c r="K519" s="460">
        <v>2.2227285926985294</v>
      </c>
      <c r="L519" s="460">
        <v>0.88227658332466208</v>
      </c>
    </row>
    <row r="520" spans="8:12" x14ac:dyDescent="0.25">
      <c r="H520" s="461">
        <v>43791</v>
      </c>
      <c r="I520" s="460">
        <v>2.7892476011120082</v>
      </c>
      <c r="J520" s="460">
        <v>1.2436322918353031</v>
      </c>
      <c r="K520" s="460">
        <v>2.2096575201051456</v>
      </c>
      <c r="L520" s="460">
        <v>0.88042893511688092</v>
      </c>
    </row>
    <row r="521" spans="8:12" x14ac:dyDescent="0.25">
      <c r="H521" s="461">
        <v>43798</v>
      </c>
      <c r="I521" s="460">
        <v>2.8167697964308136</v>
      </c>
      <c r="J521" s="460">
        <v>1.2491163455830769</v>
      </c>
      <c r="K521" s="460">
        <v>2.2218271972981634</v>
      </c>
      <c r="L521" s="460">
        <v>0.87636838107873971</v>
      </c>
    </row>
    <row r="522" spans="8:12" x14ac:dyDescent="0.25">
      <c r="H522" s="461">
        <v>43805</v>
      </c>
      <c r="I522" s="460">
        <v>2.8211909245807552</v>
      </c>
      <c r="J522" s="460">
        <v>1.2453254006799417</v>
      </c>
      <c r="K522" s="460">
        <v>2.2101107356695757</v>
      </c>
      <c r="L522" s="460">
        <v>0.88858421934498355</v>
      </c>
    </row>
    <row r="523" spans="8:12" x14ac:dyDescent="0.25">
      <c r="H523" s="461">
        <v>43812</v>
      </c>
      <c r="I523" s="460">
        <v>2.8417182315487404</v>
      </c>
      <c r="J523" s="460">
        <v>1.2583879715072042</v>
      </c>
      <c r="K523" s="460">
        <v>2.2296057192447076</v>
      </c>
      <c r="L523" s="460">
        <v>0.90556946165542562</v>
      </c>
    </row>
    <row r="524" spans="8:12" x14ac:dyDescent="0.25">
      <c r="H524" s="461">
        <v>43819</v>
      </c>
      <c r="I524" s="460">
        <v>2.8887274683884856</v>
      </c>
      <c r="J524" s="460">
        <v>1.2737305056391992</v>
      </c>
      <c r="K524" s="460">
        <v>2.2356788078080649</v>
      </c>
      <c r="L524" s="460">
        <v>0.91693944016411877</v>
      </c>
    </row>
    <row r="525" spans="8:12" x14ac:dyDescent="0.25">
      <c r="H525" s="461">
        <v>43826</v>
      </c>
      <c r="I525" s="460">
        <v>2.9055869428750789</v>
      </c>
      <c r="J525" s="460">
        <v>1.2756563326318062</v>
      </c>
      <c r="K525" s="460">
        <v>2.2387354950037182</v>
      </c>
      <c r="L525" s="460">
        <v>0.91696903915274874</v>
      </c>
    </row>
    <row r="526" spans="8:12" x14ac:dyDescent="0.25">
      <c r="H526" s="461">
        <v>43833</v>
      </c>
      <c r="I526" s="460">
        <v>2.9009505873912653</v>
      </c>
      <c r="J526" s="460">
        <v>1.2726546057956936</v>
      </c>
      <c r="K526" s="460">
        <v>2.2189333319904723</v>
      </c>
      <c r="L526" s="460">
        <v>0.94099945104556137</v>
      </c>
    </row>
    <row r="527" spans="8:12" x14ac:dyDescent="0.25">
      <c r="H527" s="461">
        <v>43840</v>
      </c>
      <c r="I527" s="460">
        <v>2.9283023944040893</v>
      </c>
      <c r="J527" s="460">
        <v>1.2781015595488641</v>
      </c>
      <c r="K527" s="460">
        <v>2.2632762785294998</v>
      </c>
      <c r="L527" s="460">
        <v>0.94359470257441025</v>
      </c>
    </row>
    <row r="528" spans="8:12" x14ac:dyDescent="0.25">
      <c r="H528" s="461">
        <v>43847</v>
      </c>
      <c r="I528" s="460">
        <v>2.985938480853735</v>
      </c>
      <c r="J528" s="460">
        <v>1.2844220495386109</v>
      </c>
      <c r="K528" s="460">
        <v>2.270463941666121</v>
      </c>
      <c r="L528" s="460">
        <v>0.93846980552243897</v>
      </c>
    </row>
    <row r="529" spans="8:12" x14ac:dyDescent="0.25">
      <c r="H529" s="461">
        <v>43854</v>
      </c>
      <c r="I529" s="460">
        <v>2.9553134248049502</v>
      </c>
      <c r="J529" s="460">
        <v>1.2746074146025579</v>
      </c>
      <c r="K529" s="460">
        <v>2.2789491441779424</v>
      </c>
      <c r="L529" s="460">
        <v>0.9082702930818618</v>
      </c>
    </row>
    <row r="530" spans="8:12" x14ac:dyDescent="0.25">
      <c r="H530" s="461">
        <v>43861</v>
      </c>
      <c r="I530" s="460">
        <v>2.8925836247870147</v>
      </c>
      <c r="J530" s="460">
        <v>1.2279794668393502</v>
      </c>
      <c r="K530" s="460">
        <v>2.1791225410957407</v>
      </c>
      <c r="L530" s="460">
        <v>0.9082702930818618</v>
      </c>
    </row>
    <row r="531" spans="8:12" x14ac:dyDescent="0.25">
      <c r="H531" s="461">
        <v>43868</v>
      </c>
      <c r="I531" s="460">
        <v>2.9842256299883423</v>
      </c>
      <c r="J531" s="460">
        <v>1.2811268954724515</v>
      </c>
      <c r="K531" s="460">
        <v>2.2683959358313901</v>
      </c>
      <c r="L531" s="460">
        <v>0.87758377047784664</v>
      </c>
    </row>
    <row r="532" spans="8:12" x14ac:dyDescent="0.25">
      <c r="H532" s="461">
        <v>43875</v>
      </c>
      <c r="I532" s="460">
        <v>3.031261770244821</v>
      </c>
      <c r="J532" s="460">
        <v>1.2954542388430197</v>
      </c>
      <c r="K532" s="460">
        <v>2.3070703306627185</v>
      </c>
      <c r="L532" s="460">
        <v>0.89010810954311048</v>
      </c>
    </row>
    <row r="533" spans="8:12" x14ac:dyDescent="0.25">
      <c r="H533" s="461">
        <v>43882</v>
      </c>
      <c r="I533" s="460">
        <v>2.9932293067886291</v>
      </c>
      <c r="J533" s="460">
        <v>1.2817643408342778</v>
      </c>
      <c r="K533" s="460">
        <v>2.2793939668615493</v>
      </c>
      <c r="L533" s="460">
        <v>0.92753740381472982</v>
      </c>
    </row>
    <row r="534" spans="8:12" x14ac:dyDescent="0.25">
      <c r="H534" s="461">
        <v>43889</v>
      </c>
      <c r="I534" s="460">
        <v>2.649287059456551</v>
      </c>
      <c r="J534" s="460">
        <v>1.1229460093896713</v>
      </c>
      <c r="K534" s="460">
        <v>1.9958858098206778</v>
      </c>
      <c r="L534" s="460">
        <v>0.87890809636088063</v>
      </c>
    </row>
    <row r="535" spans="8:12" x14ac:dyDescent="0.25">
      <c r="H535" s="461">
        <v>43896</v>
      </c>
      <c r="I535" s="460">
        <v>2.665563626580576</v>
      </c>
      <c r="J535" s="460">
        <v>1.0900889050779774</v>
      </c>
      <c r="K535" s="460">
        <v>1.9373907876382936</v>
      </c>
      <c r="L535" s="460">
        <v>0.9259634699657231</v>
      </c>
    </row>
    <row r="536" spans="8:12" x14ac:dyDescent="0.25">
      <c r="H536" s="461">
        <v>43903</v>
      </c>
      <c r="I536" s="460">
        <v>2.4311900278001977</v>
      </c>
      <c r="J536" s="460">
        <v>0.87219389131725211</v>
      </c>
      <c r="K536" s="460">
        <v>1.549674943725734</v>
      </c>
      <c r="L536" s="460">
        <v>0.88108163858780475</v>
      </c>
    </row>
    <row r="537" spans="8:12" x14ac:dyDescent="0.25">
      <c r="H537" s="461">
        <v>43910</v>
      </c>
      <c r="I537" s="460">
        <v>2.0670074432786301</v>
      </c>
      <c r="J537" s="460">
        <v>0.8595394204306297</v>
      </c>
      <c r="K537" s="460">
        <v>1.4987922644496032</v>
      </c>
      <c r="L537" s="460">
        <v>0.83780944293177673</v>
      </c>
    </row>
    <row r="538" spans="8:12" x14ac:dyDescent="0.25">
      <c r="H538" s="461">
        <v>43917</v>
      </c>
      <c r="I538" s="460">
        <v>2.27914088422563</v>
      </c>
      <c r="J538" s="460">
        <v>0.92029909341104099</v>
      </c>
      <c r="K538" s="460">
        <v>1.6168918476591416</v>
      </c>
      <c r="L538" s="460">
        <v>0.84592170182589144</v>
      </c>
    </row>
    <row r="539" spans="8:12" x14ac:dyDescent="0.25">
      <c r="H539" s="461">
        <v>43924</v>
      </c>
      <c r="I539" s="460">
        <v>2.2317729351627658</v>
      </c>
      <c r="J539" s="460">
        <v>0.89815376935945168</v>
      </c>
      <c r="K539" s="460">
        <v>1.5989730471025259</v>
      </c>
      <c r="L539" s="460">
        <v>0.84341463697450736</v>
      </c>
    </row>
    <row r="540" spans="8:12" x14ac:dyDescent="0.25">
      <c r="H540" s="461">
        <v>43931</v>
      </c>
      <c r="I540" s="460">
        <v>2.5018563357546411</v>
      </c>
      <c r="J540" s="460">
        <v>0.97565903081323191</v>
      </c>
      <c r="K540" s="460">
        <v>1.7733720748712112</v>
      </c>
      <c r="L540" s="460">
        <v>0.85337576465325382</v>
      </c>
    </row>
    <row r="541" spans="8:12" x14ac:dyDescent="0.25">
      <c r="H541" s="461">
        <v>43938</v>
      </c>
      <c r="I541" s="460">
        <v>2.5778495202224017</v>
      </c>
      <c r="J541" s="460">
        <v>0.97414467648804715</v>
      </c>
      <c r="K541" s="460">
        <v>1.7836181037796499</v>
      </c>
      <c r="L541" s="460">
        <v>0.8661500168287033</v>
      </c>
    </row>
    <row r="542" spans="8:12" x14ac:dyDescent="0.25">
      <c r="H542" s="461">
        <v>43945</v>
      </c>
      <c r="I542" s="460">
        <v>2.5439332795264997</v>
      </c>
      <c r="J542" s="460">
        <v>0.94742256219308185</v>
      </c>
      <c r="K542" s="460">
        <v>1.7349914308686798</v>
      </c>
      <c r="L542" s="460">
        <v>0.85700637049572814</v>
      </c>
    </row>
    <row r="543" spans="8:12" x14ac:dyDescent="0.25">
      <c r="H543" s="461">
        <v>43952</v>
      </c>
      <c r="I543" s="460">
        <v>2.5385256927629811</v>
      </c>
      <c r="J543" s="460">
        <v>0.98751079272570286</v>
      </c>
      <c r="K543" s="460">
        <v>1.8232090011968247</v>
      </c>
      <c r="L543" s="460">
        <v>0.87273747009205282</v>
      </c>
    </row>
    <row r="544" spans="8:12" x14ac:dyDescent="0.25">
      <c r="H544" s="461">
        <v>43959</v>
      </c>
      <c r="I544" s="460">
        <v>2.6273876782351362</v>
      </c>
      <c r="J544" s="460">
        <v>0.98082604824348396</v>
      </c>
      <c r="K544" s="460">
        <v>1.8304000214857747</v>
      </c>
      <c r="L544" s="460">
        <v>0.88349746531959739</v>
      </c>
    </row>
    <row r="545" spans="8:12" x14ac:dyDescent="0.25">
      <c r="H545" s="461">
        <v>43966</v>
      </c>
      <c r="I545" s="460">
        <v>2.5681104833647206</v>
      </c>
      <c r="J545" s="460">
        <v>0.93448140952997671</v>
      </c>
      <c r="K545" s="460">
        <v>1.7566584920007453</v>
      </c>
      <c r="L545" s="460">
        <v>0.87529366316167845</v>
      </c>
    </row>
    <row r="546" spans="8:12" x14ac:dyDescent="0.25">
      <c r="H546" s="461">
        <v>43973</v>
      </c>
      <c r="I546" s="460">
        <v>2.6503900995426419</v>
      </c>
      <c r="J546" s="460">
        <v>0.97993564837299652</v>
      </c>
      <c r="K546" s="460">
        <v>1.8588334231371582</v>
      </c>
      <c r="L546" s="460">
        <v>0.8586041055933239</v>
      </c>
    </row>
    <row r="547" spans="8:12" x14ac:dyDescent="0.25">
      <c r="H547" s="461">
        <v>43980</v>
      </c>
      <c r="I547" s="460">
        <v>2.7300780199085284</v>
      </c>
      <c r="J547" s="460">
        <v>1.0287491230910366</v>
      </c>
      <c r="K547" s="460">
        <v>1.9449410232264583</v>
      </c>
      <c r="L547" s="460">
        <v>0.87037840018381885</v>
      </c>
    </row>
    <row r="548" spans="8:12" x14ac:dyDescent="0.25">
      <c r="H548" s="461">
        <v>43987</v>
      </c>
      <c r="I548" s="460">
        <v>2.8642543269661913</v>
      </c>
      <c r="J548" s="460">
        <v>1.1414285521558469</v>
      </c>
      <c r="K548" s="460">
        <v>2.156580941781943</v>
      </c>
      <c r="L548" s="460">
        <v>0.89431635338018922</v>
      </c>
    </row>
    <row r="549" spans="8:12" x14ac:dyDescent="0.25">
      <c r="H549" s="461">
        <v>43994</v>
      </c>
      <c r="I549" s="460">
        <v>2.7273876782351358</v>
      </c>
      <c r="J549" s="460">
        <v>1.0636703361934055</v>
      </c>
      <c r="K549" s="460">
        <v>2.0057776591583956</v>
      </c>
      <c r="L549" s="460">
        <v>0.89094206867636672</v>
      </c>
    </row>
    <row r="550" spans="8:12" x14ac:dyDescent="0.25">
      <c r="H550" s="461">
        <v>44001</v>
      </c>
      <c r="I550" s="460">
        <v>2.7779930051116493</v>
      </c>
      <c r="J550" s="460">
        <v>1.1025781123522744</v>
      </c>
      <c r="K550" s="460">
        <v>2.0698119826838082</v>
      </c>
      <c r="L550" s="460">
        <v>0.90555634045428035</v>
      </c>
    </row>
    <row r="551" spans="8:12" x14ac:dyDescent="0.25">
      <c r="H551" s="461">
        <v>44008</v>
      </c>
      <c r="I551" s="460">
        <v>2.6984575374405888</v>
      </c>
      <c r="J551" s="460">
        <v>1.0806789973557822</v>
      </c>
      <c r="K551" s="460">
        <v>2.0292961897999637</v>
      </c>
      <c r="L551" s="460">
        <v>0.90919274403679551</v>
      </c>
    </row>
    <row r="552" spans="8:12" x14ac:dyDescent="0.25">
      <c r="H552" s="461">
        <v>44015</v>
      </c>
      <c r="I552" s="460">
        <v>2.8069321137117753</v>
      </c>
      <c r="J552" s="460">
        <v>1.1111043656575468</v>
      </c>
      <c r="K552" s="460">
        <v>2.1029504333244367</v>
      </c>
      <c r="L552" s="460">
        <v>0.96206264061426749</v>
      </c>
    </row>
    <row r="553" spans="8:12" x14ac:dyDescent="0.25">
      <c r="H553" s="461">
        <v>44022</v>
      </c>
      <c r="I553" s="460">
        <v>2.8562819478073718</v>
      </c>
      <c r="J553" s="460">
        <v>1.111724947385462</v>
      </c>
      <c r="K553" s="460">
        <v>2.1206644475889771</v>
      </c>
      <c r="L553" s="460">
        <v>1.0324011279350678</v>
      </c>
    </row>
    <row r="554" spans="8:12" x14ac:dyDescent="0.25">
      <c r="H554" s="461">
        <v>44029</v>
      </c>
      <c r="I554" s="460">
        <v>2.8918751681463548</v>
      </c>
      <c r="J554" s="460">
        <v>1.1351249258000107</v>
      </c>
      <c r="K554" s="460">
        <v>2.1686549401335813</v>
      </c>
      <c r="L554" s="460">
        <v>0.98077286315899315</v>
      </c>
    </row>
    <row r="555" spans="8:12" x14ac:dyDescent="0.25">
      <c r="H555" s="461">
        <v>44036</v>
      </c>
      <c r="I555" s="460">
        <v>2.8837144650703976</v>
      </c>
      <c r="J555" s="460">
        <v>1.1166727375748744</v>
      </c>
      <c r="K555" s="460">
        <v>2.1549661515116414</v>
      </c>
      <c r="L555" s="460">
        <v>0.97547525448264472</v>
      </c>
    </row>
    <row r="556" spans="8:12" x14ac:dyDescent="0.25">
      <c r="H556" s="461">
        <v>44043</v>
      </c>
      <c r="I556" s="460">
        <v>2.933476818222581</v>
      </c>
      <c r="J556" s="460">
        <v>1.070611407911068</v>
      </c>
      <c r="K556" s="460">
        <v>2.066891260157484</v>
      </c>
      <c r="L556" s="460">
        <v>1.010029479982387</v>
      </c>
    </row>
    <row r="557" spans="8:12" x14ac:dyDescent="0.25">
      <c r="H557" s="461">
        <v>44050</v>
      </c>
      <c r="I557" s="460">
        <v>3.0053627477356297</v>
      </c>
      <c r="J557" s="460">
        <v>1.0970299767956397</v>
      </c>
      <c r="K557" s="460">
        <v>2.1275751456584464</v>
      </c>
      <c r="L557" s="460">
        <v>1.0234643693782899</v>
      </c>
    </row>
    <row r="558" spans="8:12" x14ac:dyDescent="0.25">
      <c r="H558" s="461">
        <v>44057</v>
      </c>
      <c r="I558" s="460">
        <v>3.0247063043673217</v>
      </c>
      <c r="J558" s="460">
        <v>1.1147030651340997</v>
      </c>
      <c r="K558" s="460">
        <v>2.1655881814809406</v>
      </c>
      <c r="L558" s="460">
        <v>1.0253147638839855</v>
      </c>
    </row>
    <row r="559" spans="8:12" x14ac:dyDescent="0.25">
      <c r="H559" s="461">
        <v>44064</v>
      </c>
      <c r="I559" s="460">
        <v>3.0465070397273788</v>
      </c>
      <c r="J559" s="460">
        <v>1.0994246128109655</v>
      </c>
      <c r="K559" s="460">
        <v>2.1426689025301178</v>
      </c>
      <c r="L559" s="460">
        <v>1.0315958523578035</v>
      </c>
    </row>
    <row r="560" spans="8:12" x14ac:dyDescent="0.25">
      <c r="H560" s="461">
        <v>44071</v>
      </c>
      <c r="I560" s="460">
        <v>3.1459151645592329</v>
      </c>
      <c r="J560" s="460">
        <v>1.1182410555285738</v>
      </c>
      <c r="K560" s="460">
        <v>2.1877218867867518</v>
      </c>
      <c r="L560" s="460">
        <v>1.0386520071318304</v>
      </c>
    </row>
    <row r="561" spans="8:12" x14ac:dyDescent="0.25">
      <c r="H561" s="461">
        <v>44078</v>
      </c>
      <c r="I561" s="460">
        <v>3.0732311003497448</v>
      </c>
      <c r="J561" s="460">
        <v>1.099707921860666</v>
      </c>
      <c r="K561" s="460">
        <v>2.1557382965473364</v>
      </c>
      <c r="L561" s="460">
        <v>1.0238708214695806</v>
      </c>
    </row>
    <row r="562" spans="8:12" x14ac:dyDescent="0.25">
      <c r="H562" s="461">
        <v>44085</v>
      </c>
      <c r="I562" s="460">
        <v>2.996116940184737</v>
      </c>
      <c r="J562" s="460">
        <v>1.1183321191516917</v>
      </c>
      <c r="K562" s="460">
        <v>2.2161972528422491</v>
      </c>
      <c r="L562" s="460">
        <v>0.99487571323645407</v>
      </c>
    </row>
    <row r="563" spans="8:12" x14ac:dyDescent="0.25">
      <c r="H563" s="461">
        <v>44092</v>
      </c>
      <c r="I563" s="460">
        <v>2.9768361581920906</v>
      </c>
      <c r="J563" s="460">
        <v>1.1074989207274297</v>
      </c>
      <c r="K563" s="460">
        <v>2.2016624618333744</v>
      </c>
      <c r="L563" s="460">
        <v>1.0185988449070973</v>
      </c>
    </row>
    <row r="564" spans="8:12" x14ac:dyDescent="0.25">
      <c r="H564" s="461">
        <v>44099</v>
      </c>
      <c r="I564" s="460">
        <v>2.957994798672765</v>
      </c>
      <c r="J564" s="460">
        <v>1.0580446279207814</v>
      </c>
      <c r="K564" s="460">
        <v>2.0930501911058963</v>
      </c>
      <c r="L564" s="460">
        <v>0.98238677089986115</v>
      </c>
    </row>
    <row r="565" spans="8:12" x14ac:dyDescent="0.25">
      <c r="H565" s="461">
        <v>44106</v>
      </c>
      <c r="I565" s="460">
        <v>3.0028158909514846</v>
      </c>
      <c r="J565" s="460">
        <v>1.0762135070962171</v>
      </c>
      <c r="K565" s="460">
        <v>2.1299520095074556</v>
      </c>
      <c r="L565" s="460">
        <v>0.98196994390533943</v>
      </c>
    </row>
    <row r="566" spans="8:12" x14ac:dyDescent="0.25">
      <c r="H566" s="461">
        <v>44113</v>
      </c>
      <c r="I566" s="460">
        <v>3.1182225809344457</v>
      </c>
      <c r="J566" s="460">
        <v>1.1039339485186983</v>
      </c>
      <c r="K566" s="460">
        <v>2.190748359611443</v>
      </c>
      <c r="L566" s="460">
        <v>0.9984550548511979</v>
      </c>
    </row>
    <row r="567" spans="8:12" x14ac:dyDescent="0.25">
      <c r="H567" s="461">
        <v>44120</v>
      </c>
      <c r="I567" s="460">
        <v>3.124213075060533</v>
      </c>
      <c r="J567" s="460">
        <v>1.0946083589660569</v>
      </c>
      <c r="K567" s="460">
        <v>2.1668722922468242</v>
      </c>
      <c r="L567" s="460">
        <v>1.0180703351307345</v>
      </c>
    </row>
    <row r="568" spans="8:12" x14ac:dyDescent="0.25">
      <c r="H568" s="461">
        <v>44127</v>
      </c>
      <c r="I568" s="460">
        <v>3.1076943771859029</v>
      </c>
      <c r="J568" s="460">
        <v>1.0788880794344613</v>
      </c>
      <c r="K568" s="460">
        <v>2.1226854532911004</v>
      </c>
      <c r="L568" s="460">
        <v>1.0002618137344799</v>
      </c>
    </row>
    <row r="569" spans="8:12" x14ac:dyDescent="0.25">
      <c r="H569" s="461">
        <v>44134</v>
      </c>
      <c r="I569" s="460">
        <v>2.9324365527755361</v>
      </c>
      <c r="J569" s="460">
        <v>0.99772340942204951</v>
      </c>
      <c r="K569" s="460">
        <v>1.9398431874147071</v>
      </c>
      <c r="L569" s="460">
        <v>0.98394727840350993</v>
      </c>
    </row>
    <row r="570" spans="8:12" x14ac:dyDescent="0.25">
      <c r="H570" s="461">
        <v>44141</v>
      </c>
      <c r="I570" s="460">
        <v>3.147197560756883</v>
      </c>
      <c r="J570" s="460">
        <v>1.0806385246343964</v>
      </c>
      <c r="K570" s="460">
        <v>2.094866410515944</v>
      </c>
      <c r="L570" s="460">
        <v>1.0106861503280757</v>
      </c>
    </row>
    <row r="571" spans="8:12" x14ac:dyDescent="0.25">
      <c r="H571" s="461">
        <v>44148</v>
      </c>
      <c r="I571" s="460">
        <v>3.2150928167877324</v>
      </c>
      <c r="J571" s="460">
        <v>1.1575434407209542</v>
      </c>
      <c r="K571" s="460">
        <v>2.1950270502548914</v>
      </c>
      <c r="L571" s="460">
        <v>1.0100590789710171</v>
      </c>
    </row>
    <row r="572" spans="8:12" x14ac:dyDescent="0.25">
      <c r="H572" s="461">
        <v>44155</v>
      </c>
      <c r="I572" s="460">
        <v>3.1903327055869433</v>
      </c>
      <c r="J572" s="460">
        <v>1.1695267389779289</v>
      </c>
      <c r="K572" s="460">
        <v>2.2051874717789381</v>
      </c>
      <c r="L572" s="460">
        <v>1.0306938460651196</v>
      </c>
    </row>
    <row r="573" spans="8:12" x14ac:dyDescent="0.25">
      <c r="H573" s="461">
        <v>44162</v>
      </c>
      <c r="I573" s="460">
        <v>3.2628015424625594</v>
      </c>
      <c r="J573" s="460">
        <v>1.1898271814796826</v>
      </c>
      <c r="K573" s="460">
        <v>2.2384954586121868</v>
      </c>
      <c r="L573" s="460">
        <v>1.0400251560888933</v>
      </c>
    </row>
    <row r="574" spans="8:12" x14ac:dyDescent="0.25">
      <c r="H574" s="461">
        <v>44169</v>
      </c>
      <c r="I574" s="460">
        <v>3.317298896959914</v>
      </c>
      <c r="J574" s="460">
        <v>1.1936990718255895</v>
      </c>
      <c r="K574" s="460">
        <v>2.2323317269359437</v>
      </c>
      <c r="L574" s="460">
        <v>1.0510939572596707</v>
      </c>
    </row>
    <row r="575" spans="8:12" x14ac:dyDescent="0.25">
      <c r="H575" s="461">
        <v>44176</v>
      </c>
      <c r="I575" s="460">
        <v>3.2853197022688549</v>
      </c>
      <c r="J575" s="460">
        <v>1.1756785926285684</v>
      </c>
      <c r="K575" s="460">
        <v>2.2013351394812863</v>
      </c>
      <c r="L575" s="460">
        <v>1.0213759623867036</v>
      </c>
    </row>
    <row r="576" spans="8:12" x14ac:dyDescent="0.25">
      <c r="H576" s="461">
        <v>44183</v>
      </c>
      <c r="I576" s="460">
        <v>3.3265267688996505</v>
      </c>
      <c r="J576" s="460">
        <v>1.1958812260536398</v>
      </c>
      <c r="K576" s="460">
        <v>2.2879849196717377</v>
      </c>
      <c r="L576" s="460">
        <v>1.0359328670526333</v>
      </c>
    </row>
    <row r="577" spans="8:12" x14ac:dyDescent="0.25">
      <c r="H577" s="461">
        <v>44190</v>
      </c>
      <c r="I577" s="460">
        <v>3.3208322123576361</v>
      </c>
      <c r="J577" s="460">
        <v>1.1950515352652313</v>
      </c>
      <c r="K577" s="460">
        <v>2.2807200420315468</v>
      </c>
      <c r="L577" s="460">
        <v>1.0364415424551721</v>
      </c>
    </row>
    <row r="578" spans="8:12" x14ac:dyDescent="0.25">
      <c r="H578" s="461">
        <v>44197</v>
      </c>
      <c r="I578" s="460">
        <v>3.3683705497264822</v>
      </c>
      <c r="J578" s="460">
        <v>1.1982084075333226</v>
      </c>
      <c r="K578" s="460">
        <v>2.3028017114762576</v>
      </c>
      <c r="L578" s="460">
        <v>1.0597869055905165</v>
      </c>
    </row>
    <row r="579" spans="8:12" x14ac:dyDescent="0.25">
      <c r="H579" s="461">
        <v>44204</v>
      </c>
      <c r="I579" s="460">
        <v>3.4298986637969691</v>
      </c>
      <c r="J579" s="460">
        <v>1.2293757757271599</v>
      </c>
      <c r="K579" s="460">
        <v>2.3583206181188867</v>
      </c>
      <c r="L579" s="460">
        <v>1.0893977948448326</v>
      </c>
    </row>
    <row r="580" spans="8:12" x14ac:dyDescent="0.25">
      <c r="H580" s="461">
        <v>44211</v>
      </c>
      <c r="I580" s="460">
        <v>3.3792933369204556</v>
      </c>
      <c r="J580" s="460">
        <v>1.2140298688683828</v>
      </c>
      <c r="K580" s="460">
        <v>2.3143754941308581</v>
      </c>
      <c r="L580" s="460">
        <v>1.0882596069315338</v>
      </c>
    </row>
    <row r="581" spans="8:12" x14ac:dyDescent="0.25">
      <c r="H581" s="461">
        <v>44218</v>
      </c>
      <c r="I581" s="460">
        <v>3.4449556093623892</v>
      </c>
      <c r="J581" s="460">
        <v>1.2149944687280771</v>
      </c>
      <c r="K581" s="460">
        <v>2.3288515349739733</v>
      </c>
      <c r="L581" s="460">
        <v>1.1005788890858763</v>
      </c>
    </row>
    <row r="582" spans="8:12" x14ac:dyDescent="0.25">
      <c r="H582" s="461">
        <v>44225</v>
      </c>
      <c r="I582" s="460">
        <v>3.3308582189938121</v>
      </c>
      <c r="J582" s="460">
        <v>1.1741945928444228</v>
      </c>
      <c r="K582" s="460">
        <v>2.2548095403554891</v>
      </c>
      <c r="L582" s="460">
        <v>1.0628383477173229</v>
      </c>
    </row>
    <row r="583" spans="8:12" x14ac:dyDescent="0.25">
      <c r="H583" s="461">
        <v>44232</v>
      </c>
      <c r="I583" s="460">
        <v>3.4856335754640844</v>
      </c>
      <c r="J583" s="460">
        <v>1.2329913388376235</v>
      </c>
      <c r="K583" s="460">
        <v>2.3595275143812011</v>
      </c>
      <c r="L583" s="460">
        <v>1.0668857805543188</v>
      </c>
    </row>
    <row r="584" spans="8:12" x14ac:dyDescent="0.25">
      <c r="H584" s="461">
        <v>44239</v>
      </c>
      <c r="I584" s="460">
        <v>3.5286790422383647</v>
      </c>
      <c r="J584" s="460">
        <v>1.2464282823377044</v>
      </c>
      <c r="K584" s="460">
        <v>2.3583810468608104</v>
      </c>
      <c r="L584" s="460">
        <v>1.1153289500384329</v>
      </c>
    </row>
    <row r="585" spans="8:12" x14ac:dyDescent="0.25">
      <c r="H585" s="461">
        <v>44246</v>
      </c>
      <c r="I585" s="460">
        <v>3.5034615729530989</v>
      </c>
      <c r="J585" s="460">
        <v>1.2524485996438401</v>
      </c>
      <c r="K585" s="460">
        <v>2.3488702343124466</v>
      </c>
      <c r="L585" s="460">
        <v>1.1278642742953533</v>
      </c>
    </row>
    <row r="586" spans="8:12" x14ac:dyDescent="0.25">
      <c r="H586" s="461">
        <v>44253</v>
      </c>
      <c r="I586" s="460">
        <v>3.4177652228499689</v>
      </c>
      <c r="J586" s="460">
        <v>1.2264718579677298</v>
      </c>
      <c r="K586" s="460">
        <v>2.3141337791631629</v>
      </c>
      <c r="L586" s="460">
        <v>1.0707754538333589</v>
      </c>
    </row>
    <row r="587" spans="8:12" x14ac:dyDescent="0.25">
      <c r="H587" s="461">
        <v>44260</v>
      </c>
      <c r="I587" s="460">
        <v>3.4453770962245542</v>
      </c>
      <c r="J587" s="460">
        <v>1.2376355836166424</v>
      </c>
      <c r="K587" s="460">
        <v>2.3366938428147708</v>
      </c>
      <c r="L587" s="460">
        <v>1.0686110659328152</v>
      </c>
    </row>
    <row r="588" spans="8:12" x14ac:dyDescent="0.25">
      <c r="H588" s="461">
        <v>44267</v>
      </c>
      <c r="I588" s="460">
        <v>3.5363106447852215</v>
      </c>
      <c r="J588" s="460">
        <v>1.2928875937618045</v>
      </c>
      <c r="K588" s="460">
        <v>2.4343366183068871</v>
      </c>
      <c r="L588" s="460">
        <v>1.0536867676348181</v>
      </c>
    </row>
    <row r="589" spans="8:12" x14ac:dyDescent="0.25">
      <c r="H589" s="461">
        <v>44274</v>
      </c>
      <c r="I589" s="460">
        <v>3.5091920007174244</v>
      </c>
      <c r="J589" s="460">
        <v>1.294122011764071</v>
      </c>
      <c r="K589" s="460">
        <v>2.4542462101946643</v>
      </c>
      <c r="L589" s="460">
        <v>1.0389132105778851</v>
      </c>
    </row>
    <row r="590" spans="8:12" x14ac:dyDescent="0.25">
      <c r="H590" s="461">
        <v>44281</v>
      </c>
      <c r="I590" s="460">
        <v>3.5642901981885036</v>
      </c>
      <c r="J590" s="460">
        <v>1.3041255193999244</v>
      </c>
      <c r="K590" s="460">
        <v>2.4757219136439708</v>
      </c>
      <c r="L590" s="460">
        <v>1.0430827010999533</v>
      </c>
    </row>
    <row r="591" spans="8:12" x14ac:dyDescent="0.25">
      <c r="H591" s="461">
        <v>44288</v>
      </c>
      <c r="I591" s="460">
        <v>3.6049412608734643</v>
      </c>
      <c r="J591" s="460">
        <v>1.3308644973288004</v>
      </c>
      <c r="K591" s="460">
        <v>2.5358535475867949</v>
      </c>
      <c r="L591" s="460">
        <v>1.0632420535106992</v>
      </c>
    </row>
    <row r="592" spans="8:12" x14ac:dyDescent="0.25">
      <c r="H592" s="461">
        <v>44295</v>
      </c>
      <c r="I592" s="460">
        <v>3.7026275670343471</v>
      </c>
      <c r="J592" s="460">
        <v>1.3419540229885059</v>
      </c>
      <c r="K592" s="460">
        <v>2.5571697863004683</v>
      </c>
      <c r="L592" s="460">
        <v>1.0529541163801719</v>
      </c>
    </row>
    <row r="593" spans="8:12" x14ac:dyDescent="0.25">
      <c r="H593" s="461">
        <v>44302</v>
      </c>
      <c r="I593" s="460">
        <v>3.7534481212447321</v>
      </c>
      <c r="J593" s="460">
        <v>1.3602173385138416</v>
      </c>
      <c r="K593" s="460">
        <v>2.5950367859966459</v>
      </c>
      <c r="L593" s="460">
        <v>1.0456126517672883</v>
      </c>
    </row>
    <row r="594" spans="8:12" x14ac:dyDescent="0.25">
      <c r="H594" s="461">
        <v>44309</v>
      </c>
      <c r="I594" s="460">
        <v>3.7486951842884051</v>
      </c>
      <c r="J594" s="460">
        <v>1.3535899303869192</v>
      </c>
      <c r="K594" s="460">
        <v>2.5648005935445317</v>
      </c>
      <c r="L594" s="460">
        <v>1.0601216487918272</v>
      </c>
    </row>
    <row r="595" spans="8:12" x14ac:dyDescent="0.25">
      <c r="H595" s="461">
        <v>44316</v>
      </c>
      <c r="I595" s="460">
        <v>3.7495919648462026</v>
      </c>
      <c r="J595" s="460">
        <v>1.3405712050078247</v>
      </c>
      <c r="K595" s="460">
        <v>2.5406777754837235</v>
      </c>
      <c r="L595" s="460">
        <v>1.0517881603435191</v>
      </c>
    </row>
    <row r="596" spans="8:12" x14ac:dyDescent="0.25">
      <c r="H596" s="461">
        <v>44323</v>
      </c>
      <c r="I596" s="460">
        <v>3.7957133889337284</v>
      </c>
      <c r="J596" s="460">
        <v>1.3606423020883924</v>
      </c>
      <c r="K596" s="460">
        <v>2.5849485432476755</v>
      </c>
      <c r="L596" s="460">
        <v>1.0432496149842896</v>
      </c>
    </row>
    <row r="597" spans="8:12" x14ac:dyDescent="0.25">
      <c r="H597" s="461">
        <v>44330</v>
      </c>
      <c r="I597" s="460">
        <v>3.7430275311631251</v>
      </c>
      <c r="J597" s="460">
        <v>1.3549727483676002</v>
      </c>
      <c r="K597" s="460">
        <v>2.5878004441512528</v>
      </c>
      <c r="L597" s="460">
        <v>1.0650680364793803</v>
      </c>
    </row>
    <row r="598" spans="8:12" x14ac:dyDescent="0.25">
      <c r="H598" s="461">
        <v>44337</v>
      </c>
      <c r="I598" s="460">
        <v>3.7268944489283471</v>
      </c>
      <c r="J598" s="460">
        <v>1.3577856025039123</v>
      </c>
      <c r="K598" s="460">
        <v>2.5913036326066776</v>
      </c>
      <c r="L598" s="460">
        <v>1.0639026907311528</v>
      </c>
    </row>
    <row r="599" spans="8:12" x14ac:dyDescent="0.25">
      <c r="H599" s="461">
        <v>44344</v>
      </c>
      <c r="I599" s="460">
        <v>3.7701641108420771</v>
      </c>
      <c r="J599" s="460">
        <v>1.3728886730343748</v>
      </c>
      <c r="K599" s="460">
        <v>2.605146850235756</v>
      </c>
      <c r="L599" s="460">
        <v>1.0987583987130238</v>
      </c>
    </row>
    <row r="600" spans="8:12" x14ac:dyDescent="0.25">
      <c r="H600" s="461">
        <v>44351</v>
      </c>
      <c r="I600" s="460">
        <v>3.7932831136220972</v>
      </c>
      <c r="J600" s="460">
        <v>1.379236144838379</v>
      </c>
      <c r="K600" s="460">
        <v>2.6341727892732267</v>
      </c>
      <c r="L600" s="460">
        <v>1.0960307145958714</v>
      </c>
    </row>
    <row r="601" spans="8:12" x14ac:dyDescent="0.25">
      <c r="H601" s="461">
        <v>44358</v>
      </c>
      <c r="I601" s="460">
        <v>3.8090216124114429</v>
      </c>
      <c r="J601" s="460">
        <v>1.3918231611893583</v>
      </c>
      <c r="K601" s="460">
        <v>2.6342348965913152</v>
      </c>
      <c r="L601" s="460">
        <v>1.0953908271818802</v>
      </c>
    </row>
    <row r="602" spans="8:12" x14ac:dyDescent="0.25">
      <c r="H602" s="461">
        <v>44365</v>
      </c>
      <c r="I602" s="460">
        <v>3.7363913550354231</v>
      </c>
      <c r="J602" s="460">
        <v>1.3772091360423073</v>
      </c>
      <c r="K602" s="460">
        <v>2.5930711733079534</v>
      </c>
      <c r="L602" s="460">
        <v>1.0756629486878646</v>
      </c>
    </row>
    <row r="603" spans="8:12" x14ac:dyDescent="0.25">
      <c r="H603" s="461">
        <v>44372</v>
      </c>
      <c r="I603" s="460">
        <v>3.8388485337637883</v>
      </c>
      <c r="J603" s="460">
        <v>1.3897860342129404</v>
      </c>
      <c r="K603" s="460">
        <v>2.6199166419076678</v>
      </c>
      <c r="L603" s="460">
        <v>1.1008266661865731</v>
      </c>
    </row>
    <row r="604" spans="8:12" x14ac:dyDescent="0.25">
      <c r="H604" s="461">
        <v>44379</v>
      </c>
      <c r="I604" s="460">
        <v>3.9030938929244017</v>
      </c>
      <c r="J604" s="460">
        <v>1.3775261723598295</v>
      </c>
      <c r="K604" s="460">
        <v>2.6269868047127702</v>
      </c>
      <c r="L604" s="460">
        <v>1.0737292498121074</v>
      </c>
    </row>
    <row r="605" spans="8:12" x14ac:dyDescent="0.25">
      <c r="H605" s="461">
        <v>44386</v>
      </c>
      <c r="I605" s="460">
        <v>3.9185274863240971</v>
      </c>
      <c r="J605" s="460">
        <v>1.372055609519184</v>
      </c>
      <c r="K605" s="460">
        <v>2.6333385369194433</v>
      </c>
      <c r="L605" s="460">
        <v>1.07535505817727</v>
      </c>
    </row>
    <row r="606" spans="8:12" x14ac:dyDescent="0.25">
      <c r="H606" s="461">
        <v>44393</v>
      </c>
      <c r="I606" s="460">
        <v>3.8805129584790605</v>
      </c>
      <c r="J606" s="460">
        <v>1.3611549565592791</v>
      </c>
      <c r="K606" s="460">
        <v>2.6085593955782946</v>
      </c>
      <c r="L606" s="460">
        <v>1.0799981325174184</v>
      </c>
    </row>
    <row r="607" spans="8:12" x14ac:dyDescent="0.25">
      <c r="H607" s="461">
        <v>44400</v>
      </c>
      <c r="I607" s="460">
        <v>3.9564074970854635</v>
      </c>
      <c r="J607" s="460">
        <v>1.3858871620527766</v>
      </c>
      <c r="K607" s="460">
        <v>2.6302096709487146</v>
      </c>
      <c r="L607" s="460">
        <v>1.0833827921244721</v>
      </c>
    </row>
    <row r="608" spans="8:12" x14ac:dyDescent="0.25">
      <c r="H608" s="461">
        <v>44407</v>
      </c>
      <c r="I608" s="460">
        <v>3.9415837144650707</v>
      </c>
      <c r="J608" s="460">
        <v>1.3792091630241219</v>
      </c>
      <c r="K608" s="460">
        <v>2.6092442546534325</v>
      </c>
      <c r="L608" s="460">
        <v>1.0366838269600405</v>
      </c>
    </row>
    <row r="609" spans="8:12" x14ac:dyDescent="0.25">
      <c r="H609" s="461">
        <v>44414</v>
      </c>
      <c r="I609" s="460">
        <v>3.9785848802797963</v>
      </c>
      <c r="J609" s="460">
        <v>1.4079582861151583</v>
      </c>
      <c r="K609" s="460">
        <v>2.645679428881246</v>
      </c>
      <c r="L609" s="460">
        <v>1.0552582603301233</v>
      </c>
    </row>
    <row r="610" spans="8:12" x14ac:dyDescent="0.25">
      <c r="H610" s="461">
        <v>44421</v>
      </c>
      <c r="I610" s="460">
        <v>4.0068155322392611</v>
      </c>
      <c r="J610" s="460">
        <v>1.4265622470454913</v>
      </c>
      <c r="K610" s="460">
        <v>2.6819349954594514</v>
      </c>
      <c r="L610" s="460">
        <v>1.0729782899047005</v>
      </c>
    </row>
    <row r="611" spans="8:12" x14ac:dyDescent="0.25">
      <c r="H611" s="461">
        <v>44428</v>
      </c>
      <c r="I611" s="460">
        <v>3.9832033001524532</v>
      </c>
      <c r="J611" s="460">
        <v>1.398838432896228</v>
      </c>
      <c r="K611" s="460">
        <v>2.6534999152319036</v>
      </c>
      <c r="L611" s="460">
        <v>1.0458311350235676</v>
      </c>
    </row>
    <row r="612" spans="8:12" x14ac:dyDescent="0.25">
      <c r="H612" s="461">
        <v>44435</v>
      </c>
      <c r="I612" s="460">
        <v>4.0439153439153444</v>
      </c>
      <c r="J612" s="460">
        <v>1.4135030489450109</v>
      </c>
      <c r="K612" s="460">
        <v>2.66083697164717</v>
      </c>
      <c r="L612" s="460">
        <v>1.0747658247025835</v>
      </c>
    </row>
    <row r="613" spans="8:12" x14ac:dyDescent="0.25">
      <c r="H613" s="461">
        <v>44442</v>
      </c>
      <c r="I613" s="460">
        <v>4.0672854452515477</v>
      </c>
      <c r="J613" s="460">
        <v>1.4172130484053747</v>
      </c>
      <c r="K613" s="460">
        <v>2.6489946168062404</v>
      </c>
      <c r="L613" s="460">
        <v>1.0929454014614577</v>
      </c>
    </row>
    <row r="614" spans="8:12" x14ac:dyDescent="0.25">
      <c r="H614" s="461">
        <v>44449</v>
      </c>
      <c r="I614" s="460">
        <v>3.9983678593848087</v>
      </c>
      <c r="J614" s="460">
        <v>1.4065451135934381</v>
      </c>
      <c r="K614" s="460">
        <v>2.6202254999219461</v>
      </c>
      <c r="L614" s="460">
        <v>1.1299825854197822</v>
      </c>
    </row>
    <row r="615" spans="8:12" x14ac:dyDescent="0.25">
      <c r="H615" s="461">
        <v>44456</v>
      </c>
      <c r="I615" s="460">
        <v>3.9754192449107704</v>
      </c>
      <c r="J615" s="460">
        <v>1.3932194700771681</v>
      </c>
      <c r="K615" s="460">
        <v>2.6001430146892197</v>
      </c>
      <c r="L615" s="460">
        <v>1.1027808097245797</v>
      </c>
    </row>
    <row r="616" spans="8:12" x14ac:dyDescent="0.25">
      <c r="H616" s="461">
        <v>44463</v>
      </c>
      <c r="I616" s="460">
        <v>3.9955878396556361</v>
      </c>
      <c r="J616" s="460">
        <v>1.4025518050833738</v>
      </c>
      <c r="K616" s="460">
        <v>2.6071225343814364</v>
      </c>
      <c r="L616" s="460">
        <v>1.10250648507738</v>
      </c>
    </row>
    <row r="617" spans="8:12" x14ac:dyDescent="0.25">
      <c r="H617" s="461">
        <v>44470</v>
      </c>
      <c r="I617" s="460">
        <v>3.9073087615460498</v>
      </c>
      <c r="J617" s="460">
        <v>1.3609964384005182</v>
      </c>
      <c r="K617" s="460">
        <v>2.5441238923495533</v>
      </c>
      <c r="L617" s="460">
        <v>1.0888055099280194</v>
      </c>
    </row>
    <row r="618" spans="8:12" x14ac:dyDescent="0.25">
      <c r="H618" s="461">
        <v>44477</v>
      </c>
      <c r="I618" s="460">
        <v>3.9380683346785048</v>
      </c>
      <c r="J618" s="460">
        <v>1.3738094274459014</v>
      </c>
      <c r="K618" s="460">
        <v>2.5524647373112228</v>
      </c>
      <c r="L618" s="460">
        <v>1.0961289710323547</v>
      </c>
    </row>
    <row r="619" spans="8:12" x14ac:dyDescent="0.25">
      <c r="H619" s="461">
        <v>44484</v>
      </c>
      <c r="I619" s="460">
        <v>4.0098376827190387</v>
      </c>
      <c r="J619" s="460">
        <v>1.4107812584318169</v>
      </c>
      <c r="K619" s="460">
        <v>2.616457096432522</v>
      </c>
      <c r="L619" s="460">
        <v>1.0900868104770656</v>
      </c>
    </row>
    <row r="620" spans="8:12" x14ac:dyDescent="0.25">
      <c r="H620" s="461">
        <v>44491</v>
      </c>
      <c r="I620" s="460">
        <v>4.075777957133889</v>
      </c>
      <c r="J620" s="460">
        <v>1.4127711672332848</v>
      </c>
      <c r="K620" s="460">
        <v>2.6090075754142306</v>
      </c>
      <c r="L620" s="460">
        <v>1.0932108769264897</v>
      </c>
    </row>
    <row r="621" spans="8:12" x14ac:dyDescent="0.25">
      <c r="H621" s="461">
        <v>44498</v>
      </c>
      <c r="I621" s="460">
        <v>4.1300152452694832</v>
      </c>
      <c r="J621" s="460">
        <v>1.4335977551130539</v>
      </c>
      <c r="K621" s="460">
        <v>2.6334795373172661</v>
      </c>
      <c r="L621" s="460">
        <v>1.082449050833669</v>
      </c>
    </row>
    <row r="622" spans="8:12" x14ac:dyDescent="0.25">
      <c r="H622" s="461">
        <v>44505</v>
      </c>
      <c r="I622" s="460">
        <v>4.2126535736705231</v>
      </c>
      <c r="J622" s="460">
        <v>1.4715341859586639</v>
      </c>
      <c r="K622" s="460">
        <v>2.694846603317202</v>
      </c>
      <c r="L622" s="460">
        <v>1.0654317683808956</v>
      </c>
    </row>
    <row r="623" spans="8:12" x14ac:dyDescent="0.25">
      <c r="H623" s="461">
        <v>44512</v>
      </c>
      <c r="I623" s="460">
        <v>4.1994888350820565</v>
      </c>
      <c r="J623" s="460">
        <v>1.4739929037828503</v>
      </c>
      <c r="K623" s="460">
        <v>2.7015122292666467</v>
      </c>
      <c r="L623" s="460">
        <v>1.0799358830980315</v>
      </c>
    </row>
    <row r="624" spans="8:12" x14ac:dyDescent="0.25">
      <c r="H624" s="461">
        <v>44519</v>
      </c>
      <c r="I624" s="460">
        <v>4.2130391893103765</v>
      </c>
      <c r="J624" s="460">
        <v>1.4693183044627922</v>
      </c>
      <c r="K624" s="460">
        <v>2.7125740461910586</v>
      </c>
      <c r="L624" s="460">
        <v>1.0864272159343866</v>
      </c>
    </row>
    <row r="625" spans="8:12" x14ac:dyDescent="0.25">
      <c r="H625" s="461">
        <v>44526</v>
      </c>
      <c r="I625" s="460">
        <v>4.1203658864675816</v>
      </c>
      <c r="J625" s="460">
        <v>1.3793035993740219</v>
      </c>
      <c r="K625" s="460">
        <v>2.5610103685649683</v>
      </c>
      <c r="L625" s="460">
        <v>1.0875611318287079</v>
      </c>
    </row>
    <row r="626" spans="8:12" x14ac:dyDescent="0.25">
      <c r="H626" s="461">
        <v>44533</v>
      </c>
      <c r="I626" s="460">
        <v>4.0699757869249398</v>
      </c>
      <c r="J626" s="460">
        <v>1.3761231180184557</v>
      </c>
      <c r="K626" s="460">
        <v>2.5463966844763597</v>
      </c>
      <c r="L626" s="460">
        <v>1.1007869974389246</v>
      </c>
    </row>
    <row r="627" spans="8:12" x14ac:dyDescent="0.25">
      <c r="H627" s="461">
        <v>44540</v>
      </c>
      <c r="I627" s="460">
        <v>4.2256479239530096</v>
      </c>
      <c r="J627" s="460">
        <v>1.4162619394528086</v>
      </c>
      <c r="K627" s="460">
        <v>2.622491577744094</v>
      </c>
      <c r="L627" s="460">
        <v>1.1187648738732168</v>
      </c>
    </row>
    <row r="628" spans="8:12" x14ac:dyDescent="0.25">
      <c r="H628" s="461">
        <v>44547</v>
      </c>
      <c r="I628" s="460">
        <v>4.1437001165814733</v>
      </c>
      <c r="J628" s="460">
        <v>1.4035096594895042</v>
      </c>
      <c r="K628" s="460">
        <v>2.6071124629244489</v>
      </c>
      <c r="L628" s="460">
        <v>1.1083948529494783</v>
      </c>
    </row>
    <row r="629" spans="8:12" x14ac:dyDescent="0.25">
      <c r="H629" s="461">
        <v>44554</v>
      </c>
      <c r="I629" s="460">
        <v>4.2379965922338805</v>
      </c>
      <c r="J629" s="460">
        <v>1.4350986185311101</v>
      </c>
      <c r="K629" s="460">
        <v>2.6448166407326648</v>
      </c>
      <c r="L629" s="460">
        <v>1.1040279341218056</v>
      </c>
    </row>
    <row r="630" spans="8:12" x14ac:dyDescent="0.25">
      <c r="H630" s="461">
        <v>44561</v>
      </c>
      <c r="I630" s="460">
        <v>4.274217558963322</v>
      </c>
      <c r="J630" s="460">
        <v>1.4497362527656359</v>
      </c>
      <c r="K630" s="460">
        <v>2.6663947373280088</v>
      </c>
      <c r="L630" s="460">
        <v>1.1106562767096544</v>
      </c>
    </row>
    <row r="631" spans="8:12" x14ac:dyDescent="0.25">
      <c r="H631" s="461">
        <v>44568</v>
      </c>
      <c r="I631" s="460">
        <v>4.1942695722356742</v>
      </c>
      <c r="J631" s="460">
        <v>1.4522388160379904</v>
      </c>
      <c r="K631" s="460">
        <v>2.6769496242507254</v>
      </c>
      <c r="L631" s="460">
        <v>1.0922768304914745</v>
      </c>
    </row>
    <row r="632" spans="8:12" x14ac:dyDescent="0.25">
      <c r="H632" s="461">
        <v>44575</v>
      </c>
      <c r="I632" s="460">
        <v>4.1815532239261062</v>
      </c>
      <c r="J632" s="460">
        <v>1.4408929631428415</v>
      </c>
      <c r="K632" s="460">
        <v>2.6661228079893511</v>
      </c>
      <c r="L632" s="460">
        <v>1.0744908897669583</v>
      </c>
    </row>
    <row r="633" spans="8:12" x14ac:dyDescent="0.25">
      <c r="H633" s="461">
        <v>44582</v>
      </c>
      <c r="I633" s="460">
        <v>3.9439870863599675</v>
      </c>
      <c r="J633" s="460">
        <v>1.4265150288705413</v>
      </c>
      <c r="K633" s="460">
        <v>2.6192301042563653</v>
      </c>
      <c r="L633" s="460">
        <v>1.0748912389739953</v>
      </c>
    </row>
    <row r="634" spans="8:12" x14ac:dyDescent="0.25">
      <c r="H634" s="461">
        <v>44589</v>
      </c>
      <c r="I634" s="460">
        <v>3.9743969150748817</v>
      </c>
      <c r="J634" s="460">
        <v>1.3952667152339322</v>
      </c>
      <c r="K634" s="460">
        <v>2.5714024335997232</v>
      </c>
      <c r="L634" s="460">
        <v>1.0257239622731902</v>
      </c>
    </row>
    <row r="635" spans="8:12" x14ac:dyDescent="0.25">
      <c r="H635" s="461">
        <v>44596</v>
      </c>
      <c r="I635" s="460">
        <v>4.0359878037844137</v>
      </c>
      <c r="J635" s="460">
        <v>1.3782917813393771</v>
      </c>
      <c r="K635" s="460">
        <v>2.5345761511255689</v>
      </c>
      <c r="L635" s="460">
        <v>1.0257239622731902</v>
      </c>
    </row>
    <row r="636" spans="8:12" x14ac:dyDescent="0.25">
      <c r="H636" s="461">
        <v>44603</v>
      </c>
      <c r="I636" s="460">
        <v>3.9625504439063768</v>
      </c>
      <c r="J636" s="460">
        <v>1.4014455506988288</v>
      </c>
      <c r="K636" s="460">
        <v>2.5892238767387949</v>
      </c>
      <c r="L636" s="460">
        <v>1.0566985410139758</v>
      </c>
    </row>
    <row r="637" spans="8:12" x14ac:dyDescent="0.25">
      <c r="H637" s="461">
        <v>44610</v>
      </c>
      <c r="I637" s="460">
        <v>3.8999820643888441</v>
      </c>
      <c r="J637" s="460">
        <v>1.3741433273973342</v>
      </c>
      <c r="K637" s="460">
        <v>2.5249998741067876</v>
      </c>
      <c r="L637" s="460">
        <v>1.0651842964244116</v>
      </c>
    </row>
    <row r="638" spans="8:12" x14ac:dyDescent="0.25">
      <c r="H638" s="461">
        <v>44617</v>
      </c>
      <c r="I638" s="460">
        <v>3.9320688727468389</v>
      </c>
      <c r="J638" s="460">
        <v>1.3392052506610546</v>
      </c>
      <c r="K638" s="460">
        <v>2.4452205061578565</v>
      </c>
      <c r="L638" s="460">
        <v>1.0531765665112161</v>
      </c>
    </row>
    <row r="639" spans="8:12" x14ac:dyDescent="0.25">
      <c r="H639" s="461">
        <v>44624</v>
      </c>
      <c r="I639" s="460">
        <v>3.8820464532328942</v>
      </c>
      <c r="J639" s="460">
        <v>1.1993450164589068</v>
      </c>
      <c r="K639" s="460">
        <v>2.1980182729801272</v>
      </c>
      <c r="L639" s="460">
        <v>1.0520301397041749</v>
      </c>
    </row>
    <row r="640" spans="8:12" x14ac:dyDescent="0.25">
      <c r="H640" s="461">
        <v>44631</v>
      </c>
      <c r="I640" s="460">
        <v>3.7703434669536371</v>
      </c>
      <c r="J640" s="460">
        <v>1.243450164589067</v>
      </c>
      <c r="K640" s="460">
        <v>2.2875820613922446</v>
      </c>
      <c r="L640" s="460">
        <v>1.00995014248709</v>
      </c>
    </row>
    <row r="641" spans="8:12" x14ac:dyDescent="0.25">
      <c r="H641" s="461">
        <v>44638</v>
      </c>
      <c r="I641" s="460">
        <v>4.0024392431172098</v>
      </c>
      <c r="J641" s="460">
        <v>1.3161863903728888</v>
      </c>
      <c r="K641" s="460">
        <v>2.4193469331574184</v>
      </c>
      <c r="L641" s="460">
        <v>0.99204611095226647</v>
      </c>
    </row>
    <row r="642" spans="8:12" x14ac:dyDescent="0.25">
      <c r="H642" s="461">
        <v>44645</v>
      </c>
      <c r="I642" s="460">
        <v>4.0741278809075423</v>
      </c>
      <c r="J642" s="460">
        <v>1.3044796557120502</v>
      </c>
      <c r="K642" s="460">
        <v>2.4013307751832587</v>
      </c>
      <c r="L642" s="460">
        <v>0.98019644574123943</v>
      </c>
    </row>
    <row r="643" spans="8:12" x14ac:dyDescent="0.25">
      <c r="H643" s="461">
        <v>44652</v>
      </c>
      <c r="I643" s="460">
        <v>4.0766388664693753</v>
      </c>
      <c r="J643" s="460">
        <v>1.3216636986670982</v>
      </c>
      <c r="K643" s="460">
        <v>2.4249516989708648</v>
      </c>
      <c r="L643" s="460">
        <v>1.0017020944183326</v>
      </c>
    </row>
  </sheetData>
  <mergeCells count="5">
    <mergeCell ref="A3:C3"/>
    <mergeCell ref="A2:C2"/>
    <mergeCell ref="A17:C17"/>
    <mergeCell ref="M2:Q2"/>
    <mergeCell ref="M17:Q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tabColor rgb="FF92D050"/>
  </sheetPr>
  <dimension ref="A1:M280"/>
  <sheetViews>
    <sheetView zoomScale="80" zoomScaleNormal="80" workbookViewId="0"/>
  </sheetViews>
  <sheetFormatPr defaultColWidth="9.140625" defaultRowHeight="13.5" x14ac:dyDescent="0.25"/>
  <cols>
    <col min="1" max="8" width="9.140625" style="460"/>
    <col min="9" max="9" width="10.140625" style="461" bestFit="1" customWidth="1"/>
    <col min="10" max="16384" width="9.140625" style="460"/>
  </cols>
  <sheetData>
    <row r="1" spans="1:13" ht="13.9" customHeight="1" x14ac:dyDescent="0.25">
      <c r="J1" s="462"/>
      <c r="K1" s="462"/>
      <c r="L1" s="462"/>
      <c r="M1" s="462"/>
    </row>
    <row r="2" spans="1:13" ht="18.399999999999999" customHeight="1" x14ac:dyDescent="0.25">
      <c r="A2" s="1077" t="s">
        <v>1132</v>
      </c>
      <c r="B2" s="1077"/>
      <c r="C2" s="1077"/>
      <c r="D2" s="1077"/>
      <c r="E2" s="1077"/>
      <c r="J2" s="462"/>
      <c r="K2" s="462"/>
      <c r="L2" s="462"/>
      <c r="M2" s="462"/>
    </row>
    <row r="3" spans="1:13" x14ac:dyDescent="0.25">
      <c r="A3" s="126"/>
      <c r="B3" s="126"/>
      <c r="C3" s="126"/>
      <c r="D3" s="126"/>
      <c r="E3" s="126"/>
      <c r="J3" s="462" t="s">
        <v>979</v>
      </c>
      <c r="K3" s="462"/>
      <c r="L3" s="462"/>
      <c r="M3" s="462"/>
    </row>
    <row r="4" spans="1:13" x14ac:dyDescent="0.25">
      <c r="A4" s="635"/>
      <c r="B4" s="635"/>
      <c r="C4" s="635"/>
      <c r="D4" s="635"/>
      <c r="E4" s="635"/>
      <c r="F4" s="463"/>
      <c r="G4" s="463"/>
      <c r="J4" s="462" t="s">
        <v>978</v>
      </c>
      <c r="K4" s="462"/>
      <c r="L4" s="462"/>
      <c r="M4" s="462"/>
    </row>
    <row r="5" spans="1:13" x14ac:dyDescent="0.25">
      <c r="A5" s="635"/>
      <c r="B5" s="635"/>
      <c r="C5" s="635"/>
      <c r="D5" s="635"/>
      <c r="E5" s="635"/>
      <c r="F5" s="463"/>
      <c r="G5" s="463"/>
      <c r="I5" s="461">
        <v>44637</v>
      </c>
      <c r="J5" s="464">
        <v>101.21</v>
      </c>
      <c r="K5" s="465"/>
      <c r="L5" s="465"/>
      <c r="M5" s="465"/>
    </row>
    <row r="6" spans="1:13" x14ac:dyDescent="0.25">
      <c r="A6" s="635"/>
      <c r="B6" s="635"/>
      <c r="C6" s="635"/>
      <c r="D6" s="635"/>
      <c r="E6" s="635"/>
      <c r="F6" s="463"/>
      <c r="G6" s="463"/>
      <c r="I6" s="461">
        <v>44636</v>
      </c>
      <c r="J6" s="464">
        <v>98.02</v>
      </c>
      <c r="K6" s="465"/>
      <c r="L6" s="465"/>
      <c r="M6" s="465"/>
    </row>
    <row r="7" spans="1:13" x14ac:dyDescent="0.25">
      <c r="A7" s="635"/>
      <c r="B7" s="635"/>
      <c r="C7" s="635"/>
      <c r="D7" s="635"/>
      <c r="E7" s="635"/>
      <c r="F7" s="463"/>
      <c r="G7" s="463"/>
      <c r="I7" s="461">
        <v>44635</v>
      </c>
      <c r="J7" s="464">
        <v>99.91</v>
      </c>
      <c r="K7" s="465"/>
      <c r="L7" s="465"/>
      <c r="M7" s="465"/>
    </row>
    <row r="8" spans="1:13" x14ac:dyDescent="0.25">
      <c r="A8" s="635"/>
      <c r="B8" s="635"/>
      <c r="C8" s="635"/>
      <c r="D8" s="635"/>
      <c r="E8" s="635"/>
      <c r="F8" s="463"/>
      <c r="G8" s="463"/>
      <c r="I8" s="461">
        <v>44634</v>
      </c>
      <c r="J8" s="464">
        <v>106.9</v>
      </c>
      <c r="K8" s="465"/>
      <c r="L8" s="465"/>
      <c r="M8" s="465"/>
    </row>
    <row r="9" spans="1:13" x14ac:dyDescent="0.25">
      <c r="A9" s="635"/>
      <c r="B9" s="635"/>
      <c r="C9" s="635"/>
      <c r="D9" s="635"/>
      <c r="E9" s="635"/>
      <c r="F9" s="463"/>
      <c r="G9" s="463"/>
      <c r="I9" s="461">
        <v>44631</v>
      </c>
      <c r="J9" s="464">
        <v>112.67</v>
      </c>
      <c r="K9" s="465"/>
      <c r="L9" s="465"/>
      <c r="M9" s="465"/>
    </row>
    <row r="10" spans="1:13" x14ac:dyDescent="0.25">
      <c r="A10" s="635"/>
      <c r="B10" s="635"/>
      <c r="C10" s="635"/>
      <c r="D10" s="635"/>
      <c r="E10" s="635"/>
      <c r="F10" s="463"/>
      <c r="G10" s="463"/>
      <c r="I10" s="461">
        <v>44630</v>
      </c>
      <c r="J10" s="464">
        <v>109.33</v>
      </c>
      <c r="K10" s="465"/>
      <c r="L10" s="465"/>
      <c r="M10" s="465"/>
    </row>
    <row r="11" spans="1:13" x14ac:dyDescent="0.25">
      <c r="A11" s="635"/>
      <c r="B11" s="635"/>
      <c r="C11" s="635"/>
      <c r="D11" s="635"/>
      <c r="E11" s="635"/>
      <c r="F11" s="463"/>
      <c r="G11" s="463"/>
      <c r="I11" s="461">
        <v>44629</v>
      </c>
      <c r="J11" s="464">
        <v>111.14</v>
      </c>
      <c r="K11" s="465"/>
      <c r="L11" s="465"/>
      <c r="M11" s="465"/>
    </row>
    <row r="12" spans="1:13" x14ac:dyDescent="0.25">
      <c r="A12" s="635"/>
      <c r="B12" s="635"/>
      <c r="C12" s="635"/>
      <c r="D12" s="635"/>
      <c r="E12" s="635"/>
      <c r="F12" s="463"/>
      <c r="G12" s="463"/>
      <c r="I12" s="461">
        <v>44628</v>
      </c>
      <c r="J12" s="464">
        <v>127.98</v>
      </c>
      <c r="K12" s="465"/>
      <c r="L12" s="465"/>
      <c r="M12" s="465"/>
    </row>
    <row r="13" spans="1:13" x14ac:dyDescent="0.25">
      <c r="A13" s="635"/>
      <c r="B13" s="635"/>
      <c r="C13" s="635"/>
      <c r="D13" s="635"/>
      <c r="E13" s="635"/>
      <c r="F13" s="463"/>
      <c r="G13" s="463"/>
      <c r="I13" s="461">
        <v>44627</v>
      </c>
      <c r="J13" s="464">
        <v>123.21</v>
      </c>
      <c r="K13" s="465"/>
      <c r="L13" s="465"/>
      <c r="M13" s="465"/>
    </row>
    <row r="14" spans="1:13" x14ac:dyDescent="0.25">
      <c r="A14" s="635"/>
      <c r="B14" s="635"/>
      <c r="C14" s="635"/>
      <c r="D14" s="635"/>
      <c r="E14" s="635"/>
      <c r="F14" s="463"/>
      <c r="G14" s="463"/>
      <c r="I14" s="461">
        <v>44624</v>
      </c>
      <c r="J14" s="464">
        <v>118.11</v>
      </c>
      <c r="K14" s="465"/>
      <c r="L14" s="465"/>
      <c r="M14" s="465"/>
    </row>
    <row r="15" spans="1:13" x14ac:dyDescent="0.25">
      <c r="A15" s="126"/>
      <c r="B15" s="126"/>
      <c r="C15" s="126"/>
      <c r="D15" s="126"/>
      <c r="E15" s="126"/>
      <c r="I15" s="461">
        <v>44623</v>
      </c>
      <c r="J15" s="464">
        <v>110.46</v>
      </c>
      <c r="K15" s="465"/>
      <c r="L15" s="465"/>
      <c r="M15" s="465"/>
    </row>
    <row r="16" spans="1:13" x14ac:dyDescent="0.25">
      <c r="A16" s="126"/>
      <c r="B16" s="126"/>
      <c r="C16" s="126"/>
      <c r="D16" s="126"/>
      <c r="E16" s="126"/>
      <c r="I16" s="461">
        <v>44622</v>
      </c>
      <c r="J16" s="464">
        <v>112.93</v>
      </c>
      <c r="K16" s="465"/>
      <c r="L16" s="465"/>
      <c r="M16" s="465"/>
    </row>
    <row r="17" spans="1:13" ht="27" customHeight="1" x14ac:dyDescent="0.25">
      <c r="A17" s="1077" t="s">
        <v>1133</v>
      </c>
      <c r="B17" s="1077"/>
      <c r="C17" s="1077"/>
      <c r="D17" s="1077"/>
      <c r="E17" s="1077"/>
      <c r="I17" s="461">
        <v>44621</v>
      </c>
      <c r="J17" s="464">
        <v>104.97</v>
      </c>
      <c r="K17" s="465"/>
      <c r="L17" s="465"/>
      <c r="M17" s="465"/>
    </row>
    <row r="18" spans="1:13" x14ac:dyDescent="0.25">
      <c r="A18" s="126"/>
      <c r="B18" s="126"/>
      <c r="C18" s="126"/>
      <c r="D18" s="126"/>
      <c r="E18" s="126"/>
      <c r="I18" s="461">
        <v>44620</v>
      </c>
      <c r="J18" s="464">
        <v>100.99</v>
      </c>
      <c r="K18" s="465"/>
      <c r="L18" s="465"/>
      <c r="M18" s="465"/>
    </row>
    <row r="19" spans="1:13" x14ac:dyDescent="0.25">
      <c r="A19" s="126"/>
      <c r="B19" s="126"/>
      <c r="C19" s="126"/>
      <c r="D19" s="126"/>
      <c r="E19" s="126"/>
      <c r="I19" s="461">
        <v>44617</v>
      </c>
      <c r="J19" s="464">
        <v>97.93</v>
      </c>
      <c r="K19" s="465"/>
      <c r="L19" s="465"/>
      <c r="M19" s="465"/>
    </row>
    <row r="20" spans="1:13" x14ac:dyDescent="0.25">
      <c r="A20" s="126"/>
      <c r="B20" s="126"/>
      <c r="C20" s="126"/>
      <c r="D20" s="126"/>
      <c r="E20" s="126"/>
      <c r="I20" s="461">
        <v>44616</v>
      </c>
      <c r="J20" s="464">
        <v>99.08</v>
      </c>
      <c r="K20" s="465"/>
      <c r="L20" s="465"/>
      <c r="M20" s="465"/>
    </row>
    <row r="21" spans="1:13" x14ac:dyDescent="0.25">
      <c r="A21" s="126"/>
      <c r="B21" s="126"/>
      <c r="C21" s="126"/>
      <c r="D21" s="126"/>
      <c r="E21" s="126"/>
      <c r="I21" s="461">
        <v>44615</v>
      </c>
      <c r="J21" s="464">
        <v>96.84</v>
      </c>
      <c r="K21" s="465"/>
      <c r="L21" s="465"/>
      <c r="M21" s="465"/>
    </row>
    <row r="22" spans="1:13" x14ac:dyDescent="0.25">
      <c r="I22" s="461">
        <v>44614</v>
      </c>
      <c r="J22" s="464">
        <v>96.84</v>
      </c>
      <c r="K22" s="465"/>
      <c r="L22" s="465"/>
      <c r="M22" s="465"/>
    </row>
    <row r="23" spans="1:13" x14ac:dyDescent="0.25">
      <c r="I23" s="461">
        <v>44613</v>
      </c>
      <c r="J23" s="464">
        <v>95.39</v>
      </c>
      <c r="K23" s="465"/>
      <c r="L23" s="465"/>
      <c r="M23" s="465"/>
    </row>
    <row r="24" spans="1:13" x14ac:dyDescent="0.25">
      <c r="I24" s="461">
        <v>44610</v>
      </c>
      <c r="J24" s="464">
        <v>93.54</v>
      </c>
      <c r="K24" s="465"/>
      <c r="L24" s="465"/>
      <c r="M24" s="465"/>
    </row>
    <row r="25" spans="1:13" x14ac:dyDescent="0.25">
      <c r="I25" s="461">
        <v>44609</v>
      </c>
      <c r="J25" s="464">
        <v>92.97</v>
      </c>
      <c r="K25" s="465"/>
      <c r="L25" s="465"/>
      <c r="M25" s="465"/>
    </row>
    <row r="26" spans="1:13" x14ac:dyDescent="0.25">
      <c r="I26" s="461">
        <v>44608</v>
      </c>
      <c r="J26" s="464">
        <v>94.81</v>
      </c>
      <c r="K26" s="465"/>
      <c r="L26" s="465"/>
      <c r="M26" s="465"/>
    </row>
    <row r="27" spans="1:13" x14ac:dyDescent="0.25">
      <c r="I27" s="461">
        <v>44607</v>
      </c>
      <c r="J27" s="464">
        <v>93.28</v>
      </c>
      <c r="K27" s="465"/>
      <c r="L27" s="465"/>
      <c r="M27" s="465"/>
    </row>
    <row r="28" spans="1:13" x14ac:dyDescent="0.25">
      <c r="I28" s="461">
        <v>44606</v>
      </c>
      <c r="J28" s="464">
        <v>96.48</v>
      </c>
      <c r="K28" s="465"/>
      <c r="L28" s="465"/>
      <c r="M28" s="465"/>
    </row>
    <row r="29" spans="1:13" x14ac:dyDescent="0.25">
      <c r="I29" s="461">
        <v>44603</v>
      </c>
      <c r="J29" s="464">
        <v>94.44</v>
      </c>
      <c r="K29" s="465"/>
      <c r="L29" s="465"/>
      <c r="M29" s="465"/>
    </row>
    <row r="30" spans="1:13" x14ac:dyDescent="0.25">
      <c r="I30" s="461">
        <v>44602</v>
      </c>
      <c r="J30" s="464">
        <v>91.41</v>
      </c>
      <c r="K30" s="465"/>
      <c r="L30" s="465"/>
      <c r="M30" s="465"/>
    </row>
    <row r="31" spans="1:13" x14ac:dyDescent="0.25">
      <c r="I31" s="461">
        <v>44601</v>
      </c>
      <c r="J31" s="464">
        <v>91.55</v>
      </c>
      <c r="K31" s="465"/>
      <c r="L31" s="465"/>
      <c r="M31" s="465"/>
    </row>
    <row r="32" spans="1:13" x14ac:dyDescent="0.25">
      <c r="I32" s="461">
        <v>44600</v>
      </c>
      <c r="J32" s="464">
        <v>90.78</v>
      </c>
      <c r="K32" s="465"/>
      <c r="L32" s="465"/>
      <c r="M32" s="465"/>
    </row>
    <row r="33" spans="9:13" x14ac:dyDescent="0.25">
      <c r="I33" s="461">
        <v>44599</v>
      </c>
      <c r="J33" s="464">
        <v>92.69</v>
      </c>
      <c r="K33" s="465"/>
      <c r="L33" s="465"/>
      <c r="M33" s="465"/>
    </row>
    <row r="34" spans="9:13" x14ac:dyDescent="0.25">
      <c r="I34" s="461">
        <v>44596</v>
      </c>
      <c r="J34" s="464">
        <v>93.27</v>
      </c>
      <c r="K34" s="465"/>
      <c r="L34" s="465"/>
      <c r="M34" s="465"/>
    </row>
    <row r="35" spans="9:13" x14ac:dyDescent="0.25">
      <c r="I35" s="461">
        <v>44595</v>
      </c>
      <c r="J35" s="464">
        <v>91.11</v>
      </c>
      <c r="K35" s="465"/>
      <c r="L35" s="465"/>
      <c r="M35" s="465"/>
    </row>
    <row r="36" spans="9:13" x14ac:dyDescent="0.25">
      <c r="I36" s="461">
        <v>44594</v>
      </c>
      <c r="J36" s="464">
        <v>89.47</v>
      </c>
      <c r="K36" s="465"/>
      <c r="L36" s="465"/>
      <c r="M36" s="465"/>
    </row>
    <row r="37" spans="9:13" x14ac:dyDescent="0.25">
      <c r="I37" s="461">
        <v>44593</v>
      </c>
      <c r="J37" s="464">
        <v>89.16</v>
      </c>
      <c r="K37" s="465"/>
      <c r="L37" s="465"/>
      <c r="M37" s="465"/>
    </row>
    <row r="38" spans="9:13" x14ac:dyDescent="0.25">
      <c r="I38" s="461">
        <v>44592</v>
      </c>
      <c r="J38" s="464">
        <v>91.21</v>
      </c>
      <c r="K38" s="465"/>
      <c r="L38" s="465"/>
      <c r="M38" s="465"/>
    </row>
    <row r="39" spans="9:13" x14ac:dyDescent="0.25">
      <c r="I39" s="461">
        <v>44589</v>
      </c>
      <c r="J39" s="464">
        <v>90.03</v>
      </c>
      <c r="K39" s="465"/>
      <c r="L39" s="465"/>
      <c r="M39" s="465"/>
    </row>
    <row r="40" spans="9:13" x14ac:dyDescent="0.25">
      <c r="I40" s="461">
        <v>44588</v>
      </c>
      <c r="J40" s="464">
        <v>89.34</v>
      </c>
      <c r="K40" s="465"/>
      <c r="L40" s="465"/>
      <c r="M40" s="465"/>
    </row>
    <row r="41" spans="9:13" x14ac:dyDescent="0.25">
      <c r="I41" s="461">
        <v>44587</v>
      </c>
      <c r="J41" s="464">
        <v>89.96</v>
      </c>
      <c r="K41" s="465"/>
      <c r="L41" s="465"/>
      <c r="M41" s="465"/>
    </row>
    <row r="42" spans="9:13" x14ac:dyDescent="0.25">
      <c r="I42" s="461">
        <v>44586</v>
      </c>
      <c r="J42" s="464">
        <v>88.2</v>
      </c>
      <c r="K42" s="465"/>
      <c r="L42" s="465"/>
      <c r="M42" s="465"/>
    </row>
    <row r="43" spans="9:13" x14ac:dyDescent="0.25">
      <c r="I43" s="461">
        <v>44585</v>
      </c>
      <c r="J43" s="464">
        <v>86.27</v>
      </c>
      <c r="K43" s="465"/>
      <c r="L43" s="465"/>
      <c r="M43" s="465"/>
    </row>
    <row r="44" spans="9:13" x14ac:dyDescent="0.25">
      <c r="I44" s="461">
        <v>44582</v>
      </c>
      <c r="J44" s="464">
        <v>87.89</v>
      </c>
      <c r="K44" s="465"/>
      <c r="L44" s="465"/>
      <c r="M44" s="465"/>
    </row>
    <row r="45" spans="9:13" x14ac:dyDescent="0.25">
      <c r="I45" s="461">
        <v>44581</v>
      </c>
      <c r="J45" s="464">
        <v>88.38</v>
      </c>
      <c r="K45" s="465"/>
      <c r="L45" s="465"/>
      <c r="M45" s="465"/>
    </row>
    <row r="46" spans="9:13" x14ac:dyDescent="0.25">
      <c r="I46" s="461">
        <v>44580</v>
      </c>
      <c r="J46" s="464">
        <v>88.44</v>
      </c>
      <c r="K46" s="465"/>
      <c r="L46" s="465"/>
      <c r="M46" s="465"/>
    </row>
    <row r="47" spans="9:13" x14ac:dyDescent="0.25">
      <c r="I47" s="461">
        <v>44579</v>
      </c>
      <c r="J47" s="464">
        <v>87.51</v>
      </c>
      <c r="K47" s="465"/>
      <c r="L47" s="465"/>
      <c r="M47" s="465"/>
    </row>
    <row r="48" spans="9:13" x14ac:dyDescent="0.25">
      <c r="I48" s="461">
        <v>44578</v>
      </c>
      <c r="J48" s="464">
        <v>86.48</v>
      </c>
      <c r="K48" s="465"/>
      <c r="L48" s="465"/>
      <c r="M48" s="465"/>
    </row>
    <row r="49" spans="9:13" x14ac:dyDescent="0.25">
      <c r="I49" s="461">
        <v>44575</v>
      </c>
      <c r="J49" s="464">
        <v>86.06</v>
      </c>
      <c r="K49" s="465"/>
      <c r="L49" s="465"/>
      <c r="M49" s="465"/>
    </row>
    <row r="50" spans="9:13" x14ac:dyDescent="0.25">
      <c r="I50" s="461">
        <v>44574</v>
      </c>
      <c r="J50" s="464">
        <v>84.47</v>
      </c>
      <c r="K50" s="465"/>
      <c r="L50" s="465"/>
      <c r="M50" s="465"/>
    </row>
    <row r="51" spans="9:13" x14ac:dyDescent="0.25">
      <c r="I51" s="461">
        <v>44573</v>
      </c>
      <c r="J51" s="464">
        <v>84.67</v>
      </c>
      <c r="K51" s="465"/>
      <c r="L51" s="465"/>
      <c r="M51" s="465"/>
    </row>
    <row r="52" spans="9:13" x14ac:dyDescent="0.25">
      <c r="I52" s="461">
        <v>44572</v>
      </c>
      <c r="J52" s="464">
        <v>83.72</v>
      </c>
      <c r="K52" s="465"/>
      <c r="L52" s="465"/>
      <c r="M52" s="465"/>
    </row>
    <row r="53" spans="9:13" x14ac:dyDescent="0.25">
      <c r="I53" s="461">
        <v>44571</v>
      </c>
      <c r="J53" s="464">
        <v>80.87</v>
      </c>
      <c r="K53" s="465"/>
      <c r="L53" s="465"/>
      <c r="M53" s="465"/>
    </row>
    <row r="54" spans="9:13" x14ac:dyDescent="0.25">
      <c r="I54" s="461">
        <v>44568</v>
      </c>
      <c r="J54" s="464">
        <v>81.75</v>
      </c>
      <c r="K54" s="465"/>
      <c r="L54" s="465"/>
      <c r="M54" s="465"/>
    </row>
    <row r="55" spans="9:13" x14ac:dyDescent="0.25">
      <c r="I55" s="461">
        <v>44567</v>
      </c>
      <c r="J55" s="464">
        <v>81.99</v>
      </c>
      <c r="K55" s="465"/>
      <c r="L55" s="465"/>
      <c r="M55" s="465"/>
    </row>
    <row r="56" spans="9:13" x14ac:dyDescent="0.25">
      <c r="I56" s="461">
        <v>44566</v>
      </c>
      <c r="J56" s="464">
        <v>80.8</v>
      </c>
      <c r="K56" s="465"/>
      <c r="L56" s="465"/>
      <c r="M56" s="465"/>
    </row>
    <row r="57" spans="9:13" x14ac:dyDescent="0.25">
      <c r="I57" s="461">
        <v>44565</v>
      </c>
      <c r="J57" s="464">
        <v>80</v>
      </c>
      <c r="K57" s="465"/>
      <c r="L57" s="465"/>
      <c r="M57" s="465"/>
    </row>
    <row r="58" spans="9:13" x14ac:dyDescent="0.25">
      <c r="I58" s="461">
        <v>44564</v>
      </c>
      <c r="J58" s="464">
        <v>78.98</v>
      </c>
      <c r="K58" s="465"/>
      <c r="L58" s="465"/>
      <c r="M58" s="465"/>
    </row>
    <row r="59" spans="9:13" x14ac:dyDescent="0.25">
      <c r="I59" s="461">
        <v>44561</v>
      </c>
      <c r="J59" s="464">
        <v>77.78</v>
      </c>
      <c r="K59" s="465"/>
      <c r="L59" s="465"/>
      <c r="M59" s="465"/>
    </row>
    <row r="60" spans="9:13" x14ac:dyDescent="0.25">
      <c r="I60" s="461">
        <v>44560</v>
      </c>
      <c r="J60" s="464">
        <v>79.319999999999993</v>
      </c>
      <c r="K60" s="465"/>
      <c r="L60" s="465"/>
      <c r="M60" s="465"/>
    </row>
    <row r="61" spans="9:13" x14ac:dyDescent="0.25">
      <c r="I61" s="461">
        <v>44559</v>
      </c>
      <c r="J61" s="464">
        <v>79.23</v>
      </c>
      <c r="K61" s="465"/>
      <c r="L61" s="465"/>
      <c r="M61" s="465"/>
    </row>
    <row r="62" spans="9:13" x14ac:dyDescent="0.25">
      <c r="I62" s="461">
        <v>44558</v>
      </c>
      <c r="J62" s="464">
        <v>78.94</v>
      </c>
      <c r="K62" s="465"/>
      <c r="L62" s="465"/>
      <c r="M62" s="465"/>
    </row>
    <row r="63" spans="9:13" x14ac:dyDescent="0.25">
      <c r="I63" s="461">
        <v>44557</v>
      </c>
      <c r="J63" s="464">
        <v>78.599999999999994</v>
      </c>
      <c r="K63" s="465"/>
      <c r="L63" s="465"/>
      <c r="M63" s="465"/>
    </row>
    <row r="64" spans="9:13" x14ac:dyDescent="0.25">
      <c r="I64" s="461">
        <v>44554</v>
      </c>
      <c r="J64" s="464">
        <v>76.14</v>
      </c>
      <c r="K64" s="465"/>
      <c r="L64" s="465"/>
      <c r="M64" s="465"/>
    </row>
    <row r="65" spans="9:13" x14ac:dyDescent="0.25">
      <c r="I65" s="461">
        <v>44553</v>
      </c>
      <c r="J65" s="464">
        <v>76.849999999999994</v>
      </c>
      <c r="K65" s="465"/>
      <c r="L65" s="465"/>
      <c r="M65" s="465"/>
    </row>
    <row r="66" spans="9:13" x14ac:dyDescent="0.25">
      <c r="I66" s="461">
        <v>44552</v>
      </c>
      <c r="J66" s="464">
        <v>75.290000000000006</v>
      </c>
      <c r="K66" s="465"/>
      <c r="L66" s="465"/>
      <c r="M66" s="465"/>
    </row>
    <row r="67" spans="9:13" x14ac:dyDescent="0.25">
      <c r="I67" s="461">
        <v>44551</v>
      </c>
      <c r="J67" s="464">
        <v>73.98</v>
      </c>
      <c r="K67" s="465"/>
      <c r="L67" s="465"/>
      <c r="M67" s="465"/>
    </row>
    <row r="68" spans="9:13" x14ac:dyDescent="0.25">
      <c r="I68" s="461">
        <v>44550</v>
      </c>
      <c r="J68" s="464">
        <v>71.52</v>
      </c>
      <c r="K68" s="465"/>
      <c r="L68" s="465"/>
      <c r="M68" s="465"/>
    </row>
    <row r="69" spans="9:13" x14ac:dyDescent="0.25">
      <c r="I69" s="461">
        <v>44547</v>
      </c>
      <c r="J69" s="464">
        <v>73.52</v>
      </c>
      <c r="K69" s="465"/>
      <c r="L69" s="465"/>
      <c r="M69" s="465"/>
    </row>
    <row r="70" spans="9:13" x14ac:dyDescent="0.25">
      <c r="I70" s="461">
        <v>44546</v>
      </c>
      <c r="J70" s="464">
        <v>75.02</v>
      </c>
      <c r="K70" s="465"/>
      <c r="L70" s="465"/>
      <c r="M70" s="465"/>
    </row>
    <row r="71" spans="9:13" x14ac:dyDescent="0.25">
      <c r="I71" s="461">
        <v>44545</v>
      </c>
      <c r="J71" s="464">
        <v>73.88</v>
      </c>
      <c r="K71" s="465"/>
      <c r="L71" s="465"/>
      <c r="M71" s="465"/>
    </row>
    <row r="72" spans="9:13" x14ac:dyDescent="0.25">
      <c r="I72" s="461">
        <v>44544</v>
      </c>
      <c r="J72" s="464">
        <v>73.7</v>
      </c>
      <c r="K72" s="465"/>
      <c r="L72" s="465"/>
      <c r="M72" s="465"/>
    </row>
    <row r="73" spans="9:13" x14ac:dyDescent="0.25">
      <c r="I73" s="461">
        <v>44543</v>
      </c>
      <c r="J73" s="464">
        <v>74.39</v>
      </c>
      <c r="K73" s="465"/>
      <c r="L73" s="465"/>
      <c r="M73" s="465"/>
    </row>
    <row r="74" spans="9:13" x14ac:dyDescent="0.25">
      <c r="I74" s="461">
        <v>44540</v>
      </c>
      <c r="J74" s="464">
        <v>75.150000000000006</v>
      </c>
      <c r="K74" s="465"/>
      <c r="L74" s="465"/>
      <c r="M74" s="465"/>
    </row>
    <row r="75" spans="9:13" x14ac:dyDescent="0.25">
      <c r="I75" s="461">
        <v>44539</v>
      </c>
      <c r="J75" s="464">
        <v>74.42</v>
      </c>
      <c r="K75" s="465"/>
      <c r="L75" s="465"/>
      <c r="M75" s="465"/>
    </row>
    <row r="76" spans="9:13" x14ac:dyDescent="0.25">
      <c r="I76" s="461">
        <v>44538</v>
      </c>
      <c r="J76" s="464">
        <v>75.819999999999993</v>
      </c>
      <c r="K76" s="465"/>
      <c r="L76" s="465"/>
      <c r="M76" s="465"/>
    </row>
    <row r="77" spans="9:13" x14ac:dyDescent="0.25">
      <c r="I77" s="461">
        <v>44537</v>
      </c>
      <c r="J77" s="464">
        <v>75.44</v>
      </c>
      <c r="K77" s="465"/>
      <c r="L77" s="465"/>
      <c r="M77" s="465"/>
    </row>
    <row r="78" spans="9:13" x14ac:dyDescent="0.25">
      <c r="I78" s="461">
        <v>44536</v>
      </c>
      <c r="J78" s="464">
        <v>73.08</v>
      </c>
      <c r="K78" s="465"/>
      <c r="L78" s="465"/>
      <c r="M78" s="465"/>
    </row>
    <row r="79" spans="9:13" x14ac:dyDescent="0.25">
      <c r="I79" s="461">
        <v>44533</v>
      </c>
      <c r="J79" s="464">
        <v>69.88</v>
      </c>
      <c r="K79" s="465"/>
      <c r="L79" s="465"/>
      <c r="M79" s="465"/>
    </row>
    <row r="80" spans="9:13" x14ac:dyDescent="0.25">
      <c r="I80" s="461">
        <v>44532</v>
      </c>
      <c r="J80" s="464">
        <v>69.67</v>
      </c>
      <c r="K80" s="465"/>
      <c r="L80" s="465"/>
      <c r="M80" s="465"/>
    </row>
    <row r="81" spans="9:13" x14ac:dyDescent="0.25">
      <c r="I81" s="461">
        <v>44531</v>
      </c>
      <c r="J81" s="464">
        <v>68.87</v>
      </c>
      <c r="K81" s="465"/>
      <c r="L81" s="465"/>
      <c r="M81" s="465"/>
    </row>
    <row r="82" spans="9:13" x14ac:dyDescent="0.25">
      <c r="I82" s="461">
        <v>44530</v>
      </c>
      <c r="J82" s="464">
        <v>70.569999999999993</v>
      </c>
      <c r="K82" s="465"/>
      <c r="L82" s="465"/>
      <c r="M82" s="465"/>
    </row>
    <row r="83" spans="9:13" x14ac:dyDescent="0.25">
      <c r="I83" s="461">
        <v>44529</v>
      </c>
      <c r="J83" s="464">
        <v>73.44</v>
      </c>
      <c r="K83" s="465"/>
      <c r="L83" s="465"/>
      <c r="M83" s="465"/>
    </row>
    <row r="84" spans="9:13" x14ac:dyDescent="0.25">
      <c r="I84" s="461">
        <v>44526</v>
      </c>
      <c r="J84" s="464">
        <v>72.72</v>
      </c>
      <c r="K84" s="465"/>
      <c r="L84" s="465"/>
      <c r="M84" s="465"/>
    </row>
    <row r="85" spans="9:13" x14ac:dyDescent="0.25">
      <c r="I85" s="461">
        <v>44525</v>
      </c>
      <c r="J85" s="464">
        <v>82.22</v>
      </c>
      <c r="K85" s="465"/>
      <c r="L85" s="465"/>
      <c r="M85" s="465"/>
    </row>
    <row r="86" spans="9:13" x14ac:dyDescent="0.25">
      <c r="I86" s="461">
        <v>44524</v>
      </c>
      <c r="J86" s="464">
        <v>82.25</v>
      </c>
      <c r="K86" s="465"/>
      <c r="L86" s="465"/>
      <c r="M86" s="465"/>
    </row>
    <row r="87" spans="9:13" x14ac:dyDescent="0.25">
      <c r="I87" s="461">
        <v>44523</v>
      </c>
      <c r="J87" s="464">
        <v>82.31</v>
      </c>
      <c r="K87" s="465"/>
      <c r="L87" s="465"/>
      <c r="M87" s="465"/>
    </row>
    <row r="88" spans="9:13" x14ac:dyDescent="0.25">
      <c r="I88" s="461">
        <v>44522</v>
      </c>
      <c r="J88" s="464">
        <v>79.7</v>
      </c>
      <c r="K88" s="465"/>
      <c r="L88" s="465"/>
      <c r="M88" s="465"/>
    </row>
    <row r="89" spans="9:13" x14ac:dyDescent="0.25">
      <c r="I89" s="461">
        <v>44519</v>
      </c>
      <c r="J89" s="464">
        <v>78.89</v>
      </c>
      <c r="K89" s="465"/>
      <c r="L89" s="465"/>
      <c r="M89" s="465"/>
    </row>
    <row r="90" spans="9:13" x14ac:dyDescent="0.25">
      <c r="I90" s="461">
        <v>44518</v>
      </c>
      <c r="J90" s="464">
        <v>81.239999999999995</v>
      </c>
      <c r="K90" s="465"/>
      <c r="L90" s="465"/>
      <c r="M90" s="465"/>
    </row>
    <row r="91" spans="9:13" x14ac:dyDescent="0.25">
      <c r="I91" s="461">
        <v>44517</v>
      </c>
      <c r="J91" s="464">
        <v>80.28</v>
      </c>
      <c r="K91" s="465"/>
      <c r="L91" s="465"/>
      <c r="M91" s="465"/>
    </row>
    <row r="92" spans="9:13" x14ac:dyDescent="0.25">
      <c r="I92" s="461">
        <v>44516</v>
      </c>
      <c r="J92" s="464">
        <v>82.43</v>
      </c>
      <c r="K92" s="465"/>
      <c r="L92" s="465"/>
      <c r="M92" s="465"/>
    </row>
    <row r="93" spans="9:13" x14ac:dyDescent="0.25">
      <c r="I93" s="461">
        <v>44515</v>
      </c>
      <c r="J93" s="464">
        <v>82.05</v>
      </c>
      <c r="K93" s="465"/>
      <c r="L93" s="465"/>
      <c r="M93" s="465"/>
    </row>
    <row r="94" spans="9:13" x14ac:dyDescent="0.25">
      <c r="I94" s="461">
        <v>44512</v>
      </c>
      <c r="J94" s="464">
        <v>82.17</v>
      </c>
      <c r="K94" s="465"/>
      <c r="L94" s="465"/>
      <c r="M94" s="465"/>
    </row>
    <row r="95" spans="9:13" x14ac:dyDescent="0.25">
      <c r="I95" s="461">
        <v>44511</v>
      </c>
      <c r="J95" s="464">
        <v>82.87</v>
      </c>
      <c r="K95" s="465"/>
      <c r="L95" s="465"/>
      <c r="M95" s="465"/>
    </row>
    <row r="96" spans="9:13" x14ac:dyDescent="0.25">
      <c r="I96" s="461">
        <v>44510</v>
      </c>
      <c r="J96" s="464">
        <v>82.64</v>
      </c>
      <c r="K96" s="465"/>
      <c r="L96" s="465"/>
      <c r="M96" s="465"/>
    </row>
    <row r="97" spans="9:13" x14ac:dyDescent="0.25">
      <c r="I97" s="461">
        <v>44509</v>
      </c>
      <c r="J97" s="464">
        <v>84.78</v>
      </c>
      <c r="K97" s="465"/>
      <c r="L97" s="465"/>
      <c r="M97" s="465"/>
    </row>
    <row r="98" spans="9:13" x14ac:dyDescent="0.25">
      <c r="I98" s="461">
        <v>44508</v>
      </c>
      <c r="J98" s="464">
        <v>83.43</v>
      </c>
      <c r="K98" s="465"/>
      <c r="L98" s="465"/>
      <c r="M98" s="465"/>
    </row>
    <row r="99" spans="9:13" x14ac:dyDescent="0.25">
      <c r="I99" s="461">
        <v>44505</v>
      </c>
      <c r="J99" s="464">
        <v>82.74</v>
      </c>
      <c r="K99" s="465"/>
      <c r="L99" s="465"/>
      <c r="M99" s="465"/>
    </row>
    <row r="100" spans="9:13" x14ac:dyDescent="0.25">
      <c r="I100" s="461">
        <v>44504</v>
      </c>
      <c r="J100" s="464">
        <v>80.540000000000006</v>
      </c>
      <c r="K100" s="465"/>
      <c r="L100" s="465"/>
      <c r="M100" s="465"/>
    </row>
    <row r="101" spans="9:13" x14ac:dyDescent="0.25">
      <c r="I101" s="461">
        <v>44503</v>
      </c>
      <c r="J101" s="464">
        <v>81.99</v>
      </c>
      <c r="K101" s="465"/>
      <c r="L101" s="465"/>
      <c r="M101" s="465"/>
    </row>
    <row r="102" spans="9:13" x14ac:dyDescent="0.25">
      <c r="I102" s="461">
        <v>44502</v>
      </c>
      <c r="J102" s="464">
        <v>84.72</v>
      </c>
      <c r="K102" s="465"/>
      <c r="L102" s="465"/>
      <c r="M102" s="465"/>
    </row>
    <row r="103" spans="9:13" x14ac:dyDescent="0.25">
      <c r="I103" s="461">
        <v>44501</v>
      </c>
      <c r="J103" s="464">
        <v>84.71</v>
      </c>
      <c r="K103" s="465"/>
      <c r="L103" s="465"/>
      <c r="M103" s="465"/>
    </row>
    <row r="104" spans="9:13" x14ac:dyDescent="0.25">
      <c r="I104" s="461">
        <v>44498</v>
      </c>
      <c r="J104" s="464">
        <v>84.38</v>
      </c>
      <c r="K104" s="465"/>
      <c r="L104" s="465"/>
      <c r="M104" s="465"/>
    </row>
    <row r="105" spans="9:13" x14ac:dyDescent="0.25">
      <c r="I105" s="461">
        <v>44497</v>
      </c>
      <c r="J105" s="464">
        <v>84.32</v>
      </c>
      <c r="K105" s="465"/>
      <c r="L105" s="465"/>
      <c r="M105" s="465"/>
    </row>
    <row r="106" spans="9:13" x14ac:dyDescent="0.25">
      <c r="I106" s="461">
        <v>44496</v>
      </c>
      <c r="J106" s="464">
        <v>84.58</v>
      </c>
      <c r="K106" s="465"/>
      <c r="L106" s="465"/>
      <c r="M106" s="465"/>
    </row>
    <row r="107" spans="9:13" x14ac:dyDescent="0.25">
      <c r="I107" s="461">
        <v>44495</v>
      </c>
      <c r="J107" s="464">
        <v>86.4</v>
      </c>
      <c r="K107" s="465"/>
      <c r="L107" s="465"/>
      <c r="M107" s="465"/>
    </row>
    <row r="108" spans="9:13" x14ac:dyDescent="0.25">
      <c r="I108" s="461">
        <v>44494</v>
      </c>
      <c r="J108" s="464">
        <v>85.99</v>
      </c>
      <c r="K108" s="465"/>
      <c r="L108" s="465"/>
      <c r="M108" s="465"/>
    </row>
    <row r="109" spans="9:13" x14ac:dyDescent="0.25">
      <c r="I109" s="461">
        <v>44491</v>
      </c>
      <c r="J109" s="464">
        <v>85.53</v>
      </c>
      <c r="K109" s="465"/>
      <c r="L109" s="465"/>
      <c r="M109" s="465"/>
    </row>
    <row r="110" spans="9:13" x14ac:dyDescent="0.25">
      <c r="I110" s="461">
        <v>44490</v>
      </c>
      <c r="J110" s="464">
        <v>84.61</v>
      </c>
      <c r="K110" s="465"/>
      <c r="L110" s="465"/>
      <c r="M110" s="465"/>
    </row>
    <row r="111" spans="9:13" x14ac:dyDescent="0.25">
      <c r="I111" s="461">
        <v>44489</v>
      </c>
      <c r="J111" s="464">
        <v>85.82</v>
      </c>
      <c r="K111" s="465"/>
      <c r="L111" s="465"/>
      <c r="M111" s="465"/>
    </row>
    <row r="112" spans="9:13" x14ac:dyDescent="0.25">
      <c r="I112" s="461">
        <v>44488</v>
      </c>
      <c r="J112" s="464">
        <v>85.08</v>
      </c>
      <c r="K112" s="465"/>
      <c r="L112" s="465"/>
      <c r="M112" s="465"/>
    </row>
    <row r="113" spans="9:13" x14ac:dyDescent="0.25">
      <c r="I113" s="461">
        <v>44487</v>
      </c>
      <c r="J113" s="464">
        <v>84.33</v>
      </c>
      <c r="K113" s="465"/>
      <c r="L113" s="465"/>
      <c r="M113" s="465"/>
    </row>
    <row r="114" spans="9:13" x14ac:dyDescent="0.25">
      <c r="I114" s="461">
        <v>44484</v>
      </c>
      <c r="J114" s="464">
        <v>84.86</v>
      </c>
      <c r="K114" s="465"/>
      <c r="L114" s="465"/>
      <c r="M114" s="465"/>
    </row>
    <row r="115" spans="9:13" x14ac:dyDescent="0.25">
      <c r="I115" s="461">
        <v>44483</v>
      </c>
      <c r="J115" s="464">
        <v>84</v>
      </c>
      <c r="K115" s="465"/>
      <c r="L115" s="465"/>
      <c r="M115" s="465"/>
    </row>
    <row r="116" spans="9:13" x14ac:dyDescent="0.25">
      <c r="I116" s="461">
        <v>44482</v>
      </c>
      <c r="J116" s="464">
        <v>83.18</v>
      </c>
      <c r="K116" s="465"/>
      <c r="L116" s="465"/>
      <c r="M116" s="465"/>
    </row>
    <row r="117" spans="9:13" x14ac:dyDescent="0.25">
      <c r="I117" s="461">
        <v>44481</v>
      </c>
      <c r="J117" s="464">
        <v>83.42</v>
      </c>
      <c r="K117" s="465"/>
      <c r="L117" s="465"/>
      <c r="M117" s="465"/>
    </row>
    <row r="118" spans="9:13" x14ac:dyDescent="0.25">
      <c r="I118" s="461">
        <v>44480</v>
      </c>
      <c r="J118" s="464">
        <v>83.65</v>
      </c>
      <c r="K118" s="465"/>
      <c r="L118" s="465"/>
      <c r="M118" s="465"/>
    </row>
    <row r="119" spans="9:13" x14ac:dyDescent="0.25">
      <c r="I119" s="461">
        <v>44477</v>
      </c>
      <c r="J119" s="464">
        <v>82.39</v>
      </c>
      <c r="K119" s="465"/>
      <c r="L119" s="465"/>
      <c r="M119" s="465"/>
    </row>
    <row r="120" spans="9:13" x14ac:dyDescent="0.25">
      <c r="I120" s="461">
        <v>44476</v>
      </c>
      <c r="J120" s="464">
        <v>81.95</v>
      </c>
      <c r="K120" s="465"/>
      <c r="L120" s="465"/>
      <c r="M120" s="465"/>
    </row>
    <row r="121" spans="9:13" x14ac:dyDescent="0.25">
      <c r="I121" s="461">
        <v>44475</v>
      </c>
      <c r="J121" s="464">
        <v>81.08</v>
      </c>
      <c r="K121" s="465"/>
      <c r="L121" s="465"/>
      <c r="M121" s="465"/>
    </row>
    <row r="122" spans="9:13" x14ac:dyDescent="0.25">
      <c r="I122" s="461">
        <v>44474</v>
      </c>
      <c r="J122" s="464">
        <v>82.56</v>
      </c>
      <c r="K122" s="465"/>
      <c r="L122" s="465"/>
      <c r="M122" s="465"/>
    </row>
    <row r="123" spans="9:13" x14ac:dyDescent="0.25">
      <c r="I123" s="461">
        <v>44473</v>
      </c>
      <c r="J123" s="464">
        <v>81.260000000000005</v>
      </c>
      <c r="K123" s="465"/>
      <c r="L123" s="465"/>
      <c r="M123" s="465"/>
    </row>
    <row r="124" spans="9:13" x14ac:dyDescent="0.25">
      <c r="I124" s="461">
        <v>44470</v>
      </c>
      <c r="J124" s="464">
        <v>79.28</v>
      </c>
      <c r="K124" s="465"/>
      <c r="L124" s="465"/>
      <c r="M124" s="465"/>
    </row>
    <row r="125" spans="9:13" x14ac:dyDescent="0.25">
      <c r="I125" s="461">
        <v>44469</v>
      </c>
      <c r="J125" s="464">
        <v>78.52</v>
      </c>
      <c r="K125" s="465"/>
      <c r="L125" s="465"/>
      <c r="M125" s="465"/>
    </row>
    <row r="126" spans="9:13" x14ac:dyDescent="0.25">
      <c r="I126" s="461">
        <v>44468</v>
      </c>
      <c r="J126" s="464">
        <v>78.64</v>
      </c>
      <c r="K126" s="465"/>
      <c r="L126" s="465"/>
      <c r="M126" s="465"/>
    </row>
    <row r="127" spans="9:13" x14ac:dyDescent="0.25">
      <c r="I127" s="461">
        <v>44467</v>
      </c>
      <c r="J127" s="464">
        <v>79.09</v>
      </c>
      <c r="K127" s="465"/>
      <c r="L127" s="465"/>
      <c r="M127" s="465"/>
    </row>
    <row r="128" spans="9:13" x14ac:dyDescent="0.25">
      <c r="I128" s="461">
        <v>44466</v>
      </c>
      <c r="J128" s="464">
        <v>79.53</v>
      </c>
      <c r="K128" s="465"/>
      <c r="L128" s="465"/>
      <c r="M128" s="465"/>
    </row>
    <row r="129" spans="9:13" x14ac:dyDescent="0.25">
      <c r="I129" s="461">
        <v>44463</v>
      </c>
      <c r="J129" s="464">
        <v>78.09</v>
      </c>
      <c r="K129" s="465"/>
      <c r="L129" s="465"/>
      <c r="M129" s="465"/>
    </row>
    <row r="130" spans="9:13" x14ac:dyDescent="0.25">
      <c r="I130" s="461">
        <v>44462</v>
      </c>
      <c r="J130" s="464">
        <v>77.25</v>
      </c>
      <c r="K130" s="465"/>
      <c r="L130" s="465"/>
      <c r="M130" s="465"/>
    </row>
    <row r="131" spans="9:13" x14ac:dyDescent="0.25">
      <c r="I131" s="461">
        <v>44461</v>
      </c>
      <c r="J131" s="464">
        <v>76.19</v>
      </c>
      <c r="K131" s="465"/>
      <c r="L131" s="465"/>
      <c r="M131" s="465"/>
    </row>
    <row r="132" spans="9:13" x14ac:dyDescent="0.25">
      <c r="I132" s="461">
        <v>44460</v>
      </c>
      <c r="J132" s="464">
        <v>74.36</v>
      </c>
      <c r="K132" s="465"/>
      <c r="L132" s="465"/>
      <c r="M132" s="465"/>
    </row>
    <row r="133" spans="9:13" x14ac:dyDescent="0.25">
      <c r="I133" s="461">
        <v>44459</v>
      </c>
      <c r="J133" s="464">
        <v>73.92</v>
      </c>
      <c r="K133" s="465"/>
      <c r="L133" s="465"/>
      <c r="M133" s="465"/>
    </row>
    <row r="134" spans="9:13" x14ac:dyDescent="0.25">
      <c r="I134" s="461">
        <v>44456</v>
      </c>
      <c r="J134" s="464">
        <v>75.34</v>
      </c>
      <c r="K134" s="465"/>
      <c r="L134" s="465"/>
      <c r="M134" s="465"/>
    </row>
    <row r="135" spans="9:13" x14ac:dyDescent="0.25">
      <c r="I135" s="461">
        <v>44455</v>
      </c>
      <c r="J135" s="464">
        <v>75.67</v>
      </c>
      <c r="K135" s="465"/>
      <c r="L135" s="465"/>
      <c r="M135" s="465"/>
    </row>
    <row r="136" spans="9:13" x14ac:dyDescent="0.25">
      <c r="I136" s="461">
        <v>44454</v>
      </c>
      <c r="J136" s="464">
        <v>75.459999999999994</v>
      </c>
      <c r="K136" s="465"/>
      <c r="L136" s="465"/>
      <c r="M136" s="465"/>
    </row>
    <row r="137" spans="9:13" x14ac:dyDescent="0.25">
      <c r="I137" s="461">
        <v>44453</v>
      </c>
      <c r="J137" s="464">
        <v>73.599999999999994</v>
      </c>
      <c r="K137" s="465"/>
      <c r="L137" s="465"/>
      <c r="M137" s="465"/>
    </row>
    <row r="138" spans="9:13" x14ac:dyDescent="0.25">
      <c r="I138" s="461">
        <v>44452</v>
      </c>
      <c r="J138" s="464">
        <v>73.510000000000005</v>
      </c>
      <c r="K138" s="465"/>
      <c r="L138" s="465"/>
      <c r="M138" s="465"/>
    </row>
    <row r="139" spans="9:13" x14ac:dyDescent="0.25">
      <c r="I139" s="461">
        <v>44449</v>
      </c>
      <c r="J139" s="464">
        <v>72.92</v>
      </c>
      <c r="K139" s="465"/>
      <c r="L139" s="465"/>
      <c r="M139" s="465"/>
    </row>
    <row r="140" spans="9:13" x14ac:dyDescent="0.25">
      <c r="I140" s="461">
        <v>44448</v>
      </c>
      <c r="J140" s="464">
        <v>71.45</v>
      </c>
      <c r="K140" s="465"/>
      <c r="L140" s="465"/>
      <c r="M140" s="465"/>
    </row>
    <row r="141" spans="9:13" x14ac:dyDescent="0.25">
      <c r="I141" s="461">
        <v>44447</v>
      </c>
      <c r="J141" s="464">
        <v>72.599999999999994</v>
      </c>
      <c r="K141" s="465"/>
      <c r="L141" s="465"/>
      <c r="M141" s="465"/>
    </row>
    <row r="142" spans="9:13" x14ac:dyDescent="0.25">
      <c r="I142" s="461">
        <v>44446</v>
      </c>
      <c r="J142" s="464">
        <v>71.69</v>
      </c>
      <c r="K142" s="465"/>
      <c r="L142" s="465"/>
      <c r="M142" s="465"/>
    </row>
    <row r="143" spans="9:13" x14ac:dyDescent="0.25">
      <c r="I143" s="461">
        <v>44445</v>
      </c>
      <c r="J143" s="464">
        <v>72.22</v>
      </c>
      <c r="K143" s="465"/>
      <c r="L143" s="465"/>
      <c r="M143" s="465"/>
    </row>
    <row r="144" spans="9:13" x14ac:dyDescent="0.25">
      <c r="I144" s="461">
        <v>44442</v>
      </c>
      <c r="J144" s="464">
        <v>72.61</v>
      </c>
      <c r="K144" s="465"/>
      <c r="L144" s="465"/>
      <c r="M144" s="465"/>
    </row>
    <row r="145" spans="9:13" x14ac:dyDescent="0.25">
      <c r="I145" s="461">
        <v>44441</v>
      </c>
      <c r="J145" s="464">
        <v>73.03</v>
      </c>
      <c r="K145" s="465"/>
      <c r="L145" s="465"/>
      <c r="M145" s="465"/>
    </row>
    <row r="146" spans="9:13" x14ac:dyDescent="0.25">
      <c r="I146" s="461">
        <v>44440</v>
      </c>
      <c r="J146" s="464">
        <v>71.59</v>
      </c>
      <c r="K146" s="465"/>
      <c r="L146" s="465"/>
      <c r="M146" s="465"/>
    </row>
    <row r="147" spans="9:13" x14ac:dyDescent="0.25">
      <c r="I147" s="461">
        <v>44439</v>
      </c>
      <c r="J147" s="464">
        <v>72.989999999999995</v>
      </c>
      <c r="K147" s="465"/>
      <c r="L147" s="465"/>
      <c r="M147" s="465"/>
    </row>
    <row r="148" spans="9:13" x14ac:dyDescent="0.25">
      <c r="I148" s="461">
        <v>44438</v>
      </c>
      <c r="J148" s="464">
        <v>73.41</v>
      </c>
      <c r="K148" s="465"/>
      <c r="L148" s="465"/>
      <c r="M148" s="465"/>
    </row>
    <row r="149" spans="9:13" x14ac:dyDescent="0.25">
      <c r="I149" s="461">
        <v>44435</v>
      </c>
      <c r="J149" s="464">
        <v>72.7</v>
      </c>
      <c r="K149" s="465"/>
      <c r="L149" s="465"/>
      <c r="M149" s="465"/>
    </row>
    <row r="150" spans="9:13" x14ac:dyDescent="0.25">
      <c r="I150" s="461">
        <v>44434</v>
      </c>
      <c r="J150" s="464">
        <v>71.069999999999993</v>
      </c>
      <c r="K150" s="465"/>
      <c r="L150" s="465"/>
      <c r="M150" s="465"/>
    </row>
    <row r="151" spans="9:13" x14ac:dyDescent="0.25">
      <c r="I151" s="461">
        <v>44433</v>
      </c>
      <c r="J151" s="464">
        <v>72.25</v>
      </c>
      <c r="K151" s="465"/>
      <c r="L151" s="465"/>
      <c r="M151" s="465"/>
    </row>
    <row r="152" spans="9:13" x14ac:dyDescent="0.25">
      <c r="I152" s="461">
        <v>44432</v>
      </c>
      <c r="J152" s="464">
        <v>71.05</v>
      </c>
      <c r="K152" s="465"/>
      <c r="L152" s="465"/>
      <c r="M152" s="465"/>
    </row>
    <row r="153" spans="9:13" x14ac:dyDescent="0.25">
      <c r="I153" s="461">
        <v>44431</v>
      </c>
      <c r="J153" s="464">
        <v>68.75</v>
      </c>
      <c r="K153" s="465"/>
      <c r="L153" s="465"/>
      <c r="M153" s="465"/>
    </row>
    <row r="154" spans="9:13" x14ac:dyDescent="0.25">
      <c r="I154" s="461">
        <v>44428</v>
      </c>
      <c r="J154" s="464">
        <v>65.180000000000007</v>
      </c>
      <c r="K154" s="465"/>
      <c r="L154" s="465"/>
      <c r="M154" s="465"/>
    </row>
    <row r="155" spans="9:13" x14ac:dyDescent="0.25">
      <c r="I155" s="461">
        <v>44427</v>
      </c>
      <c r="J155" s="464">
        <v>66.45</v>
      </c>
      <c r="K155" s="465"/>
      <c r="L155" s="465"/>
      <c r="M155" s="465"/>
    </row>
    <row r="156" spans="9:13" x14ac:dyDescent="0.25">
      <c r="I156" s="461">
        <v>44426</v>
      </c>
      <c r="J156" s="464">
        <v>68.23</v>
      </c>
      <c r="K156" s="465"/>
      <c r="L156" s="465"/>
      <c r="M156" s="465"/>
    </row>
    <row r="157" spans="9:13" x14ac:dyDescent="0.25">
      <c r="I157" s="461">
        <v>44425</v>
      </c>
      <c r="J157" s="464">
        <v>69.03</v>
      </c>
      <c r="K157" s="465"/>
      <c r="L157" s="465"/>
      <c r="M157" s="465"/>
    </row>
    <row r="158" spans="9:13" x14ac:dyDescent="0.25">
      <c r="I158" s="461">
        <v>44424</v>
      </c>
      <c r="J158" s="464">
        <v>69.510000000000005</v>
      </c>
      <c r="K158" s="465"/>
      <c r="L158" s="465"/>
      <c r="M158" s="465"/>
    </row>
    <row r="159" spans="9:13" x14ac:dyDescent="0.25">
      <c r="I159" s="461">
        <v>44421</v>
      </c>
      <c r="J159" s="464">
        <v>70.59</v>
      </c>
      <c r="K159" s="465"/>
      <c r="L159" s="465"/>
      <c r="M159" s="465"/>
    </row>
    <row r="160" spans="9:13" x14ac:dyDescent="0.25">
      <c r="I160" s="461">
        <v>44420</v>
      </c>
      <c r="J160" s="464">
        <v>71.31</v>
      </c>
      <c r="K160" s="465"/>
      <c r="L160" s="465"/>
      <c r="M160" s="465"/>
    </row>
    <row r="161" spans="9:13" x14ac:dyDescent="0.25">
      <c r="I161" s="461">
        <v>44419</v>
      </c>
      <c r="J161" s="464">
        <v>71.44</v>
      </c>
      <c r="K161" s="465"/>
      <c r="L161" s="465"/>
      <c r="M161" s="465"/>
    </row>
    <row r="162" spans="9:13" x14ac:dyDescent="0.25">
      <c r="I162" s="461">
        <v>44418</v>
      </c>
      <c r="J162" s="464">
        <v>70.63</v>
      </c>
      <c r="K162" s="465"/>
      <c r="L162" s="465"/>
      <c r="M162" s="465"/>
    </row>
    <row r="163" spans="9:13" x14ac:dyDescent="0.25">
      <c r="I163" s="461">
        <v>44417</v>
      </c>
      <c r="J163" s="464">
        <v>69.040000000000006</v>
      </c>
      <c r="K163" s="465"/>
      <c r="L163" s="465"/>
      <c r="M163" s="465"/>
    </row>
    <row r="164" spans="9:13" x14ac:dyDescent="0.25">
      <c r="I164" s="461">
        <v>44414</v>
      </c>
      <c r="J164" s="464">
        <v>70.7</v>
      </c>
      <c r="K164" s="465"/>
      <c r="L164" s="465"/>
      <c r="M164" s="465"/>
    </row>
    <row r="165" spans="9:13" x14ac:dyDescent="0.25">
      <c r="I165" s="461">
        <v>44413</v>
      </c>
      <c r="J165" s="464">
        <v>71.290000000000006</v>
      </c>
      <c r="K165" s="465"/>
      <c r="L165" s="465"/>
      <c r="M165" s="465"/>
    </row>
    <row r="166" spans="9:13" x14ac:dyDescent="0.25">
      <c r="I166" s="461">
        <v>44412</v>
      </c>
      <c r="J166" s="464">
        <v>70.38</v>
      </c>
      <c r="K166" s="465"/>
      <c r="L166" s="465"/>
      <c r="M166" s="465"/>
    </row>
    <row r="167" spans="9:13" x14ac:dyDescent="0.25">
      <c r="I167" s="461">
        <v>44411</v>
      </c>
      <c r="J167" s="464">
        <v>72.41</v>
      </c>
      <c r="K167" s="465"/>
      <c r="L167" s="465"/>
      <c r="M167" s="465"/>
    </row>
    <row r="168" spans="9:13" x14ac:dyDescent="0.25">
      <c r="I168" s="461">
        <v>44410</v>
      </c>
      <c r="J168" s="464">
        <v>72.89</v>
      </c>
      <c r="K168" s="465"/>
      <c r="L168" s="465"/>
      <c r="M168" s="465"/>
    </row>
    <row r="169" spans="9:13" x14ac:dyDescent="0.25">
      <c r="I169" s="461">
        <v>44407</v>
      </c>
      <c r="J169" s="464">
        <v>76.33</v>
      </c>
      <c r="K169" s="465"/>
      <c r="L169" s="465"/>
      <c r="M169" s="465"/>
    </row>
    <row r="170" spans="9:13" x14ac:dyDescent="0.25">
      <c r="I170" s="461">
        <v>44406</v>
      </c>
      <c r="J170" s="464">
        <v>76.05</v>
      </c>
      <c r="K170" s="465"/>
      <c r="L170" s="465"/>
      <c r="M170" s="465"/>
    </row>
    <row r="171" spans="9:13" x14ac:dyDescent="0.25">
      <c r="I171" s="461">
        <v>44405</v>
      </c>
      <c r="J171" s="464">
        <v>74.739999999999995</v>
      </c>
      <c r="K171" s="465"/>
      <c r="L171" s="465"/>
      <c r="M171" s="465"/>
    </row>
    <row r="172" spans="9:13" x14ac:dyDescent="0.25">
      <c r="I172" s="461">
        <v>44404</v>
      </c>
      <c r="J172" s="464">
        <v>74.48</v>
      </c>
      <c r="K172" s="465"/>
      <c r="L172" s="465"/>
      <c r="M172" s="465"/>
    </row>
    <row r="173" spans="9:13" x14ac:dyDescent="0.25">
      <c r="I173" s="461">
        <v>44403</v>
      </c>
      <c r="J173" s="464">
        <v>74.5</v>
      </c>
      <c r="K173" s="465"/>
      <c r="L173" s="465"/>
      <c r="M173" s="465"/>
    </row>
    <row r="174" spans="9:13" x14ac:dyDescent="0.25">
      <c r="I174" s="461">
        <v>44400</v>
      </c>
      <c r="J174" s="464">
        <v>74.099999999999994</v>
      </c>
      <c r="K174" s="465"/>
      <c r="L174" s="465"/>
      <c r="M174" s="465"/>
    </row>
    <row r="175" spans="9:13" x14ac:dyDescent="0.25">
      <c r="I175" s="461">
        <v>44399</v>
      </c>
      <c r="J175" s="464">
        <v>73.790000000000006</v>
      </c>
      <c r="K175" s="465"/>
      <c r="L175" s="465"/>
      <c r="M175" s="465"/>
    </row>
    <row r="176" spans="9:13" x14ac:dyDescent="0.25">
      <c r="I176" s="461">
        <v>44398</v>
      </c>
      <c r="J176" s="464">
        <v>72.23</v>
      </c>
      <c r="K176" s="465"/>
      <c r="L176" s="465"/>
      <c r="M176" s="465"/>
    </row>
    <row r="177" spans="9:13" x14ac:dyDescent="0.25">
      <c r="I177" s="461">
        <v>44397</v>
      </c>
      <c r="J177" s="464">
        <v>69.349999999999994</v>
      </c>
      <c r="K177" s="465"/>
      <c r="L177" s="465"/>
      <c r="M177" s="465"/>
    </row>
    <row r="178" spans="9:13" x14ac:dyDescent="0.25">
      <c r="I178" s="461">
        <v>44396</v>
      </c>
      <c r="J178" s="464">
        <v>68.62</v>
      </c>
      <c r="K178" s="465"/>
      <c r="L178" s="465"/>
      <c r="M178" s="465"/>
    </row>
    <row r="179" spans="9:13" x14ac:dyDescent="0.25">
      <c r="I179" s="461">
        <v>44393</v>
      </c>
      <c r="J179" s="464">
        <v>73.59</v>
      </c>
      <c r="K179" s="465"/>
      <c r="L179" s="465"/>
      <c r="M179" s="465"/>
    </row>
    <row r="180" spans="9:13" x14ac:dyDescent="0.25">
      <c r="I180" s="461">
        <v>44392</v>
      </c>
      <c r="J180" s="464">
        <v>73.47</v>
      </c>
      <c r="K180" s="465"/>
      <c r="L180" s="465"/>
      <c r="M180" s="465"/>
    </row>
    <row r="181" spans="9:13" x14ac:dyDescent="0.25">
      <c r="I181" s="461">
        <v>44391</v>
      </c>
      <c r="J181" s="464">
        <v>74.760000000000005</v>
      </c>
      <c r="K181" s="465"/>
      <c r="L181" s="465"/>
      <c r="M181" s="465"/>
    </row>
    <row r="182" spans="9:13" x14ac:dyDescent="0.25">
      <c r="I182" s="461">
        <v>44390</v>
      </c>
      <c r="J182" s="464">
        <v>76.489999999999995</v>
      </c>
      <c r="K182" s="465"/>
      <c r="L182" s="465"/>
      <c r="M182" s="465"/>
    </row>
    <row r="183" spans="9:13" x14ac:dyDescent="0.25">
      <c r="I183" s="461">
        <v>44389</v>
      </c>
      <c r="J183" s="464">
        <v>75.16</v>
      </c>
      <c r="K183" s="465"/>
      <c r="L183" s="465"/>
      <c r="M183" s="465"/>
    </row>
    <row r="184" spans="9:13" x14ac:dyDescent="0.25">
      <c r="I184" s="461">
        <v>44386</v>
      </c>
      <c r="J184" s="464">
        <v>75.55</v>
      </c>
      <c r="K184" s="465"/>
      <c r="L184" s="465"/>
      <c r="M184" s="465"/>
    </row>
    <row r="185" spans="9:13" x14ac:dyDescent="0.25">
      <c r="I185" s="461">
        <v>44385</v>
      </c>
      <c r="J185" s="464">
        <v>74.12</v>
      </c>
      <c r="K185" s="465"/>
      <c r="L185" s="465"/>
      <c r="M185" s="465"/>
    </row>
    <row r="186" spans="9:13" x14ac:dyDescent="0.25">
      <c r="I186" s="461">
        <v>44384</v>
      </c>
      <c r="J186" s="464">
        <v>73.430000000000007</v>
      </c>
      <c r="K186" s="465"/>
      <c r="L186" s="465"/>
      <c r="M186" s="465"/>
    </row>
    <row r="187" spans="9:13" x14ac:dyDescent="0.25">
      <c r="I187" s="461">
        <v>44383</v>
      </c>
      <c r="J187" s="464">
        <v>74.53</v>
      </c>
      <c r="K187" s="465"/>
      <c r="L187" s="465"/>
      <c r="M187" s="465"/>
    </row>
    <row r="188" spans="9:13" x14ac:dyDescent="0.25">
      <c r="I188" s="461">
        <v>44382</v>
      </c>
      <c r="J188" s="464">
        <v>77.16</v>
      </c>
      <c r="K188" s="465"/>
      <c r="L188" s="465"/>
      <c r="M188" s="465"/>
    </row>
    <row r="189" spans="9:13" x14ac:dyDescent="0.25">
      <c r="I189" s="461">
        <v>44379</v>
      </c>
      <c r="J189" s="464">
        <v>76.17</v>
      </c>
      <c r="K189" s="465"/>
      <c r="L189" s="465"/>
      <c r="M189" s="465"/>
    </row>
    <row r="190" spans="9:13" x14ac:dyDescent="0.25">
      <c r="I190" s="461">
        <v>44378</v>
      </c>
      <c r="J190" s="464">
        <v>75.84</v>
      </c>
      <c r="K190" s="465"/>
      <c r="L190" s="465"/>
      <c r="M190" s="465"/>
    </row>
    <row r="191" spans="9:13" x14ac:dyDescent="0.25">
      <c r="I191" s="461">
        <v>44377</v>
      </c>
      <c r="J191" s="464">
        <v>75.13</v>
      </c>
      <c r="K191" s="465"/>
      <c r="L191" s="465"/>
      <c r="M191" s="465"/>
    </row>
    <row r="192" spans="9:13" x14ac:dyDescent="0.25">
      <c r="I192" s="461">
        <v>44376</v>
      </c>
      <c r="J192" s="464">
        <v>74.760000000000005</v>
      </c>
      <c r="K192" s="465"/>
      <c r="L192" s="465"/>
      <c r="M192" s="465"/>
    </row>
    <row r="193" spans="9:13" x14ac:dyDescent="0.25">
      <c r="I193" s="461">
        <v>44375</v>
      </c>
      <c r="J193" s="464">
        <v>74.680000000000007</v>
      </c>
      <c r="K193" s="465"/>
      <c r="L193" s="465"/>
      <c r="M193" s="465"/>
    </row>
    <row r="194" spans="9:13" x14ac:dyDescent="0.25">
      <c r="I194" s="461">
        <v>44372</v>
      </c>
      <c r="J194" s="464">
        <v>76.180000000000007</v>
      </c>
      <c r="K194" s="465"/>
      <c r="L194" s="465"/>
      <c r="M194" s="465"/>
    </row>
    <row r="195" spans="9:13" x14ac:dyDescent="0.25">
      <c r="I195" s="461">
        <v>44371</v>
      </c>
      <c r="J195" s="464">
        <v>75.56</v>
      </c>
      <c r="K195" s="465"/>
      <c r="L195" s="465"/>
      <c r="M195" s="465"/>
    </row>
    <row r="196" spans="9:13" x14ac:dyDescent="0.25">
      <c r="I196" s="461">
        <v>44370</v>
      </c>
      <c r="J196" s="464">
        <v>75.19</v>
      </c>
      <c r="K196" s="465"/>
      <c r="L196" s="465"/>
      <c r="M196" s="465"/>
    </row>
    <row r="197" spans="9:13" x14ac:dyDescent="0.25">
      <c r="I197" s="461">
        <v>44369</v>
      </c>
      <c r="J197" s="464">
        <v>74.81</v>
      </c>
      <c r="K197" s="465"/>
      <c r="L197" s="465"/>
      <c r="M197" s="465"/>
    </row>
    <row r="198" spans="9:13" x14ac:dyDescent="0.25">
      <c r="I198" s="461">
        <v>44368</v>
      </c>
      <c r="J198" s="464">
        <v>74.900000000000006</v>
      </c>
      <c r="K198" s="465"/>
      <c r="L198" s="465"/>
      <c r="M198" s="465"/>
    </row>
    <row r="199" spans="9:13" x14ac:dyDescent="0.25">
      <c r="I199" s="461">
        <v>44365</v>
      </c>
      <c r="J199" s="464">
        <v>73.510000000000005</v>
      </c>
      <c r="K199" s="465"/>
      <c r="L199" s="465"/>
      <c r="M199" s="465"/>
    </row>
    <row r="200" spans="9:13" x14ac:dyDescent="0.25">
      <c r="I200" s="461">
        <v>44364</v>
      </c>
      <c r="J200" s="464">
        <v>73.08</v>
      </c>
      <c r="K200" s="465"/>
      <c r="L200" s="465"/>
      <c r="M200" s="465"/>
    </row>
    <row r="201" spans="9:13" x14ac:dyDescent="0.25">
      <c r="I201" s="461">
        <v>44363</v>
      </c>
      <c r="J201" s="464">
        <v>74.39</v>
      </c>
      <c r="K201" s="465"/>
      <c r="L201" s="465"/>
      <c r="M201" s="465"/>
    </row>
    <row r="202" spans="9:13" x14ac:dyDescent="0.25">
      <c r="I202" s="461">
        <v>44362</v>
      </c>
      <c r="J202" s="464">
        <v>73.989999999999995</v>
      </c>
      <c r="K202" s="465"/>
      <c r="L202" s="465"/>
      <c r="M202" s="465"/>
    </row>
    <row r="203" spans="9:13" x14ac:dyDescent="0.25">
      <c r="I203" s="461">
        <v>44361</v>
      </c>
      <c r="J203" s="464">
        <v>72.86</v>
      </c>
      <c r="K203" s="465"/>
      <c r="L203" s="465"/>
      <c r="M203" s="465"/>
    </row>
    <row r="204" spans="9:13" x14ac:dyDescent="0.25">
      <c r="I204" s="461">
        <v>44358</v>
      </c>
      <c r="J204" s="464">
        <v>72.69</v>
      </c>
      <c r="K204" s="465"/>
      <c r="L204" s="465"/>
      <c r="M204" s="465"/>
    </row>
    <row r="205" spans="9:13" x14ac:dyDescent="0.25">
      <c r="I205" s="461">
        <v>44357</v>
      </c>
      <c r="J205" s="464">
        <v>72.52</v>
      </c>
      <c r="K205" s="465"/>
      <c r="L205" s="465"/>
      <c r="M205" s="465"/>
    </row>
    <row r="206" spans="9:13" x14ac:dyDescent="0.25">
      <c r="I206" s="461">
        <v>44356</v>
      </c>
      <c r="J206" s="464">
        <v>72.22</v>
      </c>
      <c r="K206" s="465"/>
      <c r="L206" s="465"/>
      <c r="M206" s="465"/>
    </row>
    <row r="207" spans="9:13" x14ac:dyDescent="0.25">
      <c r="I207" s="461">
        <v>44355</v>
      </c>
      <c r="J207" s="464">
        <v>72.22</v>
      </c>
      <c r="K207" s="465"/>
      <c r="L207" s="465"/>
      <c r="M207" s="465"/>
    </row>
    <row r="208" spans="9:13" x14ac:dyDescent="0.25">
      <c r="I208" s="461">
        <v>44354</v>
      </c>
      <c r="J208" s="464">
        <v>71.489999999999995</v>
      </c>
      <c r="K208" s="465"/>
      <c r="L208" s="465"/>
      <c r="M208" s="465"/>
    </row>
    <row r="209" spans="9:13" x14ac:dyDescent="0.25">
      <c r="I209" s="461">
        <v>44351</v>
      </c>
      <c r="J209" s="464">
        <v>71.89</v>
      </c>
      <c r="K209" s="465"/>
      <c r="L209" s="465"/>
      <c r="M209" s="465"/>
    </row>
    <row r="210" spans="9:13" x14ac:dyDescent="0.25">
      <c r="I210" s="461">
        <v>44350</v>
      </c>
      <c r="J210" s="464">
        <v>71.31</v>
      </c>
      <c r="K210" s="465"/>
      <c r="L210" s="465"/>
      <c r="M210" s="465"/>
    </row>
    <row r="211" spans="9:13" x14ac:dyDescent="0.25">
      <c r="I211" s="461">
        <v>44349</v>
      </c>
      <c r="J211" s="464">
        <v>71.349999999999994</v>
      </c>
      <c r="K211" s="465"/>
      <c r="L211" s="465"/>
      <c r="M211" s="465"/>
    </row>
    <row r="212" spans="9:13" x14ac:dyDescent="0.25">
      <c r="I212" s="461">
        <v>44348</v>
      </c>
      <c r="J212" s="464">
        <v>70.25</v>
      </c>
      <c r="K212" s="465"/>
      <c r="L212" s="465"/>
      <c r="M212" s="465"/>
    </row>
    <row r="213" spans="9:13" x14ac:dyDescent="0.25">
      <c r="I213" s="461">
        <v>44347</v>
      </c>
      <c r="J213" s="464">
        <v>69.319999999999993</v>
      </c>
      <c r="K213" s="465"/>
      <c r="L213" s="465"/>
      <c r="M213" s="465"/>
    </row>
    <row r="214" spans="9:13" x14ac:dyDescent="0.25">
      <c r="I214" s="461">
        <v>44344</v>
      </c>
      <c r="J214" s="464">
        <v>69.63</v>
      </c>
      <c r="K214" s="465"/>
      <c r="L214" s="465"/>
      <c r="M214" s="465"/>
    </row>
    <row r="215" spans="9:13" x14ac:dyDescent="0.25">
      <c r="I215" s="461">
        <v>44343</v>
      </c>
      <c r="J215" s="464">
        <v>69.459999999999994</v>
      </c>
      <c r="K215" s="465"/>
      <c r="L215" s="465"/>
      <c r="M215" s="465"/>
    </row>
    <row r="216" spans="9:13" x14ac:dyDescent="0.25">
      <c r="I216" s="461">
        <v>44342</v>
      </c>
      <c r="J216" s="464">
        <v>68.87</v>
      </c>
      <c r="K216" s="465"/>
      <c r="L216" s="465"/>
      <c r="M216" s="465"/>
    </row>
    <row r="217" spans="9:13" x14ac:dyDescent="0.25">
      <c r="I217" s="461">
        <v>44341</v>
      </c>
      <c r="J217" s="464">
        <v>68.650000000000006</v>
      </c>
      <c r="K217" s="465"/>
      <c r="L217" s="465"/>
      <c r="M217" s="465"/>
    </row>
    <row r="218" spans="9:13" x14ac:dyDescent="0.25">
      <c r="I218" s="461">
        <v>44340</v>
      </c>
      <c r="J218" s="464">
        <v>68.459999999999994</v>
      </c>
      <c r="K218" s="465"/>
      <c r="L218" s="465"/>
      <c r="M218" s="465"/>
    </row>
    <row r="219" spans="9:13" x14ac:dyDescent="0.25">
      <c r="I219" s="461">
        <v>44337</v>
      </c>
      <c r="J219" s="464">
        <v>66.44</v>
      </c>
      <c r="K219" s="465"/>
      <c r="L219" s="465"/>
      <c r="M219" s="465"/>
    </row>
    <row r="220" spans="9:13" x14ac:dyDescent="0.25">
      <c r="I220" s="461">
        <v>44336</v>
      </c>
      <c r="J220" s="464">
        <v>65.11</v>
      </c>
      <c r="K220" s="465"/>
      <c r="L220" s="465"/>
      <c r="M220" s="465"/>
    </row>
    <row r="221" spans="9:13" x14ac:dyDescent="0.25">
      <c r="I221" s="461">
        <v>44335</v>
      </c>
      <c r="J221" s="464">
        <v>66.66</v>
      </c>
      <c r="K221" s="465"/>
      <c r="L221" s="465"/>
      <c r="M221" s="465"/>
    </row>
    <row r="222" spans="9:13" x14ac:dyDescent="0.25">
      <c r="I222" s="461">
        <v>44334</v>
      </c>
      <c r="J222" s="464">
        <v>68.709999999999994</v>
      </c>
      <c r="K222" s="465"/>
      <c r="L222" s="465"/>
      <c r="M222" s="465"/>
    </row>
    <row r="223" spans="9:13" x14ac:dyDescent="0.25">
      <c r="I223" s="461">
        <v>44333</v>
      </c>
      <c r="J223" s="464">
        <v>69.459999999999994</v>
      </c>
      <c r="K223" s="465"/>
      <c r="L223" s="465"/>
      <c r="M223" s="465"/>
    </row>
    <row r="224" spans="9:13" x14ac:dyDescent="0.25">
      <c r="I224" s="461">
        <v>44330</v>
      </c>
      <c r="J224" s="464">
        <v>68.709999999999994</v>
      </c>
      <c r="K224" s="465"/>
      <c r="L224" s="465"/>
      <c r="M224" s="465"/>
    </row>
    <row r="225" spans="9:13" x14ac:dyDescent="0.25">
      <c r="I225" s="461">
        <v>44329</v>
      </c>
      <c r="J225" s="464">
        <v>67.05</v>
      </c>
      <c r="K225" s="465"/>
      <c r="L225" s="465"/>
      <c r="M225" s="465"/>
    </row>
    <row r="226" spans="9:13" x14ac:dyDescent="0.25">
      <c r="I226" s="461">
        <v>44328</v>
      </c>
      <c r="J226" s="464">
        <v>69.319999999999993</v>
      </c>
      <c r="K226" s="465"/>
      <c r="L226" s="465"/>
      <c r="M226" s="465"/>
    </row>
    <row r="227" spans="9:13" x14ac:dyDescent="0.25">
      <c r="I227" s="461">
        <v>44327</v>
      </c>
      <c r="J227" s="464">
        <v>68.55</v>
      </c>
      <c r="K227" s="465"/>
      <c r="L227" s="465"/>
      <c r="M227" s="465"/>
    </row>
    <row r="228" spans="9:13" x14ac:dyDescent="0.25">
      <c r="I228" s="461">
        <v>44326</v>
      </c>
      <c r="J228" s="464">
        <v>68.319999999999993</v>
      </c>
      <c r="K228" s="465"/>
      <c r="L228" s="465"/>
      <c r="M228" s="465"/>
    </row>
    <row r="229" spans="9:13" x14ac:dyDescent="0.25">
      <c r="I229" s="461">
        <v>44323</v>
      </c>
      <c r="J229" s="464">
        <v>68.28</v>
      </c>
      <c r="K229" s="465"/>
      <c r="L229" s="465"/>
      <c r="M229" s="465"/>
    </row>
    <row r="230" spans="9:13" x14ac:dyDescent="0.25">
      <c r="I230" s="461">
        <v>44322</v>
      </c>
      <c r="J230" s="464">
        <v>68.09</v>
      </c>
      <c r="K230" s="465"/>
      <c r="L230" s="465"/>
      <c r="M230" s="465"/>
    </row>
    <row r="231" spans="9:13" x14ac:dyDescent="0.25">
      <c r="I231" s="461">
        <v>44321</v>
      </c>
      <c r="J231" s="464">
        <v>68.959999999999994</v>
      </c>
      <c r="K231" s="465"/>
      <c r="L231" s="465"/>
      <c r="M231" s="465"/>
    </row>
    <row r="232" spans="9:13" x14ac:dyDescent="0.25">
      <c r="I232" s="461">
        <v>44320</v>
      </c>
      <c r="J232" s="464">
        <v>68.88</v>
      </c>
      <c r="K232" s="465"/>
      <c r="L232" s="465"/>
      <c r="M232" s="465"/>
    </row>
    <row r="233" spans="9:13" x14ac:dyDescent="0.25">
      <c r="I233" s="461">
        <v>44319</v>
      </c>
      <c r="J233" s="464">
        <v>67.56</v>
      </c>
      <c r="K233" s="465"/>
      <c r="L233" s="465"/>
      <c r="M233" s="465"/>
    </row>
    <row r="234" spans="9:13" x14ac:dyDescent="0.25">
      <c r="I234" s="461">
        <v>44316</v>
      </c>
      <c r="J234" s="464">
        <v>67.25</v>
      </c>
      <c r="K234" s="465"/>
      <c r="L234" s="465"/>
      <c r="M234" s="465"/>
    </row>
    <row r="235" spans="9:13" x14ac:dyDescent="0.25">
      <c r="I235" s="461">
        <v>44315</v>
      </c>
      <c r="J235" s="464">
        <v>68.56</v>
      </c>
      <c r="K235" s="465"/>
      <c r="L235" s="465"/>
      <c r="M235" s="465"/>
    </row>
    <row r="236" spans="9:13" x14ac:dyDescent="0.25">
      <c r="I236" s="461">
        <v>44314</v>
      </c>
      <c r="J236" s="464">
        <v>67.27</v>
      </c>
      <c r="K236" s="465"/>
      <c r="L236" s="465"/>
      <c r="M236" s="465"/>
    </row>
    <row r="237" spans="9:13" x14ac:dyDescent="0.25">
      <c r="I237" s="461">
        <v>44313</v>
      </c>
      <c r="J237" s="464">
        <v>66.42</v>
      </c>
      <c r="K237" s="465"/>
      <c r="L237" s="465"/>
      <c r="M237" s="465"/>
    </row>
    <row r="238" spans="9:13" x14ac:dyDescent="0.25">
      <c r="I238" s="461">
        <v>44312</v>
      </c>
      <c r="J238" s="464">
        <v>65.650000000000006</v>
      </c>
      <c r="K238" s="465"/>
      <c r="L238" s="465"/>
      <c r="M238" s="465"/>
    </row>
    <row r="239" spans="9:13" x14ac:dyDescent="0.25">
      <c r="I239" s="461">
        <v>44309</v>
      </c>
      <c r="J239" s="464">
        <v>66.11</v>
      </c>
      <c r="K239" s="465"/>
      <c r="L239" s="465"/>
      <c r="M239" s="465"/>
    </row>
    <row r="240" spans="9:13" x14ac:dyDescent="0.25">
      <c r="I240" s="461">
        <v>44308</v>
      </c>
      <c r="J240" s="464">
        <v>65.400000000000006</v>
      </c>
      <c r="K240" s="465"/>
      <c r="L240" s="465"/>
      <c r="M240" s="465"/>
    </row>
    <row r="241" spans="9:13" x14ac:dyDescent="0.25">
      <c r="I241" s="461">
        <v>44307</v>
      </c>
      <c r="J241" s="464">
        <v>65.319999999999993</v>
      </c>
      <c r="K241" s="465"/>
      <c r="L241" s="465"/>
      <c r="M241" s="465"/>
    </row>
    <row r="242" spans="9:13" x14ac:dyDescent="0.25">
      <c r="I242" s="461">
        <v>44306</v>
      </c>
      <c r="J242" s="464">
        <v>66.569999999999993</v>
      </c>
      <c r="K242" s="465"/>
      <c r="L242" s="465"/>
      <c r="M242" s="465"/>
    </row>
    <row r="243" spans="9:13" x14ac:dyDescent="0.25">
      <c r="I243" s="461">
        <v>44305</v>
      </c>
      <c r="J243" s="463">
        <v>67.05</v>
      </c>
      <c r="K243" s="465"/>
      <c r="L243" s="465"/>
      <c r="M243" s="465"/>
    </row>
    <row r="244" spans="9:13" x14ac:dyDescent="0.25">
      <c r="I244" s="461">
        <v>44302</v>
      </c>
      <c r="J244" s="463">
        <v>66.77</v>
      </c>
      <c r="K244" s="465"/>
      <c r="L244" s="465"/>
      <c r="M244" s="465"/>
    </row>
    <row r="245" spans="9:13" x14ac:dyDescent="0.25">
      <c r="I245" s="461">
        <v>44301</v>
      </c>
      <c r="J245" s="463">
        <v>66.94</v>
      </c>
      <c r="K245" s="465"/>
      <c r="L245" s="465"/>
      <c r="M245" s="465"/>
    </row>
    <row r="246" spans="9:13" x14ac:dyDescent="0.25">
      <c r="I246" s="461">
        <v>44300</v>
      </c>
      <c r="J246" s="463">
        <v>66.58</v>
      </c>
      <c r="K246" s="465"/>
      <c r="L246" s="465"/>
      <c r="M246" s="465"/>
    </row>
    <row r="247" spans="9:13" x14ac:dyDescent="0.25">
      <c r="I247" s="461">
        <v>44299</v>
      </c>
      <c r="J247" s="460">
        <v>63.67</v>
      </c>
    </row>
    <row r="248" spans="9:13" x14ac:dyDescent="0.25">
      <c r="I248" s="461">
        <v>44298</v>
      </c>
      <c r="J248" s="460">
        <v>63.28</v>
      </c>
    </row>
    <row r="249" spans="9:13" x14ac:dyDescent="0.25">
      <c r="I249" s="461">
        <v>44295</v>
      </c>
      <c r="J249" s="460">
        <v>62.95</v>
      </c>
    </row>
    <row r="250" spans="9:13" x14ac:dyDescent="0.25">
      <c r="I250" s="461">
        <v>44294</v>
      </c>
      <c r="J250" s="460">
        <v>63.2</v>
      </c>
    </row>
    <row r="251" spans="9:13" x14ac:dyDescent="0.25">
      <c r="I251" s="461">
        <v>44293</v>
      </c>
      <c r="J251" s="460">
        <v>63.16</v>
      </c>
    </row>
    <row r="252" spans="9:13" x14ac:dyDescent="0.25">
      <c r="I252" s="461">
        <v>44292</v>
      </c>
      <c r="J252" s="460">
        <v>62.74</v>
      </c>
    </row>
    <row r="253" spans="9:13" x14ac:dyDescent="0.25">
      <c r="I253" s="461">
        <v>44291</v>
      </c>
      <c r="J253" s="460">
        <v>62.15</v>
      </c>
    </row>
    <row r="254" spans="9:13" x14ac:dyDescent="0.25">
      <c r="I254" s="461">
        <v>44287</v>
      </c>
      <c r="J254" s="460">
        <v>64.86</v>
      </c>
    </row>
    <row r="255" spans="9:13" x14ac:dyDescent="0.25">
      <c r="I255" s="461">
        <v>44286</v>
      </c>
      <c r="J255" s="460">
        <v>63.54</v>
      </c>
    </row>
    <row r="256" spans="9:13" x14ac:dyDescent="0.25">
      <c r="I256" s="461">
        <v>44285</v>
      </c>
      <c r="J256" s="460">
        <v>64.14</v>
      </c>
    </row>
    <row r="257" spans="9:10" x14ac:dyDescent="0.25">
      <c r="I257" s="461">
        <v>44284</v>
      </c>
      <c r="J257" s="460">
        <v>64.98</v>
      </c>
    </row>
    <row r="258" spans="9:10" x14ac:dyDescent="0.25">
      <c r="I258" s="461">
        <v>44281</v>
      </c>
      <c r="J258" s="460">
        <v>64.569999999999993</v>
      </c>
    </row>
    <row r="259" spans="9:10" x14ac:dyDescent="0.25">
      <c r="I259" s="461">
        <v>44280</v>
      </c>
      <c r="J259" s="460">
        <v>61.95</v>
      </c>
    </row>
    <row r="260" spans="9:10" x14ac:dyDescent="0.25">
      <c r="I260" s="461">
        <v>44279</v>
      </c>
      <c r="J260" s="460">
        <v>64.41</v>
      </c>
    </row>
    <row r="261" spans="9:10" x14ac:dyDescent="0.25">
      <c r="I261" s="461">
        <v>44278</v>
      </c>
      <c r="J261" s="460">
        <v>60.79</v>
      </c>
    </row>
    <row r="262" spans="9:10" x14ac:dyDescent="0.25">
      <c r="I262" s="461">
        <v>44277</v>
      </c>
      <c r="J262" s="460">
        <v>64.62</v>
      </c>
    </row>
    <row r="263" spans="9:10" x14ac:dyDescent="0.25">
      <c r="I263" s="461">
        <v>44274</v>
      </c>
      <c r="J263" s="460">
        <v>64.53</v>
      </c>
    </row>
    <row r="264" spans="9:10" x14ac:dyDescent="0.25">
      <c r="I264" s="461">
        <v>44273</v>
      </c>
      <c r="J264" s="460">
        <v>63.28</v>
      </c>
    </row>
    <row r="265" spans="9:10" x14ac:dyDescent="0.25">
      <c r="I265" s="461">
        <v>44272</v>
      </c>
      <c r="J265" s="460">
        <v>68</v>
      </c>
    </row>
    <row r="266" spans="9:10" x14ac:dyDescent="0.25">
      <c r="I266" s="461">
        <v>44271</v>
      </c>
      <c r="J266" s="460">
        <v>68.39</v>
      </c>
    </row>
    <row r="267" spans="9:10" x14ac:dyDescent="0.25">
      <c r="I267" s="461">
        <v>44270</v>
      </c>
      <c r="J267" s="460">
        <v>68.88</v>
      </c>
    </row>
    <row r="268" spans="9:10" x14ac:dyDescent="0.25">
      <c r="I268" s="461">
        <v>44267</v>
      </c>
      <c r="J268" s="460">
        <v>69.22</v>
      </c>
    </row>
    <row r="269" spans="9:10" x14ac:dyDescent="0.25">
      <c r="I269" s="461">
        <v>44266</v>
      </c>
      <c r="J269" s="460">
        <v>69.63</v>
      </c>
    </row>
    <row r="270" spans="9:10" x14ac:dyDescent="0.25">
      <c r="I270" s="461">
        <v>44265</v>
      </c>
      <c r="J270" s="460">
        <v>67.900000000000006</v>
      </c>
    </row>
    <row r="271" spans="9:10" x14ac:dyDescent="0.25">
      <c r="I271" s="461">
        <v>44264</v>
      </c>
      <c r="J271" s="460">
        <v>67.52</v>
      </c>
    </row>
    <row r="272" spans="9:10" x14ac:dyDescent="0.25">
      <c r="I272" s="461">
        <v>44263</v>
      </c>
      <c r="J272" s="460">
        <v>68.239999999999995</v>
      </c>
    </row>
    <row r="273" spans="9:10" x14ac:dyDescent="0.25">
      <c r="I273" s="461">
        <v>44260</v>
      </c>
      <c r="J273" s="460">
        <v>69.36</v>
      </c>
    </row>
    <row r="274" spans="9:10" x14ac:dyDescent="0.25">
      <c r="I274" s="461">
        <v>44259</v>
      </c>
      <c r="J274" s="460">
        <v>66.739999999999995</v>
      </c>
    </row>
    <row r="275" spans="9:10" x14ac:dyDescent="0.25">
      <c r="I275" s="461">
        <v>44258</v>
      </c>
      <c r="J275" s="460">
        <v>64.069999999999993</v>
      </c>
    </row>
    <row r="276" spans="9:10" x14ac:dyDescent="0.25">
      <c r="I276" s="461">
        <v>44257</v>
      </c>
      <c r="J276" s="460">
        <v>62.7</v>
      </c>
    </row>
    <row r="277" spans="9:10" x14ac:dyDescent="0.25">
      <c r="I277" s="461">
        <v>44256</v>
      </c>
      <c r="J277" s="460">
        <v>63.69</v>
      </c>
    </row>
    <row r="278" spans="9:10" x14ac:dyDescent="0.25">
      <c r="I278" s="461">
        <v>44253</v>
      </c>
      <c r="J278" s="460">
        <v>66.13</v>
      </c>
    </row>
    <row r="279" spans="9:10" x14ac:dyDescent="0.25">
      <c r="I279" s="461">
        <v>44252</v>
      </c>
      <c r="J279" s="460">
        <v>66.88</v>
      </c>
    </row>
    <row r="280" spans="9:10" x14ac:dyDescent="0.25">
      <c r="I280" s="461">
        <v>44251</v>
      </c>
      <c r="J280" s="460">
        <v>67.040000000000006</v>
      </c>
    </row>
  </sheetData>
  <mergeCells count="2">
    <mergeCell ref="A2:E2"/>
    <mergeCell ref="A17:E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tabColor rgb="FF92D050"/>
  </sheetPr>
  <dimension ref="B3:AA29"/>
  <sheetViews>
    <sheetView showGridLines="0" zoomScale="80" zoomScaleNormal="80" workbookViewId="0"/>
  </sheetViews>
  <sheetFormatPr defaultColWidth="9.140625" defaultRowHeight="13.5" x14ac:dyDescent="0.25"/>
  <cols>
    <col min="1" max="1" width="9.140625" style="14"/>
    <col min="2" max="2" width="47" style="14" customWidth="1"/>
    <col min="3" max="3" width="9.5703125" style="14" customWidth="1"/>
    <col min="4" max="10" width="9.140625" style="14"/>
    <col min="11" max="11" width="12.42578125" style="27" bestFit="1" customWidth="1"/>
    <col min="12" max="23" width="9.140625" style="27"/>
    <col min="24" max="16384" width="9.140625" style="14"/>
  </cols>
  <sheetData>
    <row r="3" spans="2:27" ht="27.75" thickBot="1" x14ac:dyDescent="0.3">
      <c r="B3" s="147" t="s">
        <v>1796</v>
      </c>
      <c r="C3" s="112"/>
      <c r="D3" s="1082" t="s">
        <v>863</v>
      </c>
      <c r="E3" s="1082"/>
      <c r="F3" s="1082"/>
      <c r="G3" s="1082"/>
      <c r="H3" s="1082"/>
      <c r="L3" s="35"/>
      <c r="M3" s="35"/>
      <c r="N3" s="35"/>
      <c r="O3" s="35"/>
      <c r="P3" s="35"/>
      <c r="Q3" s="35"/>
      <c r="R3" s="35"/>
      <c r="S3" s="35"/>
      <c r="T3" s="35"/>
      <c r="U3" s="35"/>
      <c r="V3" s="35"/>
      <c r="W3" s="35"/>
      <c r="X3" s="35"/>
      <c r="Y3" s="35"/>
      <c r="Z3" s="35"/>
      <c r="AA3" s="35"/>
    </row>
    <row r="4" spans="2:27" ht="27.75" thickBot="1" x14ac:dyDescent="0.3">
      <c r="B4" s="1083"/>
      <c r="C4" s="56"/>
      <c r="D4" s="12"/>
      <c r="E4" s="111" t="s">
        <v>86</v>
      </c>
      <c r="F4" s="25" t="s">
        <v>95</v>
      </c>
      <c r="G4" s="25" t="s">
        <v>87</v>
      </c>
      <c r="H4" s="25" t="s">
        <v>88</v>
      </c>
    </row>
    <row r="5" spans="2:27" ht="14.25" thickBot="1" x14ac:dyDescent="0.3">
      <c r="B5" s="1083"/>
      <c r="C5" s="109"/>
      <c r="D5" s="42">
        <v>2017</v>
      </c>
      <c r="E5" s="43">
        <v>2.154539012941914</v>
      </c>
      <c r="F5" s="91">
        <v>1.0040314110177473</v>
      </c>
      <c r="G5" s="91">
        <v>0.53909980171668936</v>
      </c>
      <c r="H5" s="92">
        <v>0.6001724349491061</v>
      </c>
      <c r="K5" s="36"/>
      <c r="L5" s="37">
        <v>2010</v>
      </c>
      <c r="M5" s="37">
        <v>2011</v>
      </c>
      <c r="N5" s="37">
        <v>2012</v>
      </c>
      <c r="O5" s="37">
        <v>2013</v>
      </c>
      <c r="P5" s="37">
        <v>2014</v>
      </c>
      <c r="Q5" s="37">
        <v>2015</v>
      </c>
      <c r="R5" s="37">
        <v>2016</v>
      </c>
      <c r="S5" s="37">
        <v>2017</v>
      </c>
      <c r="T5" s="37">
        <v>2018</v>
      </c>
      <c r="U5" s="37">
        <v>2019</v>
      </c>
      <c r="V5" s="38">
        <v>2020</v>
      </c>
      <c r="W5" s="38" t="s">
        <v>442</v>
      </c>
      <c r="X5" s="38" t="s">
        <v>455</v>
      </c>
      <c r="Y5" s="38" t="s">
        <v>477</v>
      </c>
      <c r="Z5" s="38" t="s">
        <v>579</v>
      </c>
      <c r="AA5" s="38" t="s">
        <v>977</v>
      </c>
    </row>
    <row r="6" spans="2:27" x14ac:dyDescent="0.25">
      <c r="B6" s="1083"/>
      <c r="C6" s="109"/>
      <c r="D6" s="42">
        <v>2018</v>
      </c>
      <c r="E6" s="43">
        <v>2.5266552297070088</v>
      </c>
      <c r="F6" s="91">
        <v>1.3078118443990094</v>
      </c>
      <c r="G6" s="91">
        <v>0.6569777270070819</v>
      </c>
      <c r="H6" s="92">
        <v>0.54613782161266522</v>
      </c>
      <c r="K6" s="28" t="s">
        <v>457</v>
      </c>
      <c r="L6" s="33">
        <v>8.2429179441465064E-2</v>
      </c>
      <c r="M6" s="33">
        <v>0.40994835602924617</v>
      </c>
      <c r="N6" s="33">
        <v>0.23596458210039067</v>
      </c>
      <c r="O6" s="33">
        <v>0.22532309943905071</v>
      </c>
      <c r="P6" s="33">
        <v>0.41205235629633297</v>
      </c>
      <c r="Q6" s="33">
        <v>0.55614470548231731</v>
      </c>
      <c r="R6" s="33">
        <v>0.62639874828291386</v>
      </c>
      <c r="S6" s="33">
        <v>0.6001724349491061</v>
      </c>
      <c r="T6" s="33">
        <v>0.54613782161266522</v>
      </c>
      <c r="U6" s="33">
        <v>0.36395653292115554</v>
      </c>
      <c r="V6" s="33">
        <v>-0.34961434299442273</v>
      </c>
      <c r="W6" s="33">
        <v>-0.16540748001756767</v>
      </c>
      <c r="X6" s="33">
        <v>-5.6749220932311779E-2</v>
      </c>
      <c r="Y6" s="33">
        <v>-7.6467436812074754E-2</v>
      </c>
      <c r="Z6" s="33">
        <v>-0.1573397525634681</v>
      </c>
      <c r="AA6" s="33">
        <v>-0.21871673296582009</v>
      </c>
    </row>
    <row r="7" spans="2:27" x14ac:dyDescent="0.25">
      <c r="B7" s="1083"/>
      <c r="C7" s="109"/>
      <c r="D7" s="42">
        <v>2019</v>
      </c>
      <c r="E7" s="43">
        <v>2.2571752425081915</v>
      </c>
      <c r="F7" s="91">
        <v>1.1351779162689812</v>
      </c>
      <c r="G7" s="91">
        <v>0.74575147313909296</v>
      </c>
      <c r="H7" s="92">
        <v>0.36395653292115554</v>
      </c>
      <c r="K7" s="28" t="s">
        <v>87</v>
      </c>
      <c r="L7" s="33">
        <v>0.1662247002515585</v>
      </c>
      <c r="M7" s="33">
        <v>0.38537384389965418</v>
      </c>
      <c r="N7" s="33">
        <v>0.47335339215784383</v>
      </c>
      <c r="O7" s="33">
        <v>0.25703630775012049</v>
      </c>
      <c r="P7" s="33">
        <v>0.29895612230331403</v>
      </c>
      <c r="Q7" s="33">
        <v>0.50920569129950577</v>
      </c>
      <c r="R7" s="33">
        <v>0.82965919354791517</v>
      </c>
      <c r="S7" s="33">
        <v>0.53909980171668936</v>
      </c>
      <c r="T7" s="33">
        <v>0.6569777270070819</v>
      </c>
      <c r="U7" s="33">
        <v>0.74575147313909296</v>
      </c>
      <c r="V7" s="33">
        <v>0.74714755145625789</v>
      </c>
      <c r="W7" s="33">
        <v>0.48079266840118084</v>
      </c>
      <c r="X7" s="33">
        <v>0.66449827868802747</v>
      </c>
      <c r="Y7" s="33">
        <v>1.0752579743426904</v>
      </c>
      <c r="Z7" s="33">
        <v>1.2666834719427653</v>
      </c>
      <c r="AA7" s="33">
        <v>1.0959060691187117</v>
      </c>
    </row>
    <row r="8" spans="2:27" x14ac:dyDescent="0.25">
      <c r="B8" s="1083"/>
      <c r="C8" s="109"/>
      <c r="D8" s="42" t="s">
        <v>208</v>
      </c>
      <c r="E8" s="43">
        <v>0.68216578289821417</v>
      </c>
      <c r="F8" s="91">
        <v>0.28906393541290321</v>
      </c>
      <c r="G8" s="91">
        <v>0.74714755145625789</v>
      </c>
      <c r="H8" s="92">
        <v>-0.34961434299442273</v>
      </c>
      <c r="K8" s="28" t="s">
        <v>91</v>
      </c>
      <c r="L8" s="33">
        <v>1.2883674665692846</v>
      </c>
      <c r="M8" s="33">
        <v>1.7114657447650172</v>
      </c>
      <c r="N8" s="33">
        <v>1.788841017858589</v>
      </c>
      <c r="O8" s="33">
        <v>1.3127876565419028</v>
      </c>
      <c r="P8" s="33">
        <v>1.1733192123615677</v>
      </c>
      <c r="Q8" s="33">
        <v>2.0041338864376534</v>
      </c>
      <c r="R8" s="33">
        <v>1.1469647230510027</v>
      </c>
      <c r="S8" s="33">
        <v>1.0040314110177473</v>
      </c>
      <c r="T8" s="33">
        <v>1.3078118443990094</v>
      </c>
      <c r="U8" s="33">
        <v>1.1351779162689812</v>
      </c>
      <c r="V8" s="33">
        <v>0.28906393541290321</v>
      </c>
      <c r="W8" s="33">
        <v>1.0246571544957783</v>
      </c>
      <c r="X8" s="33">
        <v>0.80234621633330505</v>
      </c>
      <c r="Y8" s="33">
        <v>1.747925734825051</v>
      </c>
      <c r="Z8" s="33">
        <v>1.7735013207301309</v>
      </c>
      <c r="AA8" s="33">
        <v>1.4429214995045792</v>
      </c>
    </row>
    <row r="9" spans="2:27" ht="14.25" thickBot="1" x14ac:dyDescent="0.3">
      <c r="B9" s="1083"/>
      <c r="C9" s="109"/>
      <c r="D9" s="42" t="s">
        <v>442</v>
      </c>
      <c r="E9" s="49">
        <v>1.3413845555988901</v>
      </c>
      <c r="F9" s="93">
        <v>1.0246571544957783</v>
      </c>
      <c r="G9" s="93">
        <v>0.48079266840118084</v>
      </c>
      <c r="H9" s="94">
        <v>-0.16540748001756767</v>
      </c>
      <c r="K9" s="28" t="s">
        <v>481</v>
      </c>
      <c r="L9" s="33">
        <v>1.5402102911241</v>
      </c>
      <c r="M9" s="33">
        <v>2.5203236880782853</v>
      </c>
      <c r="N9" s="33">
        <v>2.5107310089115487</v>
      </c>
      <c r="O9" s="33">
        <v>1.8014756236803153</v>
      </c>
      <c r="P9" s="33">
        <v>1.8924662307303386</v>
      </c>
      <c r="Q9" s="33">
        <v>3.0906746547865183</v>
      </c>
      <c r="R9" s="33">
        <v>2.6197198888912476</v>
      </c>
      <c r="S9" s="33">
        <v>2.154539012941914</v>
      </c>
      <c r="T9" s="33">
        <v>2.5266552297070088</v>
      </c>
      <c r="U9" s="33">
        <v>2.2571752425081915</v>
      </c>
      <c r="V9" s="33">
        <v>0.68216578289821417</v>
      </c>
      <c r="W9" s="33">
        <v>1.3413845555988901</v>
      </c>
      <c r="X9" s="33">
        <v>1.4128404804746975</v>
      </c>
      <c r="Y9" s="33">
        <v>2.7587436745771576</v>
      </c>
      <c r="Z9" s="33">
        <v>2.8940191467675236</v>
      </c>
      <c r="AA9" s="33">
        <v>2.3253115107275457</v>
      </c>
    </row>
    <row r="10" spans="2:27" x14ac:dyDescent="0.25">
      <c r="B10" s="1083"/>
      <c r="C10" s="109"/>
      <c r="D10" s="42" t="s">
        <v>455</v>
      </c>
      <c r="E10" s="43">
        <v>1.4128404804746975</v>
      </c>
      <c r="F10" s="91">
        <v>0.80234621633330505</v>
      </c>
      <c r="G10" s="91">
        <v>0.66449827868802747</v>
      </c>
      <c r="H10" s="92">
        <v>-5.6749220932311779E-2</v>
      </c>
      <c r="L10" s="33"/>
      <c r="M10" s="33"/>
      <c r="N10" s="33"/>
      <c r="O10" s="33"/>
      <c r="P10" s="33"/>
      <c r="Q10" s="33"/>
      <c r="R10" s="33"/>
      <c r="S10" s="33"/>
      <c r="T10" s="33"/>
      <c r="U10" s="33"/>
      <c r="V10" s="33"/>
      <c r="W10" s="33"/>
    </row>
    <row r="11" spans="2:27" x14ac:dyDescent="0.25">
      <c r="B11" s="1083"/>
      <c r="C11" s="109"/>
      <c r="D11" s="42" t="s">
        <v>477</v>
      </c>
      <c r="E11" s="43">
        <v>2.7587436745771576</v>
      </c>
      <c r="F11" s="91">
        <v>1.747925734825051</v>
      </c>
      <c r="G11" s="91">
        <v>1.0752579743426904</v>
      </c>
      <c r="H11" s="92">
        <v>-7.6467436812074754E-2</v>
      </c>
    </row>
    <row r="12" spans="2:27" ht="14.25" thickBot="1" x14ac:dyDescent="0.3">
      <c r="B12" s="1083"/>
      <c r="C12" s="109"/>
      <c r="D12" s="42" t="s">
        <v>579</v>
      </c>
      <c r="E12" s="43">
        <v>2.8940191467675236</v>
      </c>
      <c r="F12" s="91">
        <v>1.7735013207301309</v>
      </c>
      <c r="G12" s="91">
        <v>1.2666834719427653</v>
      </c>
      <c r="H12" s="92">
        <v>-0.1573397525634681</v>
      </c>
      <c r="K12" s="36"/>
      <c r="L12" s="37">
        <v>2010</v>
      </c>
      <c r="M12" s="37">
        <v>2011</v>
      </c>
      <c r="N12" s="37">
        <v>2012</v>
      </c>
      <c r="O12" s="37">
        <v>2013</v>
      </c>
      <c r="P12" s="37">
        <v>2014</v>
      </c>
      <c r="Q12" s="37">
        <v>2015</v>
      </c>
      <c r="R12" s="37">
        <v>2016</v>
      </c>
      <c r="S12" s="37">
        <v>2017</v>
      </c>
      <c r="T12" s="37">
        <v>2018</v>
      </c>
      <c r="U12" s="37">
        <v>2019</v>
      </c>
      <c r="V12" s="38">
        <v>2020</v>
      </c>
      <c r="W12" s="38" t="s">
        <v>442</v>
      </c>
      <c r="X12" s="38" t="s">
        <v>455</v>
      </c>
      <c r="Y12" s="38" t="s">
        <v>477</v>
      </c>
      <c r="Z12" s="38" t="s">
        <v>579</v>
      </c>
      <c r="AA12" s="38" t="s">
        <v>977</v>
      </c>
    </row>
    <row r="13" spans="2:27" ht="14.25" thickBot="1" x14ac:dyDescent="0.3">
      <c r="B13" s="1083"/>
      <c r="C13" s="56"/>
      <c r="D13" s="89" t="s">
        <v>977</v>
      </c>
      <c r="E13" s="49">
        <v>2.3253115107275457</v>
      </c>
      <c r="F13" s="93">
        <v>1.4429214995045792</v>
      </c>
      <c r="G13" s="93">
        <v>1.0959060691187117</v>
      </c>
      <c r="H13" s="94">
        <v>-0.21871673296582009</v>
      </c>
      <c r="K13" s="28" t="s">
        <v>458</v>
      </c>
      <c r="L13" s="33">
        <f>L6</f>
        <v>8.2429179441465064E-2</v>
      </c>
      <c r="M13" s="33">
        <f t="shared" ref="M13:Y13" si="0">M6</f>
        <v>0.40994835602924617</v>
      </c>
      <c r="N13" s="33">
        <f t="shared" si="0"/>
        <v>0.23596458210039067</v>
      </c>
      <c r="O13" s="33">
        <f t="shared" si="0"/>
        <v>0.22532309943905071</v>
      </c>
      <c r="P13" s="33">
        <f t="shared" si="0"/>
        <v>0.41205235629633297</v>
      </c>
      <c r="Q13" s="33">
        <f t="shared" si="0"/>
        <v>0.55614470548231731</v>
      </c>
      <c r="R13" s="33">
        <f t="shared" si="0"/>
        <v>0.62639874828291386</v>
      </c>
      <c r="S13" s="33">
        <f t="shared" si="0"/>
        <v>0.6001724349491061</v>
      </c>
      <c r="T13" s="33">
        <f t="shared" si="0"/>
        <v>0.54613782161266522</v>
      </c>
      <c r="U13" s="33">
        <f t="shared" si="0"/>
        <v>0.36395653292115554</v>
      </c>
      <c r="V13" s="33">
        <f t="shared" si="0"/>
        <v>-0.34961434299442273</v>
      </c>
      <c r="W13" s="33">
        <f t="shared" si="0"/>
        <v>-0.16540748001756767</v>
      </c>
      <c r="X13" s="33">
        <f t="shared" si="0"/>
        <v>-5.6749220932311779E-2</v>
      </c>
      <c r="Y13" s="33">
        <f t="shared" si="0"/>
        <v>-7.6467436812074754E-2</v>
      </c>
      <c r="Z13" s="33">
        <f t="shared" ref="Z13:AA13" si="1">Z6</f>
        <v>-0.1573397525634681</v>
      </c>
      <c r="AA13" s="33">
        <f t="shared" si="1"/>
        <v>-0.21871673296582009</v>
      </c>
    </row>
    <row r="14" spans="2:27" x14ac:dyDescent="0.25">
      <c r="B14" s="631" t="s">
        <v>89</v>
      </c>
      <c r="C14" s="22"/>
      <c r="D14" s="1081" t="s">
        <v>90</v>
      </c>
      <c r="E14" s="1081"/>
      <c r="F14" s="1081"/>
      <c r="G14" s="1081"/>
      <c r="H14" s="1081"/>
      <c r="K14" s="28" t="s">
        <v>146</v>
      </c>
      <c r="L14" s="33">
        <f t="shared" ref="L14:Y16" si="2">L7</f>
        <v>0.1662247002515585</v>
      </c>
      <c r="M14" s="33">
        <f t="shared" si="2"/>
        <v>0.38537384389965418</v>
      </c>
      <c r="N14" s="33">
        <f t="shared" si="2"/>
        <v>0.47335339215784383</v>
      </c>
      <c r="O14" s="33">
        <f t="shared" si="2"/>
        <v>0.25703630775012049</v>
      </c>
      <c r="P14" s="33">
        <f t="shared" si="2"/>
        <v>0.29895612230331403</v>
      </c>
      <c r="Q14" s="33">
        <f t="shared" si="2"/>
        <v>0.50920569129950577</v>
      </c>
      <c r="R14" s="33">
        <f t="shared" si="2"/>
        <v>0.82965919354791517</v>
      </c>
      <c r="S14" s="33">
        <f t="shared" si="2"/>
        <v>0.53909980171668936</v>
      </c>
      <c r="T14" s="33">
        <f t="shared" si="2"/>
        <v>0.6569777270070819</v>
      </c>
      <c r="U14" s="33">
        <f t="shared" si="2"/>
        <v>0.74575147313909296</v>
      </c>
      <c r="V14" s="33">
        <f t="shared" si="2"/>
        <v>0.74714755145625789</v>
      </c>
      <c r="W14" s="33">
        <f t="shared" si="2"/>
        <v>0.48079266840118084</v>
      </c>
      <c r="X14" s="33">
        <f t="shared" si="2"/>
        <v>0.66449827868802747</v>
      </c>
      <c r="Y14" s="33">
        <f t="shared" si="2"/>
        <v>1.0752579743426904</v>
      </c>
      <c r="Z14" s="33">
        <f t="shared" ref="Z14:AA14" si="3">Z7</f>
        <v>1.2666834719427653</v>
      </c>
      <c r="AA14" s="33">
        <f t="shared" si="3"/>
        <v>1.0959060691187117</v>
      </c>
    </row>
    <row r="15" spans="2:27" x14ac:dyDescent="0.25">
      <c r="B15" s="636" t="s">
        <v>90</v>
      </c>
      <c r="C15" s="631"/>
      <c r="D15" s="631"/>
      <c r="E15" s="631"/>
      <c r="F15" s="631"/>
      <c r="K15" s="28" t="s">
        <v>91</v>
      </c>
      <c r="L15" s="33">
        <f t="shared" si="2"/>
        <v>1.2883674665692846</v>
      </c>
      <c r="M15" s="33">
        <f t="shared" si="2"/>
        <v>1.7114657447650172</v>
      </c>
      <c r="N15" s="33">
        <f t="shared" si="2"/>
        <v>1.788841017858589</v>
      </c>
      <c r="O15" s="33">
        <f t="shared" si="2"/>
        <v>1.3127876565419028</v>
      </c>
      <c r="P15" s="33">
        <f t="shared" si="2"/>
        <v>1.1733192123615677</v>
      </c>
      <c r="Q15" s="33">
        <f t="shared" si="2"/>
        <v>2.0041338864376534</v>
      </c>
      <c r="R15" s="33">
        <f t="shared" si="2"/>
        <v>1.1469647230510027</v>
      </c>
      <c r="S15" s="33">
        <f t="shared" si="2"/>
        <v>1.0040314110177473</v>
      </c>
      <c r="T15" s="33">
        <f t="shared" si="2"/>
        <v>1.3078118443990094</v>
      </c>
      <c r="U15" s="33">
        <f t="shared" si="2"/>
        <v>1.1351779162689812</v>
      </c>
      <c r="V15" s="33">
        <f t="shared" si="2"/>
        <v>0.28906393541290321</v>
      </c>
      <c r="W15" s="33">
        <f t="shared" si="2"/>
        <v>1.0246571544957783</v>
      </c>
      <c r="X15" s="33">
        <f t="shared" si="2"/>
        <v>0.80234621633330505</v>
      </c>
      <c r="Y15" s="33">
        <f t="shared" si="2"/>
        <v>1.747925734825051</v>
      </c>
      <c r="Z15" s="33">
        <f t="shared" ref="Z15:AA15" si="4">Z8</f>
        <v>1.7735013207301309</v>
      </c>
      <c r="AA15" s="33">
        <f t="shared" si="4"/>
        <v>1.4429214995045792</v>
      </c>
    </row>
    <row r="16" spans="2:27" x14ac:dyDescent="0.25">
      <c r="B16" s="54"/>
      <c r="K16" s="28" t="s">
        <v>482</v>
      </c>
      <c r="L16" s="33">
        <f t="shared" si="2"/>
        <v>1.5402102911241</v>
      </c>
      <c r="M16" s="33">
        <f t="shared" si="2"/>
        <v>2.5203236880782853</v>
      </c>
      <c r="N16" s="33">
        <f t="shared" si="2"/>
        <v>2.5107310089115487</v>
      </c>
      <c r="O16" s="33">
        <f t="shared" si="2"/>
        <v>1.8014756236803153</v>
      </c>
      <c r="P16" s="33">
        <f t="shared" si="2"/>
        <v>1.8924662307303386</v>
      </c>
      <c r="Q16" s="33">
        <f t="shared" si="2"/>
        <v>3.0906746547865183</v>
      </c>
      <c r="R16" s="33">
        <f t="shared" si="2"/>
        <v>2.6197198888912476</v>
      </c>
      <c r="S16" s="33">
        <f t="shared" si="2"/>
        <v>2.154539012941914</v>
      </c>
      <c r="T16" s="33">
        <f t="shared" si="2"/>
        <v>2.5266552297070088</v>
      </c>
      <c r="U16" s="33">
        <f t="shared" si="2"/>
        <v>2.2571752425081915</v>
      </c>
      <c r="V16" s="33">
        <f t="shared" si="2"/>
        <v>0.68216578289821417</v>
      </c>
      <c r="W16" s="33">
        <f t="shared" si="2"/>
        <v>1.3413845555988901</v>
      </c>
      <c r="X16" s="33">
        <f t="shared" si="2"/>
        <v>1.4128404804746975</v>
      </c>
      <c r="Y16" s="33">
        <f t="shared" si="2"/>
        <v>2.7587436745771576</v>
      </c>
      <c r="Z16" s="33">
        <f t="shared" ref="Z16:AA16" si="5">Z9</f>
        <v>2.8940191467675236</v>
      </c>
      <c r="AA16" s="33">
        <f t="shared" si="5"/>
        <v>2.3253115107275457</v>
      </c>
    </row>
    <row r="17" spans="2:8" ht="27.75" thickBot="1" x14ac:dyDescent="0.3">
      <c r="B17" s="613" t="s">
        <v>1134</v>
      </c>
      <c r="C17" s="95"/>
      <c r="D17" s="1082" t="s">
        <v>862</v>
      </c>
      <c r="E17" s="1082"/>
      <c r="F17" s="1082"/>
      <c r="G17" s="1082"/>
      <c r="H17" s="1082"/>
    </row>
    <row r="18" spans="2:8" ht="27.75" thickBot="1" x14ac:dyDescent="0.3">
      <c r="B18" s="1083"/>
      <c r="C18" s="56"/>
      <c r="D18" s="12"/>
      <c r="E18" s="96" t="s">
        <v>145</v>
      </c>
      <c r="F18" s="96" t="s">
        <v>95</v>
      </c>
      <c r="G18" s="96" t="s">
        <v>146</v>
      </c>
      <c r="H18" s="96" t="s">
        <v>147</v>
      </c>
    </row>
    <row r="19" spans="2:8" x14ac:dyDescent="0.25">
      <c r="B19" s="1083"/>
      <c r="C19" s="109"/>
      <c r="D19" s="42">
        <v>2017</v>
      </c>
      <c r="E19" s="43">
        <f>E5</f>
        <v>2.154539012941914</v>
      </c>
      <c r="F19" s="91">
        <f>F5</f>
        <v>1.0040314110177473</v>
      </c>
      <c r="G19" s="91">
        <f t="shared" ref="G19:H19" si="6">G5</f>
        <v>0.53909980171668936</v>
      </c>
      <c r="H19" s="91">
        <f t="shared" si="6"/>
        <v>0.6001724349491061</v>
      </c>
    </row>
    <row r="20" spans="2:8" x14ac:dyDescent="0.25">
      <c r="B20" s="1083"/>
      <c r="C20" s="109"/>
      <c r="D20" s="42">
        <v>2018</v>
      </c>
      <c r="E20" s="43">
        <f t="shared" ref="E20:H27" si="7">E6</f>
        <v>2.5266552297070088</v>
      </c>
      <c r="F20" s="91">
        <f t="shared" si="7"/>
        <v>1.3078118443990094</v>
      </c>
      <c r="G20" s="91">
        <f t="shared" si="7"/>
        <v>0.6569777270070819</v>
      </c>
      <c r="H20" s="91">
        <f t="shared" si="7"/>
        <v>0.54613782161266522</v>
      </c>
    </row>
    <row r="21" spans="2:8" x14ac:dyDescent="0.25">
      <c r="B21" s="1083"/>
      <c r="C21" s="109"/>
      <c r="D21" s="42">
        <v>2019</v>
      </c>
      <c r="E21" s="43">
        <f t="shared" si="7"/>
        <v>2.2571752425081915</v>
      </c>
      <c r="F21" s="91">
        <f t="shared" si="7"/>
        <v>1.1351779162689812</v>
      </c>
      <c r="G21" s="91">
        <f t="shared" si="7"/>
        <v>0.74575147313909296</v>
      </c>
      <c r="H21" s="91">
        <f t="shared" si="7"/>
        <v>0.36395653292115554</v>
      </c>
    </row>
    <row r="22" spans="2:8" x14ac:dyDescent="0.25">
      <c r="B22" s="1083"/>
      <c r="C22" s="109"/>
      <c r="D22" s="42" t="s">
        <v>208</v>
      </c>
      <c r="E22" s="43">
        <f t="shared" si="7"/>
        <v>0.68216578289821417</v>
      </c>
      <c r="F22" s="91">
        <f t="shared" si="7"/>
        <v>0.28906393541290321</v>
      </c>
      <c r="G22" s="91">
        <f t="shared" si="7"/>
        <v>0.74714755145625789</v>
      </c>
      <c r="H22" s="91">
        <f t="shared" si="7"/>
        <v>-0.34961434299442273</v>
      </c>
    </row>
    <row r="23" spans="2:8" ht="14.25" thickBot="1" x14ac:dyDescent="0.3">
      <c r="B23" s="1083"/>
      <c r="C23" s="109"/>
      <c r="D23" s="42" t="s">
        <v>442</v>
      </c>
      <c r="E23" s="49">
        <f t="shared" si="7"/>
        <v>1.3413845555988901</v>
      </c>
      <c r="F23" s="93">
        <f t="shared" si="7"/>
        <v>1.0246571544957783</v>
      </c>
      <c r="G23" s="93">
        <f t="shared" si="7"/>
        <v>0.48079266840118084</v>
      </c>
      <c r="H23" s="93">
        <f t="shared" si="7"/>
        <v>-0.16540748001756767</v>
      </c>
    </row>
    <row r="24" spans="2:8" x14ac:dyDescent="0.25">
      <c r="B24" s="1083"/>
      <c r="C24" s="109"/>
      <c r="D24" s="42" t="s">
        <v>455</v>
      </c>
      <c r="E24" s="43">
        <f t="shared" si="7"/>
        <v>1.4128404804746975</v>
      </c>
      <c r="F24" s="91">
        <f t="shared" si="7"/>
        <v>0.80234621633330505</v>
      </c>
      <c r="G24" s="91">
        <f t="shared" si="7"/>
        <v>0.66449827868802747</v>
      </c>
      <c r="H24" s="91">
        <f t="shared" si="7"/>
        <v>-5.6749220932311779E-2</v>
      </c>
    </row>
    <row r="25" spans="2:8" x14ac:dyDescent="0.25">
      <c r="B25" s="1083"/>
      <c r="C25" s="109"/>
      <c r="D25" s="42" t="s">
        <v>477</v>
      </c>
      <c r="E25" s="43">
        <f t="shared" si="7"/>
        <v>2.7587436745771576</v>
      </c>
      <c r="F25" s="91">
        <f t="shared" si="7"/>
        <v>1.747925734825051</v>
      </c>
      <c r="G25" s="91">
        <f t="shared" si="7"/>
        <v>1.0752579743426904</v>
      </c>
      <c r="H25" s="91">
        <f t="shared" si="7"/>
        <v>-7.6467436812074754E-2</v>
      </c>
    </row>
    <row r="26" spans="2:8" x14ac:dyDescent="0.25">
      <c r="B26" s="1083"/>
      <c r="C26" s="109"/>
      <c r="D26" s="42" t="s">
        <v>579</v>
      </c>
      <c r="E26" s="43">
        <f t="shared" si="7"/>
        <v>2.8940191467675236</v>
      </c>
      <c r="F26" s="91">
        <f t="shared" si="7"/>
        <v>1.7735013207301309</v>
      </c>
      <c r="G26" s="91">
        <f t="shared" si="7"/>
        <v>1.2666834719427653</v>
      </c>
      <c r="H26" s="91">
        <f t="shared" si="7"/>
        <v>-0.1573397525634681</v>
      </c>
    </row>
    <row r="27" spans="2:8" ht="14.25" thickBot="1" x14ac:dyDescent="0.3">
      <c r="B27" s="1083"/>
      <c r="C27" s="56"/>
      <c r="D27" s="89" t="s">
        <v>977</v>
      </c>
      <c r="E27" s="43">
        <f t="shared" si="7"/>
        <v>2.3253115107275457</v>
      </c>
      <c r="F27" s="91">
        <f t="shared" si="7"/>
        <v>1.4429214995045792</v>
      </c>
      <c r="G27" s="91">
        <f t="shared" si="7"/>
        <v>1.0959060691187117</v>
      </c>
      <c r="H27" s="91">
        <f t="shared" si="7"/>
        <v>-0.21871673296582009</v>
      </c>
    </row>
    <row r="28" spans="2:8" x14ac:dyDescent="0.25">
      <c r="B28" s="22" t="s">
        <v>443</v>
      </c>
      <c r="C28" s="22"/>
      <c r="D28" s="1081" t="s">
        <v>187</v>
      </c>
      <c r="E28" s="1081"/>
      <c r="F28" s="1081"/>
      <c r="G28" s="1081"/>
      <c r="H28" s="1081"/>
    </row>
    <row r="29" spans="2:8" x14ac:dyDescent="0.25">
      <c r="B29" s="636" t="s">
        <v>105</v>
      </c>
    </row>
  </sheetData>
  <mergeCells count="6">
    <mergeCell ref="D28:H28"/>
    <mergeCell ref="D3:H3"/>
    <mergeCell ref="B4:B13"/>
    <mergeCell ref="D14:H14"/>
    <mergeCell ref="D17:H17"/>
    <mergeCell ref="B18:B2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tabColor rgb="FF92D050"/>
  </sheetPr>
  <dimension ref="B3:AE32"/>
  <sheetViews>
    <sheetView showGridLines="0" zoomScale="80" zoomScaleNormal="80" workbookViewId="0"/>
  </sheetViews>
  <sheetFormatPr defaultColWidth="9.140625" defaultRowHeight="13.5" x14ac:dyDescent="0.25"/>
  <cols>
    <col min="1" max="1" width="9.140625" style="14"/>
    <col min="2" max="2" width="50.85546875" style="14" customWidth="1"/>
    <col min="3" max="3" width="9.5703125" style="54" customWidth="1"/>
    <col min="4" max="4" width="9.140625" style="14"/>
    <col min="5" max="5" width="12.42578125" style="14" customWidth="1"/>
    <col min="6" max="6" width="11.140625" style="14" customWidth="1"/>
    <col min="7" max="7" width="11.42578125" style="14" customWidth="1"/>
    <col min="8" max="9" width="9.140625" style="14"/>
    <col min="10" max="10" width="15.5703125" style="14" bestFit="1" customWidth="1"/>
    <col min="11" max="16384" width="9.140625" style="14"/>
  </cols>
  <sheetData>
    <row r="3" spans="2:31" x14ac:dyDescent="0.25">
      <c r="K3" s="121"/>
      <c r="L3" s="121"/>
      <c r="M3" s="121"/>
      <c r="N3" s="121"/>
      <c r="O3" s="121"/>
      <c r="P3" s="121"/>
      <c r="Q3" s="121"/>
      <c r="R3" s="121"/>
      <c r="S3" s="121"/>
      <c r="T3" s="121"/>
      <c r="U3" s="121"/>
      <c r="V3" s="121"/>
      <c r="W3" s="121"/>
      <c r="X3" s="121"/>
      <c r="Y3" s="121"/>
      <c r="Z3" s="121"/>
      <c r="AA3" s="121"/>
      <c r="AB3" s="121"/>
      <c r="AC3" s="121"/>
      <c r="AD3" s="121"/>
      <c r="AE3" s="121"/>
    </row>
    <row r="4" spans="2:31" ht="14.25" thickBot="1" x14ac:dyDescent="0.3">
      <c r="B4" s="147" t="s">
        <v>1135</v>
      </c>
      <c r="C4" s="442"/>
      <c r="D4" s="1082" t="s">
        <v>864</v>
      </c>
      <c r="E4" s="1082"/>
      <c r="F4" s="1082"/>
      <c r="G4" s="1082"/>
    </row>
    <row r="5" spans="2:31" ht="14.25" thickBot="1" x14ac:dyDescent="0.3">
      <c r="B5" s="1083"/>
      <c r="C5" s="56"/>
      <c r="D5" s="1084"/>
      <c r="E5" s="110" t="s">
        <v>62</v>
      </c>
      <c r="F5" s="1086" t="s">
        <v>86</v>
      </c>
      <c r="G5" s="23" t="s">
        <v>92</v>
      </c>
      <c r="J5" s="16"/>
      <c r="K5" s="17">
        <v>2005</v>
      </c>
      <c r="L5" s="17">
        <v>2006</v>
      </c>
      <c r="M5" s="17">
        <v>2007</v>
      </c>
      <c r="N5" s="17">
        <v>2008</v>
      </c>
      <c r="O5" s="17">
        <v>2009</v>
      </c>
      <c r="P5" s="17">
        <v>2010</v>
      </c>
      <c r="Q5" s="17">
        <v>2011</v>
      </c>
      <c r="R5" s="17">
        <v>2012</v>
      </c>
      <c r="S5" s="17">
        <v>2013</v>
      </c>
      <c r="T5" s="17">
        <v>2014</v>
      </c>
      <c r="U5" s="17">
        <v>2015</v>
      </c>
      <c r="V5" s="17">
        <v>2016</v>
      </c>
      <c r="W5" s="17">
        <v>2017</v>
      </c>
      <c r="X5" s="17">
        <v>2018</v>
      </c>
      <c r="Y5" s="17">
        <v>2019</v>
      </c>
      <c r="Z5" s="237">
        <v>2020</v>
      </c>
      <c r="AA5" s="237" t="s">
        <v>442</v>
      </c>
      <c r="AB5" s="237" t="s">
        <v>455</v>
      </c>
      <c r="AC5" s="237" t="s">
        <v>477</v>
      </c>
      <c r="AD5" s="237" t="s">
        <v>579</v>
      </c>
      <c r="AE5" s="237" t="s">
        <v>977</v>
      </c>
    </row>
    <row r="6" spans="2:31" ht="14.25" thickBot="1" x14ac:dyDescent="0.3">
      <c r="B6" s="1083"/>
      <c r="C6" s="56"/>
      <c r="D6" s="1085"/>
      <c r="E6" s="111" t="s">
        <v>479</v>
      </c>
      <c r="F6" s="1087"/>
      <c r="G6" s="24" t="s">
        <v>93</v>
      </c>
      <c r="J6" s="32" t="s">
        <v>480</v>
      </c>
      <c r="K6" s="121">
        <v>-1.4169998791101923</v>
      </c>
      <c r="L6" s="121">
        <v>-0.29383068198196582</v>
      </c>
      <c r="M6" s="121">
        <v>2.7637265968845304</v>
      </c>
      <c r="N6" s="121">
        <v>2.9268149548684619</v>
      </c>
      <c r="O6" s="121">
        <v>-4.9272713746868586</v>
      </c>
      <c r="P6" s="121">
        <v>-0.47693714212238003</v>
      </c>
      <c r="Q6" s="121">
        <v>-0.3632851727386921</v>
      </c>
      <c r="R6" s="121">
        <v>-1.4834774832111486</v>
      </c>
      <c r="S6" s="121">
        <v>-2.5931855040583374</v>
      </c>
      <c r="T6" s="121">
        <v>-1.7979013091302676</v>
      </c>
      <c r="U6" s="121">
        <v>0.22630718462026689</v>
      </c>
      <c r="V6" s="121">
        <v>-0.44568467801500145</v>
      </c>
      <c r="W6" s="121">
        <v>0.35894748155951284</v>
      </c>
      <c r="X6" s="121">
        <v>1.5998988189407148</v>
      </c>
      <c r="Y6" s="121">
        <v>1.945854823897597</v>
      </c>
      <c r="Z6" s="121">
        <v>-3.1583347094638059</v>
      </c>
      <c r="AA6" s="121">
        <v>-1.5538016662310694</v>
      </c>
      <c r="AB6" s="121">
        <v>-0.88039042168113202</v>
      </c>
      <c r="AC6" s="121">
        <v>1.5604620146547399</v>
      </c>
      <c r="AD6" s="121">
        <v>0.46005015397749816</v>
      </c>
      <c r="AE6" s="121">
        <v>-6.6330066864328519E-2</v>
      </c>
    </row>
    <row r="7" spans="2:31" x14ac:dyDescent="0.25">
      <c r="B7" s="1083"/>
      <c r="C7" s="56"/>
      <c r="D7" s="42">
        <v>2018</v>
      </c>
      <c r="E7" s="43">
        <v>3.7944105531464434</v>
      </c>
      <c r="F7" s="43">
        <v>2.5266552297070088</v>
      </c>
      <c r="G7" s="88">
        <v>1.5998988189407148</v>
      </c>
      <c r="J7" s="32" t="s">
        <v>148</v>
      </c>
      <c r="K7" s="121">
        <f>K6</f>
        <v>-1.4169998791101923</v>
      </c>
      <c r="L7" s="121">
        <f t="shared" ref="L7:AE7" si="0">L6</f>
        <v>-0.29383068198196582</v>
      </c>
      <c r="M7" s="121">
        <f t="shared" si="0"/>
        <v>2.7637265968845304</v>
      </c>
      <c r="N7" s="121">
        <f t="shared" si="0"/>
        <v>2.9268149548684619</v>
      </c>
      <c r="O7" s="121">
        <f t="shared" si="0"/>
        <v>-4.9272713746868586</v>
      </c>
      <c r="P7" s="121">
        <f t="shared" si="0"/>
        <v>-0.47693714212238003</v>
      </c>
      <c r="Q7" s="121">
        <f t="shared" si="0"/>
        <v>-0.3632851727386921</v>
      </c>
      <c r="R7" s="121">
        <f t="shared" si="0"/>
        <v>-1.4834774832111486</v>
      </c>
      <c r="S7" s="121">
        <f t="shared" si="0"/>
        <v>-2.5931855040583374</v>
      </c>
      <c r="T7" s="121">
        <f t="shared" si="0"/>
        <v>-1.7979013091302676</v>
      </c>
      <c r="U7" s="121">
        <f t="shared" si="0"/>
        <v>0.22630718462026689</v>
      </c>
      <c r="V7" s="121">
        <f t="shared" si="0"/>
        <v>-0.44568467801500145</v>
      </c>
      <c r="W7" s="121">
        <f t="shared" si="0"/>
        <v>0.35894748155951284</v>
      </c>
      <c r="X7" s="121">
        <f t="shared" si="0"/>
        <v>1.5998988189407148</v>
      </c>
      <c r="Y7" s="121">
        <f t="shared" si="0"/>
        <v>1.945854823897597</v>
      </c>
      <c r="Z7" s="121">
        <f t="shared" si="0"/>
        <v>-3.1583347094638059</v>
      </c>
      <c r="AA7" s="121">
        <f t="shared" si="0"/>
        <v>-1.5538016662310694</v>
      </c>
      <c r="AB7" s="121">
        <f t="shared" si="0"/>
        <v>-0.88039042168113202</v>
      </c>
      <c r="AC7" s="121">
        <f t="shared" si="0"/>
        <v>1.5604620146547399</v>
      </c>
      <c r="AD7" s="121">
        <f t="shared" si="0"/>
        <v>0.46005015397749816</v>
      </c>
      <c r="AE7" s="121">
        <f t="shared" si="0"/>
        <v>-6.6330066864328519E-2</v>
      </c>
    </row>
    <row r="8" spans="2:31" x14ac:dyDescent="0.25">
      <c r="B8" s="1083"/>
      <c r="C8" s="56"/>
      <c r="D8" s="42">
        <v>2019</v>
      </c>
      <c r="E8" s="43">
        <v>2.6053693277023227</v>
      </c>
      <c r="F8" s="43">
        <v>2.2571752425081915</v>
      </c>
      <c r="G8" s="88">
        <v>1.945854823897597</v>
      </c>
    </row>
    <row r="9" spans="2:31" x14ac:dyDescent="0.25">
      <c r="B9" s="1083"/>
      <c r="C9" s="56"/>
      <c r="D9" s="42">
        <v>2020</v>
      </c>
      <c r="E9" s="43">
        <v>-4.3587538079271848</v>
      </c>
      <c r="F9" s="43">
        <v>0.68216578289821417</v>
      </c>
      <c r="G9" s="88">
        <v>-3.1583347094638059</v>
      </c>
    </row>
    <row r="10" spans="2:31" ht="14.25" thickBot="1" x14ac:dyDescent="0.3">
      <c r="B10" s="1083"/>
      <c r="C10" s="56"/>
      <c r="D10" s="89">
        <v>2021</v>
      </c>
      <c r="E10" s="97">
        <v>3.0204717509561663</v>
      </c>
      <c r="F10" s="49">
        <v>1.3413845555988901</v>
      </c>
      <c r="G10" s="90">
        <v>-1.5538016662310694</v>
      </c>
    </row>
    <row r="11" spans="2:31" x14ac:dyDescent="0.25">
      <c r="B11" s="1083"/>
      <c r="C11" s="56"/>
      <c r="D11" s="42" t="s">
        <v>455</v>
      </c>
      <c r="E11" s="43">
        <v>2.1065447400314019</v>
      </c>
      <c r="F11" s="43">
        <v>1.4128404804746975</v>
      </c>
      <c r="G11" s="88">
        <v>-0.88039042168113202</v>
      </c>
    </row>
    <row r="12" spans="2:31" x14ac:dyDescent="0.25">
      <c r="B12" s="1083"/>
      <c r="C12" s="56"/>
      <c r="D12" s="42" t="s">
        <v>477</v>
      </c>
      <c r="E12" s="43">
        <v>5.2892109647526997</v>
      </c>
      <c r="F12" s="43">
        <v>2.7587436745771576</v>
      </c>
      <c r="G12" s="88">
        <v>1.5604620146547399</v>
      </c>
    </row>
    <row r="13" spans="2:31" x14ac:dyDescent="0.25">
      <c r="B13" s="1083"/>
      <c r="C13" s="56"/>
      <c r="D13" s="42" t="s">
        <v>579</v>
      </c>
      <c r="E13" s="43">
        <v>1.7791581386961131</v>
      </c>
      <c r="F13" s="43">
        <v>2.8940191467675236</v>
      </c>
      <c r="G13" s="88">
        <v>0.46005015397749816</v>
      </c>
    </row>
    <row r="14" spans="2:31" ht="14.25" thickBot="1" x14ac:dyDescent="0.3">
      <c r="B14" s="1083"/>
      <c r="C14" s="56"/>
      <c r="D14" s="89" t="s">
        <v>977</v>
      </c>
      <c r="E14" s="49">
        <v>1.7891578855982582</v>
      </c>
      <c r="F14" s="49">
        <v>2.3253115107275457</v>
      </c>
      <c r="G14" s="90">
        <v>-6.6330066864328519E-2</v>
      </c>
    </row>
    <row r="15" spans="2:31" x14ac:dyDescent="0.25">
      <c r="B15" s="1083"/>
      <c r="C15" s="56"/>
      <c r="D15" s="1081" t="s">
        <v>8</v>
      </c>
      <c r="E15" s="1081"/>
      <c r="F15" s="1081"/>
      <c r="G15" s="1081"/>
    </row>
    <row r="16" spans="2:31" ht="15" customHeight="1" x14ac:dyDescent="0.25">
      <c r="B16" s="633" t="s">
        <v>185</v>
      </c>
      <c r="C16" s="62"/>
    </row>
    <row r="17" spans="2:7" x14ac:dyDescent="0.25">
      <c r="B17" s="54"/>
    </row>
    <row r="18" spans="2:7" ht="14.25" thickBot="1" x14ac:dyDescent="0.3">
      <c r="B18" s="54"/>
      <c r="D18" s="1082" t="s">
        <v>865</v>
      </c>
      <c r="E18" s="1082"/>
      <c r="F18" s="1082"/>
      <c r="G18" s="1082"/>
    </row>
    <row r="19" spans="2:7" x14ac:dyDescent="0.25">
      <c r="B19" s="147" t="s">
        <v>1136</v>
      </c>
      <c r="C19" s="442"/>
      <c r="D19" s="1084"/>
      <c r="E19" s="110" t="s">
        <v>104</v>
      </c>
      <c r="F19" s="1086" t="s">
        <v>145</v>
      </c>
      <c r="G19" s="23" t="s">
        <v>148</v>
      </c>
    </row>
    <row r="20" spans="2:7" ht="14.25" thickBot="1" x14ac:dyDescent="0.3">
      <c r="B20" s="1083"/>
      <c r="C20" s="56"/>
      <c r="D20" s="1085"/>
      <c r="E20" s="111" t="s">
        <v>478</v>
      </c>
      <c r="F20" s="1087"/>
      <c r="G20" s="24" t="s">
        <v>149</v>
      </c>
    </row>
    <row r="21" spans="2:7" x14ac:dyDescent="0.25">
      <c r="B21" s="1083"/>
      <c r="C21" s="56"/>
      <c r="D21" s="42">
        <v>2018</v>
      </c>
      <c r="E21" s="43">
        <f>E7</f>
        <v>3.7944105531464434</v>
      </c>
      <c r="F21" s="43">
        <f>F7</f>
        <v>2.5266552297070088</v>
      </c>
      <c r="G21" s="88">
        <f>G7</f>
        <v>1.5998988189407148</v>
      </c>
    </row>
    <row r="22" spans="2:7" x14ac:dyDescent="0.25">
      <c r="B22" s="1083"/>
      <c r="C22" s="56"/>
      <c r="D22" s="42">
        <v>2019</v>
      </c>
      <c r="E22" s="43">
        <f t="shared" ref="E22:G22" si="1">E8</f>
        <v>2.6053693277023227</v>
      </c>
      <c r="F22" s="43">
        <f t="shared" si="1"/>
        <v>2.2571752425081915</v>
      </c>
      <c r="G22" s="88">
        <f t="shared" si="1"/>
        <v>1.945854823897597</v>
      </c>
    </row>
    <row r="23" spans="2:7" x14ac:dyDescent="0.25">
      <c r="B23" s="1083"/>
      <c r="C23" s="56"/>
      <c r="D23" s="42">
        <v>2020</v>
      </c>
      <c r="E23" s="43">
        <f t="shared" ref="E23:G23" si="2">E9</f>
        <v>-4.3587538079271848</v>
      </c>
      <c r="F23" s="43">
        <f t="shared" si="2"/>
        <v>0.68216578289821417</v>
      </c>
      <c r="G23" s="88">
        <f t="shared" si="2"/>
        <v>-3.1583347094638059</v>
      </c>
    </row>
    <row r="24" spans="2:7" ht="14.25" thickBot="1" x14ac:dyDescent="0.3">
      <c r="B24" s="1083"/>
      <c r="C24" s="56"/>
      <c r="D24" s="89">
        <v>2021</v>
      </c>
      <c r="E24" s="49">
        <f t="shared" ref="E24:G24" si="3">E10</f>
        <v>3.0204717509561663</v>
      </c>
      <c r="F24" s="49">
        <f t="shared" si="3"/>
        <v>1.3413845555988901</v>
      </c>
      <c r="G24" s="90">
        <f t="shared" si="3"/>
        <v>-1.5538016662310694</v>
      </c>
    </row>
    <row r="25" spans="2:7" x14ac:dyDescent="0.25">
      <c r="B25" s="1083"/>
      <c r="C25" s="56"/>
      <c r="D25" s="42" t="s">
        <v>455</v>
      </c>
      <c r="E25" s="43">
        <f t="shared" ref="E25:G25" si="4">E11</f>
        <v>2.1065447400314019</v>
      </c>
      <c r="F25" s="43">
        <f t="shared" si="4"/>
        <v>1.4128404804746975</v>
      </c>
      <c r="G25" s="88">
        <f t="shared" si="4"/>
        <v>-0.88039042168113202</v>
      </c>
    </row>
    <row r="26" spans="2:7" x14ac:dyDescent="0.25">
      <c r="B26" s="1083"/>
      <c r="C26" s="56"/>
      <c r="D26" s="42" t="s">
        <v>477</v>
      </c>
      <c r="E26" s="43">
        <f t="shared" ref="E26:G26" si="5">E12</f>
        <v>5.2892109647526997</v>
      </c>
      <c r="F26" s="43">
        <f t="shared" si="5"/>
        <v>2.7587436745771576</v>
      </c>
      <c r="G26" s="88">
        <f t="shared" si="5"/>
        <v>1.5604620146547399</v>
      </c>
    </row>
    <row r="27" spans="2:7" x14ac:dyDescent="0.25">
      <c r="B27" s="1083"/>
      <c r="C27" s="56"/>
      <c r="D27" s="42" t="s">
        <v>579</v>
      </c>
      <c r="E27" s="43">
        <f t="shared" ref="E27:G27" si="6">E13</f>
        <v>1.7791581386961131</v>
      </c>
      <c r="F27" s="43">
        <f t="shared" si="6"/>
        <v>2.8940191467675236</v>
      </c>
      <c r="G27" s="88">
        <f t="shared" si="6"/>
        <v>0.46005015397749816</v>
      </c>
    </row>
    <row r="28" spans="2:7" ht="14.25" thickBot="1" x14ac:dyDescent="0.3">
      <c r="B28" s="1083"/>
      <c r="C28" s="56"/>
      <c r="D28" s="89" t="s">
        <v>977</v>
      </c>
      <c r="E28" s="43">
        <f t="shared" ref="E28:G28" si="7">E14</f>
        <v>1.7891578855982582</v>
      </c>
      <c r="F28" s="43">
        <f t="shared" si="7"/>
        <v>2.3253115107275457</v>
      </c>
      <c r="G28" s="88">
        <f t="shared" si="7"/>
        <v>-6.6330066864328519E-2</v>
      </c>
    </row>
    <row r="29" spans="2:7" x14ac:dyDescent="0.25">
      <c r="B29" s="1083"/>
      <c r="C29" s="56"/>
      <c r="D29" s="1081" t="s">
        <v>105</v>
      </c>
      <c r="E29" s="1081"/>
      <c r="F29" s="1081"/>
      <c r="G29" s="1081"/>
    </row>
    <row r="30" spans="2:7" x14ac:dyDescent="0.25">
      <c r="B30" s="1083"/>
      <c r="C30" s="56"/>
    </row>
    <row r="31" spans="2:7" x14ac:dyDescent="0.25">
      <c r="B31" s="633" t="s">
        <v>186</v>
      </c>
      <c r="C31" s="62"/>
    </row>
    <row r="32" spans="2:7" x14ac:dyDescent="0.25">
      <c r="B32" s="54"/>
    </row>
  </sheetData>
  <mergeCells count="10">
    <mergeCell ref="B20:B30"/>
    <mergeCell ref="D19:D20"/>
    <mergeCell ref="F19:F20"/>
    <mergeCell ref="D29:G29"/>
    <mergeCell ref="D4:G4"/>
    <mergeCell ref="B5:B15"/>
    <mergeCell ref="D5:D6"/>
    <mergeCell ref="F5:F6"/>
    <mergeCell ref="D15:G15"/>
    <mergeCell ref="D18:G1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tabColor rgb="FF92D050"/>
  </sheetPr>
  <dimension ref="A3:D53"/>
  <sheetViews>
    <sheetView showGridLines="0" zoomScale="80" zoomScaleNormal="80" workbookViewId="0">
      <selection activeCell="F28" sqref="F28"/>
    </sheetView>
  </sheetViews>
  <sheetFormatPr defaultColWidth="9.140625" defaultRowHeight="13.5" x14ac:dyDescent="0.25"/>
  <cols>
    <col min="1" max="1" width="24.42578125" style="14" customWidth="1"/>
    <col min="2" max="4" width="12.85546875" style="14" customWidth="1"/>
    <col min="5" max="16384" width="9.140625" style="14"/>
  </cols>
  <sheetData>
    <row r="3" spans="1:4" ht="14.25" thickBot="1" x14ac:dyDescent="0.3">
      <c r="A3" s="1069" t="s">
        <v>866</v>
      </c>
      <c r="B3" s="1069"/>
      <c r="C3" s="1069"/>
      <c r="D3" s="1069"/>
    </row>
    <row r="4" spans="1:4" ht="14.25" thickBot="1" x14ac:dyDescent="0.3">
      <c r="A4" s="80"/>
      <c r="B4" s="81">
        <v>2021</v>
      </c>
      <c r="C4" s="81">
        <v>2022</v>
      </c>
      <c r="D4" s="81">
        <v>2023</v>
      </c>
    </row>
    <row r="5" spans="1:4" ht="15.75" customHeight="1" thickBot="1" x14ac:dyDescent="0.3">
      <c r="A5" s="1088" t="s">
        <v>30</v>
      </c>
      <c r="B5" s="1088"/>
      <c r="C5" s="1088"/>
      <c r="D5" s="1088"/>
    </row>
    <row r="6" spans="1:4" ht="15.75" customHeight="1" x14ac:dyDescent="0.25">
      <c r="A6" s="82" t="s">
        <v>2</v>
      </c>
      <c r="B6" s="83">
        <v>3</v>
      </c>
      <c r="C6" s="83">
        <v>2.1</v>
      </c>
      <c r="D6" s="83">
        <v>5.3</v>
      </c>
    </row>
    <row r="7" spans="1:4" x14ac:dyDescent="0.25">
      <c r="A7" s="84" t="s">
        <v>31</v>
      </c>
      <c r="B7" s="85">
        <v>3</v>
      </c>
      <c r="C7" s="85">
        <v>2</v>
      </c>
      <c r="D7" s="85">
        <v>4</v>
      </c>
    </row>
    <row r="8" spans="1:4" x14ac:dyDescent="0.25">
      <c r="A8" s="84" t="s">
        <v>1004</v>
      </c>
      <c r="B8" s="85">
        <v>3</v>
      </c>
      <c r="C8" s="235">
        <v>2.8</v>
      </c>
      <c r="D8" s="85">
        <v>2.2999999999999998</v>
      </c>
    </row>
    <row r="9" spans="1:4" x14ac:dyDescent="0.25">
      <c r="A9" s="84" t="s">
        <v>3</v>
      </c>
      <c r="B9" s="85">
        <v>3</v>
      </c>
      <c r="C9" s="85">
        <v>5</v>
      </c>
      <c r="D9" s="85">
        <v>5.0999999999999996</v>
      </c>
    </row>
    <row r="10" spans="1:4" x14ac:dyDescent="0.25">
      <c r="A10" s="84" t="s">
        <v>32</v>
      </c>
      <c r="B10" s="85">
        <v>3.2</v>
      </c>
      <c r="C10" s="85">
        <v>5</v>
      </c>
      <c r="D10" s="85">
        <v>4.8</v>
      </c>
    </row>
    <row r="11" spans="1:4" ht="14.25" thickBot="1" x14ac:dyDescent="0.3">
      <c r="A11" s="86" t="s">
        <v>33</v>
      </c>
      <c r="B11" s="133">
        <v>3</v>
      </c>
      <c r="C11" s="133">
        <v>2.6</v>
      </c>
      <c r="D11" s="133">
        <v>5</v>
      </c>
    </row>
    <row r="12" spans="1:4" ht="14.25" thickBot="1" x14ac:dyDescent="0.3">
      <c r="A12" s="1089" t="s">
        <v>584</v>
      </c>
      <c r="B12" s="1089"/>
      <c r="C12" s="1089"/>
      <c r="D12" s="1089"/>
    </row>
    <row r="13" spans="1:4" ht="15.75" customHeight="1" x14ac:dyDescent="0.25">
      <c r="A13" s="82" t="s">
        <v>2</v>
      </c>
      <c r="B13" s="83">
        <v>2.8</v>
      </c>
      <c r="C13" s="83">
        <v>8.1</v>
      </c>
      <c r="D13" s="83">
        <v>6.7</v>
      </c>
    </row>
    <row r="14" spans="1:4" x14ac:dyDescent="0.25">
      <c r="A14" s="84" t="s">
        <v>31</v>
      </c>
      <c r="B14" s="85">
        <v>3.2</v>
      </c>
      <c r="C14" s="85">
        <v>8.6999999999999993</v>
      </c>
      <c r="D14" s="85">
        <v>5.3</v>
      </c>
    </row>
    <row r="15" spans="1:4" x14ac:dyDescent="0.25">
      <c r="A15" s="84" t="s">
        <v>1004</v>
      </c>
      <c r="B15" s="85">
        <v>2.8</v>
      </c>
      <c r="C15" s="85">
        <v>7.6</v>
      </c>
      <c r="D15" s="85">
        <v>9.6999999999999993</v>
      </c>
    </row>
    <row r="16" spans="1:4" x14ac:dyDescent="0.25">
      <c r="A16" s="84" t="s">
        <v>3</v>
      </c>
      <c r="B16" s="85">
        <v>2.8</v>
      </c>
      <c r="C16" s="85">
        <v>6.4</v>
      </c>
      <c r="D16" s="85">
        <v>2.4</v>
      </c>
    </row>
    <row r="17" spans="1:4" x14ac:dyDescent="0.25">
      <c r="A17" s="84" t="s">
        <v>32</v>
      </c>
      <c r="B17" s="85">
        <v>2.6</v>
      </c>
      <c r="C17" s="85">
        <v>4.0999999999999996</v>
      </c>
      <c r="D17" s="85">
        <v>2.5</v>
      </c>
    </row>
    <row r="18" spans="1:4" ht="14.25" thickBot="1" x14ac:dyDescent="0.3">
      <c r="A18" s="86" t="s">
        <v>33</v>
      </c>
      <c r="B18" s="270">
        <v>2.8</v>
      </c>
      <c r="C18" s="270">
        <v>8.5</v>
      </c>
      <c r="D18" s="270">
        <v>4.0999999999999996</v>
      </c>
    </row>
    <row r="19" spans="1:4" ht="15.75" customHeight="1" thickBot="1" x14ac:dyDescent="0.3">
      <c r="A19" s="1089" t="s">
        <v>35</v>
      </c>
      <c r="B19" s="1089"/>
      <c r="C19" s="1089"/>
      <c r="D19" s="1089"/>
    </row>
    <row r="20" spans="1:4" ht="15.75" customHeight="1" x14ac:dyDescent="0.25">
      <c r="A20" s="82" t="s">
        <v>2</v>
      </c>
      <c r="B20" s="83">
        <v>-1</v>
      </c>
      <c r="C20" s="83">
        <v>-1.2</v>
      </c>
      <c r="D20" s="83">
        <v>-1</v>
      </c>
    </row>
    <row r="21" spans="1:4" x14ac:dyDescent="0.25">
      <c r="A21" s="84" t="s">
        <v>31</v>
      </c>
      <c r="B21" s="85" t="s">
        <v>7</v>
      </c>
      <c r="C21" s="85" t="s">
        <v>7</v>
      </c>
      <c r="D21" s="85" t="s">
        <v>7</v>
      </c>
    </row>
    <row r="22" spans="1:4" x14ac:dyDescent="0.25">
      <c r="A22" s="84" t="s">
        <v>1004</v>
      </c>
      <c r="B22" s="85" t="s">
        <v>7</v>
      </c>
      <c r="C22" s="85" t="s">
        <v>7</v>
      </c>
      <c r="D22" s="85" t="s">
        <v>7</v>
      </c>
    </row>
    <row r="23" spans="1:4" x14ac:dyDescent="0.25">
      <c r="A23" s="84" t="s">
        <v>3</v>
      </c>
      <c r="B23" s="85" t="s">
        <v>7</v>
      </c>
      <c r="C23" s="85" t="s">
        <v>7</v>
      </c>
      <c r="D23" s="85" t="s">
        <v>7</v>
      </c>
    </row>
    <row r="24" spans="1:4" x14ac:dyDescent="0.25">
      <c r="A24" s="84" t="s">
        <v>32</v>
      </c>
      <c r="B24" s="85">
        <v>-1</v>
      </c>
      <c r="C24" s="85">
        <v>-2.2000000000000002</v>
      </c>
      <c r="D24" s="85">
        <v>-1.9</v>
      </c>
    </row>
    <row r="25" spans="1:4" ht="14.25" thickBot="1" x14ac:dyDescent="0.3">
      <c r="A25" s="86" t="s">
        <v>33</v>
      </c>
      <c r="B25" s="87">
        <v>-2</v>
      </c>
      <c r="C25" s="87">
        <v>-5</v>
      </c>
      <c r="D25" s="87">
        <v>-4.8</v>
      </c>
    </row>
    <row r="26" spans="1:4" ht="14.65" customHeight="1" x14ac:dyDescent="0.25">
      <c r="A26" s="1090" t="s">
        <v>1005</v>
      </c>
      <c r="B26" s="1090"/>
      <c r="C26" s="1090"/>
      <c r="D26" s="1090"/>
    </row>
    <row r="27" spans="1:4" x14ac:dyDescent="0.25">
      <c r="A27" s="1091"/>
      <c r="B27" s="1091"/>
      <c r="C27" s="1091"/>
      <c r="D27" s="1091"/>
    </row>
    <row r="29" spans="1:4" ht="14.25" thickBot="1" x14ac:dyDescent="0.3">
      <c r="A29" s="1069" t="s">
        <v>867</v>
      </c>
      <c r="B29" s="1069"/>
      <c r="C29" s="1069"/>
      <c r="D29" s="1069"/>
    </row>
    <row r="30" spans="1:4" ht="14.25" thickBot="1" x14ac:dyDescent="0.3">
      <c r="A30" s="80"/>
      <c r="B30" s="81">
        <f>B4</f>
        <v>2021</v>
      </c>
      <c r="C30" s="81">
        <f t="shared" ref="C30:D30" si="0">C4</f>
        <v>2022</v>
      </c>
      <c r="D30" s="81">
        <f t="shared" si="0"/>
        <v>2023</v>
      </c>
    </row>
    <row r="31" spans="1:4" ht="14.25" thickBot="1" x14ac:dyDescent="0.3">
      <c r="A31" s="1088" t="s">
        <v>106</v>
      </c>
      <c r="B31" s="1088"/>
      <c r="C31" s="1088"/>
      <c r="D31" s="1088"/>
    </row>
    <row r="32" spans="1:4" x14ac:dyDescent="0.25">
      <c r="A32" s="82" t="s">
        <v>2</v>
      </c>
      <c r="B32" s="83">
        <v>3</v>
      </c>
      <c r="C32" s="83">
        <v>2.1</v>
      </c>
      <c r="D32" s="83">
        <v>5.3</v>
      </c>
    </row>
    <row r="33" spans="1:4" x14ac:dyDescent="0.25">
      <c r="A33" s="84" t="s">
        <v>150</v>
      </c>
      <c r="B33" s="85">
        <v>3</v>
      </c>
      <c r="C33" s="85">
        <v>2</v>
      </c>
      <c r="D33" s="85">
        <v>4</v>
      </c>
    </row>
    <row r="34" spans="1:4" x14ac:dyDescent="0.25">
      <c r="A34" s="84" t="s">
        <v>1006</v>
      </c>
      <c r="B34" s="85">
        <v>3</v>
      </c>
      <c r="C34" s="235">
        <v>2.8</v>
      </c>
      <c r="D34" s="85">
        <v>2.2999999999999998</v>
      </c>
    </row>
    <row r="35" spans="1:4" x14ac:dyDescent="0.25">
      <c r="A35" s="84" t="s">
        <v>151</v>
      </c>
      <c r="B35" s="85">
        <v>3</v>
      </c>
      <c r="C35" s="85">
        <v>5</v>
      </c>
      <c r="D35" s="85">
        <v>5.0999999999999996</v>
      </c>
    </row>
    <row r="36" spans="1:4" x14ac:dyDescent="0.25">
      <c r="A36" s="84" t="s">
        <v>32</v>
      </c>
      <c r="B36" s="85">
        <v>3.2</v>
      </c>
      <c r="C36" s="85">
        <v>5</v>
      </c>
      <c r="D36" s="85">
        <v>4.8</v>
      </c>
    </row>
    <row r="37" spans="1:4" ht="14.25" thickBot="1" x14ac:dyDescent="0.3">
      <c r="A37" s="86" t="s">
        <v>152</v>
      </c>
      <c r="B37" s="133">
        <v>3</v>
      </c>
      <c r="C37" s="133">
        <v>2.6</v>
      </c>
      <c r="D37" s="133">
        <v>5</v>
      </c>
    </row>
    <row r="38" spans="1:4" ht="14.25" thickBot="1" x14ac:dyDescent="0.3">
      <c r="A38" s="1089" t="s">
        <v>34</v>
      </c>
      <c r="B38" s="1089"/>
      <c r="C38" s="1089"/>
      <c r="D38" s="1089"/>
    </row>
    <row r="39" spans="1:4" x14ac:dyDescent="0.25">
      <c r="A39" s="82" t="s">
        <v>2</v>
      </c>
      <c r="B39" s="83">
        <v>3</v>
      </c>
      <c r="C39" s="83">
        <v>2.1</v>
      </c>
      <c r="D39" s="83">
        <v>5.3</v>
      </c>
    </row>
    <row r="40" spans="1:4" x14ac:dyDescent="0.25">
      <c r="A40" s="84" t="s">
        <v>150</v>
      </c>
      <c r="B40" s="85">
        <v>3</v>
      </c>
      <c r="C40" s="85">
        <v>2</v>
      </c>
      <c r="D40" s="85">
        <v>4</v>
      </c>
    </row>
    <row r="41" spans="1:4" x14ac:dyDescent="0.25">
      <c r="A41" s="84" t="s">
        <v>1006</v>
      </c>
      <c r="B41" s="85">
        <v>3</v>
      </c>
      <c r="C41" s="235">
        <v>2.8</v>
      </c>
      <c r="D41" s="85">
        <v>2.2999999999999998</v>
      </c>
    </row>
    <row r="42" spans="1:4" x14ac:dyDescent="0.25">
      <c r="A42" s="84" t="s">
        <v>151</v>
      </c>
      <c r="B42" s="85">
        <v>3</v>
      </c>
      <c r="C42" s="85">
        <v>5</v>
      </c>
      <c r="D42" s="85">
        <v>5.0999999999999996</v>
      </c>
    </row>
    <row r="43" spans="1:4" x14ac:dyDescent="0.25">
      <c r="A43" s="84" t="s">
        <v>32</v>
      </c>
      <c r="B43" s="85">
        <v>3.2</v>
      </c>
      <c r="C43" s="85">
        <v>5</v>
      </c>
      <c r="D43" s="85">
        <v>4.8</v>
      </c>
    </row>
    <row r="44" spans="1:4" ht="14.25" thickBot="1" x14ac:dyDescent="0.3">
      <c r="A44" s="86" t="s">
        <v>152</v>
      </c>
      <c r="B44" s="133">
        <v>3</v>
      </c>
      <c r="C44" s="133">
        <v>2.6</v>
      </c>
      <c r="D44" s="133">
        <v>5</v>
      </c>
    </row>
    <row r="45" spans="1:4" ht="14.25" thickBot="1" x14ac:dyDescent="0.3">
      <c r="A45" s="1089" t="s">
        <v>153</v>
      </c>
      <c r="B45" s="1089"/>
      <c r="C45" s="1089"/>
      <c r="D45" s="1089"/>
    </row>
    <row r="46" spans="1:4" x14ac:dyDescent="0.25">
      <c r="A46" s="82" t="s">
        <v>2</v>
      </c>
      <c r="B46" s="83">
        <v>3</v>
      </c>
      <c r="C46" s="83">
        <v>2.1</v>
      </c>
      <c r="D46" s="83">
        <v>5.3</v>
      </c>
    </row>
    <row r="47" spans="1:4" x14ac:dyDescent="0.25">
      <c r="A47" s="84" t="s">
        <v>150</v>
      </c>
      <c r="B47" s="85">
        <v>3</v>
      </c>
      <c r="C47" s="85">
        <v>2</v>
      </c>
      <c r="D47" s="85">
        <v>4</v>
      </c>
    </row>
    <row r="48" spans="1:4" x14ac:dyDescent="0.25">
      <c r="A48" s="84" t="s">
        <v>1006</v>
      </c>
      <c r="B48" s="85">
        <v>3</v>
      </c>
      <c r="C48" s="235">
        <v>2.8</v>
      </c>
      <c r="D48" s="85">
        <v>2.2999999999999998</v>
      </c>
    </row>
    <row r="49" spans="1:4" x14ac:dyDescent="0.25">
      <c r="A49" s="84" t="s">
        <v>151</v>
      </c>
      <c r="B49" s="85">
        <v>3</v>
      </c>
      <c r="C49" s="85">
        <v>5</v>
      </c>
      <c r="D49" s="85">
        <v>5.0999999999999996</v>
      </c>
    </row>
    <row r="50" spans="1:4" x14ac:dyDescent="0.25">
      <c r="A50" s="84" t="s">
        <v>32</v>
      </c>
      <c r="B50" s="85">
        <v>3.2</v>
      </c>
      <c r="C50" s="85">
        <v>5</v>
      </c>
      <c r="D50" s="85">
        <v>4.8</v>
      </c>
    </row>
    <row r="51" spans="1:4" ht="14.25" thickBot="1" x14ac:dyDescent="0.3">
      <c r="A51" s="86" t="s">
        <v>152</v>
      </c>
      <c r="B51" s="133">
        <v>3</v>
      </c>
      <c r="C51" s="133">
        <v>2.6</v>
      </c>
      <c r="D51" s="133">
        <v>5</v>
      </c>
    </row>
    <row r="52" spans="1:4" x14ac:dyDescent="0.25">
      <c r="A52" s="1090" t="s">
        <v>1007</v>
      </c>
      <c r="B52" s="1090"/>
      <c r="C52" s="1090"/>
      <c r="D52" s="1090"/>
    </row>
    <row r="53" spans="1:4" x14ac:dyDescent="0.25">
      <c r="A53" s="1091"/>
      <c r="B53" s="1091"/>
      <c r="C53" s="1091"/>
      <c r="D53" s="1091"/>
    </row>
  </sheetData>
  <mergeCells count="10">
    <mergeCell ref="A29:D29"/>
    <mergeCell ref="A31:D31"/>
    <mergeCell ref="A38:D38"/>
    <mergeCell ref="A45:D45"/>
    <mergeCell ref="A52:D53"/>
    <mergeCell ref="A3:D3"/>
    <mergeCell ref="A5:D5"/>
    <mergeCell ref="A12:D12"/>
    <mergeCell ref="A19:D19"/>
    <mergeCell ref="A26:D27"/>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3">
    <tabColor rgb="FF92D050"/>
  </sheetPr>
  <dimension ref="A1:X38"/>
  <sheetViews>
    <sheetView showGridLines="0" zoomScale="80" zoomScaleNormal="80" workbookViewId="0"/>
  </sheetViews>
  <sheetFormatPr defaultColWidth="9.140625" defaultRowHeight="13.5" x14ac:dyDescent="0.25"/>
  <cols>
    <col min="1" max="4" width="9.140625" style="14"/>
    <col min="5" max="6" width="10" style="14" customWidth="1"/>
    <col min="7" max="12" width="9.140625" style="14"/>
    <col min="13" max="14" width="10.140625" style="14" customWidth="1"/>
    <col min="15" max="16" width="9.140625" style="14"/>
    <col min="17" max="17" width="17.85546875" style="14" customWidth="1"/>
    <col min="18" max="16384" width="9.140625" style="14"/>
  </cols>
  <sheetData>
    <row r="1" spans="1:24" x14ac:dyDescent="0.25">
      <c r="S1" s="130"/>
      <c r="T1" s="130"/>
      <c r="U1" s="130"/>
      <c r="V1" s="130"/>
      <c r="W1" s="130"/>
      <c r="X1" s="130"/>
    </row>
    <row r="3" spans="1:24" x14ac:dyDescent="0.25">
      <c r="R3" s="122"/>
      <c r="S3" s="122"/>
      <c r="T3" s="122"/>
      <c r="U3" s="122"/>
      <c r="V3" s="122"/>
      <c r="W3" s="122"/>
      <c r="X3" s="122"/>
    </row>
    <row r="4" spans="1:24" x14ac:dyDescent="0.25">
      <c r="A4" s="1092" t="s">
        <v>1137</v>
      </c>
      <c r="B4" s="1093"/>
      <c r="C4" s="1093"/>
      <c r="D4" s="1093"/>
      <c r="E4" s="1093"/>
      <c r="F4" s="1093"/>
      <c r="I4" s="1092" t="s">
        <v>1138</v>
      </c>
      <c r="J4" s="1093"/>
      <c r="K4" s="1093"/>
      <c r="L4" s="1093"/>
      <c r="M4" s="1093"/>
      <c r="N4" s="1093"/>
      <c r="Q4" s="63" t="s">
        <v>558</v>
      </c>
    </row>
    <row r="5" spans="1:24" ht="14.25" thickBot="1" x14ac:dyDescent="0.3">
      <c r="Q5" s="10"/>
      <c r="R5" s="10">
        <v>2019</v>
      </c>
      <c r="S5" s="10">
        <v>2020</v>
      </c>
      <c r="T5" s="10">
        <v>2021</v>
      </c>
      <c r="U5" s="10">
        <v>2022</v>
      </c>
      <c r="V5" s="10">
        <v>2023</v>
      </c>
      <c r="W5" s="10">
        <v>2024</v>
      </c>
      <c r="X5" s="10">
        <v>2025</v>
      </c>
    </row>
    <row r="6" spans="1:24" x14ac:dyDescent="0.25">
      <c r="Q6" s="272" t="s">
        <v>993</v>
      </c>
      <c r="R6" s="132">
        <v>100</v>
      </c>
      <c r="S6" s="132">
        <v>95.641246192072813</v>
      </c>
      <c r="T6" s="132">
        <v>98.651578535855947</v>
      </c>
      <c r="U6" s="132">
        <v>102.13959144448074</v>
      </c>
      <c r="V6" s="132">
        <v>107.55754051638478</v>
      </c>
      <c r="W6" s="35">
        <v>109.28846203756575</v>
      </c>
      <c r="X6" s="122">
        <v>111.39678993269671</v>
      </c>
    </row>
    <row r="7" spans="1:24" x14ac:dyDescent="0.25">
      <c r="Q7" s="273" t="s">
        <v>994</v>
      </c>
      <c r="R7" s="35">
        <v>100</v>
      </c>
      <c r="S7" s="132">
        <v>95.641246192072813</v>
      </c>
      <c r="T7" s="132">
        <v>98.53006301556681</v>
      </c>
      <c r="U7" s="132">
        <v>100.60564287537086</v>
      </c>
      <c r="V7" s="132">
        <v>105.92688756949492</v>
      </c>
      <c r="W7" s="35">
        <v>107.81149441075507</v>
      </c>
      <c r="X7" s="122">
        <v>109.74041226458642</v>
      </c>
    </row>
    <row r="8" spans="1:24" x14ac:dyDescent="0.25">
      <c r="Q8" s="273" t="s">
        <v>995</v>
      </c>
      <c r="R8" s="35">
        <v>100</v>
      </c>
      <c r="S8" s="132">
        <v>95.641246192072813</v>
      </c>
      <c r="T8" s="132">
        <v>98.53006301556681</v>
      </c>
      <c r="U8" s="132">
        <v>98.957398398198322</v>
      </c>
      <c r="V8" s="132">
        <v>102.44062920590119</v>
      </c>
      <c r="W8" s="35">
        <v>104.38425839690694</v>
      </c>
      <c r="X8" s="122">
        <v>106.40527856994318</v>
      </c>
    </row>
    <row r="9" spans="1:24" x14ac:dyDescent="0.25">
      <c r="Q9" s="273" t="s">
        <v>1002</v>
      </c>
      <c r="R9" s="35">
        <v>100</v>
      </c>
      <c r="S9" s="132">
        <v>102.2021846369048</v>
      </c>
      <c r="T9" s="132">
        <v>104.93790922539593</v>
      </c>
      <c r="U9" s="132">
        <v>107.75619791943055</v>
      </c>
      <c r="V9" s="132">
        <v>111.60228072844421</v>
      </c>
      <c r="W9" s="35"/>
      <c r="X9" s="122"/>
    </row>
    <row r="10" spans="1:24" x14ac:dyDescent="0.25">
      <c r="Q10" s="274"/>
      <c r="R10" s="275"/>
      <c r="S10" s="275"/>
      <c r="T10" s="275"/>
      <c r="U10" s="275"/>
      <c r="V10" s="27"/>
      <c r="W10" s="27"/>
    </row>
    <row r="11" spans="1:24" x14ac:dyDescent="0.25">
      <c r="Q11" s="276" t="s">
        <v>559</v>
      </c>
      <c r="R11" s="27"/>
      <c r="S11" s="27"/>
      <c r="T11" s="27"/>
      <c r="U11" s="27"/>
      <c r="V11" s="27"/>
      <c r="W11" s="27"/>
    </row>
    <row r="12" spans="1:24" ht="14.25" thickBot="1" x14ac:dyDescent="0.3">
      <c r="Q12" s="277"/>
      <c r="R12" s="277">
        <v>2019</v>
      </c>
      <c r="S12" s="277">
        <v>2020</v>
      </c>
      <c r="T12" s="277">
        <v>2021</v>
      </c>
      <c r="U12" s="277">
        <v>2022</v>
      </c>
      <c r="V12" s="277">
        <v>2023</v>
      </c>
      <c r="W12" s="277">
        <v>2024</v>
      </c>
      <c r="X12" s="277">
        <v>2025</v>
      </c>
    </row>
    <row r="13" spans="1:24" x14ac:dyDescent="0.25">
      <c r="Q13" s="272" t="s">
        <v>996</v>
      </c>
      <c r="R13" s="132">
        <f t="shared" ref="R13:X15" si="0">R6</f>
        <v>100</v>
      </c>
      <c r="S13" s="132">
        <f t="shared" si="0"/>
        <v>95.641246192072813</v>
      </c>
      <c r="T13" s="132">
        <f t="shared" si="0"/>
        <v>98.651578535855947</v>
      </c>
      <c r="U13" s="132">
        <f t="shared" si="0"/>
        <v>102.13959144448074</v>
      </c>
      <c r="V13" s="132">
        <f t="shared" si="0"/>
        <v>107.55754051638478</v>
      </c>
      <c r="W13" s="132">
        <f t="shared" si="0"/>
        <v>109.28846203756575</v>
      </c>
      <c r="X13" s="132">
        <f t="shared" si="0"/>
        <v>111.39678993269671</v>
      </c>
    </row>
    <row r="14" spans="1:24" x14ac:dyDescent="0.25">
      <c r="Q14" s="272" t="s">
        <v>997</v>
      </c>
      <c r="R14" s="132">
        <f t="shared" si="0"/>
        <v>100</v>
      </c>
      <c r="S14" s="132">
        <f t="shared" si="0"/>
        <v>95.641246192072813</v>
      </c>
      <c r="T14" s="132">
        <f t="shared" si="0"/>
        <v>98.53006301556681</v>
      </c>
      <c r="U14" s="132">
        <f t="shared" si="0"/>
        <v>100.60564287537086</v>
      </c>
      <c r="V14" s="132">
        <f t="shared" si="0"/>
        <v>105.92688756949492</v>
      </c>
      <c r="W14" s="132">
        <f t="shared" si="0"/>
        <v>107.81149441075507</v>
      </c>
      <c r="X14" s="132">
        <f t="shared" si="0"/>
        <v>109.74041226458642</v>
      </c>
    </row>
    <row r="15" spans="1:24" x14ac:dyDescent="0.25">
      <c r="Q15" s="273" t="s">
        <v>998</v>
      </c>
      <c r="R15" s="132">
        <f t="shared" si="0"/>
        <v>100</v>
      </c>
      <c r="S15" s="132">
        <f t="shared" si="0"/>
        <v>95.641246192072813</v>
      </c>
      <c r="T15" s="132">
        <f t="shared" si="0"/>
        <v>98.53006301556681</v>
      </c>
      <c r="U15" s="132">
        <f t="shared" si="0"/>
        <v>98.957398398198322</v>
      </c>
      <c r="V15" s="132">
        <f t="shared" si="0"/>
        <v>102.44062920590119</v>
      </c>
      <c r="W15" s="132">
        <f t="shared" si="0"/>
        <v>104.38425839690694</v>
      </c>
      <c r="X15" s="132">
        <f t="shared" si="0"/>
        <v>106.40527856994318</v>
      </c>
    </row>
    <row r="16" spans="1:24" x14ac:dyDescent="0.25">
      <c r="Q16" s="566" t="s">
        <v>1003</v>
      </c>
      <c r="R16" s="35">
        <f>R9</f>
        <v>100</v>
      </c>
      <c r="S16" s="35">
        <f t="shared" ref="S16:X16" si="1">S9</f>
        <v>102.2021846369048</v>
      </c>
      <c r="T16" s="35">
        <f t="shared" si="1"/>
        <v>104.93790922539593</v>
      </c>
      <c r="U16" s="35">
        <f t="shared" si="1"/>
        <v>107.75619791943055</v>
      </c>
      <c r="V16" s="35">
        <f t="shared" si="1"/>
        <v>111.60228072844421</v>
      </c>
      <c r="W16" s="35">
        <f t="shared" si="1"/>
        <v>0</v>
      </c>
      <c r="X16" s="35">
        <f t="shared" si="1"/>
        <v>0</v>
      </c>
    </row>
    <row r="17" spans="1:24" x14ac:dyDescent="0.25">
      <c r="Q17" s="27"/>
      <c r="R17" s="27"/>
      <c r="S17" s="27"/>
      <c r="T17" s="27"/>
      <c r="U17" s="27"/>
      <c r="V17" s="27"/>
      <c r="W17" s="27"/>
    </row>
    <row r="18" spans="1:24" x14ac:dyDescent="0.25">
      <c r="F18" s="376"/>
      <c r="G18" s="376"/>
      <c r="H18" s="376"/>
      <c r="I18" s="376"/>
      <c r="J18" s="376"/>
      <c r="K18" s="376"/>
      <c r="L18" s="376"/>
      <c r="M18" s="376"/>
      <c r="N18" s="376"/>
      <c r="P18" s="27"/>
      <c r="Q18" s="27"/>
    </row>
    <row r="19" spans="1:24" x14ac:dyDescent="0.25">
      <c r="F19" s="376" t="s">
        <v>554</v>
      </c>
      <c r="G19" s="612"/>
      <c r="H19" s="612"/>
      <c r="I19" s="612"/>
      <c r="J19" s="612"/>
      <c r="K19" s="612"/>
      <c r="L19" s="612"/>
      <c r="M19" s="612"/>
      <c r="N19" s="376" t="s">
        <v>555</v>
      </c>
      <c r="O19" s="432"/>
      <c r="P19" s="278"/>
      <c r="Q19" s="27"/>
      <c r="R19" s="122"/>
      <c r="S19" s="122"/>
      <c r="T19" s="122"/>
      <c r="U19" s="122"/>
      <c r="V19" s="122"/>
      <c r="W19" s="122"/>
      <c r="X19" s="122"/>
    </row>
    <row r="20" spans="1:24" x14ac:dyDescent="0.25">
      <c r="P20" s="27"/>
      <c r="Q20" s="27"/>
      <c r="R20" s="27"/>
      <c r="S20" s="27"/>
      <c r="T20" s="27"/>
      <c r="U20" s="27"/>
      <c r="V20" s="27"/>
      <c r="W20" s="27"/>
      <c r="X20" s="27"/>
    </row>
    <row r="21" spans="1:24" x14ac:dyDescent="0.25">
      <c r="P21" s="27"/>
      <c r="Q21" s="276" t="s">
        <v>556</v>
      </c>
      <c r="R21" s="27"/>
      <c r="S21" s="27"/>
      <c r="T21" s="27"/>
      <c r="U21" s="27"/>
      <c r="V21" s="27"/>
      <c r="W21" s="27"/>
      <c r="X21" s="27"/>
    </row>
    <row r="22" spans="1:24" ht="14.25" thickBot="1" x14ac:dyDescent="0.3">
      <c r="A22" s="1092" t="s">
        <v>1139</v>
      </c>
      <c r="B22" s="1093"/>
      <c r="C22" s="1093"/>
      <c r="D22" s="1093"/>
      <c r="E22" s="1093"/>
      <c r="F22" s="1093"/>
      <c r="I22" s="1092" t="s">
        <v>1140</v>
      </c>
      <c r="J22" s="1093"/>
      <c r="K22" s="1093"/>
      <c r="L22" s="1093"/>
      <c r="M22" s="1093"/>
      <c r="N22" s="1093"/>
      <c r="P22" s="27"/>
      <c r="Q22" s="277"/>
      <c r="R22" s="277">
        <f>R5</f>
        <v>2019</v>
      </c>
      <c r="S22" s="277">
        <f>S5</f>
        <v>2020</v>
      </c>
      <c r="T22" s="277">
        <f>T5</f>
        <v>2021</v>
      </c>
      <c r="U22" s="277">
        <f>U5</f>
        <v>2022</v>
      </c>
      <c r="V22" s="277">
        <f>V5</f>
        <v>2023</v>
      </c>
      <c r="W22" s="277">
        <v>2024</v>
      </c>
      <c r="X22" s="277">
        <f>X5</f>
        <v>2025</v>
      </c>
    </row>
    <row r="23" spans="1:24" x14ac:dyDescent="0.25">
      <c r="P23" s="27"/>
      <c r="Q23" s="272" t="s">
        <v>993</v>
      </c>
      <c r="R23" s="132">
        <v>100</v>
      </c>
      <c r="S23" s="132">
        <v>98.113848003631659</v>
      </c>
      <c r="T23" s="132">
        <v>97.526135003823839</v>
      </c>
      <c r="U23" s="132">
        <v>98.232456517118877</v>
      </c>
      <c r="V23" s="132">
        <v>99.635851630623719</v>
      </c>
      <c r="W23" s="35">
        <v>100.11870207199887</v>
      </c>
      <c r="X23" s="35">
        <v>100.22599645069396</v>
      </c>
    </row>
    <row r="24" spans="1:24" x14ac:dyDescent="0.25">
      <c r="P24" s="27"/>
      <c r="Q24" s="273" t="s">
        <v>994</v>
      </c>
      <c r="R24" s="132">
        <v>100</v>
      </c>
      <c r="S24" s="132">
        <v>98.113848003631659</v>
      </c>
      <c r="T24" s="132">
        <v>97.543258397097986</v>
      </c>
      <c r="U24" s="132">
        <v>98.105806300788885</v>
      </c>
      <c r="V24" s="132">
        <v>99.67685743259689</v>
      </c>
      <c r="W24" s="35">
        <v>100.25859158654312</v>
      </c>
      <c r="X24" s="35">
        <v>100.30413915449317</v>
      </c>
    </row>
    <row r="25" spans="1:24" x14ac:dyDescent="0.25">
      <c r="P25" s="27"/>
      <c r="Q25" s="273" t="s">
        <v>995</v>
      </c>
      <c r="R25" s="132">
        <v>100</v>
      </c>
      <c r="S25" s="132">
        <v>98.113848003631659</v>
      </c>
      <c r="T25" s="132">
        <v>97.543258397097986</v>
      </c>
      <c r="U25" s="132">
        <v>97.857256884781648</v>
      </c>
      <c r="V25" s="132">
        <v>98.791694132020382</v>
      </c>
      <c r="W25" s="35">
        <v>98.970565218255075</v>
      </c>
      <c r="X25" s="35">
        <v>99.273717895918836</v>
      </c>
    </row>
    <row r="26" spans="1:24" x14ac:dyDescent="0.25">
      <c r="P26" s="27"/>
      <c r="Q26" s="273" t="s">
        <v>1002</v>
      </c>
      <c r="R26" s="132">
        <v>100</v>
      </c>
      <c r="S26" s="132">
        <v>100.23486774575257</v>
      </c>
      <c r="T26" s="132">
        <v>100.52407012079833</v>
      </c>
      <c r="U26" s="132">
        <v>100.74151011140044</v>
      </c>
      <c r="V26" s="132">
        <v>101.16010194745361</v>
      </c>
      <c r="W26" s="35"/>
      <c r="X26" s="35"/>
    </row>
    <row r="27" spans="1:24" x14ac:dyDescent="0.25">
      <c r="P27" s="27"/>
      <c r="Q27" s="274"/>
      <c r="R27" s="275"/>
      <c r="S27" s="275"/>
      <c r="T27" s="275"/>
      <c r="U27" s="275"/>
      <c r="V27" s="275"/>
      <c r="W27" s="27"/>
      <c r="X27" s="27"/>
    </row>
    <row r="28" spans="1:24" x14ac:dyDescent="0.25">
      <c r="P28" s="27"/>
      <c r="Q28" s="276" t="s">
        <v>557</v>
      </c>
      <c r="R28" s="27"/>
      <c r="S28" s="27"/>
      <c r="T28" s="27"/>
      <c r="U28" s="27"/>
      <c r="V28" s="27"/>
      <c r="W28" s="27"/>
      <c r="X28" s="27"/>
    </row>
    <row r="29" spans="1:24" ht="14.25" thickBot="1" x14ac:dyDescent="0.3">
      <c r="P29" s="27"/>
      <c r="Q29" s="277"/>
      <c r="R29" s="277">
        <f>R12</f>
        <v>2019</v>
      </c>
      <c r="S29" s="277">
        <f>S12</f>
        <v>2020</v>
      </c>
      <c r="T29" s="277">
        <f>T12</f>
        <v>2021</v>
      </c>
      <c r="U29" s="277">
        <f>U12</f>
        <v>2022</v>
      </c>
      <c r="V29" s="277">
        <f>V12</f>
        <v>2023</v>
      </c>
      <c r="W29" s="277">
        <v>2024</v>
      </c>
      <c r="X29" s="277">
        <f>X12</f>
        <v>2025</v>
      </c>
    </row>
    <row r="30" spans="1:24" x14ac:dyDescent="0.25">
      <c r="P30" s="27"/>
      <c r="Q30" s="272" t="s">
        <v>996</v>
      </c>
      <c r="R30" s="132">
        <f>R23</f>
        <v>100</v>
      </c>
      <c r="S30" s="132">
        <f t="shared" ref="S30:X30" si="2">S23</f>
        <v>98.113848003631659</v>
      </c>
      <c r="T30" s="132">
        <f t="shared" si="2"/>
        <v>97.526135003823839</v>
      </c>
      <c r="U30" s="132">
        <f t="shared" si="2"/>
        <v>98.232456517118877</v>
      </c>
      <c r="V30" s="132">
        <f t="shared" si="2"/>
        <v>99.635851630623719</v>
      </c>
      <c r="W30" s="132">
        <f t="shared" si="2"/>
        <v>100.11870207199887</v>
      </c>
      <c r="X30" s="132">
        <f t="shared" si="2"/>
        <v>100.22599645069396</v>
      </c>
    </row>
    <row r="31" spans="1:24" x14ac:dyDescent="0.25">
      <c r="P31" s="27"/>
      <c r="Q31" s="272" t="s">
        <v>997</v>
      </c>
      <c r="R31" s="132">
        <f t="shared" ref="R31:X32" si="3">R24</f>
        <v>100</v>
      </c>
      <c r="S31" s="132">
        <f t="shared" si="3"/>
        <v>98.113848003631659</v>
      </c>
      <c r="T31" s="132">
        <f t="shared" si="3"/>
        <v>97.543258397097986</v>
      </c>
      <c r="U31" s="132">
        <f t="shared" si="3"/>
        <v>98.105806300788885</v>
      </c>
      <c r="V31" s="132">
        <f t="shared" si="3"/>
        <v>99.67685743259689</v>
      </c>
      <c r="W31" s="132">
        <f t="shared" si="3"/>
        <v>100.25859158654312</v>
      </c>
      <c r="X31" s="132">
        <f t="shared" si="3"/>
        <v>100.30413915449317</v>
      </c>
    </row>
    <row r="32" spans="1:24" x14ac:dyDescent="0.25">
      <c r="P32" s="27"/>
      <c r="Q32" s="273" t="s">
        <v>998</v>
      </c>
      <c r="R32" s="132">
        <f t="shared" si="3"/>
        <v>100</v>
      </c>
      <c r="S32" s="132">
        <f t="shared" si="3"/>
        <v>98.113848003631659</v>
      </c>
      <c r="T32" s="132">
        <f t="shared" si="3"/>
        <v>97.543258397097986</v>
      </c>
      <c r="U32" s="132">
        <f t="shared" si="3"/>
        <v>97.857256884781648</v>
      </c>
      <c r="V32" s="132">
        <f t="shared" si="3"/>
        <v>98.791694132020382</v>
      </c>
      <c r="W32" s="132">
        <f t="shared" si="3"/>
        <v>98.970565218255075</v>
      </c>
      <c r="X32" s="132">
        <f t="shared" si="3"/>
        <v>99.273717895918836</v>
      </c>
    </row>
    <row r="33" spans="6:24" x14ac:dyDescent="0.25">
      <c r="P33" s="27"/>
      <c r="Q33" s="566" t="s">
        <v>1003</v>
      </c>
      <c r="R33" s="35">
        <f>R26</f>
        <v>100</v>
      </c>
      <c r="S33" s="35">
        <f t="shared" ref="S33:V33" si="4">S26</f>
        <v>100.23486774575257</v>
      </c>
      <c r="T33" s="35">
        <f t="shared" si="4"/>
        <v>100.52407012079833</v>
      </c>
      <c r="U33" s="35">
        <f t="shared" si="4"/>
        <v>100.74151011140044</v>
      </c>
      <c r="V33" s="35">
        <f t="shared" si="4"/>
        <v>101.16010194745361</v>
      </c>
      <c r="W33" s="35"/>
      <c r="X33" s="35"/>
    </row>
    <row r="34" spans="6:24" x14ac:dyDescent="0.25">
      <c r="P34" s="27"/>
      <c r="Q34" s="27"/>
      <c r="R34" s="27"/>
      <c r="S34" s="27"/>
      <c r="T34" s="27"/>
      <c r="U34" s="27"/>
      <c r="V34" s="27"/>
      <c r="W34" s="27"/>
      <c r="X34" s="27"/>
    </row>
    <row r="35" spans="6:24" x14ac:dyDescent="0.25">
      <c r="Q35" s="27"/>
      <c r="R35" s="27"/>
      <c r="S35" s="27"/>
      <c r="T35" s="27"/>
      <c r="U35" s="27"/>
      <c r="V35" s="27"/>
      <c r="W35" s="27"/>
      <c r="X35" s="27"/>
    </row>
    <row r="36" spans="6:24" x14ac:dyDescent="0.25">
      <c r="Q36" s="27"/>
      <c r="R36" s="27"/>
      <c r="S36" s="27"/>
      <c r="T36" s="27"/>
      <c r="U36" s="27"/>
      <c r="V36" s="27"/>
      <c r="W36" s="27"/>
      <c r="X36" s="27"/>
    </row>
    <row r="38" spans="6:24" x14ac:dyDescent="0.25">
      <c r="F38" s="376" t="s">
        <v>554</v>
      </c>
      <c r="G38" s="376"/>
      <c r="H38" s="376"/>
      <c r="I38" s="376"/>
      <c r="J38" s="376"/>
      <c r="K38" s="376"/>
      <c r="L38" s="376"/>
      <c r="M38" s="376"/>
      <c r="N38" s="376" t="s">
        <v>555</v>
      </c>
    </row>
  </sheetData>
  <mergeCells count="4">
    <mergeCell ref="A4:F4"/>
    <mergeCell ref="I4:N4"/>
    <mergeCell ref="A22:F22"/>
    <mergeCell ref="I22:N2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8">
    <tabColor rgb="FF92D050"/>
  </sheetPr>
  <dimension ref="A4:I22"/>
  <sheetViews>
    <sheetView showGridLines="0" zoomScale="80" zoomScaleNormal="80" workbookViewId="0"/>
  </sheetViews>
  <sheetFormatPr defaultColWidth="9.140625" defaultRowHeight="13.5" x14ac:dyDescent="0.25"/>
  <cols>
    <col min="1" max="1" width="9.140625" style="14"/>
    <col min="2" max="3" width="9" style="14" customWidth="1"/>
    <col min="4" max="5" width="10.42578125" style="14" customWidth="1"/>
    <col min="6" max="7" width="9" style="14" customWidth="1"/>
    <col min="8" max="8" width="11.42578125" style="14" bestFit="1" customWidth="1"/>
    <col min="9" max="9" width="11.42578125" style="14" customWidth="1"/>
    <col min="10" max="16384" width="9.140625" style="14"/>
  </cols>
  <sheetData>
    <row r="4" spans="1:9" ht="14.25" thickBot="1" x14ac:dyDescent="0.3">
      <c r="A4" s="1069" t="s">
        <v>1000</v>
      </c>
      <c r="B4" s="1069"/>
      <c r="C4" s="1069"/>
      <c r="D4" s="1069"/>
      <c r="E4" s="1069"/>
      <c r="F4" s="1069"/>
      <c r="G4" s="1069"/>
      <c r="H4" s="1069"/>
      <c r="I4" s="1069"/>
    </row>
    <row r="5" spans="1:9" ht="14.25" thickBot="1" x14ac:dyDescent="0.3">
      <c r="A5" s="1094" t="s">
        <v>999</v>
      </c>
      <c r="B5" s="1094"/>
      <c r="C5" s="1094"/>
      <c r="D5" s="1094"/>
      <c r="E5" s="1094"/>
      <c r="F5" s="1094"/>
      <c r="G5" s="1094"/>
      <c r="H5" s="1094"/>
      <c r="I5" s="1094"/>
    </row>
    <row r="6" spans="1:9" ht="27" customHeight="1" x14ac:dyDescent="0.25">
      <c r="A6" s="435"/>
      <c r="B6" s="436" t="s">
        <v>483</v>
      </c>
      <c r="C6" s="436" t="s">
        <v>488</v>
      </c>
      <c r="D6" s="436" t="s">
        <v>484</v>
      </c>
      <c r="E6" s="436" t="s">
        <v>489</v>
      </c>
      <c r="F6" s="436" t="s">
        <v>485</v>
      </c>
      <c r="G6" s="436" t="s">
        <v>486</v>
      </c>
      <c r="H6" s="436" t="s">
        <v>490</v>
      </c>
      <c r="I6" s="436" t="s">
        <v>487</v>
      </c>
    </row>
    <row r="7" spans="1:9" ht="15.75" customHeight="1" thickBot="1" x14ac:dyDescent="0.3">
      <c r="A7" s="377"/>
      <c r="B7" s="439"/>
      <c r="C7" s="439"/>
      <c r="D7" s="439"/>
      <c r="E7" s="439"/>
      <c r="F7" s="439"/>
      <c r="G7" s="439"/>
      <c r="H7" s="466"/>
      <c r="I7" s="466"/>
    </row>
    <row r="8" spans="1:9" ht="14.25" customHeight="1" thickTop="1" x14ac:dyDescent="0.25">
      <c r="A8" s="542">
        <v>2022</v>
      </c>
      <c r="B8" s="43">
        <v>-1.6383220961217582</v>
      </c>
      <c r="C8" s="43">
        <v>0.72046131542340408</v>
      </c>
      <c r="D8" s="43">
        <v>-0.60240150515449287</v>
      </c>
      <c r="E8" s="43">
        <v>-0.59468015970696175</v>
      </c>
      <c r="F8" s="43">
        <v>-1.5661727099240408</v>
      </c>
      <c r="G8" s="43">
        <v>-5.2331223859249931</v>
      </c>
      <c r="H8" s="43">
        <v>-0.25334832399744878</v>
      </c>
      <c r="I8" s="43">
        <v>-0.25976156955436203</v>
      </c>
    </row>
    <row r="9" spans="1:9" x14ac:dyDescent="0.25">
      <c r="A9" s="542">
        <v>2023</v>
      </c>
      <c r="B9" s="43">
        <v>-3.2911930517230625</v>
      </c>
      <c r="C9" s="43">
        <v>4.0557280111050531</v>
      </c>
      <c r="D9" s="43">
        <v>-2.0891395293516801</v>
      </c>
      <c r="E9" s="43">
        <v>-1.2401544662541286</v>
      </c>
      <c r="F9" s="43">
        <v>-5.0709384559942112</v>
      </c>
      <c r="G9" s="43">
        <v>-6.4679106772001171</v>
      </c>
      <c r="H9" s="43">
        <v>-0.88803291293073627</v>
      </c>
      <c r="I9" s="43">
        <v>-0.46083857299671349</v>
      </c>
    </row>
    <row r="10" spans="1:9" x14ac:dyDescent="0.25">
      <c r="A10" s="542">
        <v>2024</v>
      </c>
      <c r="B10" s="43">
        <v>-3.1789152284547484</v>
      </c>
      <c r="C10" s="43">
        <v>4.4414310091592357</v>
      </c>
      <c r="D10" s="43">
        <v>-1.7115754609239087</v>
      </c>
      <c r="E10" s="43">
        <v>-1.190049772536772</v>
      </c>
      <c r="F10" s="43">
        <v>-4.9369956862173829</v>
      </c>
      <c r="G10" s="43">
        <v>-5.8866055928715522</v>
      </c>
      <c r="H10" s="43">
        <v>-1.2847042312340906</v>
      </c>
      <c r="I10" s="43">
        <v>1.1100022151661282</v>
      </c>
    </row>
    <row r="11" spans="1:9" ht="14.25" thickBot="1" x14ac:dyDescent="0.3">
      <c r="A11" s="542">
        <v>2025</v>
      </c>
      <c r="B11" s="43">
        <v>-3.0391116871350543</v>
      </c>
      <c r="C11" s="43">
        <v>4.7467328679855036</v>
      </c>
      <c r="D11" s="43">
        <v>-1.070924386551797</v>
      </c>
      <c r="E11" s="43">
        <v>-1.2452316661278773</v>
      </c>
      <c r="F11" s="43">
        <v>-5.3950186857636639</v>
      </c>
      <c r="G11" s="43">
        <v>-5.6732726839466956</v>
      </c>
      <c r="H11" s="43">
        <v>-1.0272968466308319</v>
      </c>
      <c r="I11" s="43">
        <v>2.4125447712489256</v>
      </c>
    </row>
    <row r="12" spans="1:9" ht="15.75" customHeight="1" thickTop="1" x14ac:dyDescent="0.25">
      <c r="A12" s="76"/>
      <c r="B12" s="76"/>
      <c r="C12" s="76"/>
      <c r="D12" s="76"/>
      <c r="E12" s="76"/>
      <c r="F12" s="76"/>
      <c r="G12" s="76"/>
      <c r="H12" s="76"/>
      <c r="I12" s="238" t="s">
        <v>8</v>
      </c>
    </row>
    <row r="13" spans="1:9" ht="11.25" customHeight="1" x14ac:dyDescent="0.25"/>
    <row r="14" spans="1:9" ht="13.5" customHeight="1" thickBot="1" x14ac:dyDescent="0.3">
      <c r="A14" s="1082" t="s">
        <v>1001</v>
      </c>
      <c r="B14" s="1069"/>
      <c r="C14" s="1069"/>
      <c r="D14" s="1069"/>
      <c r="E14" s="1069"/>
      <c r="F14" s="1069"/>
      <c r="G14" s="1069"/>
      <c r="H14" s="1069"/>
      <c r="I14" s="1069"/>
    </row>
    <row r="15" spans="1:9" ht="14.25" thickBot="1" x14ac:dyDescent="0.3">
      <c r="A15" s="1095" t="s">
        <v>868</v>
      </c>
      <c r="B15" s="1095"/>
      <c r="C15" s="1095"/>
      <c r="D15" s="1095"/>
      <c r="E15" s="1095"/>
      <c r="F15" s="1095"/>
      <c r="G15" s="1095"/>
      <c r="H15" s="1095"/>
      <c r="I15" s="1095"/>
    </row>
    <row r="16" spans="1:9" ht="15" customHeight="1" x14ac:dyDescent="0.25">
      <c r="A16" s="1096"/>
      <c r="B16" s="1086" t="s">
        <v>491</v>
      </c>
      <c r="C16" s="1086" t="s">
        <v>492</v>
      </c>
      <c r="D16" s="1086" t="s">
        <v>493</v>
      </c>
      <c r="E16" s="1086" t="s">
        <v>494</v>
      </c>
      <c r="F16" s="1086" t="s">
        <v>495</v>
      </c>
      <c r="G16" s="1086" t="s">
        <v>496</v>
      </c>
      <c r="H16" s="1086" t="s">
        <v>497</v>
      </c>
      <c r="I16" s="1086" t="s">
        <v>498</v>
      </c>
    </row>
    <row r="17" spans="1:9" ht="24" customHeight="1" thickBot="1" x14ac:dyDescent="0.3">
      <c r="A17" s="1097"/>
      <c r="B17" s="1098"/>
      <c r="C17" s="1098"/>
      <c r="D17" s="1098"/>
      <c r="E17" s="1098"/>
      <c r="F17" s="1098"/>
      <c r="G17" s="1098"/>
      <c r="H17" s="1099"/>
      <c r="I17" s="1099"/>
    </row>
    <row r="18" spans="1:9" ht="14.25" thickTop="1" x14ac:dyDescent="0.25">
      <c r="A18" s="449">
        <f t="shared" ref="A18:D21" si="0">A8</f>
        <v>2022</v>
      </c>
      <c r="B18" s="43">
        <f t="shared" si="0"/>
        <v>-1.6383220961217582</v>
      </c>
      <c r="C18" s="43">
        <f t="shared" si="0"/>
        <v>0.72046131542340408</v>
      </c>
      <c r="D18" s="43">
        <f t="shared" si="0"/>
        <v>-0.60240150515449287</v>
      </c>
      <c r="E18" s="43">
        <f t="shared" ref="E18:E21" si="1">E8</f>
        <v>-0.59468015970696175</v>
      </c>
      <c r="F18" s="43">
        <f t="shared" ref="F18:I21" si="2">F8</f>
        <v>-1.5661727099240408</v>
      </c>
      <c r="G18" s="43">
        <f t="shared" si="2"/>
        <v>-5.2331223859249931</v>
      </c>
      <c r="H18" s="43">
        <f t="shared" si="2"/>
        <v>-0.25334832399744878</v>
      </c>
      <c r="I18" s="43">
        <f t="shared" si="2"/>
        <v>-0.25976156955436203</v>
      </c>
    </row>
    <row r="19" spans="1:9" x14ac:dyDescent="0.25">
      <c r="A19" s="449">
        <f t="shared" si="0"/>
        <v>2023</v>
      </c>
      <c r="B19" s="43">
        <f t="shared" si="0"/>
        <v>-3.2911930517230625</v>
      </c>
      <c r="C19" s="43">
        <f t="shared" si="0"/>
        <v>4.0557280111050531</v>
      </c>
      <c r="D19" s="43">
        <f t="shared" si="0"/>
        <v>-2.0891395293516801</v>
      </c>
      <c r="E19" s="43">
        <f t="shared" si="1"/>
        <v>-1.2401544662541286</v>
      </c>
      <c r="F19" s="43">
        <f t="shared" si="2"/>
        <v>-5.0709384559942112</v>
      </c>
      <c r="G19" s="43">
        <f t="shared" si="2"/>
        <v>-6.4679106772001171</v>
      </c>
      <c r="H19" s="43">
        <f t="shared" si="2"/>
        <v>-0.88803291293073627</v>
      </c>
      <c r="I19" s="43">
        <f t="shared" si="2"/>
        <v>-0.46083857299671349</v>
      </c>
    </row>
    <row r="20" spans="1:9" x14ac:dyDescent="0.25">
      <c r="A20" s="449">
        <f t="shared" si="0"/>
        <v>2024</v>
      </c>
      <c r="B20" s="43">
        <f t="shared" si="0"/>
        <v>-3.1789152284547484</v>
      </c>
      <c r="C20" s="43">
        <f t="shared" si="0"/>
        <v>4.4414310091592357</v>
      </c>
      <c r="D20" s="43">
        <f t="shared" si="0"/>
        <v>-1.7115754609239087</v>
      </c>
      <c r="E20" s="43">
        <f t="shared" si="1"/>
        <v>-1.190049772536772</v>
      </c>
      <c r="F20" s="43">
        <f t="shared" si="2"/>
        <v>-4.9369956862173829</v>
      </c>
      <c r="G20" s="43">
        <f t="shared" si="2"/>
        <v>-5.8866055928715522</v>
      </c>
      <c r="H20" s="43">
        <f t="shared" si="2"/>
        <v>-1.2847042312340906</v>
      </c>
      <c r="I20" s="43">
        <f t="shared" si="2"/>
        <v>1.1100022151661282</v>
      </c>
    </row>
    <row r="21" spans="1:9" ht="14.25" thickBot="1" x14ac:dyDescent="0.3">
      <c r="A21" s="449">
        <f t="shared" si="0"/>
        <v>2025</v>
      </c>
      <c r="B21" s="43">
        <f t="shared" si="0"/>
        <v>-3.0391116871350543</v>
      </c>
      <c r="C21" s="43">
        <f t="shared" si="0"/>
        <v>4.7467328679855036</v>
      </c>
      <c r="D21" s="43">
        <f t="shared" si="0"/>
        <v>-1.070924386551797</v>
      </c>
      <c r="E21" s="43">
        <f t="shared" si="1"/>
        <v>-1.2452316661278773</v>
      </c>
      <c r="F21" s="43">
        <f t="shared" si="2"/>
        <v>-5.3950186857636639</v>
      </c>
      <c r="G21" s="43">
        <f t="shared" si="2"/>
        <v>-5.6732726839466956</v>
      </c>
      <c r="H21" s="43">
        <f t="shared" si="2"/>
        <v>-1.0272968466308319</v>
      </c>
      <c r="I21" s="43">
        <f t="shared" si="2"/>
        <v>2.4125447712489256</v>
      </c>
    </row>
    <row r="22" spans="1:9" ht="15.75" customHeight="1" thickTop="1" x14ac:dyDescent="0.25">
      <c r="A22" s="76"/>
      <c r="B22" s="76"/>
      <c r="C22" s="76"/>
      <c r="D22" s="76"/>
      <c r="E22" s="76"/>
      <c r="F22" s="76"/>
      <c r="G22" s="76"/>
      <c r="H22" s="76"/>
      <c r="I22" s="239" t="s">
        <v>105</v>
      </c>
    </row>
  </sheetData>
  <mergeCells count="13">
    <mergeCell ref="A4:I4"/>
    <mergeCell ref="A5:I5"/>
    <mergeCell ref="A14:I14"/>
    <mergeCell ref="A15:I15"/>
    <mergeCell ref="A16:A17"/>
    <mergeCell ref="B16:B17"/>
    <mergeCell ref="C16:C17"/>
    <mergeCell ref="D16:D17"/>
    <mergeCell ref="E16:E17"/>
    <mergeCell ref="F16:F17"/>
    <mergeCell ref="G16:G17"/>
    <mergeCell ref="I16:I17"/>
    <mergeCell ref="H16:H1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W43"/>
  <sheetViews>
    <sheetView showGridLines="0" topLeftCell="I6" zoomScale="110" zoomScaleNormal="110" workbookViewId="0">
      <selection activeCell="T6" sqref="T6"/>
    </sheetView>
  </sheetViews>
  <sheetFormatPr defaultColWidth="9.140625" defaultRowHeight="13.5" x14ac:dyDescent="0.25"/>
  <cols>
    <col min="1" max="1" width="7" style="331" customWidth="1"/>
    <col min="2" max="2" width="8.42578125" style="331" customWidth="1"/>
    <col min="3" max="3" width="54.42578125" style="331" bestFit="1" customWidth="1"/>
    <col min="4" max="5" width="11.140625" style="331" customWidth="1"/>
    <col min="6" max="9" width="9.140625" style="331"/>
    <col min="10" max="10" width="23" style="331" customWidth="1"/>
    <col min="11" max="11" width="54.5703125" style="331" customWidth="1"/>
    <col min="12" max="16384" width="9.140625" style="331"/>
  </cols>
  <sheetData>
    <row r="2" spans="3:16" ht="14.25" thickBot="1" x14ac:dyDescent="0.3">
      <c r="C2" s="1100" t="s">
        <v>694</v>
      </c>
      <c r="D2" s="1100"/>
      <c r="E2" s="1100"/>
      <c r="F2" s="1100"/>
      <c r="G2" s="1100"/>
      <c r="H2" s="1100"/>
      <c r="K2" s="1100" t="s">
        <v>1593</v>
      </c>
      <c r="L2" s="1100"/>
      <c r="M2" s="1100"/>
      <c r="N2" s="1100"/>
      <c r="O2" s="1100"/>
      <c r="P2" s="1100"/>
    </row>
    <row r="3" spans="3:16" x14ac:dyDescent="0.25">
      <c r="I3" s="332"/>
      <c r="J3" s="332"/>
      <c r="K3" s="332"/>
    </row>
    <row r="5" spans="3:16" x14ac:dyDescent="0.25">
      <c r="C5" s="333"/>
      <c r="D5" s="334"/>
    </row>
    <row r="29" spans="1:23" ht="27" x14ac:dyDescent="0.25">
      <c r="C29" s="335" t="s">
        <v>693</v>
      </c>
      <c r="D29" s="336" t="s">
        <v>97</v>
      </c>
      <c r="E29" s="336" t="s">
        <v>98</v>
      </c>
      <c r="F29" s="336" t="s">
        <v>99</v>
      </c>
      <c r="G29" s="336" t="s">
        <v>100</v>
      </c>
      <c r="H29" s="336" t="s">
        <v>101</v>
      </c>
      <c r="I29" s="337"/>
      <c r="J29" s="337"/>
      <c r="K29" s="390" t="s">
        <v>695</v>
      </c>
      <c r="L29" s="77" t="s">
        <v>189</v>
      </c>
      <c r="M29" s="77" t="s">
        <v>190</v>
      </c>
      <c r="N29" s="77" t="s">
        <v>191</v>
      </c>
      <c r="O29" s="77" t="s">
        <v>192</v>
      </c>
      <c r="P29" s="77" t="s">
        <v>193</v>
      </c>
    </row>
    <row r="30" spans="1:23" x14ac:dyDescent="0.25">
      <c r="A30" s="343"/>
      <c r="B30" s="343"/>
      <c r="C30" s="78" t="s">
        <v>103</v>
      </c>
      <c r="D30" s="338">
        <v>-7090.5</v>
      </c>
      <c r="E30" s="339">
        <v>-7090.5</v>
      </c>
      <c r="F30" s="339"/>
      <c r="G30" s="339"/>
      <c r="H30" s="339">
        <v>-7090.5</v>
      </c>
      <c r="I30" s="339"/>
      <c r="J30" s="339"/>
      <c r="K30" s="78" t="s">
        <v>696</v>
      </c>
      <c r="L30" s="338">
        <v>-7090.5</v>
      </c>
      <c r="M30" s="339">
        <v>-7090.5</v>
      </c>
      <c r="N30" s="339"/>
      <c r="O30" s="339"/>
      <c r="P30" s="339">
        <v>-7090.5</v>
      </c>
    </row>
    <row r="31" spans="1:23" x14ac:dyDescent="0.25">
      <c r="A31" s="340"/>
      <c r="B31" s="1101"/>
      <c r="C31" s="343" t="s">
        <v>1594</v>
      </c>
      <c r="D31" s="342">
        <v>-1955.6512095407575</v>
      </c>
      <c r="E31" s="339">
        <v>-9046.1512095407579</v>
      </c>
      <c r="F31" s="339">
        <v>0</v>
      </c>
      <c r="G31" s="339">
        <v>-7090.5</v>
      </c>
      <c r="H31" s="339">
        <v>-1955.6512095407575</v>
      </c>
      <c r="I31" s="339"/>
      <c r="J31" s="78"/>
      <c r="K31" s="79" t="s">
        <v>1604</v>
      </c>
      <c r="L31" s="342">
        <v>-1955.6512095407575</v>
      </c>
      <c r="M31" s="339">
        <v>-9046.1512095407579</v>
      </c>
      <c r="N31" s="339">
        <v>0</v>
      </c>
      <c r="O31" s="339">
        <v>-7090.5</v>
      </c>
      <c r="P31" s="339">
        <v>-1955.6512095407575</v>
      </c>
      <c r="Q31" s="343"/>
      <c r="R31" s="343"/>
      <c r="S31" s="343"/>
      <c r="T31" s="343"/>
      <c r="U31" s="343"/>
      <c r="V31" s="343"/>
      <c r="W31" s="343"/>
    </row>
    <row r="32" spans="1:23" x14ac:dyDescent="0.25">
      <c r="A32" s="340"/>
      <c r="B32" s="1101"/>
      <c r="C32" s="343" t="s">
        <v>1595</v>
      </c>
      <c r="D32" s="344">
        <v>-527</v>
      </c>
      <c r="E32" s="339">
        <v>-9573.1512095407579</v>
      </c>
      <c r="F32" s="339">
        <v>0</v>
      </c>
      <c r="G32" s="339">
        <v>-9046.1512095407579</v>
      </c>
      <c r="H32" s="339">
        <v>-527</v>
      </c>
      <c r="I32" s="339"/>
      <c r="J32" s="79"/>
      <c r="K32" s="79" t="s">
        <v>1605</v>
      </c>
      <c r="L32" s="344">
        <v>-527</v>
      </c>
      <c r="M32" s="339">
        <v>-9573.1512095407579</v>
      </c>
      <c r="N32" s="339">
        <v>0</v>
      </c>
      <c r="O32" s="339">
        <v>-9046.1512095407579</v>
      </c>
      <c r="P32" s="339">
        <v>-527</v>
      </c>
      <c r="Q32" s="343"/>
      <c r="R32" s="343"/>
      <c r="S32" s="343"/>
      <c r="T32" s="343"/>
      <c r="U32" s="343"/>
      <c r="V32" s="343"/>
      <c r="W32" s="343"/>
    </row>
    <row r="33" spans="1:23" x14ac:dyDescent="0.25">
      <c r="A33" s="340"/>
      <c r="B33" s="1101"/>
      <c r="C33" s="343" t="s">
        <v>1596</v>
      </c>
      <c r="D33" s="345">
        <v>-191.54599999999999</v>
      </c>
      <c r="E33" s="339">
        <v>-9764.6972095407582</v>
      </c>
      <c r="F33" s="339">
        <v>0</v>
      </c>
      <c r="G33" s="339">
        <v>-9573.1512095407579</v>
      </c>
      <c r="H33" s="339">
        <v>-191.54599999999999</v>
      </c>
      <c r="I33" s="339"/>
      <c r="J33" s="79"/>
      <c r="K33" s="343" t="s">
        <v>1606</v>
      </c>
      <c r="L33" s="345">
        <v>-191.54599999999999</v>
      </c>
      <c r="M33" s="339">
        <v>-9764.6972095407582</v>
      </c>
      <c r="N33" s="339">
        <v>0</v>
      </c>
      <c r="O33" s="339">
        <v>-9573.1512095407579</v>
      </c>
      <c r="P33" s="339">
        <v>-191.54599999999999</v>
      </c>
      <c r="Q33" s="343"/>
      <c r="R33" s="343"/>
      <c r="S33" s="343"/>
      <c r="T33" s="343"/>
      <c r="U33" s="343"/>
      <c r="V33" s="343"/>
      <c r="W33" s="343"/>
    </row>
    <row r="34" spans="1:23" x14ac:dyDescent="0.25">
      <c r="A34" s="340"/>
      <c r="B34" s="441"/>
      <c r="C34" s="343" t="s">
        <v>692</v>
      </c>
      <c r="D34" s="345">
        <v>1850</v>
      </c>
      <c r="E34" s="339">
        <v>-7914.6972095407582</v>
      </c>
      <c r="F34" s="339">
        <v>0</v>
      </c>
      <c r="G34" s="339">
        <v>-7914.6972095407582</v>
      </c>
      <c r="H34" s="339">
        <v>-1850</v>
      </c>
      <c r="I34" s="339"/>
      <c r="J34" s="79"/>
      <c r="K34" s="79" t="s">
        <v>1607</v>
      </c>
      <c r="L34" s="345">
        <v>1850</v>
      </c>
      <c r="M34" s="339">
        <v>-7914.6972095407582</v>
      </c>
      <c r="N34" s="339">
        <v>0</v>
      </c>
      <c r="O34" s="339">
        <v>-7914.6972095407582</v>
      </c>
      <c r="P34" s="339">
        <v>-1850</v>
      </c>
      <c r="Q34" s="343"/>
      <c r="R34" s="343"/>
      <c r="S34" s="343"/>
      <c r="T34" s="343"/>
      <c r="U34" s="343"/>
      <c r="V34" s="343"/>
      <c r="W34" s="343"/>
    </row>
    <row r="35" spans="1:23" ht="13.5" customHeight="1" x14ac:dyDescent="0.25">
      <c r="A35" s="340"/>
      <c r="B35" s="1101"/>
      <c r="C35" s="343" t="s">
        <v>1597</v>
      </c>
      <c r="D35" s="346">
        <v>760</v>
      </c>
      <c r="E35" s="339">
        <v>-7154.6972095407582</v>
      </c>
      <c r="F35" s="339">
        <v>0</v>
      </c>
      <c r="G35" s="339">
        <v>-7154.6972095407582</v>
      </c>
      <c r="H35" s="339">
        <v>-760</v>
      </c>
      <c r="I35" s="339"/>
      <c r="J35" s="79"/>
      <c r="K35" s="343" t="s">
        <v>1608</v>
      </c>
      <c r="L35" s="346">
        <v>760</v>
      </c>
      <c r="M35" s="339">
        <v>-7154.6972095407582</v>
      </c>
      <c r="N35" s="339">
        <v>0</v>
      </c>
      <c r="O35" s="339">
        <v>-7154.6972095407582</v>
      </c>
      <c r="P35" s="339">
        <v>-760</v>
      </c>
      <c r="Q35" s="343"/>
      <c r="R35" s="343"/>
      <c r="S35" s="343"/>
      <c r="T35" s="343"/>
      <c r="U35" s="343"/>
      <c r="V35" s="343"/>
      <c r="W35" s="343"/>
    </row>
    <row r="36" spans="1:23" ht="13.5" customHeight="1" x14ac:dyDescent="0.25">
      <c r="A36" s="340"/>
      <c r="B36" s="1101"/>
      <c r="C36" s="79" t="s">
        <v>1598</v>
      </c>
      <c r="D36" s="342">
        <v>320</v>
      </c>
      <c r="E36" s="339">
        <v>-6834.6972095407582</v>
      </c>
      <c r="F36" s="339">
        <v>0</v>
      </c>
      <c r="G36" s="339">
        <v>-6834.6972095407582</v>
      </c>
      <c r="H36" s="339">
        <v>-320</v>
      </c>
      <c r="J36" s="79"/>
      <c r="K36" s="79" t="s">
        <v>1609</v>
      </c>
      <c r="L36" s="342">
        <v>320</v>
      </c>
      <c r="M36" s="339">
        <v>-6834.6972095407582</v>
      </c>
      <c r="N36" s="339">
        <v>0</v>
      </c>
      <c r="O36" s="339">
        <v>-6834.6972095407582</v>
      </c>
      <c r="P36" s="339">
        <v>-320</v>
      </c>
      <c r="Q36" s="343"/>
      <c r="R36" s="343"/>
      <c r="S36" s="343"/>
      <c r="T36" s="343"/>
      <c r="U36" s="343"/>
      <c r="V36" s="343"/>
      <c r="W36" s="343"/>
    </row>
    <row r="37" spans="1:23" x14ac:dyDescent="0.25">
      <c r="A37" s="340"/>
      <c r="B37" s="1101"/>
      <c r="C37" s="343" t="s">
        <v>1599</v>
      </c>
      <c r="D37" s="345">
        <v>301.10000000000002</v>
      </c>
      <c r="E37" s="339">
        <v>-6533.5972095407578</v>
      </c>
      <c r="F37" s="339">
        <v>0</v>
      </c>
      <c r="G37" s="339">
        <v>-6533.5972095407578</v>
      </c>
      <c r="H37" s="339">
        <v>-301.10000000000002</v>
      </c>
      <c r="I37" s="339"/>
      <c r="J37" s="79"/>
      <c r="K37" s="343" t="s">
        <v>1610</v>
      </c>
      <c r="L37" s="345">
        <v>301.10000000000002</v>
      </c>
      <c r="M37" s="339">
        <v>-6533.5972095407578</v>
      </c>
      <c r="N37" s="339">
        <v>0</v>
      </c>
      <c r="O37" s="339">
        <v>-6533.5972095407578</v>
      </c>
      <c r="P37" s="339">
        <v>-301.10000000000002</v>
      </c>
      <c r="Q37" s="346"/>
      <c r="R37" s="348"/>
      <c r="S37" s="345"/>
      <c r="T37" s="347"/>
      <c r="U37" s="343"/>
      <c r="V37" s="343"/>
      <c r="W37" s="343"/>
    </row>
    <row r="38" spans="1:23" x14ac:dyDescent="0.25">
      <c r="A38" s="340"/>
      <c r="B38" s="1101"/>
      <c r="C38" s="343" t="s">
        <v>1600</v>
      </c>
      <c r="D38" s="342">
        <v>238</v>
      </c>
      <c r="E38" s="339">
        <v>-6295.5972095407578</v>
      </c>
      <c r="F38" s="339">
        <v>0</v>
      </c>
      <c r="G38" s="339">
        <v>-6295.5972095407578</v>
      </c>
      <c r="H38" s="339">
        <v>-238</v>
      </c>
      <c r="I38" s="339"/>
      <c r="J38" s="79"/>
      <c r="K38" s="343" t="s">
        <v>1611</v>
      </c>
      <c r="L38" s="342">
        <v>238</v>
      </c>
      <c r="M38" s="339">
        <v>-6295.5972095407578</v>
      </c>
      <c r="N38" s="339">
        <v>0</v>
      </c>
      <c r="O38" s="339">
        <v>-6295.5972095407578</v>
      </c>
      <c r="P38" s="339">
        <v>-238</v>
      </c>
      <c r="Q38" s="346"/>
      <c r="R38" s="348"/>
      <c r="S38" s="342"/>
      <c r="T38" s="347"/>
      <c r="U38" s="343"/>
      <c r="V38" s="347"/>
      <c r="W38" s="343"/>
    </row>
    <row r="39" spans="1:23" x14ac:dyDescent="0.25">
      <c r="A39" s="340"/>
      <c r="B39" s="1101"/>
      <c r="C39" s="343" t="s">
        <v>1601</v>
      </c>
      <c r="D39" s="342">
        <v>158</v>
      </c>
      <c r="E39" s="339">
        <v>-6137.5972095407578</v>
      </c>
      <c r="F39" s="339">
        <v>0</v>
      </c>
      <c r="G39" s="339">
        <v>-6137.5972095407578</v>
      </c>
      <c r="H39" s="339">
        <v>-158</v>
      </c>
      <c r="I39" s="339"/>
      <c r="J39" s="79"/>
      <c r="K39" s="79" t="s">
        <v>1612</v>
      </c>
      <c r="L39" s="342">
        <v>158</v>
      </c>
      <c r="M39" s="339">
        <v>-6137.5972095407578</v>
      </c>
      <c r="N39" s="339">
        <v>0</v>
      </c>
      <c r="O39" s="339">
        <v>-6137.5972095407578</v>
      </c>
      <c r="P39" s="339">
        <v>-158</v>
      </c>
      <c r="Q39" s="346"/>
      <c r="R39" s="348"/>
      <c r="S39" s="346"/>
      <c r="T39" s="347"/>
      <c r="U39" s="343"/>
      <c r="V39" s="343"/>
      <c r="W39" s="343"/>
    </row>
    <row r="40" spans="1:23" x14ac:dyDescent="0.25">
      <c r="A40" s="340"/>
      <c r="B40" s="1101"/>
      <c r="C40" s="343" t="s">
        <v>1602</v>
      </c>
      <c r="D40" s="343">
        <v>72.2</v>
      </c>
      <c r="E40" s="339">
        <v>-6065.397209540758</v>
      </c>
      <c r="F40" s="339">
        <v>0</v>
      </c>
      <c r="G40" s="339">
        <v>-6065.397209540758</v>
      </c>
      <c r="H40" s="339">
        <v>-72.2</v>
      </c>
      <c r="I40" s="339"/>
      <c r="J40" s="79"/>
      <c r="K40" s="343" t="s">
        <v>1613</v>
      </c>
      <c r="L40" s="343">
        <v>72.2</v>
      </c>
      <c r="M40" s="339">
        <v>-6065.397209540758</v>
      </c>
      <c r="N40" s="339">
        <v>0</v>
      </c>
      <c r="O40" s="339">
        <v>-6065.397209540758</v>
      </c>
      <c r="P40" s="339">
        <v>-72.2</v>
      </c>
      <c r="Q40" s="343"/>
      <c r="R40" s="343"/>
      <c r="S40" s="343"/>
      <c r="T40" s="343"/>
      <c r="U40" s="343"/>
      <c r="V40" s="343"/>
      <c r="W40" s="343"/>
    </row>
    <row r="41" spans="1:23" x14ac:dyDescent="0.25">
      <c r="A41" s="340"/>
      <c r="B41" s="1101"/>
      <c r="C41" s="79" t="s">
        <v>322</v>
      </c>
      <c r="D41" s="346">
        <v>92.253209540757098</v>
      </c>
      <c r="E41" s="339">
        <v>-5973.1440000000011</v>
      </c>
      <c r="F41" s="339">
        <v>0</v>
      </c>
      <c r="G41" s="339">
        <v>-5973.1440000000011</v>
      </c>
      <c r="H41" s="339">
        <v>-92.253209540757098</v>
      </c>
      <c r="J41" s="79"/>
      <c r="K41" s="79" t="s">
        <v>161</v>
      </c>
      <c r="L41" s="346">
        <v>92.253209540757098</v>
      </c>
      <c r="M41" s="339">
        <v>-5973.1440000000011</v>
      </c>
      <c r="N41" s="339">
        <v>0</v>
      </c>
      <c r="O41" s="339">
        <v>-5973.1440000000011</v>
      </c>
      <c r="P41" s="339">
        <v>-92.253209540757098</v>
      </c>
      <c r="Q41" s="343"/>
      <c r="R41" s="343"/>
      <c r="S41" s="343"/>
      <c r="T41" s="343"/>
      <c r="U41" s="343"/>
      <c r="V41" s="343"/>
      <c r="W41" s="343"/>
    </row>
    <row r="42" spans="1:23" x14ac:dyDescent="0.25">
      <c r="A42" s="340"/>
      <c r="B42" s="349"/>
      <c r="C42" s="350" t="s">
        <v>532</v>
      </c>
      <c r="D42" s="351">
        <v>-5973.1440000000002</v>
      </c>
      <c r="E42" s="352">
        <v>-5973.1440000000011</v>
      </c>
      <c r="F42" s="352"/>
      <c r="G42" s="352"/>
      <c r="H42" s="352">
        <v>-5973.1440000000011</v>
      </c>
      <c r="I42" s="339"/>
      <c r="J42" s="339"/>
      <c r="K42" s="108" t="s">
        <v>1603</v>
      </c>
      <c r="L42" s="351">
        <v>-5973.1440000000002</v>
      </c>
      <c r="M42" s="352">
        <v>-5973.1440000000011</v>
      </c>
      <c r="N42" s="352"/>
      <c r="O42" s="352"/>
      <c r="P42" s="352">
        <v>-5973.1440000000011</v>
      </c>
    </row>
    <row r="43" spans="1:23" x14ac:dyDescent="0.25">
      <c r="B43" s="440"/>
      <c r="E43" s="343"/>
      <c r="F43" s="343"/>
      <c r="H43" s="863" t="s">
        <v>8</v>
      </c>
      <c r="I43" s="354"/>
      <c r="J43" s="354"/>
      <c r="M43" s="343"/>
      <c r="N43" s="343"/>
      <c r="P43" s="863" t="s">
        <v>105</v>
      </c>
    </row>
  </sheetData>
  <mergeCells count="4">
    <mergeCell ref="K2:P2"/>
    <mergeCell ref="C2:H2"/>
    <mergeCell ref="B31:B33"/>
    <mergeCell ref="B35:B4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Z63"/>
  <sheetViews>
    <sheetView showGridLines="0" zoomScale="80" zoomScaleNormal="80" workbookViewId="0">
      <selection activeCell="I34" sqref="I34"/>
    </sheetView>
  </sheetViews>
  <sheetFormatPr defaultColWidth="9.140625" defaultRowHeight="13.5" x14ac:dyDescent="0.25"/>
  <cols>
    <col min="1" max="1" width="7" style="331" customWidth="1"/>
    <col min="2" max="2" width="8.42578125" style="331" customWidth="1"/>
    <col min="3" max="3" width="54.42578125" style="331" bestFit="1" customWidth="1"/>
    <col min="4" max="5" width="11.140625" style="331" customWidth="1"/>
    <col min="6" max="11" width="9.140625" style="331"/>
    <col min="12" max="12" width="28" style="331" customWidth="1"/>
    <col min="13" max="16384" width="9.140625" style="331"/>
  </cols>
  <sheetData>
    <row r="2" spans="3:26" ht="14.25" thickBot="1" x14ac:dyDescent="0.3">
      <c r="C2" s="1100" t="s">
        <v>1042</v>
      </c>
      <c r="D2" s="1100"/>
      <c r="E2" s="1100"/>
      <c r="F2" s="1100"/>
      <c r="G2" s="1100"/>
      <c r="H2" s="1100"/>
      <c r="L2" s="589" t="s">
        <v>1026</v>
      </c>
      <c r="M2" s="589"/>
      <c r="N2" s="589"/>
      <c r="O2" s="589"/>
      <c r="P2" s="589"/>
      <c r="Q2" s="589"/>
    </row>
    <row r="3" spans="3:26" x14ac:dyDescent="0.25">
      <c r="I3" s="332"/>
      <c r="J3" s="332"/>
      <c r="K3" s="332"/>
    </row>
    <row r="4" spans="3:26" x14ac:dyDescent="0.25">
      <c r="C4" s="540"/>
      <c r="D4" s="601" t="s">
        <v>1015</v>
      </c>
      <c r="E4" s="601" t="s">
        <v>37</v>
      </c>
      <c r="F4" s="14"/>
      <c r="G4" s="14"/>
      <c r="H4" s="14"/>
      <c r="I4" s="14"/>
      <c r="J4" s="595"/>
      <c r="K4" s="595"/>
      <c r="L4" s="540"/>
      <c r="M4" s="601" t="s">
        <v>1029</v>
      </c>
      <c r="N4" s="601" t="s">
        <v>366</v>
      </c>
      <c r="O4" s="14"/>
      <c r="P4" s="14"/>
      <c r="Q4" s="14"/>
      <c r="R4" s="14"/>
      <c r="S4" s="595"/>
      <c r="T4" s="595"/>
      <c r="U4" s="595"/>
      <c r="V4" s="595"/>
      <c r="W4" s="595"/>
      <c r="X4" s="595"/>
      <c r="Y4" s="595"/>
      <c r="Z4" s="595"/>
    </row>
    <row r="5" spans="3:26" x14ac:dyDescent="0.25">
      <c r="C5" s="53"/>
      <c r="D5" s="52">
        <v>2021</v>
      </c>
      <c r="E5" s="52">
        <v>2021</v>
      </c>
      <c r="F5" s="14"/>
      <c r="G5" s="14"/>
      <c r="H5" s="14"/>
      <c r="I5" s="14"/>
      <c r="J5" s="595"/>
      <c r="K5" s="595"/>
      <c r="L5" s="53"/>
      <c r="M5" s="52">
        <v>2021</v>
      </c>
      <c r="N5" s="52">
        <v>2021</v>
      </c>
      <c r="O5" s="14"/>
      <c r="P5" s="14"/>
      <c r="Q5" s="14"/>
      <c r="R5" s="14"/>
      <c r="S5" s="595"/>
      <c r="T5" s="595"/>
      <c r="U5" s="595"/>
      <c r="V5" s="595"/>
      <c r="W5" s="595"/>
      <c r="X5" s="595"/>
      <c r="Y5" s="595"/>
      <c r="Z5" s="595"/>
    </row>
    <row r="6" spans="3:26" x14ac:dyDescent="0.25">
      <c r="C6" s="54" t="s">
        <v>1044</v>
      </c>
      <c r="D6" s="47">
        <v>175.12604239684484</v>
      </c>
      <c r="E6" s="47">
        <v>0.16445253715945865</v>
      </c>
      <c r="F6" s="14"/>
      <c r="G6" s="14"/>
      <c r="H6" s="14"/>
      <c r="I6" s="14"/>
      <c r="J6" s="595"/>
      <c r="K6" s="595"/>
      <c r="L6" s="54" t="s">
        <v>1043</v>
      </c>
      <c r="M6" s="47">
        <v>175.12604239684484</v>
      </c>
      <c r="N6" s="47">
        <v>0.16445253715945865</v>
      </c>
      <c r="O6" s="14"/>
      <c r="P6" s="14"/>
      <c r="Q6" s="14"/>
      <c r="R6" s="14"/>
      <c r="S6" s="595"/>
      <c r="T6" s="595"/>
      <c r="U6" s="595"/>
      <c r="V6" s="595"/>
      <c r="W6" s="595"/>
      <c r="X6" s="595"/>
      <c r="Y6" s="595"/>
      <c r="Z6" s="595"/>
    </row>
    <row r="7" spans="3:26" x14ac:dyDescent="0.25">
      <c r="C7" s="54" t="s">
        <v>1045</v>
      </c>
      <c r="D7" s="47">
        <v>253.54782476766863</v>
      </c>
      <c r="E7" s="47">
        <v>0.23809470312712422</v>
      </c>
      <c r="F7" s="14"/>
      <c r="G7" s="14"/>
      <c r="H7" s="14"/>
      <c r="I7" s="14"/>
      <c r="J7" s="595"/>
      <c r="K7" s="595"/>
      <c r="L7" s="54" t="s">
        <v>1038</v>
      </c>
      <c r="M7" s="47">
        <v>253.54782476766863</v>
      </c>
      <c r="N7" s="47">
        <v>0.23809470312712422</v>
      </c>
      <c r="O7" s="14"/>
      <c r="P7" s="14"/>
      <c r="Q7" s="14"/>
      <c r="R7" s="14"/>
      <c r="S7" s="595"/>
      <c r="T7" s="595"/>
      <c r="U7" s="595"/>
      <c r="V7" s="595"/>
      <c r="W7" s="595"/>
      <c r="X7" s="595"/>
      <c r="Y7" s="595"/>
      <c r="Z7" s="595"/>
    </row>
    <row r="8" spans="3:26" x14ac:dyDescent="0.25">
      <c r="C8" s="54" t="s">
        <v>1016</v>
      </c>
      <c r="D8" s="47">
        <v>1299.4330626296087</v>
      </c>
      <c r="E8" s="47">
        <v>1.2202357861435631</v>
      </c>
      <c r="F8" s="14"/>
      <c r="G8" s="14"/>
      <c r="H8" s="14"/>
      <c r="I8" s="14"/>
      <c r="J8" s="595"/>
      <c r="K8" s="595"/>
      <c r="L8" s="54" t="s">
        <v>1035</v>
      </c>
      <c r="M8" s="47">
        <v>1299.4330626296087</v>
      </c>
      <c r="N8" s="47">
        <v>1.2202357861435631</v>
      </c>
      <c r="O8" s="14"/>
      <c r="P8" s="14"/>
      <c r="Q8" s="14"/>
      <c r="R8" s="14"/>
      <c r="S8" s="595"/>
      <c r="T8" s="595"/>
      <c r="U8" s="595"/>
      <c r="V8" s="595"/>
      <c r="W8" s="595"/>
      <c r="X8" s="595"/>
      <c r="Y8" s="595"/>
      <c r="Z8" s="595"/>
    </row>
    <row r="9" spans="3:26" x14ac:dyDescent="0.25">
      <c r="C9" s="54" t="s">
        <v>1017</v>
      </c>
      <c r="D9" s="47">
        <v>55.445626408394297</v>
      </c>
      <c r="E9" s="47">
        <v>5.2066350683547473E-2</v>
      </c>
      <c r="F9" s="14"/>
      <c r="G9" s="14"/>
      <c r="H9" s="14"/>
      <c r="I9" s="14"/>
      <c r="J9" s="595"/>
      <c r="K9" s="595"/>
      <c r="L9" s="54" t="s">
        <v>1037</v>
      </c>
      <c r="M9" s="47">
        <v>55.445626408394297</v>
      </c>
      <c r="N9" s="47">
        <v>5.2066350683547473E-2</v>
      </c>
      <c r="O9" s="14"/>
      <c r="P9" s="14"/>
      <c r="Q9" s="14"/>
      <c r="R9" s="14"/>
      <c r="S9" s="595"/>
      <c r="T9" s="595"/>
      <c r="U9" s="595"/>
      <c r="V9" s="595"/>
      <c r="W9" s="595"/>
      <c r="X9" s="595"/>
      <c r="Y9" s="595"/>
      <c r="Z9" s="595"/>
    </row>
    <row r="10" spans="3:26" x14ac:dyDescent="0.25">
      <c r="C10" s="54" t="s">
        <v>1018</v>
      </c>
      <c r="D10" s="47">
        <v>41.81650888899776</v>
      </c>
      <c r="E10" s="47">
        <v>3.9267894642211323E-2</v>
      </c>
      <c r="F10" s="14"/>
      <c r="G10" s="14"/>
      <c r="H10" s="14"/>
      <c r="I10" s="14"/>
      <c r="J10" s="595"/>
      <c r="K10" s="595"/>
      <c r="L10" s="54" t="s">
        <v>1036</v>
      </c>
      <c r="M10" s="47">
        <v>41.81650888899776</v>
      </c>
      <c r="N10" s="47">
        <v>3.9267894642211323E-2</v>
      </c>
      <c r="O10" s="14"/>
      <c r="P10" s="14"/>
      <c r="Q10" s="14"/>
      <c r="R10" s="14"/>
      <c r="S10" s="595"/>
      <c r="T10" s="595"/>
      <c r="U10" s="595"/>
      <c r="V10" s="595"/>
      <c r="W10" s="595"/>
      <c r="X10" s="595"/>
      <c r="Y10" s="595"/>
      <c r="Z10" s="595"/>
    </row>
    <row r="11" spans="3:26" x14ac:dyDescent="0.25">
      <c r="C11" s="52" t="s">
        <v>1019</v>
      </c>
      <c r="D11" s="600">
        <v>1825.3690650915141</v>
      </c>
      <c r="E11" s="600">
        <v>1.7141172717559043</v>
      </c>
      <c r="F11" s="14"/>
      <c r="G11" s="14"/>
      <c r="H11" s="14"/>
      <c r="I11" s="14"/>
      <c r="J11" s="595"/>
      <c r="K11" s="595"/>
      <c r="L11" s="52" t="s">
        <v>1040</v>
      </c>
      <c r="M11" s="600">
        <v>1825.3690650915141</v>
      </c>
      <c r="N11" s="600">
        <v>1.7141172717559043</v>
      </c>
      <c r="O11" s="14"/>
      <c r="P11" s="14"/>
      <c r="Q11" s="14"/>
      <c r="R11" s="14"/>
      <c r="S11" s="595"/>
      <c r="T11" s="595"/>
      <c r="U11" s="595"/>
      <c r="V11" s="595"/>
      <c r="W11" s="595"/>
      <c r="X11" s="595"/>
      <c r="Y11" s="595"/>
      <c r="Z11" s="595"/>
    </row>
    <row r="12" spans="3:26" x14ac:dyDescent="0.25">
      <c r="C12" s="14"/>
      <c r="D12" s="14"/>
      <c r="E12" s="14"/>
      <c r="F12" s="14"/>
      <c r="G12" s="14"/>
      <c r="H12" s="14"/>
      <c r="I12" s="14"/>
      <c r="J12" s="595"/>
      <c r="K12" s="595"/>
      <c r="L12" s="14"/>
      <c r="M12" s="14"/>
      <c r="N12" s="14"/>
      <c r="O12" s="14"/>
      <c r="P12" s="14"/>
      <c r="Q12" s="14"/>
      <c r="R12" s="14"/>
      <c r="S12" s="595"/>
      <c r="T12" s="595"/>
      <c r="U12" s="595"/>
      <c r="V12" s="595"/>
      <c r="W12" s="595"/>
      <c r="X12" s="595"/>
      <c r="Y12" s="595"/>
      <c r="Z12" s="595"/>
    </row>
    <row r="13" spans="3:26" x14ac:dyDescent="0.25">
      <c r="C13" s="596" t="s">
        <v>1023</v>
      </c>
      <c r="D13" s="598" t="s">
        <v>1020</v>
      </c>
      <c r="E13" s="598" t="s">
        <v>1022</v>
      </c>
      <c r="F13" s="598" t="s">
        <v>1021</v>
      </c>
      <c r="G13" s="598" t="s">
        <v>921</v>
      </c>
      <c r="H13" s="14"/>
      <c r="I13" s="14"/>
      <c r="J13" s="595"/>
      <c r="K13" s="595"/>
      <c r="L13" s="596" t="s">
        <v>1034</v>
      </c>
      <c r="M13" s="598" t="s">
        <v>1033</v>
      </c>
      <c r="N13" s="598" t="s">
        <v>1030</v>
      </c>
      <c r="O13" s="598" t="s">
        <v>1031</v>
      </c>
      <c r="P13" s="598" t="s">
        <v>1032</v>
      </c>
      <c r="Q13" s="14"/>
      <c r="R13" s="14"/>
      <c r="S13" s="595"/>
      <c r="T13" s="595"/>
      <c r="U13" s="595"/>
      <c r="V13" s="595"/>
      <c r="W13" s="595"/>
      <c r="X13" s="595"/>
      <c r="Y13" s="595"/>
      <c r="Z13" s="595"/>
    </row>
    <row r="14" spans="3:26" x14ac:dyDescent="0.25">
      <c r="C14" s="54" t="s">
        <v>1015</v>
      </c>
      <c r="D14" s="597">
        <v>306.71582970610052</v>
      </c>
      <c r="E14" s="597">
        <v>123.78718258046332</v>
      </c>
      <c r="F14" s="597">
        <v>86.504237448187283</v>
      </c>
      <c r="G14" s="597">
        <v>-88.333382570237703</v>
      </c>
      <c r="H14" s="14"/>
      <c r="I14" s="14"/>
      <c r="J14" s="595"/>
      <c r="K14" s="595"/>
      <c r="L14" s="54" t="s">
        <v>1029</v>
      </c>
      <c r="M14" s="597">
        <v>356.08141008292949</v>
      </c>
      <c r="N14" s="597">
        <v>104.21413587188049</v>
      </c>
      <c r="O14" s="597">
        <v>91.497306847079074</v>
      </c>
      <c r="P14" s="597">
        <v>-73.261011424568011</v>
      </c>
      <c r="Q14" s="14"/>
      <c r="R14" s="14"/>
      <c r="S14" s="595"/>
      <c r="T14" s="595"/>
      <c r="U14" s="595"/>
      <c r="V14" s="595"/>
      <c r="W14" s="595"/>
      <c r="X14" s="595"/>
      <c r="Y14" s="595"/>
      <c r="Z14" s="595"/>
    </row>
    <row r="15" spans="3:26" x14ac:dyDescent="0.25">
      <c r="C15" s="53" t="s">
        <v>37</v>
      </c>
      <c r="D15" s="473">
        <v>0.28802224781529945</v>
      </c>
      <c r="E15" s="473">
        <v>0.11624265565853445</v>
      </c>
      <c r="F15" s="473">
        <v>8.1232015117215686E-2</v>
      </c>
      <c r="G15" s="473">
        <v>-8.2949678304466812E-2</v>
      </c>
      <c r="H15" s="14"/>
      <c r="I15" s="14"/>
      <c r="J15" s="595"/>
      <c r="K15" s="595"/>
      <c r="L15" s="53" t="s">
        <v>366</v>
      </c>
      <c r="M15" s="473">
        <v>0.33437911644664919</v>
      </c>
      <c r="N15" s="473">
        <v>9.7862538417758868E-2</v>
      </c>
      <c r="O15" s="473">
        <v>8.5920769111897402E-2</v>
      </c>
      <c r="P15" s="473">
        <v>-6.8795931425989665E-2</v>
      </c>
      <c r="Q15" s="14"/>
      <c r="R15" s="14"/>
      <c r="S15" s="595"/>
      <c r="T15" s="595"/>
      <c r="U15" s="595"/>
      <c r="V15" s="595"/>
      <c r="W15" s="595"/>
      <c r="X15" s="595"/>
      <c r="Y15" s="595"/>
      <c r="Z15" s="595"/>
    </row>
    <row r="16" spans="3:26" x14ac:dyDescent="0.25">
      <c r="D16" s="599"/>
      <c r="E16" s="599"/>
      <c r="F16" s="599"/>
      <c r="G16" s="599"/>
      <c r="H16" s="14"/>
      <c r="I16" s="14"/>
      <c r="J16" s="595"/>
      <c r="K16" s="595"/>
      <c r="M16" s="599"/>
      <c r="N16" s="599"/>
      <c r="O16" s="599"/>
      <c r="P16" s="599"/>
      <c r="Q16" s="14"/>
      <c r="R16" s="14"/>
      <c r="S16" s="595"/>
      <c r="T16" s="595"/>
      <c r="U16" s="595"/>
      <c r="V16" s="595"/>
      <c r="W16" s="595"/>
      <c r="X16" s="595"/>
      <c r="Y16" s="595"/>
      <c r="Z16" s="595"/>
    </row>
    <row r="17" spans="3:26" x14ac:dyDescent="0.25">
      <c r="C17" s="596" t="s">
        <v>1024</v>
      </c>
      <c r="D17" s="598" t="s">
        <v>1046</v>
      </c>
      <c r="E17" s="598" t="s">
        <v>1022</v>
      </c>
      <c r="F17" s="598" t="s">
        <v>921</v>
      </c>
      <c r="G17" s="319"/>
      <c r="H17" s="14"/>
      <c r="I17" s="14"/>
      <c r="J17" s="595"/>
      <c r="K17" s="595"/>
      <c r="L17" s="596" t="s">
        <v>1035</v>
      </c>
      <c r="M17" s="598" t="s">
        <v>1047</v>
      </c>
      <c r="N17" s="598" t="s">
        <v>1030</v>
      </c>
      <c r="O17" s="598" t="s">
        <v>1032</v>
      </c>
      <c r="P17" s="319"/>
      <c r="Q17" s="14"/>
      <c r="R17" s="14"/>
      <c r="S17" s="595"/>
      <c r="T17" s="595"/>
      <c r="U17" s="595"/>
      <c r="V17" s="595"/>
      <c r="W17" s="595"/>
      <c r="X17" s="595"/>
      <c r="Y17" s="595"/>
      <c r="Z17" s="595"/>
    </row>
    <row r="18" spans="3:26" x14ac:dyDescent="0.25">
      <c r="C18" s="54" t="s">
        <v>1015</v>
      </c>
      <c r="D18" s="597">
        <v>756.6629365130741</v>
      </c>
      <c r="E18" s="597">
        <v>413.57860742650166</v>
      </c>
      <c r="F18" s="597">
        <v>57.56990754910283</v>
      </c>
      <c r="G18" s="319"/>
      <c r="H18" s="14"/>
      <c r="I18" s="14"/>
      <c r="J18" s="595"/>
      <c r="K18" s="595"/>
      <c r="L18" s="54" t="s">
        <v>1029</v>
      </c>
      <c r="M18" s="597">
        <v>233.10629666206657</v>
      </c>
      <c r="N18" s="597">
        <v>76.194367935628463</v>
      </c>
      <c r="O18" s="597">
        <v>21.970812249949809</v>
      </c>
      <c r="P18" s="319"/>
      <c r="Q18" s="14"/>
      <c r="R18" s="14"/>
      <c r="S18" s="595"/>
      <c r="T18" s="595"/>
      <c r="U18" s="595"/>
      <c r="V18" s="595"/>
      <c r="W18" s="595"/>
      <c r="X18" s="595"/>
      <c r="Y18" s="595"/>
      <c r="Z18" s="595"/>
    </row>
    <row r="19" spans="3:26" x14ac:dyDescent="0.25">
      <c r="C19" s="53" t="s">
        <v>37</v>
      </c>
      <c r="D19" s="473">
        <v>0.7105461756631537</v>
      </c>
      <c r="E19" s="473">
        <v>0.38837199981965281</v>
      </c>
      <c r="F19" s="473">
        <v>5.4061162068811786E-2</v>
      </c>
      <c r="G19" s="590"/>
      <c r="H19" s="14"/>
      <c r="I19" s="14"/>
      <c r="J19" s="595"/>
      <c r="K19" s="595"/>
      <c r="L19" s="53" t="s">
        <v>366</v>
      </c>
      <c r="M19" s="473">
        <v>0.21889903631267671</v>
      </c>
      <c r="N19" s="473">
        <v>7.155050701072177E-2</v>
      </c>
      <c r="O19" s="473">
        <v>2.0631744819372775E-2</v>
      </c>
      <c r="P19" s="590"/>
      <c r="Q19" s="14"/>
      <c r="R19" s="14"/>
      <c r="S19" s="595"/>
      <c r="T19" s="595"/>
      <c r="U19" s="595"/>
      <c r="V19" s="595"/>
      <c r="W19" s="595"/>
      <c r="X19" s="595"/>
      <c r="Y19" s="595"/>
      <c r="Z19" s="595"/>
    </row>
    <row r="20" spans="3:26" x14ac:dyDescent="0.25">
      <c r="G20" s="14"/>
      <c r="H20" s="14"/>
      <c r="I20" s="14"/>
      <c r="J20" s="595"/>
      <c r="K20" s="595"/>
      <c r="P20" s="14"/>
      <c r="Q20" s="14"/>
      <c r="R20" s="14"/>
      <c r="S20" s="595"/>
      <c r="T20" s="595"/>
      <c r="U20" s="595"/>
      <c r="V20" s="595"/>
      <c r="W20" s="595"/>
      <c r="X20" s="595"/>
      <c r="Y20" s="595"/>
      <c r="Z20" s="595"/>
    </row>
    <row r="21" spans="3:26" x14ac:dyDescent="0.25">
      <c r="G21" s="14"/>
      <c r="H21" s="14"/>
      <c r="I21" s="14"/>
      <c r="J21" s="595"/>
      <c r="K21" s="595"/>
      <c r="P21" s="14"/>
      <c r="Q21" s="14"/>
      <c r="R21" s="14"/>
      <c r="S21" s="595"/>
      <c r="T21" s="595"/>
      <c r="U21" s="595"/>
      <c r="V21" s="595"/>
      <c r="W21" s="595"/>
      <c r="X21" s="595"/>
      <c r="Y21" s="595"/>
      <c r="Z21" s="595"/>
    </row>
    <row r="22" spans="3:26" x14ac:dyDescent="0.25">
      <c r="C22" s="14"/>
      <c r="D22" s="14"/>
      <c r="E22" s="14"/>
      <c r="F22" s="14"/>
      <c r="G22" s="14"/>
      <c r="I22" s="14"/>
      <c r="J22" s="595"/>
      <c r="K22" s="595"/>
      <c r="L22" s="14"/>
      <c r="M22" s="14"/>
      <c r="N22" s="14"/>
      <c r="O22" s="14"/>
      <c r="P22" s="14"/>
      <c r="Q22" s="14"/>
      <c r="R22" s="14"/>
      <c r="S22" s="595"/>
      <c r="T22" s="595"/>
      <c r="U22" s="595"/>
      <c r="V22" s="595"/>
      <c r="W22" s="595"/>
      <c r="X22" s="595"/>
      <c r="Y22" s="595"/>
      <c r="Z22" s="595"/>
    </row>
    <row r="23" spans="3:26" x14ac:dyDescent="0.25">
      <c r="C23" s="14"/>
      <c r="D23" s="14"/>
      <c r="E23" s="14"/>
      <c r="F23" s="14"/>
      <c r="G23" s="14"/>
      <c r="I23" s="14"/>
      <c r="J23" s="595"/>
      <c r="K23" s="595"/>
      <c r="L23" s="14"/>
      <c r="M23" s="14"/>
      <c r="N23" s="14"/>
      <c r="O23" s="14"/>
      <c r="P23" s="14"/>
      <c r="Q23" s="14"/>
      <c r="R23" s="14"/>
      <c r="S23" s="595"/>
      <c r="T23" s="595"/>
      <c r="U23" s="595"/>
      <c r="V23" s="595"/>
      <c r="W23" s="595"/>
      <c r="X23" s="595"/>
      <c r="Y23" s="595"/>
      <c r="Z23" s="595"/>
    </row>
    <row r="24" spans="3:26" x14ac:dyDescent="0.25">
      <c r="C24" s="14"/>
      <c r="D24" s="14"/>
      <c r="E24" s="14"/>
      <c r="F24" s="14"/>
      <c r="G24" s="14"/>
      <c r="H24" s="14"/>
      <c r="I24" s="14"/>
      <c r="J24" s="595"/>
      <c r="K24" s="595"/>
      <c r="L24" s="14"/>
      <c r="M24" s="14"/>
      <c r="N24" s="14"/>
      <c r="O24" s="14"/>
      <c r="P24" s="14"/>
      <c r="Q24" s="14"/>
      <c r="R24" s="14"/>
      <c r="S24" s="595"/>
      <c r="T24" s="595"/>
      <c r="U24" s="595"/>
      <c r="V24" s="595"/>
      <c r="W24" s="595"/>
      <c r="X24" s="595"/>
      <c r="Y24" s="595"/>
      <c r="Z24" s="595"/>
    </row>
    <row r="25" spans="3:26" x14ac:dyDescent="0.25">
      <c r="C25" s="14"/>
      <c r="D25" s="14"/>
      <c r="E25" s="14"/>
      <c r="F25" s="14"/>
      <c r="G25" s="14"/>
      <c r="H25" s="14"/>
      <c r="I25" s="14"/>
      <c r="J25" s="595"/>
      <c r="K25" s="595"/>
      <c r="L25" s="14"/>
      <c r="M25" s="14"/>
      <c r="N25" s="14"/>
      <c r="O25" s="14"/>
      <c r="P25" s="14"/>
      <c r="Q25" s="14"/>
      <c r="R25" s="14"/>
      <c r="S25" s="595"/>
      <c r="T25" s="595"/>
      <c r="U25" s="595"/>
      <c r="V25" s="595"/>
      <c r="W25" s="595"/>
      <c r="X25" s="595"/>
      <c r="Y25" s="595"/>
      <c r="Z25" s="595"/>
    </row>
    <row r="26" spans="3:26" x14ac:dyDescent="0.25">
      <c r="C26" s="14"/>
      <c r="D26" s="14"/>
      <c r="E26" s="14"/>
      <c r="F26" s="14"/>
      <c r="G26" s="14"/>
      <c r="H26" s="14"/>
      <c r="I26" s="14"/>
      <c r="J26" s="595"/>
      <c r="K26" s="595"/>
      <c r="L26" s="14"/>
      <c r="M26" s="14"/>
      <c r="N26" s="14"/>
      <c r="O26" s="14"/>
      <c r="P26" s="14"/>
      <c r="Q26" s="14"/>
      <c r="R26" s="14"/>
      <c r="S26" s="595"/>
      <c r="T26" s="595"/>
      <c r="U26" s="595"/>
      <c r="V26" s="595"/>
      <c r="W26" s="595"/>
      <c r="X26" s="595"/>
      <c r="Y26" s="595"/>
      <c r="Z26" s="595"/>
    </row>
    <row r="62" spans="5:15" x14ac:dyDescent="0.25">
      <c r="E62" s="636" t="s">
        <v>8</v>
      </c>
    </row>
    <row r="63" spans="5:15" x14ac:dyDescent="0.25">
      <c r="O63" s="614" t="s">
        <v>105</v>
      </c>
    </row>
  </sheetData>
  <mergeCells count="1">
    <mergeCell ref="C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A1:AH125"/>
  <sheetViews>
    <sheetView showGridLines="0" zoomScale="80" zoomScaleNormal="80" workbookViewId="0">
      <pane xSplit="3" ySplit="6" topLeftCell="P33" activePane="bottomRight" state="frozen"/>
      <selection pane="topRight" activeCell="D1" sqref="D1"/>
      <selection pane="bottomLeft" activeCell="A7" sqref="A7"/>
      <selection pane="bottomRight" activeCell="V46" sqref="V46"/>
    </sheetView>
  </sheetViews>
  <sheetFormatPr defaultColWidth="9.140625" defaultRowHeight="12" x14ac:dyDescent="0.2"/>
  <cols>
    <col min="1" max="1" width="43.42578125" style="159" bestFit="1" customWidth="1"/>
    <col min="2" max="2" width="50" style="159" bestFit="1" customWidth="1"/>
    <col min="3" max="3" width="11.5703125" style="159" bestFit="1" customWidth="1"/>
    <col min="4" max="12" width="9.42578125" style="159" bestFit="1" customWidth="1"/>
    <col min="13" max="13" width="7.5703125" style="159" bestFit="1" customWidth="1"/>
    <col min="14" max="14" width="9.5703125" style="159" bestFit="1" customWidth="1"/>
    <col min="15" max="15" width="7.5703125" style="159" bestFit="1" customWidth="1"/>
    <col min="16" max="16" width="9.42578125" style="159" customWidth="1"/>
    <col min="17" max="17" width="8.42578125" style="159" customWidth="1"/>
    <col min="18" max="18" width="9.42578125" style="159" customWidth="1"/>
    <col min="19" max="19" width="7.5703125" style="159" customWidth="1"/>
    <col min="20" max="20" width="9" style="159" customWidth="1"/>
    <col min="21" max="25" width="9.5703125" style="159" customWidth="1"/>
    <col min="26" max="26" width="10.42578125" style="159" customWidth="1"/>
    <col min="27" max="29" width="7.5703125" style="159" bestFit="1" customWidth="1"/>
    <col min="30" max="30" width="49.5703125" style="159" customWidth="1"/>
    <col min="31" max="16384" width="9.140625" style="159"/>
  </cols>
  <sheetData>
    <row r="1" spans="1:34" s="158" customFormat="1" ht="13.5" x14ac:dyDescent="0.25">
      <c r="A1" s="152"/>
      <c r="B1" s="152"/>
    </row>
    <row r="2" spans="1:34" ht="24.75" customHeight="1" x14ac:dyDescent="0.2">
      <c r="T2" s="308"/>
      <c r="U2" s="306"/>
      <c r="V2" s="306"/>
      <c r="W2" s="306"/>
      <c r="X2" s="306"/>
      <c r="Y2" s="567"/>
      <c r="AA2" s="1066"/>
      <c r="AB2" s="1066"/>
      <c r="AC2" s="1066"/>
      <c r="AD2" s="1066"/>
    </row>
    <row r="3" spans="1:34" ht="40.5" x14ac:dyDescent="0.2">
      <c r="A3" s="160" t="s">
        <v>441</v>
      </c>
      <c r="B3" s="160"/>
      <c r="C3" s="160"/>
      <c r="D3" s="161"/>
      <c r="E3" s="161"/>
      <c r="F3" s="161"/>
      <c r="G3" s="161"/>
      <c r="H3" s="161"/>
      <c r="I3" s="161"/>
      <c r="J3" s="161"/>
      <c r="K3" s="161"/>
      <c r="L3" s="161"/>
      <c r="M3" s="161"/>
      <c r="N3" s="161"/>
      <c r="O3" s="161"/>
      <c r="P3" s="161"/>
      <c r="Q3" s="161"/>
      <c r="R3" s="161"/>
      <c r="S3" s="161"/>
      <c r="T3" s="161"/>
      <c r="U3" s="307"/>
      <c r="V3" s="307"/>
      <c r="W3" s="307"/>
      <c r="X3" s="307"/>
      <c r="Y3" s="307"/>
      <c r="AA3" s="1061" t="s">
        <v>351</v>
      </c>
      <c r="AB3" s="1062"/>
      <c r="AC3" s="1063"/>
    </row>
    <row r="4" spans="1:34" ht="13.5" x14ac:dyDescent="0.2">
      <c r="A4" s="162"/>
      <c r="B4" s="162"/>
      <c r="C4" s="1064" t="s">
        <v>411</v>
      </c>
      <c r="D4" s="163">
        <v>2008</v>
      </c>
      <c r="E4" s="163">
        <v>2009</v>
      </c>
      <c r="F4" s="163">
        <v>2010</v>
      </c>
      <c r="G4" s="164">
        <v>2011</v>
      </c>
      <c r="H4" s="165">
        <v>2012</v>
      </c>
      <c r="I4" s="165">
        <v>2013</v>
      </c>
      <c r="J4" s="165">
        <v>2014</v>
      </c>
      <c r="K4" s="165">
        <v>2015</v>
      </c>
      <c r="L4" s="165">
        <v>2016</v>
      </c>
      <c r="M4" s="165">
        <v>2017</v>
      </c>
      <c r="N4" s="165">
        <v>2017</v>
      </c>
      <c r="O4" s="165">
        <v>2018</v>
      </c>
      <c r="P4" s="165">
        <v>2018</v>
      </c>
      <c r="Q4" s="165">
        <v>2019</v>
      </c>
      <c r="R4" s="165">
        <v>2019</v>
      </c>
      <c r="S4" s="165">
        <v>2020</v>
      </c>
      <c r="T4" s="165">
        <v>2020</v>
      </c>
      <c r="U4" s="165">
        <v>2021</v>
      </c>
      <c r="V4" s="165">
        <v>2022</v>
      </c>
      <c r="W4" s="165">
        <v>2023</v>
      </c>
      <c r="X4" s="165">
        <v>2024</v>
      </c>
      <c r="Y4" s="165">
        <v>2025</v>
      </c>
      <c r="AA4" s="165">
        <v>2022</v>
      </c>
      <c r="AB4" s="165">
        <v>2023</v>
      </c>
      <c r="AC4" s="165">
        <v>2024</v>
      </c>
    </row>
    <row r="5" spans="1:34" ht="27" x14ac:dyDescent="0.2">
      <c r="A5" s="162"/>
      <c r="B5" s="162"/>
      <c r="C5" s="1064"/>
      <c r="D5" s="166" t="s">
        <v>11</v>
      </c>
      <c r="E5" s="166" t="s">
        <v>11</v>
      </c>
      <c r="F5" s="166" t="s">
        <v>11</v>
      </c>
      <c r="G5" s="167" t="s">
        <v>11</v>
      </c>
      <c r="H5" s="167" t="s">
        <v>11</v>
      </c>
      <c r="I5" s="167" t="s">
        <v>11</v>
      </c>
      <c r="J5" s="167" t="s">
        <v>218</v>
      </c>
      <c r="K5" s="167" t="s">
        <v>218</v>
      </c>
      <c r="L5" s="167" t="s">
        <v>11</v>
      </c>
      <c r="M5" s="167" t="s">
        <v>211</v>
      </c>
      <c r="N5" s="167" t="s">
        <v>11</v>
      </c>
      <c r="O5" s="167" t="s">
        <v>211</v>
      </c>
      <c r="P5" s="167" t="s">
        <v>11</v>
      </c>
      <c r="Q5" s="167" t="s">
        <v>219</v>
      </c>
      <c r="R5" s="167" t="s">
        <v>11</v>
      </c>
      <c r="S5" s="167" t="s">
        <v>219</v>
      </c>
      <c r="T5" s="167" t="s">
        <v>11</v>
      </c>
      <c r="U5" s="167" t="s">
        <v>11</v>
      </c>
      <c r="V5" s="167" t="s">
        <v>39</v>
      </c>
      <c r="W5" s="167" t="s">
        <v>633</v>
      </c>
      <c r="X5" s="167" t="s">
        <v>633</v>
      </c>
      <c r="Y5" s="167" t="s">
        <v>633</v>
      </c>
      <c r="AA5" s="167"/>
      <c r="AB5" s="167"/>
      <c r="AC5" s="167"/>
    </row>
    <row r="6" spans="1:34" ht="13.5" x14ac:dyDescent="0.2">
      <c r="A6" s="168"/>
      <c r="B6" s="168"/>
      <c r="C6" s="1064"/>
      <c r="D6" s="163" t="s">
        <v>352</v>
      </c>
      <c r="E6" s="163" t="s">
        <v>352</v>
      </c>
      <c r="F6" s="163" t="s">
        <v>352</v>
      </c>
      <c r="G6" s="163" t="s">
        <v>352</v>
      </c>
      <c r="H6" s="163" t="s">
        <v>352</v>
      </c>
      <c r="I6" s="163" t="s">
        <v>352</v>
      </c>
      <c r="J6" s="164" t="s">
        <v>352</v>
      </c>
      <c r="K6" s="164" t="s">
        <v>352</v>
      </c>
      <c r="L6" s="164" t="s">
        <v>352</v>
      </c>
      <c r="M6" s="164" t="s">
        <v>353</v>
      </c>
      <c r="N6" s="164" t="s">
        <v>352</v>
      </c>
      <c r="O6" s="164" t="s">
        <v>353</v>
      </c>
      <c r="P6" s="164" t="s">
        <v>352</v>
      </c>
      <c r="Q6" s="164" t="s">
        <v>353</v>
      </c>
      <c r="R6" s="164" t="s">
        <v>352</v>
      </c>
      <c r="S6" s="164" t="s">
        <v>353</v>
      </c>
      <c r="T6" s="164" t="s">
        <v>352</v>
      </c>
      <c r="U6" s="164" t="s">
        <v>352</v>
      </c>
      <c r="V6" s="164" t="s">
        <v>632</v>
      </c>
      <c r="W6" s="164" t="s">
        <v>632</v>
      </c>
      <c r="X6" s="164" t="s">
        <v>632</v>
      </c>
      <c r="Y6" s="164" t="s">
        <v>632</v>
      </c>
      <c r="AA6" s="164" t="s">
        <v>354</v>
      </c>
      <c r="AB6" s="164" t="s">
        <v>354</v>
      </c>
      <c r="AC6" s="164" t="s">
        <v>354</v>
      </c>
    </row>
    <row r="7" spans="1:34" ht="13.5" x14ac:dyDescent="0.2">
      <c r="A7" s="169" t="s">
        <v>212</v>
      </c>
      <c r="B7" s="169" t="s">
        <v>355</v>
      </c>
      <c r="C7" s="1064"/>
      <c r="D7" s="170">
        <f t="shared" ref="D7:L7" si="0">D9+D29+D34+D41</f>
        <v>23643.786999999997</v>
      </c>
      <c r="E7" s="170">
        <f t="shared" si="0"/>
        <v>23239.9</v>
      </c>
      <c r="F7" s="170">
        <f t="shared" si="0"/>
        <v>23659.918000000001</v>
      </c>
      <c r="G7" s="170">
        <f t="shared" si="0"/>
        <v>26339.778000000006</v>
      </c>
      <c r="H7" s="170">
        <f t="shared" si="0"/>
        <v>26893.902000000002</v>
      </c>
      <c r="I7" s="170">
        <f t="shared" si="0"/>
        <v>29307.414000000004</v>
      </c>
      <c r="J7" s="170">
        <f t="shared" si="0"/>
        <v>30637.581000000006</v>
      </c>
      <c r="K7" s="170">
        <f t="shared" si="0"/>
        <v>34361.153999999995</v>
      </c>
      <c r="L7" s="170">
        <f t="shared" si="0"/>
        <v>32564.998999999996</v>
      </c>
      <c r="M7" s="171">
        <v>33450.130000000005</v>
      </c>
      <c r="N7" s="170">
        <f t="shared" ref="N7:T7" si="1">N9+N29+N34+N41</f>
        <v>34260.505000000005</v>
      </c>
      <c r="O7" s="170">
        <f t="shared" si="1"/>
        <v>34432.272000000004</v>
      </c>
      <c r="P7" s="170">
        <f t="shared" si="1"/>
        <v>36560.161</v>
      </c>
      <c r="Q7" s="170">
        <f t="shared" si="1"/>
        <v>37216.334999999999</v>
      </c>
      <c r="R7" s="170">
        <f t="shared" si="1"/>
        <v>37022.073000000004</v>
      </c>
      <c r="S7" s="170">
        <f t="shared" si="1"/>
        <v>38845.466999999997</v>
      </c>
      <c r="T7" s="170">
        <f t="shared" si="1"/>
        <v>36694.838000000003</v>
      </c>
      <c r="U7" s="170">
        <f t="shared" ref="U7:V7" si="2">U9+U29+U34+U41</f>
        <v>39512.244000000006</v>
      </c>
      <c r="V7" s="170">
        <f t="shared" si="2"/>
        <v>42810.103000000003</v>
      </c>
      <c r="W7" s="170">
        <f t="shared" ref="W7:X7" si="3">W9+W29+W34+W41</f>
        <v>48086.631000000001</v>
      </c>
      <c r="X7" s="170">
        <f t="shared" si="3"/>
        <v>47504.335299999999</v>
      </c>
      <c r="Y7" s="170">
        <f t="shared" ref="Y7" si="4">Y9+Y29+Y34+Y41</f>
        <v>48885.7713</v>
      </c>
      <c r="AA7" s="170">
        <f>AA9+AA29+AA34+AA41</f>
        <v>48087.041468000003</v>
      </c>
      <c r="AB7" s="170">
        <f>AB9+AB29+AB34+AB41</f>
        <v>47522.107045506993</v>
      </c>
      <c r="AC7" s="170">
        <f>AC9+AC29+AC34+AC41</f>
        <v>48921.659695839058</v>
      </c>
      <c r="AE7" s="329"/>
      <c r="AF7" s="329"/>
      <c r="AG7" s="329"/>
    </row>
    <row r="8" spans="1:34" ht="13.5" x14ac:dyDescent="0.2">
      <c r="A8" s="172" t="s">
        <v>37</v>
      </c>
      <c r="B8" s="172" t="s">
        <v>366</v>
      </c>
      <c r="C8" s="1065"/>
      <c r="D8" s="173">
        <f t="shared" ref="D8:L8" si="5">D7/D95</f>
        <v>0.34470918392325095</v>
      </c>
      <c r="E8" s="173">
        <f t="shared" si="5"/>
        <v>0.36258228909886825</v>
      </c>
      <c r="F8" s="173">
        <f t="shared" si="5"/>
        <v>0.34746494513001369</v>
      </c>
      <c r="G8" s="173">
        <f t="shared" si="5"/>
        <v>0.3698659654263402</v>
      </c>
      <c r="H8" s="173">
        <f t="shared" si="5"/>
        <v>0.36598398488309436</v>
      </c>
      <c r="I8" s="173">
        <f t="shared" si="5"/>
        <v>0.39415607685013671</v>
      </c>
      <c r="J8" s="173">
        <f t="shared" si="5"/>
        <v>0.4017734847799756</v>
      </c>
      <c r="K8" s="173">
        <f t="shared" si="5"/>
        <v>0.4308165788800794</v>
      </c>
      <c r="L8" s="173">
        <f t="shared" si="5"/>
        <v>0.4009180525075981</v>
      </c>
      <c r="M8" s="173">
        <v>39.825667360698162</v>
      </c>
      <c r="N8" s="173">
        <v>0.39408876330490122</v>
      </c>
      <c r="O8" s="173">
        <f t="shared" ref="O8:T8" si="6">O7/O95</f>
        <v>0.38473818087544098</v>
      </c>
      <c r="P8" s="173">
        <f t="shared" si="6"/>
        <v>0.4074873986247205</v>
      </c>
      <c r="Q8" s="173">
        <f t="shared" si="6"/>
        <v>0.38410774496817035</v>
      </c>
      <c r="R8" s="318">
        <f t="shared" si="6"/>
        <v>0.3944175484801995</v>
      </c>
      <c r="S8" s="173">
        <f t="shared" si="6"/>
        <v>0.39620965577797956</v>
      </c>
      <c r="T8" s="318">
        <f t="shared" si="6"/>
        <v>0.3985136369427324</v>
      </c>
      <c r="U8" s="318">
        <f t="shared" ref="U8:V8" si="7">U7/U95</f>
        <v>0.40682890513052955</v>
      </c>
      <c r="V8" s="173">
        <f t="shared" si="7"/>
        <v>0.4020093149118541</v>
      </c>
      <c r="W8" s="173">
        <f t="shared" ref="W8:X8" si="8">W7/W95</f>
        <v>0.40793172388567966</v>
      </c>
      <c r="X8" s="173">
        <f t="shared" si="8"/>
        <v>0.38671765224185162</v>
      </c>
      <c r="Y8" s="173">
        <f t="shared" ref="Y8" si="9">Y7/Y95</f>
        <v>0.38291174894055902</v>
      </c>
      <c r="AA8" s="173">
        <f>AA7/AA95</f>
        <v>0.40793520599526728</v>
      </c>
      <c r="AB8" s="173">
        <f>AB7/AB95</f>
        <v>0.38686232635749396</v>
      </c>
      <c r="AC8" s="173">
        <f>AC7/AC95</f>
        <v>0.38319285503854961</v>
      </c>
    </row>
    <row r="9" spans="1:34" s="178" customFormat="1" ht="13.5" x14ac:dyDescent="0.2">
      <c r="A9" s="174" t="s">
        <v>213</v>
      </c>
      <c r="B9" s="174" t="s">
        <v>215</v>
      </c>
      <c r="C9" s="175" t="s">
        <v>220</v>
      </c>
      <c r="D9" s="176">
        <v>11723.415000000001</v>
      </c>
      <c r="E9" s="176">
        <v>10404.861000000001</v>
      </c>
      <c r="F9" s="176">
        <v>10778.236000000001</v>
      </c>
      <c r="G9" s="176">
        <v>11946.500000000002</v>
      </c>
      <c r="H9" s="176">
        <v>11933.864</v>
      </c>
      <c r="I9" s="176">
        <v>12972.047</v>
      </c>
      <c r="J9" s="176">
        <v>13858.657000000003</v>
      </c>
      <c r="K9" s="176">
        <v>14926.842999999999</v>
      </c>
      <c r="L9" s="176">
        <v>15208.493</v>
      </c>
      <c r="M9" s="176">
        <v>15594.23</v>
      </c>
      <c r="N9" s="176">
        <v>16230.538</v>
      </c>
      <c r="O9" s="176">
        <f>O10+O19+O28</f>
        <v>16223.173000000001</v>
      </c>
      <c r="P9" s="176">
        <v>17202.785</v>
      </c>
      <c r="Q9" s="176">
        <v>17782.278000000002</v>
      </c>
      <c r="R9" s="176">
        <v>18089.758999999998</v>
      </c>
      <c r="S9" s="176">
        <f>S10+S19+S28</f>
        <v>18434.182000000001</v>
      </c>
      <c r="T9" s="176">
        <v>17832.018</v>
      </c>
      <c r="U9" s="176">
        <v>19172.726999999999</v>
      </c>
      <c r="V9" s="176">
        <v>20623.742999999999</v>
      </c>
      <c r="W9" s="176">
        <v>22533.865000000002</v>
      </c>
      <c r="X9" s="176">
        <v>23085.370999999999</v>
      </c>
      <c r="Y9" s="576">
        <v>23679.786999999997</v>
      </c>
      <c r="Z9" s="177"/>
      <c r="AA9" s="176">
        <v>22533.865000000002</v>
      </c>
      <c r="AB9" s="176">
        <v>23085.370999999999</v>
      </c>
      <c r="AC9" s="176">
        <v>23679.786999999997</v>
      </c>
      <c r="AD9" s="177"/>
      <c r="AE9" s="177"/>
      <c r="AF9" s="177"/>
      <c r="AG9" s="177"/>
      <c r="AH9" s="177"/>
    </row>
    <row r="10" spans="1:34" s="183" customFormat="1" ht="13.5" x14ac:dyDescent="0.2">
      <c r="A10" s="179" t="s">
        <v>221</v>
      </c>
      <c r="B10" s="179" t="s">
        <v>412</v>
      </c>
      <c r="C10" s="180" t="s">
        <v>222</v>
      </c>
      <c r="D10" s="181">
        <v>7186.13</v>
      </c>
      <c r="E10" s="181">
        <v>6734.8980000000001</v>
      </c>
      <c r="F10" s="181">
        <v>7037.8710000000001</v>
      </c>
      <c r="G10" s="181">
        <v>7967.3410000000003</v>
      </c>
      <c r="H10" s="181">
        <v>7788.1080000000002</v>
      </c>
      <c r="I10" s="181">
        <v>8348.5079999999998</v>
      </c>
      <c r="J10" s="182">
        <v>8745.3790000000008</v>
      </c>
      <c r="K10" s="182">
        <v>9229.6129999999994</v>
      </c>
      <c r="L10" s="182">
        <v>9369.5679999999993</v>
      </c>
      <c r="M10" s="182">
        <v>9138.4410000000007</v>
      </c>
      <c r="N10" s="182">
        <v>10108.75</v>
      </c>
      <c r="O10" s="182">
        <v>9831.2980000000007</v>
      </c>
      <c r="P10" s="182">
        <v>10673.548000000001</v>
      </c>
      <c r="Q10" s="182">
        <v>10666.058000000001</v>
      </c>
      <c r="R10" s="182">
        <v>11267.225</v>
      </c>
      <c r="S10" s="182">
        <v>11472.576000000001</v>
      </c>
      <c r="T10" s="182">
        <v>11149.72</v>
      </c>
      <c r="U10" s="182">
        <v>12000.329</v>
      </c>
      <c r="V10" s="182">
        <v>12660.802099999999</v>
      </c>
      <c r="W10" s="182">
        <v>13685.29305</v>
      </c>
      <c r="X10" s="182">
        <v>13938.051399999998</v>
      </c>
      <c r="Y10" s="577">
        <v>14247.253349999999</v>
      </c>
      <c r="Z10" s="177"/>
      <c r="AA10" s="182">
        <v>13685.29305</v>
      </c>
      <c r="AB10" s="182">
        <v>13938.051399999998</v>
      </c>
      <c r="AC10" s="182">
        <v>14247.253349999999</v>
      </c>
      <c r="AD10" s="177"/>
      <c r="AE10" s="177"/>
      <c r="AF10" s="177"/>
      <c r="AG10" s="177"/>
      <c r="AH10" s="177"/>
    </row>
    <row r="11" spans="1:34" s="183" customFormat="1" ht="13.5" x14ac:dyDescent="0.2">
      <c r="A11" s="179" t="s">
        <v>223</v>
      </c>
      <c r="B11" s="179" t="s">
        <v>413</v>
      </c>
      <c r="C11" s="104" t="s">
        <v>224</v>
      </c>
      <c r="D11" s="181">
        <v>4621.424</v>
      </c>
      <c r="E11" s="181">
        <v>4221.2879999999996</v>
      </c>
      <c r="F11" s="181">
        <v>4182.1009999999997</v>
      </c>
      <c r="G11" s="181">
        <v>4710.9139999999998</v>
      </c>
      <c r="H11" s="181">
        <v>4327.7020000000002</v>
      </c>
      <c r="I11" s="181">
        <v>4696.12</v>
      </c>
      <c r="J11" s="182">
        <v>5021.1310000000003</v>
      </c>
      <c r="K11" s="182">
        <v>5422.5349999999999</v>
      </c>
      <c r="L11" s="182">
        <v>5423.6319999999996</v>
      </c>
      <c r="M11" s="182">
        <v>5759.7039999999997</v>
      </c>
      <c r="N11" s="182">
        <v>5918.7439999999997</v>
      </c>
      <c r="O11" s="182">
        <v>6104.4170000000004</v>
      </c>
      <c r="P11" s="182">
        <v>6319.3010000000004</v>
      </c>
      <c r="Q11" s="182">
        <v>6663.6639999999998</v>
      </c>
      <c r="R11" s="182">
        <v>6830.1549999999997</v>
      </c>
      <c r="S11" s="182">
        <v>6903.3980000000001</v>
      </c>
      <c r="T11" s="182">
        <v>6820.2169999999996</v>
      </c>
      <c r="U11" s="182">
        <v>7537.71</v>
      </c>
      <c r="V11" s="182">
        <v>8335.4349999999995</v>
      </c>
      <c r="W11" s="182">
        <v>9134.8649999999998</v>
      </c>
      <c r="X11" s="182">
        <v>9381.4900000000016</v>
      </c>
      <c r="Y11" s="577">
        <v>9613.4920000000002</v>
      </c>
      <c r="Z11" s="177"/>
      <c r="AA11" s="182">
        <v>9134.8649999999998</v>
      </c>
      <c r="AB11" s="182">
        <v>9381.4900000000016</v>
      </c>
      <c r="AC11" s="182">
        <v>9613.4920000000002</v>
      </c>
      <c r="AD11" s="177"/>
      <c r="AE11" s="177"/>
      <c r="AF11" s="177"/>
      <c r="AG11" s="177"/>
      <c r="AH11" s="177"/>
    </row>
    <row r="12" spans="1:34" s="183" customFormat="1" ht="27" x14ac:dyDescent="0.2">
      <c r="A12" s="184" t="s">
        <v>225</v>
      </c>
      <c r="B12" s="184" t="s">
        <v>414</v>
      </c>
      <c r="C12" s="104" t="s">
        <v>226</v>
      </c>
      <c r="D12" s="181">
        <v>1809.268</v>
      </c>
      <c r="E12" s="181">
        <v>1761.7190000000001</v>
      </c>
      <c r="F12" s="181">
        <v>2081.2919999999999</v>
      </c>
      <c r="G12" s="181">
        <v>2357.5140000000001</v>
      </c>
      <c r="H12" s="181">
        <v>2352.67</v>
      </c>
      <c r="I12" s="181">
        <v>2462.0740000000001</v>
      </c>
      <c r="J12" s="181">
        <v>2468.1010000000001</v>
      </c>
      <c r="K12" s="181">
        <v>2567.2530000000002</v>
      </c>
      <c r="L12" s="181">
        <v>2660.9319999999998</v>
      </c>
      <c r="M12" s="181">
        <v>2259.7530000000002</v>
      </c>
      <c r="N12" s="181">
        <v>2818.7759999999998</v>
      </c>
      <c r="O12" s="181">
        <v>2341.1289999999999</v>
      </c>
      <c r="P12" s="181">
        <v>2916.4119999999998</v>
      </c>
      <c r="Q12" s="181">
        <v>2426.4250000000002</v>
      </c>
      <c r="R12" s="181">
        <v>2839.1779999999999</v>
      </c>
      <c r="S12" s="181">
        <v>2401.3120000000004</v>
      </c>
      <c r="T12" s="181">
        <v>2752.268</v>
      </c>
      <c r="U12" s="181">
        <v>2958.3440000000001</v>
      </c>
      <c r="V12" s="181">
        <v>2746.5709999999999</v>
      </c>
      <c r="W12" s="181">
        <v>2865.1779999999999</v>
      </c>
      <c r="X12" s="181">
        <v>2821.2660000000001</v>
      </c>
      <c r="Y12" s="578">
        <v>2849.114</v>
      </c>
      <c r="Z12" s="177"/>
      <c r="AA12" s="181">
        <v>2865.1779999999999</v>
      </c>
      <c r="AB12" s="181">
        <v>2821.2660000000001</v>
      </c>
      <c r="AC12" s="181">
        <v>2849.114</v>
      </c>
      <c r="AD12" s="177"/>
      <c r="AE12" s="177"/>
      <c r="AF12" s="177"/>
      <c r="AG12" s="177"/>
      <c r="AH12" s="177"/>
    </row>
    <row r="13" spans="1:34" s="183" customFormat="1" ht="13.5" x14ac:dyDescent="0.25">
      <c r="A13" s="242" t="s">
        <v>501</v>
      </c>
      <c r="B13" s="184" t="s">
        <v>415</v>
      </c>
      <c r="C13" s="104" t="s">
        <v>228</v>
      </c>
      <c r="D13" s="181">
        <v>225.49199999999999</v>
      </c>
      <c r="E13" s="181">
        <v>242.70400000000001</v>
      </c>
      <c r="F13" s="181">
        <v>252.34</v>
      </c>
      <c r="G13" s="181">
        <v>261.20299999999997</v>
      </c>
      <c r="H13" s="181">
        <v>288.70999999999998</v>
      </c>
      <c r="I13" s="181">
        <v>298.87900000000002</v>
      </c>
      <c r="J13" s="182">
        <v>301.94799999999998</v>
      </c>
      <c r="K13" s="182">
        <v>306.35700000000003</v>
      </c>
      <c r="L13" s="182">
        <v>318.06200000000001</v>
      </c>
      <c r="M13" s="182">
        <v>241.744</v>
      </c>
      <c r="N13" s="182">
        <v>329.625</v>
      </c>
      <c r="O13" s="182">
        <v>261.26</v>
      </c>
      <c r="P13" s="182">
        <v>337.928</v>
      </c>
      <c r="Q13" s="182">
        <v>258.37900000000002</v>
      </c>
      <c r="R13" s="182">
        <v>342.89400000000001</v>
      </c>
      <c r="S13" s="182">
        <v>349.90100000000001</v>
      </c>
      <c r="T13" s="182">
        <v>402.21100000000001</v>
      </c>
      <c r="U13" s="182">
        <v>428.351</v>
      </c>
      <c r="V13" s="182">
        <v>433.45299999999997</v>
      </c>
      <c r="W13" s="182">
        <v>440.625</v>
      </c>
      <c r="X13" s="182">
        <v>444.91200000000003</v>
      </c>
      <c r="Y13" s="577">
        <v>457.86700000000002</v>
      </c>
      <c r="Z13" s="177"/>
      <c r="AA13" s="182">
        <v>440.625</v>
      </c>
      <c r="AB13" s="182">
        <v>444.91200000000003</v>
      </c>
      <c r="AC13" s="182">
        <v>457.86700000000002</v>
      </c>
      <c r="AD13" s="177"/>
      <c r="AE13" s="177"/>
      <c r="AF13" s="177"/>
      <c r="AG13" s="177"/>
      <c r="AH13" s="177"/>
    </row>
    <row r="14" spans="1:34" s="183" customFormat="1" ht="13.5" x14ac:dyDescent="0.25">
      <c r="A14" s="242" t="s">
        <v>502</v>
      </c>
      <c r="B14" s="184"/>
      <c r="C14" s="243" t="s">
        <v>505</v>
      </c>
      <c r="D14" s="181"/>
      <c r="E14" s="181"/>
      <c r="F14" s="181"/>
      <c r="G14" s="181"/>
      <c r="H14" s="181"/>
      <c r="I14" s="181"/>
      <c r="J14" s="182"/>
      <c r="K14" s="182"/>
      <c r="L14" s="182">
        <v>119.77200000000001</v>
      </c>
      <c r="M14" s="182"/>
      <c r="N14" s="182">
        <v>127.28400000000001</v>
      </c>
      <c r="O14" s="182"/>
      <c r="P14" s="182">
        <v>134.17699999999999</v>
      </c>
      <c r="Q14" s="182"/>
      <c r="R14" s="182">
        <v>143.41200000000001</v>
      </c>
      <c r="S14" s="182">
        <v>288.839</v>
      </c>
      <c r="T14" s="182">
        <v>148.94999999999999</v>
      </c>
      <c r="U14" s="182">
        <v>0</v>
      </c>
      <c r="V14" s="182">
        <v>0</v>
      </c>
      <c r="W14" s="182">
        <v>0</v>
      </c>
      <c r="X14" s="182">
        <v>0</v>
      </c>
      <c r="Y14" s="577">
        <v>0</v>
      </c>
      <c r="Z14" s="177"/>
      <c r="AA14" s="182">
        <v>0</v>
      </c>
      <c r="AB14" s="182">
        <v>0</v>
      </c>
      <c r="AC14" s="182">
        <v>0</v>
      </c>
      <c r="AD14" s="177"/>
      <c r="AE14" s="177"/>
      <c r="AF14" s="177"/>
      <c r="AG14" s="177"/>
      <c r="AH14" s="177"/>
    </row>
    <row r="15" spans="1:34" s="183" customFormat="1" ht="13.5" x14ac:dyDescent="0.25">
      <c r="A15" s="242" t="s">
        <v>503</v>
      </c>
      <c r="B15" s="184"/>
      <c r="C15" s="243" t="s">
        <v>506</v>
      </c>
      <c r="D15" s="181"/>
      <c r="E15" s="181"/>
      <c r="F15" s="181"/>
      <c r="G15" s="181"/>
      <c r="H15" s="181"/>
      <c r="I15" s="181"/>
      <c r="J15" s="182"/>
      <c r="K15" s="182"/>
      <c r="L15" s="182">
        <v>204.79000000000002</v>
      </c>
      <c r="M15" s="182"/>
      <c r="N15" s="182">
        <v>226.60599999999999</v>
      </c>
      <c r="O15" s="182"/>
      <c r="P15" s="182">
        <v>245.36199999999999</v>
      </c>
      <c r="Q15" s="182"/>
      <c r="R15" s="182">
        <v>273.91800000000001</v>
      </c>
      <c r="S15" s="182">
        <v>269.68</v>
      </c>
      <c r="T15" s="182">
        <v>231.196</v>
      </c>
      <c r="U15" s="182">
        <v>233.00399999999999</v>
      </c>
      <c r="V15" s="182">
        <v>243.59700000000001</v>
      </c>
      <c r="W15" s="182">
        <v>273.005</v>
      </c>
      <c r="X15" s="182">
        <v>294.63200000000001</v>
      </c>
      <c r="Y15" s="577">
        <v>313.07800000000003</v>
      </c>
      <c r="Z15" s="177"/>
      <c r="AA15" s="182">
        <v>273.005</v>
      </c>
      <c r="AB15" s="182">
        <v>294.63200000000001</v>
      </c>
      <c r="AC15" s="182">
        <v>313.07800000000003</v>
      </c>
      <c r="AD15" s="177"/>
      <c r="AE15" s="177"/>
      <c r="AF15" s="177"/>
      <c r="AG15" s="177"/>
      <c r="AH15" s="177"/>
    </row>
    <row r="16" spans="1:34" s="183" customFormat="1" ht="13.5" x14ac:dyDescent="0.25">
      <c r="A16" s="242" t="s">
        <v>504</v>
      </c>
      <c r="B16" s="184"/>
      <c r="C16" s="244" t="s">
        <v>507</v>
      </c>
      <c r="D16" s="181"/>
      <c r="E16" s="181"/>
      <c r="F16" s="181"/>
      <c r="G16" s="181"/>
      <c r="H16" s="181"/>
      <c r="I16" s="181"/>
      <c r="J16" s="182"/>
      <c r="K16" s="182"/>
      <c r="L16" s="182">
        <v>145.18299999999999</v>
      </c>
      <c r="M16" s="182"/>
      <c r="N16" s="182">
        <v>149.899</v>
      </c>
      <c r="O16" s="182"/>
      <c r="P16" s="182">
        <v>154.89099999999999</v>
      </c>
      <c r="Q16" s="182"/>
      <c r="R16" s="182">
        <v>153.655</v>
      </c>
      <c r="S16" s="182">
        <v>167.559</v>
      </c>
      <c r="T16" s="182">
        <v>130.15899999999999</v>
      </c>
      <c r="U16" s="182">
        <v>130.09899999999999</v>
      </c>
      <c r="V16" s="182">
        <v>129.39000000000001</v>
      </c>
      <c r="W16" s="182">
        <v>135.50299999999999</v>
      </c>
      <c r="X16" s="182">
        <v>136.99200000000002</v>
      </c>
      <c r="Y16" s="577">
        <v>139.31</v>
      </c>
      <c r="Z16" s="177"/>
      <c r="AA16" s="182">
        <v>135.50299999999999</v>
      </c>
      <c r="AB16" s="182">
        <v>136.99200000000002</v>
      </c>
      <c r="AC16" s="182">
        <v>139.31</v>
      </c>
      <c r="AD16" s="177"/>
      <c r="AE16" s="177"/>
      <c r="AF16" s="177"/>
      <c r="AG16" s="177"/>
      <c r="AH16" s="177"/>
    </row>
    <row r="17" spans="1:34" s="183" customFormat="1" ht="13.5" x14ac:dyDescent="0.25">
      <c r="A17" s="242" t="s">
        <v>510</v>
      </c>
      <c r="B17" s="184"/>
      <c r="C17" s="243" t="s">
        <v>508</v>
      </c>
      <c r="D17" s="181"/>
      <c r="E17" s="181"/>
      <c r="F17" s="181"/>
      <c r="G17" s="181"/>
      <c r="H17" s="181"/>
      <c r="I17" s="181"/>
      <c r="J17" s="182"/>
      <c r="K17" s="182"/>
      <c r="L17" s="182">
        <v>64.981999999999999</v>
      </c>
      <c r="M17" s="182"/>
      <c r="N17" s="182">
        <v>86.977000000000004</v>
      </c>
      <c r="O17" s="182"/>
      <c r="P17" s="182">
        <v>229.69300000000001</v>
      </c>
      <c r="Q17" s="182"/>
      <c r="R17" s="182">
        <v>114.139</v>
      </c>
      <c r="S17" s="182">
        <v>292.375</v>
      </c>
      <c r="T17" s="182">
        <v>141.09200000000001</v>
      </c>
      <c r="U17" s="182">
        <v>138.82599999999999</v>
      </c>
      <c r="V17" s="182">
        <v>199.03599999999997</v>
      </c>
      <c r="W17" s="182">
        <v>237.53</v>
      </c>
      <c r="X17" s="182">
        <v>257.495</v>
      </c>
      <c r="Y17" s="577">
        <v>267.84199999999998</v>
      </c>
      <c r="Z17" s="177"/>
      <c r="AA17" s="182">
        <v>237.53</v>
      </c>
      <c r="AB17" s="182">
        <v>257.495</v>
      </c>
      <c r="AC17" s="182">
        <v>267.84199999999998</v>
      </c>
      <c r="AD17" s="177"/>
      <c r="AE17" s="177"/>
      <c r="AF17" s="177"/>
      <c r="AG17" s="177"/>
      <c r="AH17" s="177"/>
    </row>
    <row r="18" spans="1:34" s="183" customFormat="1" ht="13.5" x14ac:dyDescent="0.25">
      <c r="A18" s="242" t="s">
        <v>290</v>
      </c>
      <c r="B18" s="184"/>
      <c r="C18" s="243" t="s">
        <v>509</v>
      </c>
      <c r="D18" s="181"/>
      <c r="E18" s="181"/>
      <c r="F18" s="181"/>
      <c r="G18" s="181"/>
      <c r="H18" s="181"/>
      <c r="I18" s="181"/>
      <c r="J18" s="182"/>
      <c r="K18" s="182"/>
      <c r="L18" s="182">
        <v>432.21499999999992</v>
      </c>
      <c r="M18" s="182"/>
      <c r="N18" s="182">
        <v>450.83900000000051</v>
      </c>
      <c r="O18" s="182"/>
      <c r="P18" s="182">
        <v>335.78400000000067</v>
      </c>
      <c r="Q18" s="182"/>
      <c r="R18" s="182">
        <v>569.87400000000071</v>
      </c>
      <c r="S18" s="182">
        <v>799.5120000000004</v>
      </c>
      <c r="T18" s="182">
        <v>523.62699999999961</v>
      </c>
      <c r="U18" s="182">
        <v>573.99499999999944</v>
      </c>
      <c r="V18" s="182">
        <v>573.32009999999968</v>
      </c>
      <c r="W18" s="182">
        <v>598.58705000000054</v>
      </c>
      <c r="X18" s="182">
        <v>601.26439999999673</v>
      </c>
      <c r="Y18" s="577">
        <v>606.55034999999896</v>
      </c>
      <c r="Z18" s="177"/>
      <c r="AA18" s="182">
        <v>598.58705000000054</v>
      </c>
      <c r="AB18" s="182">
        <v>601.26439999999673</v>
      </c>
      <c r="AC18" s="182">
        <v>606.55034999999896</v>
      </c>
      <c r="AD18" s="177"/>
      <c r="AE18" s="177"/>
      <c r="AF18" s="177"/>
      <c r="AG18" s="177"/>
      <c r="AH18" s="177"/>
    </row>
    <row r="19" spans="1:34" ht="13.5" x14ac:dyDescent="0.2">
      <c r="A19" s="184" t="s">
        <v>229</v>
      </c>
      <c r="B19" s="184" t="s">
        <v>416</v>
      </c>
      <c r="C19" s="180" t="s">
        <v>230</v>
      </c>
      <c r="D19" s="181">
        <v>4537.1850000000004</v>
      </c>
      <c r="E19" s="185">
        <v>3669.9180000000001</v>
      </c>
      <c r="F19" s="185">
        <v>3740.3449999999998</v>
      </c>
      <c r="G19" s="185">
        <v>3979.1460000000002</v>
      </c>
      <c r="H19" s="185">
        <v>4145.7439999999997</v>
      </c>
      <c r="I19" s="181">
        <v>4623.5320000000002</v>
      </c>
      <c r="J19" s="182">
        <v>5113.2740000000003</v>
      </c>
      <c r="K19" s="182">
        <v>5697.2359999999999</v>
      </c>
      <c r="L19" s="182">
        <v>5838.9210000000003</v>
      </c>
      <c r="M19" s="182">
        <v>6455.7889999999998</v>
      </c>
      <c r="N19" s="182">
        <v>6121.7879999999996</v>
      </c>
      <c r="O19" s="182">
        <v>6391.875</v>
      </c>
      <c r="P19" s="182">
        <v>6529.2370000000001</v>
      </c>
      <c r="Q19" s="182">
        <v>7116.22</v>
      </c>
      <c r="R19" s="182">
        <v>6822.5339999999997</v>
      </c>
      <c r="S19" s="182">
        <v>6961.6060000000007</v>
      </c>
      <c r="T19" s="182">
        <v>6682.2979999999998</v>
      </c>
      <c r="U19" s="182">
        <v>7172.3980000000001</v>
      </c>
      <c r="V19" s="182">
        <v>7962.9408999999996</v>
      </c>
      <c r="W19" s="182">
        <v>8848.5719500000014</v>
      </c>
      <c r="X19" s="182">
        <v>9147.3196000000007</v>
      </c>
      <c r="Y19" s="577">
        <v>9432.5336499999994</v>
      </c>
      <c r="Z19" s="177"/>
      <c r="AA19" s="182">
        <v>8848.5719500000014</v>
      </c>
      <c r="AB19" s="182">
        <v>9147.3196000000007</v>
      </c>
      <c r="AC19" s="182">
        <v>9432.5336499999994</v>
      </c>
      <c r="AD19" s="177"/>
      <c r="AE19" s="177"/>
      <c r="AF19" s="177"/>
      <c r="AG19" s="177"/>
      <c r="AH19" s="177"/>
    </row>
    <row r="20" spans="1:34" ht="13.5" x14ac:dyDescent="0.2">
      <c r="A20" s="179" t="s">
        <v>231</v>
      </c>
      <c r="B20" s="179" t="s">
        <v>417</v>
      </c>
      <c r="C20" s="104" t="s">
        <v>232</v>
      </c>
      <c r="D20" s="181">
        <v>2095.1779999999999</v>
      </c>
      <c r="E20" s="185">
        <v>1793.693</v>
      </c>
      <c r="F20" s="185">
        <v>1789.5650000000001</v>
      </c>
      <c r="G20" s="185">
        <v>1999.8820000000001</v>
      </c>
      <c r="H20" s="185">
        <v>2122.7759999999998</v>
      </c>
      <c r="I20" s="181">
        <v>2175.0250000000001</v>
      </c>
      <c r="J20" s="182">
        <v>2275.1170000000002</v>
      </c>
      <c r="K20" s="182">
        <v>2463.6419999999998</v>
      </c>
      <c r="L20" s="182">
        <v>2679.4659999999999</v>
      </c>
      <c r="M20" s="182">
        <v>2802.8179999999998</v>
      </c>
      <c r="N20" s="182">
        <v>2855.23</v>
      </c>
      <c r="O20" s="182">
        <f>O21+O22</f>
        <v>3077.0920000000001</v>
      </c>
      <c r="P20" s="182">
        <v>3217.9969999999998</v>
      </c>
      <c r="Q20" s="182">
        <v>3426.902</v>
      </c>
      <c r="R20" s="182">
        <v>3533.7350000000001</v>
      </c>
      <c r="S20" s="182">
        <v>3592.3819999999996</v>
      </c>
      <c r="T20" s="182">
        <v>3499.962</v>
      </c>
      <c r="U20" s="182">
        <v>3794.1979999999999</v>
      </c>
      <c r="V20" s="182">
        <v>4193.3389999999999</v>
      </c>
      <c r="W20" s="182">
        <v>4577.6510000000007</v>
      </c>
      <c r="X20" s="182">
        <v>4776.9189999999999</v>
      </c>
      <c r="Y20" s="577">
        <v>5031.3669999999993</v>
      </c>
      <c r="Z20" s="177"/>
      <c r="AA20" s="182">
        <v>4577.6510000000007</v>
      </c>
      <c r="AB20" s="182">
        <v>4776.9189999999999</v>
      </c>
      <c r="AC20" s="182">
        <v>5031.3669999999993</v>
      </c>
      <c r="AD20" s="177"/>
      <c r="AE20" s="177"/>
      <c r="AF20" s="177"/>
      <c r="AG20" s="177"/>
      <c r="AH20" s="177"/>
    </row>
    <row r="21" spans="1:34" ht="13.5" x14ac:dyDescent="0.2">
      <c r="A21" s="179" t="s">
        <v>233</v>
      </c>
      <c r="B21" s="179" t="s">
        <v>418</v>
      </c>
      <c r="C21" s="104"/>
      <c r="D21" s="182"/>
      <c r="E21" s="186"/>
      <c r="F21" s="186"/>
      <c r="G21" s="186"/>
      <c r="H21" s="186"/>
      <c r="I21" s="182"/>
      <c r="J21" s="182"/>
      <c r="K21" s="182">
        <v>2319.125</v>
      </c>
      <c r="L21" s="182">
        <v>2542.3919999999998</v>
      </c>
      <c r="M21" s="182">
        <v>2668.252</v>
      </c>
      <c r="N21" s="182">
        <v>2746.78</v>
      </c>
      <c r="O21" s="182">
        <v>2938.9360000000001</v>
      </c>
      <c r="P21" s="182">
        <v>3094.2820000000002</v>
      </c>
      <c r="Q21" s="182">
        <v>3307.288</v>
      </c>
      <c r="R21" s="182">
        <v>3410.1120000000001</v>
      </c>
      <c r="S21" s="182">
        <v>3500.5389999999998</v>
      </c>
      <c r="T21" s="182">
        <v>3400.0830000000001</v>
      </c>
      <c r="U21" s="182">
        <v>3690.252</v>
      </c>
      <c r="V21" s="182">
        <v>4073.3619854901576</v>
      </c>
      <c r="W21" s="182">
        <v>4442.9530000000004</v>
      </c>
      <c r="X21" s="182">
        <v>4638.2849999999999</v>
      </c>
      <c r="Y21" s="577">
        <v>4888.0249999999996</v>
      </c>
      <c r="Z21" s="177"/>
      <c r="AA21" s="182">
        <v>4442.9530000000004</v>
      </c>
      <c r="AB21" s="182">
        <v>4638.2849999999999</v>
      </c>
      <c r="AC21" s="182">
        <v>4888.0249999999996</v>
      </c>
      <c r="AD21" s="177"/>
      <c r="AE21" s="177"/>
      <c r="AF21" s="177"/>
      <c r="AG21" s="177"/>
      <c r="AH21" s="177"/>
    </row>
    <row r="22" spans="1:34" ht="13.5" x14ac:dyDescent="0.2">
      <c r="A22" s="179" t="s">
        <v>234</v>
      </c>
      <c r="B22" s="179" t="s">
        <v>419</v>
      </c>
      <c r="C22" s="104"/>
      <c r="D22" s="182"/>
      <c r="E22" s="186"/>
      <c r="F22" s="186"/>
      <c r="G22" s="186"/>
      <c r="H22" s="186"/>
      <c r="I22" s="182"/>
      <c r="J22" s="182"/>
      <c r="K22" s="182">
        <v>144.50899999999999</v>
      </c>
      <c r="L22" s="182">
        <v>137.07499999999999</v>
      </c>
      <c r="M22" s="182">
        <v>134.566</v>
      </c>
      <c r="N22" s="182">
        <v>108.449</v>
      </c>
      <c r="O22" s="182">
        <v>138.15600000000001</v>
      </c>
      <c r="P22" s="182">
        <v>123.715</v>
      </c>
      <c r="Q22" s="182">
        <v>119.614</v>
      </c>
      <c r="R22" s="182">
        <v>123.72200000000001</v>
      </c>
      <c r="S22" s="182">
        <v>91.843000000000004</v>
      </c>
      <c r="T22" s="182">
        <v>99.878</v>
      </c>
      <c r="U22" s="182">
        <v>103.94499999999999</v>
      </c>
      <c r="V22" s="182">
        <v>119.97701450984205</v>
      </c>
      <c r="W22" s="182">
        <v>134.69800000000001</v>
      </c>
      <c r="X22" s="182">
        <v>138.63399999999999</v>
      </c>
      <c r="Y22" s="577">
        <v>143.34200000000001</v>
      </c>
      <c r="Z22" s="177"/>
      <c r="AA22" s="182">
        <v>134.69800000000001</v>
      </c>
      <c r="AB22" s="182">
        <v>138.63399999999999</v>
      </c>
      <c r="AC22" s="182">
        <v>143.34200000000001</v>
      </c>
      <c r="AD22" s="177"/>
      <c r="AE22" s="177"/>
      <c r="AF22" s="177"/>
      <c r="AG22" s="177"/>
      <c r="AH22" s="177"/>
    </row>
    <row r="23" spans="1:34" ht="13.5" x14ac:dyDescent="0.2">
      <c r="A23" s="184" t="s">
        <v>235</v>
      </c>
      <c r="B23" s="184" t="s">
        <v>420</v>
      </c>
      <c r="C23" s="104" t="s">
        <v>236</v>
      </c>
      <c r="D23" s="182">
        <v>2087.4659999999999</v>
      </c>
      <c r="E23" s="186">
        <v>1576.972</v>
      </c>
      <c r="F23" s="186">
        <v>1659.23</v>
      </c>
      <c r="G23" s="186">
        <v>1699.1869999999999</v>
      </c>
      <c r="H23" s="186">
        <v>1714.779</v>
      </c>
      <c r="I23" s="182">
        <v>2117.8330000000001</v>
      </c>
      <c r="J23" s="182">
        <v>2504.402</v>
      </c>
      <c r="K23" s="182">
        <v>2916.8159999999998</v>
      </c>
      <c r="L23" s="182">
        <v>2817.558</v>
      </c>
      <c r="M23" s="182">
        <v>2984.2869999999998</v>
      </c>
      <c r="N23" s="182">
        <v>2925.4609999999998</v>
      </c>
      <c r="O23" s="182">
        <v>2794.125</v>
      </c>
      <c r="P23" s="182">
        <v>2942.902</v>
      </c>
      <c r="Q23" s="182">
        <v>3144.1039999999998</v>
      </c>
      <c r="R23" s="182">
        <v>2878.3319999999999</v>
      </c>
      <c r="S23" s="182">
        <v>2904.721</v>
      </c>
      <c r="T23" s="182">
        <v>2799.748</v>
      </c>
      <c r="U23" s="182">
        <v>2941.8609999999999</v>
      </c>
      <c r="V23" s="182">
        <v>3268.1239999999998</v>
      </c>
      <c r="W23" s="182">
        <v>3730.529</v>
      </c>
      <c r="X23" s="182">
        <v>3841.7910000000002</v>
      </c>
      <c r="Y23" s="577">
        <v>3883.1529999999998</v>
      </c>
      <c r="Z23" s="177"/>
      <c r="AA23" s="182">
        <v>3730.529</v>
      </c>
      <c r="AB23" s="182">
        <v>3841.7910000000002</v>
      </c>
      <c r="AC23" s="182">
        <v>3883.1529999999998</v>
      </c>
      <c r="AD23" s="177"/>
      <c r="AE23" s="177"/>
      <c r="AF23" s="177"/>
      <c r="AG23" s="177"/>
      <c r="AH23" s="177"/>
    </row>
    <row r="24" spans="1:34" ht="13.5" x14ac:dyDescent="0.25">
      <c r="A24" s="245" t="s">
        <v>511</v>
      </c>
      <c r="B24" s="184"/>
      <c r="C24" s="104"/>
      <c r="D24" s="182"/>
      <c r="E24" s="186"/>
      <c r="F24" s="186"/>
      <c r="G24" s="186"/>
      <c r="H24" s="186"/>
      <c r="I24" s="182"/>
      <c r="J24" s="182"/>
      <c r="K24" s="182"/>
      <c r="L24" s="182">
        <v>111.489</v>
      </c>
      <c r="M24" s="182"/>
      <c r="N24" s="182">
        <v>155.31299999999999</v>
      </c>
      <c r="O24" s="182"/>
      <c r="P24" s="182">
        <v>155.197</v>
      </c>
      <c r="Q24" s="182"/>
      <c r="R24" s="182">
        <v>126.65</v>
      </c>
      <c r="S24" s="182">
        <v>126.06399999999999</v>
      </c>
      <c r="T24" s="182">
        <v>126.18899999999999</v>
      </c>
      <c r="U24" s="182">
        <v>87.89</v>
      </c>
      <c r="V24" s="182">
        <v>88.472999999999999</v>
      </c>
      <c r="W24" s="182">
        <v>93.83</v>
      </c>
      <c r="X24" s="182">
        <v>95.402999999999992</v>
      </c>
      <c r="Y24" s="577">
        <v>97.073999999999998</v>
      </c>
      <c r="Z24" s="177"/>
      <c r="AA24" s="182">
        <v>93.83</v>
      </c>
      <c r="AB24" s="182">
        <v>95.402999999999992</v>
      </c>
      <c r="AC24" s="182">
        <v>97.073999999999998</v>
      </c>
      <c r="AD24" s="177"/>
      <c r="AE24" s="177"/>
      <c r="AF24" s="177"/>
      <c r="AG24" s="177"/>
      <c r="AH24" s="177"/>
    </row>
    <row r="25" spans="1:34" ht="13.5" x14ac:dyDescent="0.2">
      <c r="A25" s="179" t="s">
        <v>237</v>
      </c>
      <c r="B25" s="179" t="s">
        <v>421</v>
      </c>
      <c r="C25" s="104" t="s">
        <v>238</v>
      </c>
      <c r="D25" s="182">
        <v>205.96799999999999</v>
      </c>
      <c r="E25" s="186">
        <v>155.755</v>
      </c>
      <c r="F25" s="186">
        <v>152.33199999999999</v>
      </c>
      <c r="G25" s="186">
        <v>143.19999999999999</v>
      </c>
      <c r="H25" s="186">
        <v>167.14400000000001</v>
      </c>
      <c r="I25" s="182">
        <v>177.78399999999999</v>
      </c>
      <c r="J25" s="182">
        <v>175.06100000000001</v>
      </c>
      <c r="K25" s="182">
        <v>162.005</v>
      </c>
      <c r="L25" s="182">
        <v>179.21199999999999</v>
      </c>
      <c r="M25" s="182">
        <v>190.024</v>
      </c>
      <c r="N25" s="182">
        <v>178.43100000000001</v>
      </c>
      <c r="O25" s="182">
        <v>242.63800000000001</v>
      </c>
      <c r="P25" s="182">
        <v>209.16900000000001</v>
      </c>
      <c r="Q25" s="182">
        <v>235.63900000000001</v>
      </c>
      <c r="R25" s="182">
        <v>245.61500000000001</v>
      </c>
      <c r="S25" s="182">
        <v>256.27999999999997</v>
      </c>
      <c r="T25" s="182">
        <v>235.08</v>
      </c>
      <c r="U25" s="182">
        <v>289.75400000000002</v>
      </c>
      <c r="V25" s="182">
        <v>298.5</v>
      </c>
      <c r="W25" s="182">
        <v>327.73100000000005</v>
      </c>
      <c r="X25" s="182">
        <v>314.75899999999996</v>
      </c>
      <c r="Y25" s="577">
        <v>302.286</v>
      </c>
      <c r="Z25" s="177"/>
      <c r="AA25" s="182">
        <v>327.73100000000005</v>
      </c>
      <c r="AB25" s="182">
        <v>314.75899999999996</v>
      </c>
      <c r="AC25" s="182">
        <v>302.286</v>
      </c>
      <c r="AD25" s="177"/>
      <c r="AE25" s="177"/>
      <c r="AF25" s="177"/>
      <c r="AG25" s="177"/>
      <c r="AH25" s="177"/>
    </row>
    <row r="26" spans="1:34" ht="13.5" x14ac:dyDescent="0.2">
      <c r="A26" s="184" t="s">
        <v>227</v>
      </c>
      <c r="B26" s="184" t="s">
        <v>422</v>
      </c>
      <c r="C26" s="104" t="s">
        <v>239</v>
      </c>
      <c r="D26" s="182">
        <v>24.856000000000002</v>
      </c>
      <c r="E26" s="182">
        <v>23.89</v>
      </c>
      <c r="F26" s="182">
        <v>24.516999999999999</v>
      </c>
      <c r="G26" s="182">
        <v>24.774000000000001</v>
      </c>
      <c r="H26" s="182">
        <v>27.170999999999999</v>
      </c>
      <c r="I26" s="182">
        <v>28.352</v>
      </c>
      <c r="J26" s="182">
        <v>28.702999999999999</v>
      </c>
      <c r="K26" s="182">
        <v>28.792000000000002</v>
      </c>
      <c r="L26" s="182">
        <v>29.838999999999999</v>
      </c>
      <c r="M26" s="182">
        <v>111.367</v>
      </c>
      <c r="N26" s="182">
        <v>31.082000000000001</v>
      </c>
      <c r="O26" s="182">
        <v>120.506</v>
      </c>
      <c r="P26" s="182">
        <v>31.239000000000001</v>
      </c>
      <c r="Q26" s="182">
        <v>118.465</v>
      </c>
      <c r="R26" s="182">
        <v>34.668999999999997</v>
      </c>
      <c r="S26" s="182">
        <v>37.265999999999998</v>
      </c>
      <c r="T26" s="182">
        <v>35.595999999999997</v>
      </c>
      <c r="U26" s="182">
        <v>37.39</v>
      </c>
      <c r="V26" s="182">
        <v>45.969000000000001</v>
      </c>
      <c r="W26" s="182">
        <v>47.288000000000004</v>
      </c>
      <c r="X26" s="182">
        <v>47.734999999999999</v>
      </c>
      <c r="Y26" s="577">
        <v>49.198999999999998</v>
      </c>
      <c r="Z26" s="177"/>
      <c r="AA26" s="182">
        <v>47.288000000000004</v>
      </c>
      <c r="AB26" s="182">
        <v>47.734999999999999</v>
      </c>
      <c r="AC26" s="182">
        <v>49.198999999999998</v>
      </c>
      <c r="AD26" s="177"/>
      <c r="AE26" s="177"/>
      <c r="AF26" s="177"/>
      <c r="AG26" s="177"/>
      <c r="AH26" s="177"/>
    </row>
    <row r="27" spans="1:34" ht="13.5" x14ac:dyDescent="0.25">
      <c r="A27" s="242" t="s">
        <v>290</v>
      </c>
      <c r="B27" s="184"/>
      <c r="C27" s="104"/>
      <c r="D27" s="182"/>
      <c r="E27" s="182"/>
      <c r="F27" s="182"/>
      <c r="G27" s="182"/>
      <c r="H27" s="182"/>
      <c r="I27" s="182"/>
      <c r="J27" s="182"/>
      <c r="K27" s="182"/>
      <c r="L27" s="182">
        <v>132.8460000000004</v>
      </c>
      <c r="M27" s="182"/>
      <c r="N27" s="182">
        <v>131.58399999999975</v>
      </c>
      <c r="O27" s="182"/>
      <c r="P27" s="182">
        <v>127.93000000000018</v>
      </c>
      <c r="Q27" s="182"/>
      <c r="R27" s="182">
        <v>130.18299999999965</v>
      </c>
      <c r="S27" s="182">
        <v>170.9570000000011</v>
      </c>
      <c r="T27" s="182">
        <v>111.91199999999972</v>
      </c>
      <c r="U27" s="182">
        <v>109.19500000000038</v>
      </c>
      <c r="V27" s="182">
        <v>157.00889999999987</v>
      </c>
      <c r="W27" s="182">
        <v>165.37295000000057</v>
      </c>
      <c r="X27" s="182">
        <v>166.11560000000071</v>
      </c>
      <c r="Y27" s="577">
        <v>166.52865000000031</v>
      </c>
      <c r="Z27" s="177"/>
      <c r="AA27" s="182">
        <v>165.37295000000057</v>
      </c>
      <c r="AB27" s="182">
        <v>166.11560000000071</v>
      </c>
      <c r="AC27" s="182">
        <v>166.52865000000031</v>
      </c>
      <c r="AD27" s="177"/>
      <c r="AE27" s="177"/>
      <c r="AF27" s="177"/>
      <c r="AG27" s="177"/>
      <c r="AH27" s="177"/>
    </row>
    <row r="28" spans="1:34" ht="13.5" x14ac:dyDescent="0.2">
      <c r="A28" s="184" t="s">
        <v>240</v>
      </c>
      <c r="B28" s="184" t="s">
        <v>423</v>
      </c>
      <c r="C28" s="180" t="s">
        <v>241</v>
      </c>
      <c r="D28" s="181">
        <v>0.1</v>
      </c>
      <c r="E28" s="182">
        <v>4.4999999999999998E-2</v>
      </c>
      <c r="F28" s="182">
        <v>0.02</v>
      </c>
      <c r="G28" s="182">
        <v>1.2999999999999999E-2</v>
      </c>
      <c r="H28" s="182">
        <v>1.2E-2</v>
      </c>
      <c r="I28" s="182">
        <v>7.0000000000000001E-3</v>
      </c>
      <c r="J28" s="182">
        <v>4.0000000000000001E-3</v>
      </c>
      <c r="K28" s="182">
        <v>-6.0000000000000001E-3</v>
      </c>
      <c r="L28" s="182">
        <v>4.0000000000000001E-3</v>
      </c>
      <c r="M28" s="182">
        <v>0</v>
      </c>
      <c r="N28" s="182">
        <v>0</v>
      </c>
      <c r="O28" s="182">
        <v>0</v>
      </c>
      <c r="P28" s="182">
        <v>0</v>
      </c>
      <c r="Q28" s="182">
        <v>0</v>
      </c>
      <c r="R28" s="182">
        <v>0</v>
      </c>
      <c r="S28" s="182">
        <v>0</v>
      </c>
      <c r="T28" s="182">
        <v>0</v>
      </c>
      <c r="U28" s="182">
        <v>0</v>
      </c>
      <c r="V28" s="182">
        <v>0</v>
      </c>
      <c r="W28" s="182">
        <v>0</v>
      </c>
      <c r="X28" s="182">
        <v>0</v>
      </c>
      <c r="Y28" s="577">
        <v>0</v>
      </c>
      <c r="Z28" s="177"/>
      <c r="AA28" s="182">
        <v>0</v>
      </c>
      <c r="AB28" s="182">
        <v>0</v>
      </c>
      <c r="AC28" s="182">
        <v>0</v>
      </c>
      <c r="AD28" s="177"/>
      <c r="AE28" s="177"/>
      <c r="AF28" s="177"/>
      <c r="AG28" s="177"/>
      <c r="AH28" s="177"/>
    </row>
    <row r="29" spans="1:34" s="178" customFormat="1" ht="13.5" x14ac:dyDescent="0.2">
      <c r="A29" s="187" t="s">
        <v>242</v>
      </c>
      <c r="B29" s="187" t="s">
        <v>424</v>
      </c>
      <c r="C29" s="175" t="s">
        <v>243</v>
      </c>
      <c r="D29" s="176">
        <v>8081.17</v>
      </c>
      <c r="E29" s="176">
        <v>8042.8860000000004</v>
      </c>
      <c r="F29" s="176">
        <v>8323.884</v>
      </c>
      <c r="G29" s="176">
        <v>8721.9079999999994</v>
      </c>
      <c r="H29" s="176">
        <v>9107.7029999999995</v>
      </c>
      <c r="I29" s="176">
        <v>10006.789000000001</v>
      </c>
      <c r="J29" s="176">
        <v>10393.99</v>
      </c>
      <c r="K29" s="176">
        <v>11078.508</v>
      </c>
      <c r="L29" s="176">
        <v>11656.605</v>
      </c>
      <c r="M29" s="176">
        <v>12033.629000000001</v>
      </c>
      <c r="N29" s="176">
        <v>12588.77</v>
      </c>
      <c r="O29" s="176">
        <f>O30+O33</f>
        <v>13107.877</v>
      </c>
      <c r="P29" s="176">
        <v>13435.47</v>
      </c>
      <c r="Q29" s="176">
        <v>14053.315000000001</v>
      </c>
      <c r="R29" s="176">
        <v>14314.772000000001</v>
      </c>
      <c r="S29" s="176">
        <v>14817.729000000001</v>
      </c>
      <c r="T29" s="176">
        <v>14499.788</v>
      </c>
      <c r="U29" s="176">
        <v>15620.171</v>
      </c>
      <c r="V29" s="176">
        <v>16297.655000000001</v>
      </c>
      <c r="W29" s="176">
        <v>17557.72</v>
      </c>
      <c r="X29" s="176">
        <v>18330.894</v>
      </c>
      <c r="Y29" s="576">
        <v>19069.708999999999</v>
      </c>
      <c r="Z29" s="177"/>
      <c r="AA29" s="176">
        <v>17549.288446000002</v>
      </c>
      <c r="AB29" s="176">
        <v>18331.881051868</v>
      </c>
      <c r="AC29" s="176">
        <v>19083.740212513265</v>
      </c>
      <c r="AD29" s="177"/>
      <c r="AE29" s="177"/>
      <c r="AF29" s="177"/>
      <c r="AG29" s="177"/>
      <c r="AH29" s="177"/>
    </row>
    <row r="30" spans="1:34" ht="13.5" x14ac:dyDescent="0.2">
      <c r="A30" s="179" t="s">
        <v>244</v>
      </c>
      <c r="B30" s="179" t="s">
        <v>436</v>
      </c>
      <c r="C30" s="180" t="s">
        <v>245</v>
      </c>
      <c r="D30" s="181">
        <v>7994.9760000000006</v>
      </c>
      <c r="E30" s="181">
        <v>7947.0910000000003</v>
      </c>
      <c r="F30" s="181">
        <v>8185.0929999999998</v>
      </c>
      <c r="G30" s="181">
        <v>8573.57</v>
      </c>
      <c r="H30" s="181">
        <v>8987.6020000000008</v>
      </c>
      <c r="I30" s="181">
        <v>9864.4959999999992</v>
      </c>
      <c r="J30" s="181">
        <v>10240.625</v>
      </c>
      <c r="K30" s="181">
        <v>10907.65</v>
      </c>
      <c r="L30" s="181">
        <v>11475.968000000001</v>
      </c>
      <c r="M30" s="181">
        <v>11857.274000000001</v>
      </c>
      <c r="N30" s="181">
        <v>12399.530999999999</v>
      </c>
      <c r="O30" s="181">
        <f>SUM(O31:O32)</f>
        <v>12941.491</v>
      </c>
      <c r="P30" s="181">
        <v>13247.224</v>
      </c>
      <c r="Q30" s="181">
        <v>13879.348</v>
      </c>
      <c r="R30" s="181">
        <v>14096.022000000001</v>
      </c>
      <c r="S30" s="181">
        <v>14625.578000000001</v>
      </c>
      <c r="T30" s="181">
        <v>14245.704000000002</v>
      </c>
      <c r="U30" s="181">
        <v>15279.062000000002</v>
      </c>
      <c r="V30" s="181">
        <v>16046.470000000001</v>
      </c>
      <c r="W30" s="181">
        <v>17290.620000000003</v>
      </c>
      <c r="X30" s="181">
        <v>18054.756000000001</v>
      </c>
      <c r="Y30" s="578">
        <v>18788.571</v>
      </c>
      <c r="Z30" s="177"/>
      <c r="AA30" s="181">
        <v>17277.756000000001</v>
      </c>
      <c r="AB30" s="181">
        <v>18044.594000000001</v>
      </c>
      <c r="AC30" s="181">
        <v>18781.803</v>
      </c>
      <c r="AD30" s="177"/>
      <c r="AE30" s="177"/>
      <c r="AF30" s="177"/>
      <c r="AG30" s="177"/>
      <c r="AH30" s="177"/>
    </row>
    <row r="31" spans="1:34" ht="13.5" x14ac:dyDescent="0.2">
      <c r="A31" s="179" t="s">
        <v>246</v>
      </c>
      <c r="B31" s="179" t="s">
        <v>437</v>
      </c>
      <c r="C31" s="104" t="s">
        <v>247</v>
      </c>
      <c r="D31" s="181">
        <v>4464.5990000000002</v>
      </c>
      <c r="E31" s="181">
        <v>4306.4490000000005</v>
      </c>
      <c r="F31" s="181">
        <v>4579.1909999999998</v>
      </c>
      <c r="G31" s="181">
        <v>4650.8940000000002</v>
      </c>
      <c r="H31" s="181">
        <v>4868.6720000000005</v>
      </c>
      <c r="I31" s="181">
        <v>5555.5320000000002</v>
      </c>
      <c r="J31" s="181">
        <v>5865.4430000000002</v>
      </c>
      <c r="K31" s="181">
        <v>6318.9459999999999</v>
      </c>
      <c r="L31" s="181">
        <v>6506.6890000000003</v>
      </c>
      <c r="M31" s="181">
        <v>6678.2280000000001</v>
      </c>
      <c r="N31" s="181">
        <v>7262.5519999999997</v>
      </c>
      <c r="O31" s="181">
        <v>7300.9409999999998</v>
      </c>
      <c r="P31" s="181">
        <v>7870.6959999999999</v>
      </c>
      <c r="Q31" s="181">
        <v>8017.7269999999999</v>
      </c>
      <c r="R31" s="181">
        <v>8538.8189999999995</v>
      </c>
      <c r="S31" s="181">
        <v>8420.4060000000009</v>
      </c>
      <c r="T31" s="181">
        <v>8653.7270000000008</v>
      </c>
      <c r="U31" s="181">
        <v>9132.0210000000006</v>
      </c>
      <c r="V31" s="181">
        <v>9318.4140430000007</v>
      </c>
      <c r="W31" s="181">
        <v>10067.355166747428</v>
      </c>
      <c r="X31" s="181">
        <v>10516.439019432564</v>
      </c>
      <c r="Y31" s="578">
        <v>10943.867709083364</v>
      </c>
      <c r="Z31" s="177"/>
      <c r="AA31" s="181">
        <v>10058.093086747427</v>
      </c>
      <c r="AB31" s="181">
        <v>10509.122379432565</v>
      </c>
      <c r="AC31" s="181">
        <v>10938.994749083364</v>
      </c>
      <c r="AD31" s="177"/>
      <c r="AE31" s="177"/>
      <c r="AF31" s="177"/>
      <c r="AG31" s="177"/>
      <c r="AH31" s="177"/>
    </row>
    <row r="32" spans="1:34" ht="13.5" x14ac:dyDescent="0.2">
      <c r="A32" s="179" t="s">
        <v>512</v>
      </c>
      <c r="B32" s="179" t="s">
        <v>438</v>
      </c>
      <c r="C32" s="104" t="s">
        <v>248</v>
      </c>
      <c r="D32" s="181">
        <v>3530.3770000000004</v>
      </c>
      <c r="E32" s="181">
        <v>3640.6419999999998</v>
      </c>
      <c r="F32" s="181">
        <v>3605.902</v>
      </c>
      <c r="G32" s="181">
        <v>3922.6760000000004</v>
      </c>
      <c r="H32" s="181">
        <v>4118.93</v>
      </c>
      <c r="I32" s="181">
        <v>4308.9639999999999</v>
      </c>
      <c r="J32" s="181">
        <v>4375.1819999999998</v>
      </c>
      <c r="K32" s="181">
        <v>4588.7039999999997</v>
      </c>
      <c r="L32" s="181">
        <v>4969.2790000000005</v>
      </c>
      <c r="M32" s="181">
        <v>5179.0460000000003</v>
      </c>
      <c r="N32" s="181">
        <v>5136.9790000000003</v>
      </c>
      <c r="O32" s="181">
        <v>5640.55</v>
      </c>
      <c r="P32" s="181">
        <v>5376.5280000000002</v>
      </c>
      <c r="Q32" s="181">
        <v>5861.6210000000001</v>
      </c>
      <c r="R32" s="181">
        <v>5557.2030000000004</v>
      </c>
      <c r="S32" s="181">
        <v>6205.1719999999996</v>
      </c>
      <c r="T32" s="181">
        <v>5591.9770000000008</v>
      </c>
      <c r="U32" s="181">
        <v>6147.0410000000002</v>
      </c>
      <c r="V32" s="181">
        <v>6728.0559569999996</v>
      </c>
      <c r="W32" s="181">
        <v>7223.2648332525732</v>
      </c>
      <c r="X32" s="181">
        <v>7538.3169805674352</v>
      </c>
      <c r="Y32" s="578">
        <v>7844.7032909166364</v>
      </c>
      <c r="Z32" s="177"/>
      <c r="AA32" s="181">
        <v>7219.6629132525732</v>
      </c>
      <c r="AB32" s="181">
        <v>7535.4716205674349</v>
      </c>
      <c r="AC32" s="181">
        <v>7842.8082509166361</v>
      </c>
      <c r="AD32" s="177"/>
      <c r="AE32" s="177"/>
      <c r="AF32" s="177"/>
      <c r="AG32" s="177"/>
      <c r="AH32" s="177"/>
    </row>
    <row r="33" spans="1:34" ht="13.5" x14ac:dyDescent="0.2">
      <c r="A33" s="179" t="s">
        <v>249</v>
      </c>
      <c r="B33" s="179" t="s">
        <v>439</v>
      </c>
      <c r="C33" s="180" t="s">
        <v>250</v>
      </c>
      <c r="D33" s="181">
        <v>86.194000000000003</v>
      </c>
      <c r="E33" s="181">
        <v>95.795000000000002</v>
      </c>
      <c r="F33" s="181">
        <v>138.791</v>
      </c>
      <c r="G33" s="181">
        <v>148.33799999999999</v>
      </c>
      <c r="H33" s="181">
        <v>120.101</v>
      </c>
      <c r="I33" s="181">
        <v>142.29300000000001</v>
      </c>
      <c r="J33" s="181">
        <v>153.36500000000001</v>
      </c>
      <c r="K33" s="181">
        <v>170.858</v>
      </c>
      <c r="L33" s="181">
        <v>180.637</v>
      </c>
      <c r="M33" s="181">
        <v>176.35499999999999</v>
      </c>
      <c r="N33" s="181">
        <v>189.239</v>
      </c>
      <c r="O33" s="181">
        <v>166.386</v>
      </c>
      <c r="P33" s="181">
        <v>188.24600000000001</v>
      </c>
      <c r="Q33" s="181">
        <v>173.96700000000001</v>
      </c>
      <c r="R33" s="181">
        <v>218.75</v>
      </c>
      <c r="S33" s="181">
        <v>192.15100000000001</v>
      </c>
      <c r="T33" s="181">
        <v>254.084</v>
      </c>
      <c r="U33" s="181">
        <v>341.10899999999998</v>
      </c>
      <c r="V33" s="181">
        <v>251.185</v>
      </c>
      <c r="W33" s="181">
        <v>267.10000000000002</v>
      </c>
      <c r="X33" s="181">
        <v>276.13799999999998</v>
      </c>
      <c r="Y33" s="578">
        <v>281.13799999999998</v>
      </c>
      <c r="Z33" s="177"/>
      <c r="AA33" s="181">
        <v>271.53244599999999</v>
      </c>
      <c r="AB33" s="181">
        <v>287.28705186799999</v>
      </c>
      <c r="AC33" s="181">
        <v>301.93721251326798</v>
      </c>
      <c r="AD33" s="177"/>
      <c r="AE33" s="177"/>
      <c r="AF33" s="177"/>
      <c r="AG33" s="177"/>
      <c r="AH33" s="177"/>
    </row>
    <row r="34" spans="1:34" s="189" customFormat="1" ht="27" x14ac:dyDescent="0.2">
      <c r="A34" s="188" t="s">
        <v>251</v>
      </c>
      <c r="B34" s="188" t="s">
        <v>425</v>
      </c>
      <c r="C34" s="175" t="s">
        <v>358</v>
      </c>
      <c r="D34" s="176">
        <v>2631.6390000000001</v>
      </c>
      <c r="E34" s="176">
        <v>2981.5860000000002</v>
      </c>
      <c r="F34" s="176">
        <v>2975.0010000000002</v>
      </c>
      <c r="G34" s="176">
        <v>3355.7359999999999</v>
      </c>
      <c r="H34" s="176">
        <v>3948.54</v>
      </c>
      <c r="I34" s="176">
        <v>4074.1350000000002</v>
      </c>
      <c r="J34" s="176">
        <v>4068.9649999999997</v>
      </c>
      <c r="K34" s="176">
        <v>4317.7029999999995</v>
      </c>
      <c r="L34" s="176">
        <v>4340.4750000000004</v>
      </c>
      <c r="M34" s="176">
        <v>3935.0600000000004</v>
      </c>
      <c r="N34" s="176">
        <v>4458.4769999999999</v>
      </c>
      <c r="O34" s="176">
        <f t="shared" ref="O34" si="10">O35+O38</f>
        <v>4161.8379999999997</v>
      </c>
      <c r="P34" s="176">
        <v>4682.8339999999998</v>
      </c>
      <c r="Q34" s="176">
        <v>4182.0230000000001</v>
      </c>
      <c r="R34" s="176">
        <v>3091.8119999999999</v>
      </c>
      <c r="S34" s="176">
        <v>4586.4809999999998</v>
      </c>
      <c r="T34" s="176">
        <v>2852.9479999999999</v>
      </c>
      <c r="U34" s="176">
        <v>3213.866</v>
      </c>
      <c r="V34" s="176">
        <v>2988.6419999999998</v>
      </c>
      <c r="W34" s="176">
        <v>3136.7760000000003</v>
      </c>
      <c r="X34" s="176">
        <v>3137.8199999999997</v>
      </c>
      <c r="Y34" s="576">
        <v>3186.4949999999999</v>
      </c>
      <c r="Z34" s="177"/>
      <c r="AA34" s="176">
        <v>3136.7760000000003</v>
      </c>
      <c r="AB34" s="176">
        <v>3137.8199999999997</v>
      </c>
      <c r="AC34" s="176">
        <v>3186.4949999999999</v>
      </c>
      <c r="AD34" s="320"/>
      <c r="AE34" s="177"/>
      <c r="AF34" s="177"/>
      <c r="AG34" s="177"/>
      <c r="AH34" s="177"/>
    </row>
    <row r="35" spans="1:34" ht="12.75" customHeight="1" x14ac:dyDescent="0.2">
      <c r="A35" s="184" t="s">
        <v>252</v>
      </c>
      <c r="B35" s="184" t="s">
        <v>426</v>
      </c>
      <c r="C35" s="180" t="s">
        <v>356</v>
      </c>
      <c r="D35" s="182">
        <v>1776.527</v>
      </c>
      <c r="E35" s="182">
        <v>2119.7260000000001</v>
      </c>
      <c r="F35" s="182">
        <v>2329.6390000000001</v>
      </c>
      <c r="G35" s="182">
        <v>2682.2559999999999</v>
      </c>
      <c r="H35" s="182">
        <v>3110.9589999999998</v>
      </c>
      <c r="I35" s="182">
        <v>3395.058</v>
      </c>
      <c r="J35" s="182">
        <v>3500.3449999999998</v>
      </c>
      <c r="K35" s="182">
        <v>3668.64</v>
      </c>
      <c r="L35" s="182">
        <v>3719.6510000000003</v>
      </c>
      <c r="M35" s="182">
        <v>3387.1220000000003</v>
      </c>
      <c r="N35" s="182">
        <v>3796.1119999999996</v>
      </c>
      <c r="O35" s="182">
        <f>O36+O37</f>
        <v>3600.5410000000002</v>
      </c>
      <c r="P35" s="182">
        <v>4019.2260000000001</v>
      </c>
      <c r="Q35" s="182">
        <v>3596.7959999999998</v>
      </c>
      <c r="R35" s="182">
        <v>2529.864</v>
      </c>
      <c r="S35" s="182">
        <v>4008.6260000000002</v>
      </c>
      <c r="T35" s="182">
        <v>2346.5889999999999</v>
      </c>
      <c r="U35" s="182">
        <v>2511.145</v>
      </c>
      <c r="V35" s="182">
        <v>2554.8849999999998</v>
      </c>
      <c r="W35" s="182">
        <v>2651.2340000000004</v>
      </c>
      <c r="X35" s="182">
        <v>2649.9349999999995</v>
      </c>
      <c r="Y35" s="577">
        <v>2680.826</v>
      </c>
      <c r="Z35" s="177"/>
      <c r="AA35" s="182">
        <v>2651.2340000000004</v>
      </c>
      <c r="AB35" s="182">
        <v>2649.9349999999995</v>
      </c>
      <c r="AC35" s="182">
        <v>2680.826</v>
      </c>
      <c r="AD35" s="320"/>
      <c r="AE35" s="177"/>
      <c r="AF35" s="177"/>
      <c r="AG35" s="177"/>
      <c r="AH35" s="177"/>
    </row>
    <row r="36" spans="1:34" ht="12.75" customHeight="1" x14ac:dyDescent="0.2">
      <c r="A36" s="179" t="s">
        <v>253</v>
      </c>
      <c r="B36" s="179" t="s">
        <v>427</v>
      </c>
      <c r="C36" s="180" t="s">
        <v>254</v>
      </c>
      <c r="D36" s="181">
        <v>1594.442</v>
      </c>
      <c r="E36" s="182">
        <v>1942.6579999999999</v>
      </c>
      <c r="F36" s="182">
        <v>2156.9580000000001</v>
      </c>
      <c r="G36" s="182">
        <v>2489.79</v>
      </c>
      <c r="H36" s="181">
        <v>2881.2649999999999</v>
      </c>
      <c r="I36" s="181">
        <v>3163.4850000000001</v>
      </c>
      <c r="J36" s="182">
        <v>3282.3119999999999</v>
      </c>
      <c r="K36" s="182">
        <v>3472.8449999999998</v>
      </c>
      <c r="L36" s="182">
        <v>3499.78</v>
      </c>
      <c r="M36" s="182">
        <v>3353.3380000000002</v>
      </c>
      <c r="N36" s="182">
        <v>3559.0369999999998</v>
      </c>
      <c r="O36" s="182">
        <f>3565.089</f>
        <v>3565.0889999999999</v>
      </c>
      <c r="P36" s="182">
        <v>3783.7049999999999</v>
      </c>
      <c r="Q36" s="182">
        <v>3457.8789999999999</v>
      </c>
      <c r="R36" s="182">
        <v>2261.5340000000001</v>
      </c>
      <c r="S36" s="182">
        <v>3843.2020000000002</v>
      </c>
      <c r="T36" s="182">
        <v>2144.5740000000001</v>
      </c>
      <c r="U36" s="182">
        <v>2308.13</v>
      </c>
      <c r="V36" s="182">
        <v>2304.8809999999999</v>
      </c>
      <c r="W36" s="182">
        <v>2395.3030000000003</v>
      </c>
      <c r="X36" s="182">
        <v>2388.2329999999993</v>
      </c>
      <c r="Y36" s="577">
        <v>2418.8759999999997</v>
      </c>
      <c r="Z36" s="177"/>
      <c r="AA36" s="182">
        <v>2395.3030000000003</v>
      </c>
      <c r="AB36" s="182">
        <v>2388.2329999999993</v>
      </c>
      <c r="AC36" s="182">
        <v>2418.8759999999997</v>
      </c>
      <c r="AD36" s="320"/>
      <c r="AE36" s="177"/>
      <c r="AF36" s="177"/>
      <c r="AG36" s="177"/>
      <c r="AH36" s="177"/>
    </row>
    <row r="37" spans="1:34" ht="13.5" x14ac:dyDescent="0.2">
      <c r="A37" s="179" t="s">
        <v>255</v>
      </c>
      <c r="B37" s="179" t="s">
        <v>428</v>
      </c>
      <c r="C37" s="180" t="s">
        <v>256</v>
      </c>
      <c r="D37" s="182">
        <v>182.08500000000001</v>
      </c>
      <c r="E37" s="186">
        <v>177.06800000000001</v>
      </c>
      <c r="F37" s="186">
        <v>172.68100000000001</v>
      </c>
      <c r="G37" s="186">
        <v>192.46600000000001</v>
      </c>
      <c r="H37" s="185">
        <v>229.69399999999999</v>
      </c>
      <c r="I37" s="181">
        <v>231.57300000000001</v>
      </c>
      <c r="J37" s="182">
        <v>218.03299999999999</v>
      </c>
      <c r="K37" s="182">
        <v>195.79499999999999</v>
      </c>
      <c r="L37" s="182">
        <v>219.87100000000001</v>
      </c>
      <c r="M37" s="182">
        <v>33.783999999999999</v>
      </c>
      <c r="N37" s="182">
        <v>237.07499999999999</v>
      </c>
      <c r="O37" s="182">
        <v>35.451999999999998</v>
      </c>
      <c r="P37" s="182">
        <v>235.52099999999999</v>
      </c>
      <c r="Q37" s="182">
        <v>138.917</v>
      </c>
      <c r="R37" s="182">
        <v>268.33</v>
      </c>
      <c r="S37" s="182">
        <v>165.42400000000001</v>
      </c>
      <c r="T37" s="182">
        <v>202.01499999999999</v>
      </c>
      <c r="U37" s="182">
        <v>203.01499999999999</v>
      </c>
      <c r="V37" s="182">
        <v>250.00400000000002</v>
      </c>
      <c r="W37" s="182">
        <v>255.93100000000001</v>
      </c>
      <c r="X37" s="182">
        <v>261.702</v>
      </c>
      <c r="Y37" s="577">
        <v>261.95000000000005</v>
      </c>
      <c r="Z37" s="177"/>
      <c r="AA37" s="182">
        <v>255.93100000000001</v>
      </c>
      <c r="AB37" s="182">
        <v>261.702</v>
      </c>
      <c r="AC37" s="182">
        <v>261.95000000000005</v>
      </c>
      <c r="AD37" s="320"/>
      <c r="AE37" s="177"/>
      <c r="AF37" s="177"/>
      <c r="AG37" s="177"/>
      <c r="AH37" s="177"/>
    </row>
    <row r="38" spans="1:34" ht="13.5" x14ac:dyDescent="0.2">
      <c r="A38" s="179" t="s">
        <v>257</v>
      </c>
      <c r="B38" s="179" t="s">
        <v>429</v>
      </c>
      <c r="C38" s="180" t="s">
        <v>258</v>
      </c>
      <c r="D38" s="182">
        <v>855.11199999999997</v>
      </c>
      <c r="E38" s="186">
        <v>861.86</v>
      </c>
      <c r="F38" s="186">
        <v>645.36199999999997</v>
      </c>
      <c r="G38" s="186">
        <v>673.48</v>
      </c>
      <c r="H38" s="185">
        <v>837.58100000000002</v>
      </c>
      <c r="I38" s="181">
        <v>679.077</v>
      </c>
      <c r="J38" s="182">
        <v>568.62</v>
      </c>
      <c r="K38" s="182">
        <v>649.06299999999999</v>
      </c>
      <c r="L38" s="182">
        <v>620.82399999999996</v>
      </c>
      <c r="M38" s="182">
        <v>547.93799999999999</v>
      </c>
      <c r="N38" s="182">
        <v>662.36500000000001</v>
      </c>
      <c r="O38" s="182">
        <v>561.29700000000003</v>
      </c>
      <c r="P38" s="182">
        <v>663.60799999999995</v>
      </c>
      <c r="Q38" s="182">
        <v>585.22699999999998</v>
      </c>
      <c r="R38" s="182">
        <v>561.94799999999998</v>
      </c>
      <c r="S38" s="182">
        <v>577.85500000000002</v>
      </c>
      <c r="T38" s="182">
        <v>506.35899999999998</v>
      </c>
      <c r="U38" s="182">
        <v>702.721</v>
      </c>
      <c r="V38" s="182">
        <v>433.75699999999995</v>
      </c>
      <c r="W38" s="182">
        <v>485.54200000000003</v>
      </c>
      <c r="X38" s="182">
        <v>487.88500000000005</v>
      </c>
      <c r="Y38" s="577">
        <v>505.66900000000004</v>
      </c>
      <c r="Z38" s="177"/>
      <c r="AA38" s="182">
        <v>485.54200000000003</v>
      </c>
      <c r="AB38" s="182">
        <v>487.88500000000005</v>
      </c>
      <c r="AC38" s="182">
        <v>505.66900000000004</v>
      </c>
      <c r="AD38" s="177"/>
      <c r="AE38" s="177"/>
      <c r="AF38" s="177"/>
      <c r="AG38" s="177"/>
      <c r="AH38" s="177"/>
    </row>
    <row r="39" spans="1:34" ht="13.5" x14ac:dyDescent="0.25">
      <c r="A39" s="179" t="s">
        <v>259</v>
      </c>
      <c r="B39" s="179" t="s">
        <v>430</v>
      </c>
      <c r="C39" s="190" t="s">
        <v>357</v>
      </c>
      <c r="D39" s="181">
        <v>506.34</v>
      </c>
      <c r="E39" s="186">
        <v>590.29999999999995</v>
      </c>
      <c r="F39" s="186">
        <v>445.36599999999999</v>
      </c>
      <c r="G39" s="186">
        <v>476.6</v>
      </c>
      <c r="H39" s="186">
        <v>634.42200000000003</v>
      </c>
      <c r="I39" s="182">
        <v>460.00900000000001</v>
      </c>
      <c r="J39" s="182">
        <v>304.096</v>
      </c>
      <c r="K39" s="182">
        <v>349.75900000000001</v>
      </c>
      <c r="L39" s="182">
        <v>323.11700000000002</v>
      </c>
      <c r="M39" s="182">
        <v>452.43299999999999</v>
      </c>
      <c r="N39" s="182">
        <v>391.39800000000002</v>
      </c>
      <c r="O39" s="182">
        <v>475.04199999999997</v>
      </c>
      <c r="P39" s="182">
        <v>410.12400000000002</v>
      </c>
      <c r="Q39" s="182">
        <v>498.49900000000002</v>
      </c>
      <c r="R39" s="182">
        <v>323.94</v>
      </c>
      <c r="S39" s="182">
        <v>469.62900000000002</v>
      </c>
      <c r="T39" s="182">
        <v>268.85500000000002</v>
      </c>
      <c r="U39" s="182">
        <v>435.07499999999999</v>
      </c>
      <c r="V39" s="182">
        <v>289.55700000000002</v>
      </c>
      <c r="W39" s="182">
        <v>340.77800000000002</v>
      </c>
      <c r="X39" s="182">
        <v>350.54899999999998</v>
      </c>
      <c r="Y39" s="577">
        <v>368.56200000000001</v>
      </c>
      <c r="Z39" s="177"/>
      <c r="AA39" s="182">
        <v>340.77800000000002</v>
      </c>
      <c r="AB39" s="182">
        <v>350.54899999999998</v>
      </c>
      <c r="AC39" s="182">
        <v>368.56200000000001</v>
      </c>
      <c r="AD39" s="177"/>
      <c r="AE39" s="177"/>
      <c r="AF39" s="177"/>
      <c r="AG39" s="177"/>
      <c r="AH39" s="177"/>
    </row>
    <row r="40" spans="1:34" ht="13.5" x14ac:dyDescent="0.25">
      <c r="A40" s="179" t="s">
        <v>260</v>
      </c>
      <c r="B40" s="179" t="s">
        <v>385</v>
      </c>
      <c r="C40" s="190" t="s">
        <v>261</v>
      </c>
      <c r="D40" s="182">
        <v>291.46699999999998</v>
      </c>
      <c r="E40" s="186">
        <v>221.02600000000001</v>
      </c>
      <c r="F40" s="186">
        <v>118.19799999999999</v>
      </c>
      <c r="G40" s="186">
        <v>136.41399999999999</v>
      </c>
      <c r="H40" s="186">
        <v>142.71199999999999</v>
      </c>
      <c r="I40" s="182">
        <v>154.04300000000001</v>
      </c>
      <c r="J40" s="182">
        <v>188.374</v>
      </c>
      <c r="K40" s="182">
        <v>222.90299999999999</v>
      </c>
      <c r="L40" s="182">
        <v>221.80699999999999</v>
      </c>
      <c r="M40" s="182">
        <v>43.39</v>
      </c>
      <c r="N40" s="182">
        <v>191.517</v>
      </c>
      <c r="O40" s="182">
        <v>37.524999999999999</v>
      </c>
      <c r="P40" s="182">
        <v>171.011</v>
      </c>
      <c r="Q40" s="182">
        <v>37.276000000000003</v>
      </c>
      <c r="R40" s="182">
        <v>162.76300000000001</v>
      </c>
      <c r="S40" s="182">
        <v>37.427</v>
      </c>
      <c r="T40" s="182">
        <v>163.239</v>
      </c>
      <c r="U40" s="182">
        <v>182.82400000000001</v>
      </c>
      <c r="V40" s="182">
        <v>63.068000000000005</v>
      </c>
      <c r="W40" s="182">
        <v>64.138999999999996</v>
      </c>
      <c r="X40" s="182">
        <v>62.622</v>
      </c>
      <c r="Y40" s="577">
        <v>61.36</v>
      </c>
      <c r="Z40" s="177"/>
      <c r="AA40" s="182">
        <v>64.138999999999996</v>
      </c>
      <c r="AB40" s="182">
        <v>62.622</v>
      </c>
      <c r="AC40" s="182">
        <v>61.36</v>
      </c>
      <c r="AD40" s="177"/>
      <c r="AE40" s="177"/>
      <c r="AF40" s="177"/>
      <c r="AG40" s="177"/>
      <c r="AH40" s="177"/>
    </row>
    <row r="41" spans="1:34" s="189" customFormat="1" ht="13.5" x14ac:dyDescent="0.2">
      <c r="A41" s="187" t="s">
        <v>262</v>
      </c>
      <c r="B41" s="187" t="s">
        <v>431</v>
      </c>
      <c r="C41" s="175" t="s">
        <v>263</v>
      </c>
      <c r="D41" s="176">
        <v>1207.5630000000001</v>
      </c>
      <c r="E41" s="176">
        <v>1810.567</v>
      </c>
      <c r="F41" s="176">
        <v>1582.797</v>
      </c>
      <c r="G41" s="176">
        <v>2315.634</v>
      </c>
      <c r="H41" s="176">
        <v>1903.7950000000001</v>
      </c>
      <c r="I41" s="176">
        <v>2254.4430000000002</v>
      </c>
      <c r="J41" s="176">
        <v>2315.9690000000001</v>
      </c>
      <c r="K41" s="176">
        <v>4038.1000000000004</v>
      </c>
      <c r="L41" s="176">
        <v>1359.4259999999999</v>
      </c>
      <c r="M41" s="176">
        <v>1887.211</v>
      </c>
      <c r="N41" s="176">
        <v>982.72</v>
      </c>
      <c r="O41" s="176">
        <f t="shared" ref="O41" si="11">O43+O44+O45</f>
        <v>939.38400000000001</v>
      </c>
      <c r="P41" s="176">
        <v>1239.0720000000001</v>
      </c>
      <c r="Q41" s="176">
        <v>1198.7190000000001</v>
      </c>
      <c r="R41" s="176">
        <v>1525.73</v>
      </c>
      <c r="S41" s="176">
        <v>1007.0749999999999</v>
      </c>
      <c r="T41" s="176">
        <v>1510.0839999999998</v>
      </c>
      <c r="U41" s="176">
        <v>1505.48</v>
      </c>
      <c r="V41" s="176">
        <v>2900.0630000000001</v>
      </c>
      <c r="W41" s="176">
        <v>4858.2699999999995</v>
      </c>
      <c r="X41" s="176">
        <v>2950.2503000000002</v>
      </c>
      <c r="Y41" s="576">
        <v>2949.7803000000004</v>
      </c>
      <c r="Z41" s="177"/>
      <c r="AA41" s="176">
        <v>4867.1120219999993</v>
      </c>
      <c r="AB41" s="176">
        <v>2967.0349936389975</v>
      </c>
      <c r="AC41" s="176">
        <v>2971.6374833257905</v>
      </c>
      <c r="AD41" s="177"/>
      <c r="AE41" s="177"/>
      <c r="AF41" s="177"/>
      <c r="AG41" s="177"/>
      <c r="AH41" s="177"/>
    </row>
    <row r="42" spans="1:34" ht="13.5" x14ac:dyDescent="0.25">
      <c r="A42" s="191" t="s">
        <v>264</v>
      </c>
      <c r="B42" s="191" t="s">
        <v>432</v>
      </c>
      <c r="C42" s="192"/>
      <c r="D42" s="182">
        <v>281.93200000000002</v>
      </c>
      <c r="E42" s="182">
        <v>294.39299999999997</v>
      </c>
      <c r="F42" s="182">
        <v>650.44400000000007</v>
      </c>
      <c r="G42" s="182">
        <v>793.44200000000012</v>
      </c>
      <c r="H42" s="181">
        <v>805.40599999999972</v>
      </c>
      <c r="I42" s="181">
        <v>808.67399999999975</v>
      </c>
      <c r="J42" s="182">
        <v>1194.6710000000003</v>
      </c>
      <c r="K42" s="182">
        <v>2986.181</v>
      </c>
      <c r="L42" s="182">
        <v>787.80299999999988</v>
      </c>
      <c r="M42" s="182">
        <v>1148.5540000000001</v>
      </c>
      <c r="N42" s="182">
        <v>661.40300000000002</v>
      </c>
      <c r="O42" s="182">
        <v>346.04300000000001</v>
      </c>
      <c r="P42" s="182">
        <v>1009.861</v>
      </c>
      <c r="Q42" s="182">
        <v>298.27499999999998</v>
      </c>
      <c r="R42" s="182">
        <v>944.75599999999997</v>
      </c>
      <c r="S42" s="182">
        <v>546.89300000000003</v>
      </c>
      <c r="T42" s="182">
        <v>1098.1199999999999</v>
      </c>
      <c r="U42" s="182">
        <v>1196.1469999999999</v>
      </c>
      <c r="V42" s="182">
        <v>2234.5239999999999</v>
      </c>
      <c r="W42" s="182">
        <v>4254.2449999999999</v>
      </c>
      <c r="X42" s="182">
        <v>2354.5950000000003</v>
      </c>
      <c r="Y42" s="577">
        <v>2384.366</v>
      </c>
      <c r="Z42" s="177"/>
      <c r="AA42" s="182">
        <v>4254.2449999999999</v>
      </c>
      <c r="AB42" s="182">
        <v>2354.5950000000003</v>
      </c>
      <c r="AC42" s="182">
        <v>2384.366</v>
      </c>
      <c r="AD42" s="177"/>
      <c r="AE42" s="177"/>
      <c r="AF42" s="177"/>
      <c r="AG42" s="177"/>
      <c r="AH42" s="177"/>
    </row>
    <row r="43" spans="1:34" ht="13.5" x14ac:dyDescent="0.2">
      <c r="A43" s="184" t="s">
        <v>265</v>
      </c>
      <c r="B43" s="184" t="s">
        <v>433</v>
      </c>
      <c r="C43" s="180" t="s">
        <v>266</v>
      </c>
      <c r="D43" s="182">
        <v>0</v>
      </c>
      <c r="E43" s="182">
        <v>0</v>
      </c>
      <c r="F43" s="182">
        <v>0</v>
      </c>
      <c r="G43" s="182">
        <v>0</v>
      </c>
      <c r="H43" s="181">
        <v>0</v>
      </c>
      <c r="I43" s="181">
        <v>0</v>
      </c>
      <c r="J43" s="182">
        <v>0</v>
      </c>
      <c r="K43" s="182">
        <v>0</v>
      </c>
      <c r="L43" s="182">
        <v>0</v>
      </c>
      <c r="M43" s="182"/>
      <c r="N43" s="182">
        <v>0</v>
      </c>
      <c r="O43" s="182">
        <v>0</v>
      </c>
      <c r="P43" s="182">
        <v>0</v>
      </c>
      <c r="Q43" s="182">
        <v>0</v>
      </c>
      <c r="R43" s="182">
        <v>0</v>
      </c>
      <c r="S43" s="182">
        <v>0</v>
      </c>
      <c r="T43" s="182">
        <v>0</v>
      </c>
      <c r="U43" s="182">
        <v>0</v>
      </c>
      <c r="V43" s="182"/>
      <c r="W43" s="182"/>
      <c r="X43" s="182"/>
      <c r="Y43" s="577"/>
      <c r="Z43" s="177"/>
      <c r="AA43" s="182">
        <v>0</v>
      </c>
      <c r="AB43" s="182">
        <v>0</v>
      </c>
      <c r="AC43" s="182">
        <v>0</v>
      </c>
      <c r="AD43" s="177"/>
      <c r="AE43" s="177"/>
      <c r="AF43" s="177"/>
      <c r="AG43" s="177"/>
      <c r="AH43" s="177"/>
    </row>
    <row r="44" spans="1:34" ht="13.5" x14ac:dyDescent="0.2">
      <c r="A44" s="179" t="s">
        <v>267</v>
      </c>
      <c r="B44" s="179" t="s">
        <v>434</v>
      </c>
      <c r="C44" s="180" t="s">
        <v>268</v>
      </c>
      <c r="D44" s="181">
        <v>1045.3030000000001</v>
      </c>
      <c r="E44" s="181">
        <v>1180.0239999999999</v>
      </c>
      <c r="F44" s="182">
        <v>946.428</v>
      </c>
      <c r="G44" s="182">
        <v>1434.76</v>
      </c>
      <c r="H44" s="181">
        <v>1125.0530000000001</v>
      </c>
      <c r="I44" s="181">
        <v>1269.18</v>
      </c>
      <c r="J44" s="182">
        <v>1353.962</v>
      </c>
      <c r="K44" s="182">
        <v>2122.319</v>
      </c>
      <c r="L44" s="182">
        <v>830.947</v>
      </c>
      <c r="M44" s="182">
        <v>1844.2180000000001</v>
      </c>
      <c r="N44" s="182">
        <v>679.72900000000004</v>
      </c>
      <c r="O44" s="182">
        <v>905.57100000000003</v>
      </c>
      <c r="P44" s="182">
        <v>617.70000000000005</v>
      </c>
      <c r="Q44" s="182">
        <v>1092.1320000000001</v>
      </c>
      <c r="R44" s="182">
        <v>758.93399999999997</v>
      </c>
      <c r="S44" s="182">
        <v>977.86699999999996</v>
      </c>
      <c r="T44" s="182">
        <v>901.60699999999997</v>
      </c>
      <c r="U44" s="182">
        <v>877.96900000000005</v>
      </c>
      <c r="V44" s="182">
        <v>2688.6880000000001</v>
      </c>
      <c r="W44" s="182">
        <v>4712.223</v>
      </c>
      <c r="X44" s="182">
        <v>2806.7993000000001</v>
      </c>
      <c r="Y44" s="577">
        <v>2838.9893000000002</v>
      </c>
      <c r="Z44" s="177"/>
      <c r="AA44" s="182">
        <v>4706.5295849999984</v>
      </c>
      <c r="AB44" s="182">
        <v>2805.4778202849975</v>
      </c>
      <c r="AC44" s="182">
        <v>2838.1220472109844</v>
      </c>
      <c r="AD44" s="177"/>
      <c r="AE44" s="177"/>
      <c r="AF44" s="177"/>
      <c r="AG44" s="177"/>
      <c r="AH44" s="177"/>
    </row>
    <row r="45" spans="1:34" ht="13.5" x14ac:dyDescent="0.2">
      <c r="A45" s="193" t="s">
        <v>269</v>
      </c>
      <c r="B45" s="193" t="s">
        <v>435</v>
      </c>
      <c r="C45" s="194" t="s">
        <v>270</v>
      </c>
      <c r="D45" s="182">
        <v>162.26000000000002</v>
      </c>
      <c r="E45" s="182">
        <v>630.54300000000001</v>
      </c>
      <c r="F45" s="182">
        <v>636.36900000000003</v>
      </c>
      <c r="G45" s="182">
        <v>880.87399999999991</v>
      </c>
      <c r="H45" s="181">
        <v>778.74200000000008</v>
      </c>
      <c r="I45" s="181">
        <v>985.26300000000003</v>
      </c>
      <c r="J45" s="182">
        <v>962.00699999999995</v>
      </c>
      <c r="K45" s="182">
        <v>1915.7810000000002</v>
      </c>
      <c r="L45" s="182">
        <v>528.47899999999993</v>
      </c>
      <c r="M45" s="182">
        <v>42.993000000000002</v>
      </c>
      <c r="N45" s="182">
        <v>302.99099999999999</v>
      </c>
      <c r="O45" s="182">
        <v>33.813000000000002</v>
      </c>
      <c r="P45" s="182">
        <v>621.37199999999996</v>
      </c>
      <c r="Q45" s="182">
        <v>106.587</v>
      </c>
      <c r="R45" s="182">
        <v>766.79600000000005</v>
      </c>
      <c r="S45" s="182">
        <v>29.207999999999998</v>
      </c>
      <c r="T45" s="182">
        <v>608.47699999999998</v>
      </c>
      <c r="U45" s="182">
        <v>627.51099999999997</v>
      </c>
      <c r="V45" s="182">
        <v>211.37500000000006</v>
      </c>
      <c r="W45" s="182">
        <v>146.047</v>
      </c>
      <c r="X45" s="182">
        <v>143.45099999999999</v>
      </c>
      <c r="Y45" s="577">
        <v>110.791</v>
      </c>
      <c r="Z45" s="177"/>
      <c r="AA45" s="182">
        <v>160.58243700000008</v>
      </c>
      <c r="AB45" s="182">
        <v>161.55717335399996</v>
      </c>
      <c r="AC45" s="182">
        <v>133.51543611480611</v>
      </c>
      <c r="AD45" s="177"/>
      <c r="AE45" s="177"/>
      <c r="AF45" s="177"/>
      <c r="AG45" s="177"/>
      <c r="AH45" s="177"/>
    </row>
    <row r="46" spans="1:34" ht="13.5" x14ac:dyDescent="0.2">
      <c r="A46" s="169" t="s">
        <v>271</v>
      </c>
      <c r="B46" s="169" t="s">
        <v>367</v>
      </c>
      <c r="C46" s="195" t="s">
        <v>272</v>
      </c>
      <c r="D46" s="196">
        <v>25374.615000000002</v>
      </c>
      <c r="E46" s="196">
        <v>28463.259000000002</v>
      </c>
      <c r="F46" s="196">
        <v>28736.951000000005</v>
      </c>
      <c r="G46" s="196">
        <v>29512.988999999998</v>
      </c>
      <c r="H46" s="196">
        <v>30103.038</v>
      </c>
      <c r="I46" s="196">
        <v>31441.087000000003</v>
      </c>
      <c r="J46" s="196">
        <v>33008.945</v>
      </c>
      <c r="K46" s="196">
        <v>36492.366999999998</v>
      </c>
      <c r="L46" s="196">
        <v>34571.602999999996</v>
      </c>
      <c r="M46" s="197">
        <v>34533.618999999999</v>
      </c>
      <c r="N46" s="196">
        <v>35065.466</v>
      </c>
      <c r="O46" s="196" t="e">
        <f t="shared" ref="O46:Y46" si="12">O49+O52+O53+O56+O62+O65+O82+O86</f>
        <v>#REF!</v>
      </c>
      <c r="P46" s="196">
        <v>37500.789000000004</v>
      </c>
      <c r="Q46" s="196">
        <f t="shared" si="12"/>
        <v>37216.335000000006</v>
      </c>
      <c r="R46" s="196">
        <f t="shared" si="12"/>
        <v>38240.846999999994</v>
      </c>
      <c r="S46" s="196">
        <f t="shared" si="12"/>
        <v>39325.876000000004</v>
      </c>
      <c r="T46" s="196">
        <f t="shared" si="12"/>
        <v>41729.972000000002</v>
      </c>
      <c r="U46" s="196">
        <f t="shared" si="12"/>
        <v>45485.388000000006</v>
      </c>
      <c r="V46" s="196">
        <f t="shared" si="12"/>
        <v>48209.635999999999</v>
      </c>
      <c r="W46" s="196">
        <f t="shared" si="12"/>
        <v>51951.042999999998</v>
      </c>
      <c r="X46" s="196">
        <f t="shared" si="12"/>
        <v>51473.134999999995</v>
      </c>
      <c r="Y46" s="196">
        <f t="shared" si="12"/>
        <v>53319.777999999998</v>
      </c>
      <c r="Z46" s="177"/>
      <c r="AA46" s="196">
        <v>52806.675668000003</v>
      </c>
      <c r="AB46" s="196">
        <v>52890.004583689995</v>
      </c>
      <c r="AC46" s="196">
        <v>54862.723859065343</v>
      </c>
      <c r="AD46" s="321"/>
      <c r="AE46" s="177"/>
      <c r="AF46" s="177"/>
      <c r="AG46" s="177"/>
      <c r="AH46" s="177"/>
    </row>
    <row r="47" spans="1:34" ht="13.5" x14ac:dyDescent="0.2">
      <c r="A47" s="172" t="s">
        <v>37</v>
      </c>
      <c r="B47" s="172" t="s">
        <v>366</v>
      </c>
      <c r="C47" s="198"/>
      <c r="D47" s="199">
        <v>0.36994339481305105</v>
      </c>
      <c r="E47" s="199">
        <v>0.44407564591215809</v>
      </c>
      <c r="F47" s="199">
        <v>0.4220252624044975</v>
      </c>
      <c r="G47" s="199">
        <v>0.4144245319418392</v>
      </c>
      <c r="H47" s="199">
        <v>0.40965531161403118</v>
      </c>
      <c r="I47" s="199">
        <v>0.42285189351144503</v>
      </c>
      <c r="J47" s="199">
        <v>0.43287095223218003</v>
      </c>
      <c r="K47" s="199">
        <v>0.45753750605047516</v>
      </c>
      <c r="L47" s="199">
        <v>0.42660778049373366</v>
      </c>
      <c r="M47" s="199">
        <v>41.11566750428431</v>
      </c>
      <c r="N47" s="199">
        <v>0.41489243496027811</v>
      </c>
      <c r="O47" s="199" t="e">
        <f>O46/O95</f>
        <v>#REF!</v>
      </c>
      <c r="P47" s="199">
        <v>0.41797132556348798</v>
      </c>
      <c r="Q47" s="199">
        <f>Q46/Q95</f>
        <v>0.38410774496817041</v>
      </c>
      <c r="R47" s="199">
        <f t="shared" ref="R47:Y47" si="13">R46/R95</f>
        <v>0.40740185255283751</v>
      </c>
      <c r="S47" s="199">
        <f t="shared" si="13"/>
        <v>0.40110965310643609</v>
      </c>
      <c r="T47" s="199">
        <f t="shared" si="13"/>
        <v>0.4531962482362884</v>
      </c>
      <c r="U47" s="199">
        <f t="shared" si="13"/>
        <v>0.46833003459579081</v>
      </c>
      <c r="V47" s="199">
        <f t="shared" si="13"/>
        <v>0.4527137610603239</v>
      </c>
      <c r="W47" s="199">
        <f t="shared" si="13"/>
        <v>0.44071456219607213</v>
      </c>
      <c r="X47" s="199">
        <f t="shared" si="13"/>
        <v>0.41902638559238781</v>
      </c>
      <c r="Y47" s="199">
        <f t="shared" si="13"/>
        <v>0.41764237127015202</v>
      </c>
      <c r="Z47" s="241"/>
      <c r="AA47" s="240">
        <v>44.797312246556039</v>
      </c>
      <c r="AB47" s="240">
        <v>43.056066926307182</v>
      </c>
      <c r="AC47" s="240">
        <v>42.972793485448484</v>
      </c>
      <c r="AD47" s="321"/>
      <c r="AE47" s="177"/>
      <c r="AF47" s="177"/>
      <c r="AG47" s="177"/>
      <c r="AH47" s="177"/>
    </row>
    <row r="48" spans="1:34" s="178" customFormat="1" ht="54" x14ac:dyDescent="0.25">
      <c r="A48" s="200" t="s">
        <v>273</v>
      </c>
      <c r="B48" s="200" t="s">
        <v>370</v>
      </c>
      <c r="C48" s="175" t="s">
        <v>364</v>
      </c>
      <c r="D48" s="176">
        <v>22480.924000000003</v>
      </c>
      <c r="E48" s="176">
        <v>24757.755000000001</v>
      </c>
      <c r="F48" s="176">
        <v>25711.588000000003</v>
      </c>
      <c r="G48" s="176">
        <v>26288.807999999997</v>
      </c>
      <c r="H48" s="176">
        <v>27273.931</v>
      </c>
      <c r="I48" s="176">
        <v>28500.035000000003</v>
      </c>
      <c r="J48" s="176">
        <v>29486.997000000003</v>
      </c>
      <c r="K48" s="176">
        <v>30731.399999999998</v>
      </c>
      <c r="L48" s="176">
        <v>31283.347999999998</v>
      </c>
      <c r="M48" s="176">
        <v>31272.935999999998</v>
      </c>
      <c r="N48" s="176">
        <v>31992.323</v>
      </c>
      <c r="O48" s="176">
        <f>O49+O52+O53+O56+O62+O65+O82</f>
        <v>32807.440000000002</v>
      </c>
      <c r="P48" s="176">
        <v>33800.137000000002</v>
      </c>
      <c r="Q48" s="176">
        <v>34823.244000000006</v>
      </c>
      <c r="R48" s="176">
        <v>34449.233999999997</v>
      </c>
      <c r="S48" s="176">
        <v>37269.736000000004</v>
      </c>
      <c r="T48" s="176">
        <v>37759.550999999999</v>
      </c>
      <c r="U48" s="176">
        <v>42044.496000000006</v>
      </c>
      <c r="V48" s="176">
        <v>42385.572</v>
      </c>
      <c r="W48" s="176">
        <v>46111.360999999997</v>
      </c>
      <c r="X48" s="176">
        <v>45897.189999999995</v>
      </c>
      <c r="Y48" s="576">
        <v>47538.207999999999</v>
      </c>
      <c r="Z48" s="177"/>
      <c r="AA48" s="176">
        <v>46760.218108000001</v>
      </c>
      <c r="AB48" s="176">
        <v>47286.472828169994</v>
      </c>
      <c r="AC48" s="176">
        <v>49441.132433080071</v>
      </c>
      <c r="AD48" s="321"/>
      <c r="AE48" s="177"/>
      <c r="AF48" s="177"/>
      <c r="AG48" s="177"/>
      <c r="AH48" s="177"/>
    </row>
    <row r="49" spans="1:34" s="189" customFormat="1" ht="13.5" x14ac:dyDescent="0.2">
      <c r="A49" s="201" t="s">
        <v>102</v>
      </c>
      <c r="B49" s="201" t="s">
        <v>371</v>
      </c>
      <c r="C49" s="202" t="s">
        <v>210</v>
      </c>
      <c r="D49" s="182">
        <v>5164.2740000000003</v>
      </c>
      <c r="E49" s="182">
        <v>5543.5029999999997</v>
      </c>
      <c r="F49" s="182">
        <v>5756.7960000000003</v>
      </c>
      <c r="G49" s="182">
        <v>5895.0870000000004</v>
      </c>
      <c r="H49" s="181">
        <v>6033.52</v>
      </c>
      <c r="I49" s="181">
        <v>6417.6589999999997</v>
      </c>
      <c r="J49" s="182">
        <v>6766.7759999999998</v>
      </c>
      <c r="K49" s="182">
        <v>7120.8119999999999</v>
      </c>
      <c r="L49" s="182">
        <v>7535.1229999999996</v>
      </c>
      <c r="M49" s="182">
        <v>7342.7070000000003</v>
      </c>
      <c r="N49" s="182">
        <v>7920.0810000000001</v>
      </c>
      <c r="O49" s="182">
        <f>8021.442+83.786</f>
        <v>8105.2280000000001</v>
      </c>
      <c r="P49" s="182">
        <v>8359.5329999999994</v>
      </c>
      <c r="Q49" s="182">
        <v>8900.0930000000008</v>
      </c>
      <c r="R49" s="182">
        <v>9609.5059999999994</v>
      </c>
      <c r="S49" s="182">
        <v>9739.8240000000005</v>
      </c>
      <c r="T49" s="182">
        <v>10498.235000000001</v>
      </c>
      <c r="U49" s="182">
        <v>11243.311</v>
      </c>
      <c r="V49" s="182">
        <v>11081.272000000001</v>
      </c>
      <c r="W49" s="182">
        <v>11459.275</v>
      </c>
      <c r="X49" s="182">
        <v>11772.561</v>
      </c>
      <c r="Y49" s="577">
        <v>11938.385</v>
      </c>
      <c r="Z49" s="177"/>
      <c r="AA49" s="182">
        <v>11746.389828000001</v>
      </c>
      <c r="AB49" s="182">
        <v>12404.887763990002</v>
      </c>
      <c r="AC49" s="182">
        <v>13015.743438953492</v>
      </c>
      <c r="AD49" s="321"/>
      <c r="AE49" s="177"/>
      <c r="AF49" s="177"/>
      <c r="AG49" s="177"/>
      <c r="AH49" s="177"/>
    </row>
    <row r="50" spans="1:34" s="189" customFormat="1" ht="13.5" x14ac:dyDescent="0.2">
      <c r="A50" s="179" t="s">
        <v>274</v>
      </c>
      <c r="B50" s="179" t="s">
        <v>372</v>
      </c>
      <c r="C50" s="104" t="s">
        <v>275</v>
      </c>
      <c r="D50" s="181">
        <v>3992.991</v>
      </c>
      <c r="E50" s="181">
        <v>4107.4579999999996</v>
      </c>
      <c r="F50" s="181">
        <v>4276.6540000000005</v>
      </c>
      <c r="G50" s="181">
        <v>4310.165</v>
      </c>
      <c r="H50" s="181">
        <v>4489.8230000000003</v>
      </c>
      <c r="I50" s="181">
        <v>4715.0469999999996</v>
      </c>
      <c r="J50" s="181">
        <v>4928.04</v>
      </c>
      <c r="K50" s="181">
        <v>5168.6679999999997</v>
      </c>
      <c r="L50" s="181">
        <v>5463.7849999999999</v>
      </c>
      <c r="M50" s="181">
        <v>5336.4309999999996</v>
      </c>
      <c r="N50" s="181">
        <v>5752.54</v>
      </c>
      <c r="O50" s="181">
        <f>5871.86+61.102</f>
        <v>5932.9619999999995</v>
      </c>
      <c r="P50" s="181">
        <v>6224.2669999999998</v>
      </c>
      <c r="Q50" s="181">
        <v>6498.8530000000001</v>
      </c>
      <c r="R50" s="181">
        <v>7004.0309999999999</v>
      </c>
      <c r="S50" s="181">
        <v>7121.8559999999998</v>
      </c>
      <c r="T50" s="181">
        <v>7690.3630000000003</v>
      </c>
      <c r="U50" s="181">
        <v>8068.2269999999999</v>
      </c>
      <c r="V50" s="181">
        <v>8108.8469999999998</v>
      </c>
      <c r="W50" s="181">
        <v>8360.6720000000005</v>
      </c>
      <c r="X50" s="181">
        <v>8586.5769999999993</v>
      </c>
      <c r="Y50" s="578">
        <v>8710.973</v>
      </c>
      <c r="Z50" s="177"/>
      <c r="AA50" s="181">
        <v>8577.1867097614395</v>
      </c>
      <c r="AB50" s="181">
        <v>9046.8864177882442</v>
      </c>
      <c r="AC50" s="181">
        <v>9482.8034100193108</v>
      </c>
      <c r="AD50" s="321"/>
      <c r="AE50" s="177"/>
      <c r="AF50" s="177"/>
      <c r="AG50" s="177"/>
      <c r="AH50" s="177"/>
    </row>
    <row r="51" spans="1:34" s="189" customFormat="1" ht="13.5" x14ac:dyDescent="0.2">
      <c r="A51" s="179" t="s">
        <v>276</v>
      </c>
      <c r="B51" s="179" t="s">
        <v>373</v>
      </c>
      <c r="C51" s="104" t="s">
        <v>277</v>
      </c>
      <c r="D51" s="181">
        <v>1241.2829999999999</v>
      </c>
      <c r="E51" s="181">
        <v>1436.0450000000001</v>
      </c>
      <c r="F51" s="181">
        <v>1480.1420000000001</v>
      </c>
      <c r="G51" s="181">
        <v>1584.922</v>
      </c>
      <c r="H51" s="181">
        <v>1543.6969999999999</v>
      </c>
      <c r="I51" s="181">
        <v>1702.6120000000001</v>
      </c>
      <c r="J51" s="181">
        <v>1838.7360000000001</v>
      </c>
      <c r="K51" s="181">
        <v>1952.144</v>
      </c>
      <c r="L51" s="181">
        <v>2071.3380000000002</v>
      </c>
      <c r="M51" s="181">
        <v>2006.2760000000007</v>
      </c>
      <c r="N51" s="181">
        <v>2167.5410000000002</v>
      </c>
      <c r="O51" s="181">
        <f t="shared" ref="O51" si="14">O49-O50</f>
        <v>2172.2660000000005</v>
      </c>
      <c r="P51" s="181">
        <v>2135.2660000000001</v>
      </c>
      <c r="Q51" s="181">
        <v>2401.2400000000007</v>
      </c>
      <c r="R51" s="181">
        <v>2605.4749999999999</v>
      </c>
      <c r="S51" s="181">
        <v>2617.9680000000008</v>
      </c>
      <c r="T51" s="181">
        <v>2807.8719999999998</v>
      </c>
      <c r="U51" s="181">
        <v>3175.0839999999998</v>
      </c>
      <c r="V51" s="181">
        <v>2972.4250000000011</v>
      </c>
      <c r="W51" s="181">
        <v>3098.6029999999992</v>
      </c>
      <c r="X51" s="181">
        <v>3185.9840000000004</v>
      </c>
      <c r="Y51" s="578">
        <v>3227.4120000000003</v>
      </c>
      <c r="Z51" s="177"/>
      <c r="AA51" s="181">
        <v>3169.2031182385595</v>
      </c>
      <c r="AB51" s="181">
        <v>3358.0013462017591</v>
      </c>
      <c r="AC51" s="181">
        <v>3532.9400289341806</v>
      </c>
      <c r="AD51" s="321"/>
      <c r="AE51" s="177"/>
      <c r="AF51" s="177"/>
      <c r="AG51" s="177"/>
      <c r="AH51" s="177"/>
    </row>
    <row r="52" spans="1:34" s="189" customFormat="1" ht="13.5" x14ac:dyDescent="0.2">
      <c r="A52" s="201" t="s">
        <v>278</v>
      </c>
      <c r="B52" s="201" t="s">
        <v>374</v>
      </c>
      <c r="C52" s="202" t="s">
        <v>63</v>
      </c>
      <c r="D52" s="182">
        <v>3328.5880000000002</v>
      </c>
      <c r="E52" s="182">
        <v>3917.29</v>
      </c>
      <c r="F52" s="182">
        <v>3996.7779999999998</v>
      </c>
      <c r="G52" s="182">
        <v>4136.558</v>
      </c>
      <c r="H52" s="181">
        <v>4213.0330000000004</v>
      </c>
      <c r="I52" s="181">
        <v>4210.4369999999999</v>
      </c>
      <c r="J52" s="182">
        <v>4380.6530000000002</v>
      </c>
      <c r="K52" s="182">
        <v>4736.7370000000001</v>
      </c>
      <c r="L52" s="182">
        <v>4529.8209999999999</v>
      </c>
      <c r="M52" s="182">
        <v>4717.0619999999999</v>
      </c>
      <c r="N52" s="182">
        <v>4851.5540000000001</v>
      </c>
      <c r="O52" s="182">
        <f>4895.969-8</f>
        <v>4887.9690000000001</v>
      </c>
      <c r="P52" s="182">
        <v>4977.4350000000004</v>
      </c>
      <c r="Q52" s="182">
        <v>5429.8950000000004</v>
      </c>
      <c r="R52" s="182">
        <v>5164.665</v>
      </c>
      <c r="S52" s="182">
        <v>5281.6180000000004</v>
      </c>
      <c r="T52" s="182">
        <v>5260.1329999999998</v>
      </c>
      <c r="U52" s="182">
        <v>5814.1440000000002</v>
      </c>
      <c r="V52" s="182">
        <v>7467.7929999999997</v>
      </c>
      <c r="W52" s="182">
        <v>9260.2669999999998</v>
      </c>
      <c r="X52" s="182">
        <v>7833.2569999999996</v>
      </c>
      <c r="Y52" s="577">
        <v>8250.0319999999992</v>
      </c>
      <c r="Z52" s="177"/>
      <c r="AA52" s="182">
        <v>9267.5827849999987</v>
      </c>
      <c r="AB52" s="182">
        <v>7995.8506545350001</v>
      </c>
      <c r="AC52" s="182">
        <v>8373.1315088790325</v>
      </c>
      <c r="AD52" s="321"/>
      <c r="AE52" s="177"/>
      <c r="AF52" s="177"/>
      <c r="AG52" s="177"/>
      <c r="AH52" s="177"/>
    </row>
    <row r="53" spans="1:34" s="189" customFormat="1" ht="13.5" x14ac:dyDescent="0.2">
      <c r="A53" s="191" t="s">
        <v>279</v>
      </c>
      <c r="B53" s="191" t="s">
        <v>375</v>
      </c>
      <c r="C53" s="202" t="s">
        <v>280</v>
      </c>
      <c r="D53" s="182">
        <v>80.391000000000005</v>
      </c>
      <c r="E53" s="182">
        <v>75.658000000000001</v>
      </c>
      <c r="F53" s="182">
        <v>94.039999999999992</v>
      </c>
      <c r="G53" s="182">
        <v>102.44500000000001</v>
      </c>
      <c r="H53" s="181">
        <v>97.396999999999991</v>
      </c>
      <c r="I53" s="181">
        <v>114.928</v>
      </c>
      <c r="J53" s="182">
        <v>109.471</v>
      </c>
      <c r="K53" s="182">
        <v>102.72799999999999</v>
      </c>
      <c r="L53" s="182">
        <v>129.87099999999998</v>
      </c>
      <c r="M53" s="182">
        <v>49.786000000000001</v>
      </c>
      <c r="N53" s="182">
        <v>87.194000000000003</v>
      </c>
      <c r="O53" s="182">
        <f t="shared" ref="O53" si="15">O54+O55</f>
        <v>90.834000000000003</v>
      </c>
      <c r="P53" s="182">
        <v>150.05600000000001</v>
      </c>
      <c r="Q53" s="182">
        <v>67.528000000000006</v>
      </c>
      <c r="R53" s="182">
        <v>158.471</v>
      </c>
      <c r="S53" s="182">
        <v>82.433999999999997</v>
      </c>
      <c r="T53" s="182">
        <v>156.97500000000002</v>
      </c>
      <c r="U53" s="182">
        <v>181.57499999999999</v>
      </c>
      <c r="V53" s="182">
        <v>112.85</v>
      </c>
      <c r="W53" s="182">
        <v>123.515</v>
      </c>
      <c r="X53" s="182">
        <v>131.149</v>
      </c>
      <c r="Y53" s="577">
        <v>136.149</v>
      </c>
      <c r="Z53" s="177"/>
      <c r="AA53" s="182">
        <v>118.32199999999999</v>
      </c>
      <c r="AB53" s="182">
        <v>124.50699999999999</v>
      </c>
      <c r="AC53" s="182">
        <v>115.50699999999999</v>
      </c>
      <c r="AD53" s="177"/>
      <c r="AE53" s="177"/>
      <c r="AF53" s="177"/>
      <c r="AG53" s="177"/>
      <c r="AH53" s="177"/>
    </row>
    <row r="54" spans="1:34" ht="13.5" x14ac:dyDescent="0.2">
      <c r="A54" s="203" t="s">
        <v>281</v>
      </c>
      <c r="B54" s="203" t="s">
        <v>376</v>
      </c>
      <c r="C54" s="180" t="s">
        <v>282</v>
      </c>
      <c r="D54" s="182">
        <v>61.139000000000003</v>
      </c>
      <c r="E54" s="182">
        <v>66.900999999999996</v>
      </c>
      <c r="F54" s="182">
        <v>72.16</v>
      </c>
      <c r="G54" s="182">
        <v>75.992000000000004</v>
      </c>
      <c r="H54" s="181">
        <v>88.078999999999994</v>
      </c>
      <c r="I54" s="181">
        <v>92.152000000000001</v>
      </c>
      <c r="J54" s="182">
        <v>79.536000000000001</v>
      </c>
      <c r="K54" s="182">
        <v>101.86499999999999</v>
      </c>
      <c r="L54" s="182">
        <v>107.267</v>
      </c>
      <c r="M54" s="182">
        <v>49.786000000000001</v>
      </c>
      <c r="N54" s="182">
        <v>62.186999999999998</v>
      </c>
      <c r="O54" s="182">
        <v>90.834000000000003</v>
      </c>
      <c r="P54" s="182">
        <v>124.069</v>
      </c>
      <c r="Q54" s="182">
        <v>67.528000000000006</v>
      </c>
      <c r="R54" s="182">
        <v>134.309</v>
      </c>
      <c r="S54" s="182">
        <v>82.433999999999997</v>
      </c>
      <c r="T54" s="182">
        <v>133.61600000000001</v>
      </c>
      <c r="U54" s="182">
        <v>151.60599999999999</v>
      </c>
      <c r="V54" s="182">
        <v>112.85</v>
      </c>
      <c r="W54" s="182">
        <v>123.515</v>
      </c>
      <c r="X54" s="182">
        <v>131.149</v>
      </c>
      <c r="Y54" s="577">
        <v>136.149</v>
      </c>
      <c r="Z54" s="177"/>
      <c r="AA54" s="182">
        <v>118.32199999999999</v>
      </c>
      <c r="AB54" s="182">
        <v>124.50699999999999</v>
      </c>
      <c r="AC54" s="182">
        <v>115.50699999999999</v>
      </c>
      <c r="AD54" s="177"/>
      <c r="AE54" s="177"/>
      <c r="AF54" s="177"/>
      <c r="AG54" s="177"/>
      <c r="AH54" s="177"/>
    </row>
    <row r="55" spans="1:34" ht="13.5" x14ac:dyDescent="0.2">
      <c r="A55" s="203" t="s">
        <v>283</v>
      </c>
      <c r="B55" s="203" t="s">
        <v>377</v>
      </c>
      <c r="C55" s="180" t="s">
        <v>230</v>
      </c>
      <c r="D55" s="182">
        <v>19.251999999999999</v>
      </c>
      <c r="E55" s="186">
        <v>8.7569999999999997</v>
      </c>
      <c r="F55" s="186">
        <v>21.88</v>
      </c>
      <c r="G55" s="186">
        <v>26.452999999999999</v>
      </c>
      <c r="H55" s="185">
        <v>9.3179999999999996</v>
      </c>
      <c r="I55" s="181">
        <v>22.776</v>
      </c>
      <c r="J55" s="182">
        <v>29.934999999999999</v>
      </c>
      <c r="K55" s="182">
        <v>0.86299999999999999</v>
      </c>
      <c r="L55" s="182">
        <v>22.603999999999999</v>
      </c>
      <c r="M55" s="182">
        <v>0</v>
      </c>
      <c r="N55" s="182">
        <v>25.007000000000001</v>
      </c>
      <c r="O55" s="182">
        <v>0</v>
      </c>
      <c r="P55" s="182">
        <v>25.986999999999998</v>
      </c>
      <c r="Q55" s="182">
        <v>0</v>
      </c>
      <c r="R55" s="182">
        <v>24.161999999999999</v>
      </c>
      <c r="S55" s="182">
        <v>0</v>
      </c>
      <c r="T55" s="182">
        <v>23.359000000000002</v>
      </c>
      <c r="U55" s="182">
        <v>29.969000000000001</v>
      </c>
      <c r="V55" s="182">
        <v>0</v>
      </c>
      <c r="W55" s="182">
        <v>0</v>
      </c>
      <c r="X55" s="182">
        <v>0</v>
      </c>
      <c r="Y55" s="577">
        <v>0</v>
      </c>
      <c r="Z55" s="177"/>
      <c r="AA55" s="182">
        <v>0</v>
      </c>
      <c r="AB55" s="182">
        <v>0</v>
      </c>
      <c r="AC55" s="182">
        <v>0</v>
      </c>
      <c r="AD55" s="177"/>
      <c r="AE55" s="177"/>
      <c r="AF55" s="177"/>
      <c r="AG55" s="177"/>
      <c r="AH55" s="177"/>
    </row>
    <row r="56" spans="1:34" s="189" customFormat="1" ht="13.5" x14ac:dyDescent="0.2">
      <c r="A56" s="191" t="s">
        <v>284</v>
      </c>
      <c r="B56" s="191" t="s">
        <v>378</v>
      </c>
      <c r="C56" s="202" t="s">
        <v>285</v>
      </c>
      <c r="D56" s="182">
        <v>919.86900000000003</v>
      </c>
      <c r="E56" s="186">
        <v>877.72799999999995</v>
      </c>
      <c r="F56" s="186">
        <v>782.77</v>
      </c>
      <c r="G56" s="186">
        <v>878.18899999999996</v>
      </c>
      <c r="H56" s="185">
        <v>892.34199999999998</v>
      </c>
      <c r="I56" s="181">
        <v>1079.5999999999999</v>
      </c>
      <c r="J56" s="182">
        <v>1066.82</v>
      </c>
      <c r="K56" s="182">
        <v>949.99</v>
      </c>
      <c r="L56" s="182">
        <v>881.04300000000001</v>
      </c>
      <c r="M56" s="182">
        <v>479.62900000000002</v>
      </c>
      <c r="N56" s="182">
        <v>975.63099999999997</v>
      </c>
      <c r="O56" s="182">
        <v>394.23599999999999</v>
      </c>
      <c r="P56" s="182">
        <v>1048.04</v>
      </c>
      <c r="Q56" s="182">
        <v>454.98899999999998</v>
      </c>
      <c r="R56" s="182">
        <v>928.1</v>
      </c>
      <c r="S56" s="182">
        <v>471.49900000000002</v>
      </c>
      <c r="T56" s="182">
        <v>1240.3530000000001</v>
      </c>
      <c r="U56" s="182">
        <v>1369.1690000000001</v>
      </c>
      <c r="V56" s="182">
        <v>1224.4650000000001</v>
      </c>
      <c r="W56" s="182">
        <v>933.36999999999989</v>
      </c>
      <c r="X56" s="182">
        <v>807.35100000000011</v>
      </c>
      <c r="Y56" s="577">
        <v>887.71</v>
      </c>
      <c r="Z56" s="177"/>
      <c r="AA56" s="182">
        <v>979.19000500000016</v>
      </c>
      <c r="AB56" s="182">
        <v>865.10465010500002</v>
      </c>
      <c r="AC56" s="182">
        <v>950.57234775720508</v>
      </c>
      <c r="AD56" s="177"/>
      <c r="AE56" s="177"/>
      <c r="AF56" s="177"/>
      <c r="AG56" s="177"/>
      <c r="AH56" s="177"/>
    </row>
    <row r="57" spans="1:34" s="189" customFormat="1" ht="13.5" x14ac:dyDescent="0.25">
      <c r="A57" s="179" t="s">
        <v>286</v>
      </c>
      <c r="B57" s="179" t="s">
        <v>379</v>
      </c>
      <c r="C57" s="190"/>
      <c r="D57" s="182">
        <v>325.99700000000001</v>
      </c>
      <c r="E57" s="186">
        <v>210.51199999999997</v>
      </c>
      <c r="F57" s="186">
        <v>196.977</v>
      </c>
      <c r="G57" s="186">
        <v>151.489</v>
      </c>
      <c r="H57" s="185">
        <v>120.155</v>
      </c>
      <c r="I57" s="181">
        <v>138.03700000000001</v>
      </c>
      <c r="J57" s="182">
        <v>91.73</v>
      </c>
      <c r="K57" s="182">
        <v>68.584999999999994</v>
      </c>
      <c r="L57" s="182">
        <v>57.859000000000002</v>
      </c>
      <c r="M57" s="182">
        <v>181.21299999999999</v>
      </c>
      <c r="N57" s="182">
        <v>92.421000000000006</v>
      </c>
      <c r="O57" s="182">
        <v>128.53200000000001</v>
      </c>
      <c r="P57" s="182">
        <v>89.744088000000005</v>
      </c>
      <c r="Q57" s="182">
        <v>159.285</v>
      </c>
      <c r="R57" s="182">
        <v>126.425</v>
      </c>
      <c r="S57" s="182">
        <v>131.75</v>
      </c>
      <c r="T57" s="182">
        <v>121.456</v>
      </c>
      <c r="U57" s="182">
        <v>108.738</v>
      </c>
      <c r="V57" s="182">
        <v>304.69600000000003</v>
      </c>
      <c r="W57" s="182">
        <v>192.61600000000001</v>
      </c>
      <c r="X57" s="182">
        <v>202.99600000000004</v>
      </c>
      <c r="Y57" s="577">
        <v>276.05900000000003</v>
      </c>
      <c r="Z57" s="177"/>
      <c r="AA57" s="182">
        <v>196.31915000000004</v>
      </c>
      <c r="AB57" s="182">
        <v>208.23484914999995</v>
      </c>
      <c r="AC57" s="182">
        <v>282.86681898214999</v>
      </c>
      <c r="AD57" s="177"/>
      <c r="AE57" s="177"/>
      <c r="AF57" s="177"/>
      <c r="AG57" s="177"/>
      <c r="AH57" s="177"/>
    </row>
    <row r="58" spans="1:34" s="189" customFormat="1" ht="13.5" x14ac:dyDescent="0.25">
      <c r="A58" s="179" t="s">
        <v>287</v>
      </c>
      <c r="B58" s="179" t="s">
        <v>380</v>
      </c>
      <c r="C58" s="190"/>
      <c r="D58" s="182">
        <v>385.93099999999993</v>
      </c>
      <c r="E58" s="186">
        <v>233.392</v>
      </c>
      <c r="F58" s="186">
        <v>309.87900000000002</v>
      </c>
      <c r="G58" s="186">
        <v>240.35299999999989</v>
      </c>
      <c r="H58" s="185">
        <v>237.51200000000003</v>
      </c>
      <c r="I58" s="181">
        <v>227.62699999999998</v>
      </c>
      <c r="J58" s="182">
        <v>238.87999999999997</v>
      </c>
      <c r="K58" s="182">
        <v>261.46000000000004</v>
      </c>
      <c r="L58" s="182">
        <v>242.32099999999997</v>
      </c>
      <c r="M58" s="182">
        <v>150.87100000000001</v>
      </c>
      <c r="N58" s="182">
        <v>187.64400000000001</v>
      </c>
      <c r="O58" s="182">
        <v>167.92099999999999</v>
      </c>
      <c r="P58" s="182">
        <v>202.05788999999999</v>
      </c>
      <c r="Q58" s="182">
        <v>178.64099999999999</v>
      </c>
      <c r="R58" s="182">
        <v>235.51500000000001</v>
      </c>
      <c r="S58" s="182">
        <v>195.58600000000001</v>
      </c>
      <c r="T58" s="182">
        <v>266.12200000000001</v>
      </c>
      <c r="U58" s="182">
        <v>287.52800000000002</v>
      </c>
      <c r="V58" s="182">
        <v>276.89300000000003</v>
      </c>
      <c r="W58" s="182">
        <v>267.97400000000005</v>
      </c>
      <c r="X58" s="182">
        <v>273.47400000000005</v>
      </c>
      <c r="Y58" s="577">
        <v>280.47400000000005</v>
      </c>
      <c r="Z58" s="177"/>
      <c r="AA58" s="182">
        <v>277.96400000000006</v>
      </c>
      <c r="AB58" s="182">
        <v>283.80126500000006</v>
      </c>
      <c r="AC58" s="182">
        <v>289.76111256500008</v>
      </c>
      <c r="AD58" s="177"/>
      <c r="AE58" s="177"/>
      <c r="AF58" s="177"/>
      <c r="AG58" s="177"/>
      <c r="AH58" s="177"/>
    </row>
    <row r="59" spans="1:34" s="189" customFormat="1" ht="13.5" x14ac:dyDescent="0.25">
      <c r="A59" s="179" t="s">
        <v>288</v>
      </c>
      <c r="B59" s="179" t="s">
        <v>381</v>
      </c>
      <c r="C59" s="190"/>
      <c r="D59" s="182">
        <v>215.26200000000003</v>
      </c>
      <c r="E59" s="186">
        <v>45.002999999999986</v>
      </c>
      <c r="F59" s="186">
        <v>109.405</v>
      </c>
      <c r="G59" s="186">
        <v>32.588000000000022</v>
      </c>
      <c r="H59" s="185">
        <v>16.189999999999969</v>
      </c>
      <c r="I59" s="181">
        <v>7.4410000000000593</v>
      </c>
      <c r="J59" s="181">
        <v>67.549000000000007</v>
      </c>
      <c r="K59" s="181">
        <v>8.5370000000000061</v>
      </c>
      <c r="L59" s="181">
        <v>9.6329999999999991</v>
      </c>
      <c r="M59" s="181">
        <v>8.8710000000000004</v>
      </c>
      <c r="N59" s="181">
        <v>9.0510000000000002</v>
      </c>
      <c r="O59" s="181">
        <v>8.6210000000000004</v>
      </c>
      <c r="P59" s="181">
        <v>9.0152359999999998</v>
      </c>
      <c r="Q59" s="181">
        <v>8.5410000000000004</v>
      </c>
      <c r="R59" s="181">
        <v>10.593</v>
      </c>
      <c r="S59" s="181">
        <v>8.5860000000000003</v>
      </c>
      <c r="T59" s="181">
        <v>11.407999999999999</v>
      </c>
      <c r="U59" s="181">
        <v>0</v>
      </c>
      <c r="V59" s="181">
        <v>0</v>
      </c>
      <c r="W59" s="181">
        <v>-2.6000000000000023E-2</v>
      </c>
      <c r="X59" s="181">
        <v>-1.5259999999999998</v>
      </c>
      <c r="Y59" s="578">
        <v>-1.5259999999999998</v>
      </c>
      <c r="Z59" s="177"/>
      <c r="AA59" s="181">
        <v>0</v>
      </c>
      <c r="AB59" s="181">
        <v>0</v>
      </c>
      <c r="AC59" s="181">
        <v>0</v>
      </c>
      <c r="AD59" s="177"/>
      <c r="AE59" s="177"/>
      <c r="AF59" s="177"/>
      <c r="AG59" s="177"/>
      <c r="AH59" s="177"/>
    </row>
    <row r="60" spans="1:34" s="189" customFormat="1" ht="13.5" x14ac:dyDescent="0.25">
      <c r="A60" s="179" t="s">
        <v>289</v>
      </c>
      <c r="B60" s="179" t="s">
        <v>382</v>
      </c>
      <c r="C60" s="190"/>
      <c r="D60" s="182">
        <v>165.25700000000001</v>
      </c>
      <c r="E60" s="186">
        <v>182.41499999999999</v>
      </c>
      <c r="F60" s="186">
        <v>193.84299999999999</v>
      </c>
      <c r="G60" s="186">
        <v>200.131</v>
      </c>
      <c r="H60" s="185">
        <v>214.19</v>
      </c>
      <c r="I60" s="181">
        <v>214.18800000000002</v>
      </c>
      <c r="J60" s="182">
        <v>163.78100000000001</v>
      </c>
      <c r="K60" s="182">
        <v>246.755</v>
      </c>
      <c r="L60" s="182">
        <v>228.69</v>
      </c>
      <c r="M60" s="182">
        <v>141</v>
      </c>
      <c r="N60" s="182">
        <v>169.77699999999999</v>
      </c>
      <c r="O60" s="182">
        <v>158.30000000000001</v>
      </c>
      <c r="P60" s="182">
        <v>185.22223500000001</v>
      </c>
      <c r="Q60" s="182">
        <v>164.1</v>
      </c>
      <c r="R60" s="182">
        <v>217.41900000000001</v>
      </c>
      <c r="S60" s="182">
        <v>181</v>
      </c>
      <c r="T60" s="182">
        <v>246.37199999999999</v>
      </c>
      <c r="U60" s="182">
        <v>270.548</v>
      </c>
      <c r="V60" s="182">
        <v>255</v>
      </c>
      <c r="W60" s="182">
        <v>262</v>
      </c>
      <c r="X60" s="182">
        <v>269</v>
      </c>
      <c r="Y60" s="577">
        <v>276</v>
      </c>
      <c r="Z60" s="177"/>
      <c r="AA60" s="182">
        <v>256.07100000000003</v>
      </c>
      <c r="AB60" s="182">
        <v>261.90826499999997</v>
      </c>
      <c r="AC60" s="182">
        <v>267.86811256499999</v>
      </c>
      <c r="AD60" s="177"/>
      <c r="AE60" s="177"/>
      <c r="AF60" s="177"/>
      <c r="AG60" s="177"/>
      <c r="AH60" s="177"/>
    </row>
    <row r="61" spans="1:34" s="189" customFormat="1" ht="13.5" x14ac:dyDescent="0.25">
      <c r="A61" s="179" t="s">
        <v>290</v>
      </c>
      <c r="B61" s="179" t="s">
        <v>383</v>
      </c>
      <c r="C61" s="190"/>
      <c r="D61" s="182">
        <v>207.94100000000014</v>
      </c>
      <c r="E61" s="182">
        <v>433.82400000000001</v>
      </c>
      <c r="F61" s="182">
        <v>275.91399999999999</v>
      </c>
      <c r="G61" s="182">
        <v>486.34700000000004</v>
      </c>
      <c r="H61" s="181">
        <v>534.67499999999995</v>
      </c>
      <c r="I61" s="181">
        <v>713.93599999999992</v>
      </c>
      <c r="J61" s="182">
        <v>736.20999999999992</v>
      </c>
      <c r="K61" s="182">
        <v>619.94499999999994</v>
      </c>
      <c r="L61" s="182">
        <v>580.86300000000006</v>
      </c>
      <c r="M61" s="182">
        <v>147.54500000000004</v>
      </c>
      <c r="N61" s="182">
        <v>695.56599999999992</v>
      </c>
      <c r="O61" s="182">
        <f>O56-O57-O58</f>
        <v>97.782999999999959</v>
      </c>
      <c r="P61" s="182">
        <v>756.238022</v>
      </c>
      <c r="Q61" s="182">
        <v>117.06299999999996</v>
      </c>
      <c r="R61" s="182">
        <v>566.16000000000008</v>
      </c>
      <c r="S61" s="182">
        <v>144.16300000000001</v>
      </c>
      <c r="T61" s="182">
        <v>852.77500000000009</v>
      </c>
      <c r="U61" s="182">
        <v>972.90300000000002</v>
      </c>
      <c r="V61" s="182">
        <v>642.87600000000009</v>
      </c>
      <c r="W61" s="182">
        <v>472.77999999999986</v>
      </c>
      <c r="X61" s="182">
        <v>330.88099999999997</v>
      </c>
      <c r="Y61" s="577">
        <v>331.17700000000002</v>
      </c>
      <c r="Z61" s="177"/>
      <c r="AA61" s="182">
        <v>504.90685500000006</v>
      </c>
      <c r="AB61" s="182">
        <v>373.06853595500002</v>
      </c>
      <c r="AC61" s="182">
        <v>377.94441621005501</v>
      </c>
      <c r="AD61" s="177"/>
      <c r="AE61" s="177"/>
      <c r="AF61" s="177"/>
      <c r="AG61" s="177"/>
      <c r="AH61" s="177"/>
    </row>
    <row r="62" spans="1:34" s="189" customFormat="1" ht="13.5" x14ac:dyDescent="0.2">
      <c r="A62" s="201" t="s">
        <v>291</v>
      </c>
      <c r="B62" s="201" t="s">
        <v>384</v>
      </c>
      <c r="C62" s="202" t="s">
        <v>258</v>
      </c>
      <c r="D62" s="182">
        <v>921.19399999999996</v>
      </c>
      <c r="E62" s="182">
        <v>933.64099999999996</v>
      </c>
      <c r="F62" s="186">
        <v>882.74199999999996</v>
      </c>
      <c r="G62" s="182">
        <v>1102.972</v>
      </c>
      <c r="H62" s="181">
        <v>1311.694</v>
      </c>
      <c r="I62" s="181">
        <v>1417.569</v>
      </c>
      <c r="J62" s="182">
        <v>1477.021</v>
      </c>
      <c r="K62" s="182">
        <v>1415.1089999999999</v>
      </c>
      <c r="L62" s="182">
        <v>1372.9639999999999</v>
      </c>
      <c r="M62" s="182">
        <v>1126.7070000000001</v>
      </c>
      <c r="N62" s="182">
        <v>1216.5039999999999</v>
      </c>
      <c r="O62" s="182">
        <f>O63+O64</f>
        <v>1135.847</v>
      </c>
      <c r="P62" s="182">
        <v>1207.231</v>
      </c>
      <c r="Q62" s="182">
        <v>1124.79</v>
      </c>
      <c r="R62" s="182">
        <v>1164.729</v>
      </c>
      <c r="S62" s="182">
        <v>1057.1389999999999</v>
      </c>
      <c r="T62" s="182">
        <v>1105.0650000000001</v>
      </c>
      <c r="U62" s="182">
        <v>1082.5650000000001</v>
      </c>
      <c r="V62" s="182">
        <v>903.96100000000001</v>
      </c>
      <c r="W62" s="182">
        <v>962.40599999999995</v>
      </c>
      <c r="X62" s="182">
        <v>1133.095</v>
      </c>
      <c r="Y62" s="577">
        <v>1303.1120000000001</v>
      </c>
      <c r="Z62" s="177"/>
      <c r="AA62" s="182">
        <v>962.45100000000002</v>
      </c>
      <c r="AB62" s="182">
        <v>1133.614</v>
      </c>
      <c r="AC62" s="182">
        <v>1303.6310000000001</v>
      </c>
      <c r="AD62" s="177"/>
      <c r="AE62" s="177"/>
      <c r="AF62" s="177"/>
      <c r="AG62" s="177"/>
      <c r="AH62" s="177"/>
    </row>
    <row r="63" spans="1:34" s="189" customFormat="1" ht="13.5" x14ac:dyDescent="0.2">
      <c r="A63" s="203" t="s">
        <v>292</v>
      </c>
      <c r="B63" s="203" t="s">
        <v>385</v>
      </c>
      <c r="C63" s="180" t="s">
        <v>261</v>
      </c>
      <c r="D63" s="182">
        <v>921.19399999999996</v>
      </c>
      <c r="E63" s="182">
        <v>933.64099999999996</v>
      </c>
      <c r="F63" s="186">
        <v>882.74199999999996</v>
      </c>
      <c r="G63" s="182">
        <v>1102.972</v>
      </c>
      <c r="H63" s="181">
        <v>1311.694</v>
      </c>
      <c r="I63" s="181">
        <v>1417.569</v>
      </c>
      <c r="J63" s="182">
        <v>1477.021</v>
      </c>
      <c r="K63" s="182">
        <v>1415.1089999999999</v>
      </c>
      <c r="L63" s="182">
        <v>1372.9639999999999</v>
      </c>
      <c r="M63" s="182">
        <v>1126.7070000000001</v>
      </c>
      <c r="N63" s="182">
        <v>1216.5039999999999</v>
      </c>
      <c r="O63" s="182">
        <v>1135.847</v>
      </c>
      <c r="P63" s="182">
        <v>1207.231</v>
      </c>
      <c r="Q63" s="182">
        <v>1124.79</v>
      </c>
      <c r="R63" s="182">
        <v>1164.729</v>
      </c>
      <c r="S63" s="182">
        <v>1057.1389999999999</v>
      </c>
      <c r="T63" s="182">
        <v>1105.0650000000001</v>
      </c>
      <c r="U63" s="182">
        <v>1082.5650000000001</v>
      </c>
      <c r="V63" s="182">
        <v>903.96100000000001</v>
      </c>
      <c r="W63" s="182">
        <v>962.40599999999995</v>
      </c>
      <c r="X63" s="182">
        <v>1133.095</v>
      </c>
      <c r="Y63" s="577">
        <v>1303.1120000000001</v>
      </c>
      <c r="Z63" s="204"/>
      <c r="AA63" s="182">
        <v>962.45100000000002</v>
      </c>
      <c r="AB63" s="182">
        <v>1133.614</v>
      </c>
      <c r="AC63" s="182">
        <v>1303.6310000000001</v>
      </c>
      <c r="AD63" s="177"/>
      <c r="AE63" s="177"/>
      <c r="AF63" s="177"/>
      <c r="AG63" s="177"/>
      <c r="AH63" s="177"/>
    </row>
    <row r="64" spans="1:34" s="189" customFormat="1" ht="13.5" x14ac:dyDescent="0.2">
      <c r="A64" s="203" t="s">
        <v>293</v>
      </c>
      <c r="B64" s="203" t="s">
        <v>386</v>
      </c>
      <c r="C64" s="180" t="s">
        <v>359</v>
      </c>
      <c r="D64" s="182">
        <v>0</v>
      </c>
      <c r="E64" s="182">
        <v>0</v>
      </c>
      <c r="F64" s="182">
        <v>0</v>
      </c>
      <c r="G64" s="182">
        <v>0</v>
      </c>
      <c r="H64" s="181">
        <v>0</v>
      </c>
      <c r="I64" s="181">
        <v>0</v>
      </c>
      <c r="J64" s="181">
        <v>0</v>
      </c>
      <c r="K64" s="181">
        <v>0</v>
      </c>
      <c r="L64" s="181">
        <v>0</v>
      </c>
      <c r="M64" s="181">
        <v>0</v>
      </c>
      <c r="N64" s="181">
        <v>0</v>
      </c>
      <c r="O64" s="181">
        <v>0</v>
      </c>
      <c r="P64" s="181">
        <v>0</v>
      </c>
      <c r="Q64" s="181">
        <v>0</v>
      </c>
      <c r="R64" s="181">
        <v>0</v>
      </c>
      <c r="S64" s="181">
        <v>0</v>
      </c>
      <c r="T64" s="181">
        <v>0</v>
      </c>
      <c r="U64" s="181">
        <v>0</v>
      </c>
      <c r="V64" s="181">
        <v>0</v>
      </c>
      <c r="W64" s="181">
        <v>0</v>
      </c>
      <c r="X64" s="181">
        <v>0</v>
      </c>
      <c r="Y64" s="578">
        <v>0</v>
      </c>
      <c r="Z64" s="177"/>
      <c r="AA64" s="181">
        <v>0</v>
      </c>
      <c r="AB64" s="181">
        <v>0</v>
      </c>
      <c r="AC64" s="181">
        <v>0</v>
      </c>
      <c r="AD64" s="177"/>
      <c r="AE64" s="177"/>
      <c r="AF64" s="177"/>
      <c r="AG64" s="177"/>
      <c r="AH64" s="177"/>
    </row>
    <row r="65" spans="1:34" s="189" customFormat="1" ht="13.5" x14ac:dyDescent="0.2">
      <c r="A65" s="201" t="s">
        <v>294</v>
      </c>
      <c r="B65" s="201" t="s">
        <v>387</v>
      </c>
      <c r="C65" s="202" t="s">
        <v>295</v>
      </c>
      <c r="D65" s="182">
        <v>11147.482</v>
      </c>
      <c r="E65" s="182">
        <v>12334.68</v>
      </c>
      <c r="F65" s="182">
        <v>13234.159</v>
      </c>
      <c r="G65" s="182">
        <v>13213.635</v>
      </c>
      <c r="H65" s="181">
        <v>13743.616</v>
      </c>
      <c r="I65" s="181">
        <v>14097.726000000001</v>
      </c>
      <c r="J65" s="182">
        <v>14500.932000000001</v>
      </c>
      <c r="K65" s="182">
        <v>14960.206</v>
      </c>
      <c r="L65" s="182">
        <v>15519.976000000001</v>
      </c>
      <c r="M65" s="182">
        <v>15639.407999999999</v>
      </c>
      <c r="N65" s="182">
        <v>15715.28</v>
      </c>
      <c r="O65" s="182">
        <f t="shared" ref="O65" si="16">O66+O81</f>
        <v>16402.777999999998</v>
      </c>
      <c r="P65" s="182">
        <v>16330.614</v>
      </c>
      <c r="Q65" s="182">
        <v>16959.148999999998</v>
      </c>
      <c r="R65" s="182">
        <v>15711.425999999999</v>
      </c>
      <c r="S65" s="182">
        <v>18379.792999999998</v>
      </c>
      <c r="T65" s="182">
        <v>16735.828000000001</v>
      </c>
      <c r="U65" s="182">
        <v>18375.954000000002</v>
      </c>
      <c r="V65" s="182">
        <v>19034.192999999999</v>
      </c>
      <c r="W65" s="182">
        <v>20045.671999999999</v>
      </c>
      <c r="X65" s="182">
        <v>21343.359</v>
      </c>
      <c r="Y65" s="577">
        <v>22091.252</v>
      </c>
      <c r="Z65" s="177"/>
      <c r="AA65" s="182">
        <v>20227.342999999997</v>
      </c>
      <c r="AB65" s="182">
        <v>21579.047999999995</v>
      </c>
      <c r="AC65" s="182">
        <v>22370.435999999998</v>
      </c>
      <c r="AD65" s="177"/>
      <c r="AE65" s="177"/>
      <c r="AF65" s="177"/>
      <c r="AG65" s="177"/>
      <c r="AH65" s="177"/>
    </row>
    <row r="66" spans="1:34" ht="13.5" x14ac:dyDescent="0.2">
      <c r="A66" s="179" t="s">
        <v>296</v>
      </c>
      <c r="B66" s="179" t="s">
        <v>388</v>
      </c>
      <c r="C66" s="180" t="s">
        <v>297</v>
      </c>
      <c r="D66" s="182">
        <v>7987.7860000000001</v>
      </c>
      <c r="E66" s="182">
        <v>9049.2219999999998</v>
      </c>
      <c r="F66" s="182">
        <v>9752.25</v>
      </c>
      <c r="G66" s="182">
        <v>9820.7649999999994</v>
      </c>
      <c r="H66" s="181">
        <v>10242.106</v>
      </c>
      <c r="I66" s="181">
        <v>10433.272999999999</v>
      </c>
      <c r="J66" s="182">
        <v>10670.956</v>
      </c>
      <c r="K66" s="182">
        <v>10967.342000000001</v>
      </c>
      <c r="L66" s="182">
        <v>11281.545</v>
      </c>
      <c r="M66" s="182">
        <v>11405.441000000001</v>
      </c>
      <c r="N66" s="182">
        <v>11468.737999999999</v>
      </c>
      <c r="O66" s="182">
        <v>11935.897999999999</v>
      </c>
      <c r="P66" s="182">
        <v>11855.325999999999</v>
      </c>
      <c r="Q66" s="182">
        <v>12200.647999999999</v>
      </c>
      <c r="R66" s="182">
        <v>12600.985000000001</v>
      </c>
      <c r="S66" s="182">
        <v>13212.285</v>
      </c>
      <c r="T66" s="182">
        <v>13690.554</v>
      </c>
      <c r="U66" s="182">
        <v>14971.066000000001</v>
      </c>
      <c r="V66" s="182">
        <v>15278.114999999998</v>
      </c>
      <c r="W66" s="182">
        <v>16184.174999999999</v>
      </c>
      <c r="X66" s="182">
        <v>17325.845000000001</v>
      </c>
      <c r="Y66" s="577">
        <v>17908.594000000001</v>
      </c>
      <c r="Z66" s="177"/>
      <c r="AA66" s="182">
        <v>16181.512999999999</v>
      </c>
      <c r="AB66" s="182">
        <v>17350.068999999996</v>
      </c>
      <c r="AC66" s="182">
        <v>17946.185999999998</v>
      </c>
      <c r="AD66" s="177"/>
      <c r="AE66" s="177"/>
      <c r="AF66" s="177"/>
      <c r="AG66" s="177"/>
      <c r="AH66" s="177"/>
    </row>
    <row r="67" spans="1:34" ht="13.5" x14ac:dyDescent="0.2">
      <c r="A67" s="184" t="s">
        <v>298</v>
      </c>
      <c r="B67" s="184" t="s">
        <v>389</v>
      </c>
      <c r="C67" s="104"/>
      <c r="D67" s="182">
        <v>70.034000000000006</v>
      </c>
      <c r="E67" s="182">
        <v>56.390999999999998</v>
      </c>
      <c r="F67" s="182">
        <v>104.119</v>
      </c>
      <c r="G67" s="182">
        <v>72.921000000000006</v>
      </c>
      <c r="H67" s="181">
        <v>57.134</v>
      </c>
      <c r="I67" s="181">
        <v>38.021999999999998</v>
      </c>
      <c r="J67" s="182">
        <v>50.674999999999997</v>
      </c>
      <c r="K67" s="182">
        <v>39.174999999999997</v>
      </c>
      <c r="L67" s="182">
        <v>69.275999999999996</v>
      </c>
      <c r="M67" s="182">
        <v>73.451999999999998</v>
      </c>
      <c r="N67" s="182">
        <v>53.323</v>
      </c>
      <c r="O67" s="182">
        <v>58.652999999999999</v>
      </c>
      <c r="P67" s="182">
        <v>53.108972999999999</v>
      </c>
      <c r="Q67" s="182">
        <v>51.896000000000001</v>
      </c>
      <c r="R67" s="182">
        <v>45.393000000000001</v>
      </c>
      <c r="S67" s="182">
        <v>60.423000000000002</v>
      </c>
      <c r="T67" s="182">
        <v>47.042000000000002</v>
      </c>
      <c r="U67" s="182">
        <v>40.366999999999997</v>
      </c>
      <c r="V67" s="182">
        <v>153.94400000000002</v>
      </c>
      <c r="W67" s="182">
        <v>82.149000000000001</v>
      </c>
      <c r="X67" s="182">
        <v>64.420999999999992</v>
      </c>
      <c r="Y67" s="577">
        <v>68.328000000000003</v>
      </c>
      <c r="Z67" s="177"/>
      <c r="AA67" s="182">
        <v>82.149000000000029</v>
      </c>
      <c r="AB67" s="182">
        <v>64.421000000000021</v>
      </c>
      <c r="AC67" s="182">
        <v>68.328000000000017</v>
      </c>
      <c r="AD67" s="177"/>
      <c r="AE67" s="177"/>
      <c r="AF67" s="177"/>
      <c r="AG67" s="177"/>
      <c r="AH67" s="177"/>
    </row>
    <row r="68" spans="1:34" ht="13.5" x14ac:dyDescent="0.2">
      <c r="A68" s="184" t="s">
        <v>299</v>
      </c>
      <c r="B68" s="184" t="s">
        <v>390</v>
      </c>
      <c r="C68" s="104"/>
      <c r="D68" s="182">
        <v>246.61600000000001</v>
      </c>
      <c r="E68" s="182">
        <v>316.95999999999998</v>
      </c>
      <c r="F68" s="182">
        <v>338.78500000000003</v>
      </c>
      <c r="G68" s="182">
        <v>381.76400000000001</v>
      </c>
      <c r="H68" s="181">
        <v>428.45800000000003</v>
      </c>
      <c r="I68" s="181">
        <v>404.19499999999999</v>
      </c>
      <c r="J68" s="182">
        <v>386.42199999999997</v>
      </c>
      <c r="K68" s="182">
        <v>420.91399999999999</v>
      </c>
      <c r="L68" s="182">
        <v>479.09399999999999</v>
      </c>
      <c r="M68" s="182">
        <v>543.49099999999999</v>
      </c>
      <c r="N68" s="182">
        <v>570.71899999999994</v>
      </c>
      <c r="O68" s="182">
        <v>613.98400000000004</v>
      </c>
      <c r="P68" s="182">
        <v>667.16800000000001</v>
      </c>
      <c r="Q68" s="182">
        <v>697.47799999999995</v>
      </c>
      <c r="R68" s="182">
        <v>768.67500000000007</v>
      </c>
      <c r="S68" s="182">
        <v>735.88400000000001</v>
      </c>
      <c r="T68" s="182">
        <v>1052.1990000000001</v>
      </c>
      <c r="U68" s="182">
        <v>1131.2840000000001</v>
      </c>
      <c r="V68" s="182">
        <v>1091.3449999999998</v>
      </c>
      <c r="W68" s="182">
        <v>1124.922</v>
      </c>
      <c r="X68" s="182">
        <v>1248.1369999999999</v>
      </c>
      <c r="Y68" s="577">
        <v>1336.7359999999999</v>
      </c>
      <c r="Z68" s="177"/>
      <c r="AA68" s="182">
        <v>1119.6409999999998</v>
      </c>
      <c r="AB68" s="182">
        <v>1242.5019999999997</v>
      </c>
      <c r="AC68" s="182">
        <v>1330.8419999999999</v>
      </c>
      <c r="AD68" s="177"/>
      <c r="AE68" s="177"/>
      <c r="AF68" s="177"/>
      <c r="AG68" s="177"/>
      <c r="AH68" s="177"/>
    </row>
    <row r="69" spans="1:34" ht="13.5" x14ac:dyDescent="0.2">
      <c r="A69" s="184" t="s">
        <v>300</v>
      </c>
      <c r="B69" s="184" t="s">
        <v>391</v>
      </c>
      <c r="C69" s="104"/>
      <c r="D69" s="182">
        <v>4531.942</v>
      </c>
      <c r="E69" s="182">
        <v>5034.7359999999999</v>
      </c>
      <c r="F69" s="182">
        <v>5244.51</v>
      </c>
      <c r="G69" s="182">
        <v>5390.7460000000001</v>
      </c>
      <c r="H69" s="181">
        <v>5639.5029999999997</v>
      </c>
      <c r="I69" s="181">
        <v>6053.0309999999999</v>
      </c>
      <c r="J69" s="182">
        <v>6416.4940000000006</v>
      </c>
      <c r="K69" s="182">
        <v>6596.7930000000006</v>
      </c>
      <c r="L69" s="182">
        <v>6829.8070000000007</v>
      </c>
      <c r="M69" s="182">
        <v>7149.6549999999997</v>
      </c>
      <c r="N69" s="182">
        <v>7128.82</v>
      </c>
      <c r="O69" s="182">
        <v>7432.8459999999995</v>
      </c>
      <c r="P69" s="182">
        <v>7422.9960000000001</v>
      </c>
      <c r="Q69" s="182">
        <v>7735.0169999999998</v>
      </c>
      <c r="R69" s="182">
        <v>7746.723</v>
      </c>
      <c r="S69" s="182">
        <v>8048.8549999999996</v>
      </c>
      <c r="T69" s="182">
        <v>8162.2580000000007</v>
      </c>
      <c r="U69" s="182">
        <v>8465.0280000000002</v>
      </c>
      <c r="V69" s="182">
        <v>8756.7400000000016</v>
      </c>
      <c r="W69" s="182">
        <v>9611.5299999999988</v>
      </c>
      <c r="X69" s="182">
        <v>10429.083999999999</v>
      </c>
      <c r="Y69" s="577">
        <v>10738.562</v>
      </c>
      <c r="Z69" s="177"/>
      <c r="AA69" s="182">
        <v>9611.5300000000025</v>
      </c>
      <c r="AB69" s="182">
        <v>10429.084000000003</v>
      </c>
      <c r="AC69" s="182">
        <v>10738.562000000002</v>
      </c>
      <c r="AD69" s="177"/>
      <c r="AE69" s="177"/>
      <c r="AF69" s="177"/>
      <c r="AG69" s="177"/>
      <c r="AH69" s="177"/>
    </row>
    <row r="70" spans="1:34" ht="13.5" x14ac:dyDescent="0.2">
      <c r="A70" s="184" t="s">
        <v>301</v>
      </c>
      <c r="B70" s="184" t="s">
        <v>392</v>
      </c>
      <c r="C70" s="104"/>
      <c r="D70" s="182">
        <v>66.120999999999995</v>
      </c>
      <c r="E70" s="182">
        <v>172.43</v>
      </c>
      <c r="F70" s="182">
        <v>150.339</v>
      </c>
      <c r="G70" s="182">
        <v>163.334</v>
      </c>
      <c r="H70" s="182">
        <v>175.773</v>
      </c>
      <c r="I70" s="182">
        <v>174.30799999999999</v>
      </c>
      <c r="J70" s="182">
        <v>154.721</v>
      </c>
      <c r="K70" s="182">
        <v>158.624</v>
      </c>
      <c r="L70" s="182">
        <v>171.63</v>
      </c>
      <c r="M70" s="182">
        <v>153.10400000000001</v>
      </c>
      <c r="N70" s="182">
        <v>167.655</v>
      </c>
      <c r="O70" s="182">
        <v>162.90100000000001</v>
      </c>
      <c r="P70" s="182">
        <v>183.74527900000001</v>
      </c>
      <c r="Q70" s="182">
        <v>165.24799999999999</v>
      </c>
      <c r="R70" s="182">
        <v>214.19499999999999</v>
      </c>
      <c r="S70" s="182">
        <v>176.71299999999999</v>
      </c>
      <c r="T70" s="182">
        <v>329.21199999999999</v>
      </c>
      <c r="U70" s="182">
        <v>289.83999999999997</v>
      </c>
      <c r="V70" s="182">
        <v>286.78200000000004</v>
      </c>
      <c r="W70" s="182">
        <v>283.05500000000001</v>
      </c>
      <c r="X70" s="182">
        <v>295.39500000000004</v>
      </c>
      <c r="Y70" s="577">
        <v>303.55400000000003</v>
      </c>
      <c r="Z70" s="177"/>
      <c r="AA70" s="182">
        <v>286.57100000000003</v>
      </c>
      <c r="AB70" s="182">
        <v>298.92500000000007</v>
      </c>
      <c r="AC70" s="182">
        <v>307.20100000000002</v>
      </c>
      <c r="AD70" s="177"/>
      <c r="AE70" s="177"/>
      <c r="AF70" s="177"/>
      <c r="AG70" s="177"/>
      <c r="AH70" s="177"/>
    </row>
    <row r="71" spans="1:34" ht="13.5" x14ac:dyDescent="0.2">
      <c r="A71" s="184" t="s">
        <v>302</v>
      </c>
      <c r="B71" s="184" t="s">
        <v>393</v>
      </c>
      <c r="C71" s="104"/>
      <c r="D71" s="182">
        <v>1086.5720000000001</v>
      </c>
      <c r="E71" s="182">
        <v>1211.0309999999999</v>
      </c>
      <c r="F71" s="182">
        <v>1364.961</v>
      </c>
      <c r="G71" s="182">
        <v>1376.3489999999999</v>
      </c>
      <c r="H71" s="182">
        <v>1381.508</v>
      </c>
      <c r="I71" s="182">
        <v>1374.616</v>
      </c>
      <c r="J71" s="182">
        <v>1362.7940000000001</v>
      </c>
      <c r="K71" s="182">
        <v>1336.7550000000001</v>
      </c>
      <c r="L71" s="182">
        <v>1318.2619999999999</v>
      </c>
      <c r="M71" s="182">
        <v>1374.3879999999999</v>
      </c>
      <c r="N71" s="182">
        <v>1309.6369999999999</v>
      </c>
      <c r="O71" s="182">
        <v>1337.7739999999999</v>
      </c>
      <c r="P71" s="182">
        <v>1346.0884320000002</v>
      </c>
      <c r="Q71" s="182">
        <v>1457.03</v>
      </c>
      <c r="R71" s="182">
        <v>1538.71</v>
      </c>
      <c r="S71" s="182">
        <v>1834.924</v>
      </c>
      <c r="T71" s="182">
        <v>2571.672</v>
      </c>
      <c r="U71" s="182">
        <v>3350.5859999999998</v>
      </c>
      <c r="V71" s="182">
        <v>2178.6549999999997</v>
      </c>
      <c r="W71" s="182">
        <v>2282.7779999999998</v>
      </c>
      <c r="X71" s="182">
        <v>2392.0700000000002</v>
      </c>
      <c r="Y71" s="577">
        <v>2446.0349999999999</v>
      </c>
      <c r="Z71" s="177"/>
      <c r="AA71" s="182">
        <v>2282.7779999999998</v>
      </c>
      <c r="AB71" s="182">
        <v>2392.0699999999997</v>
      </c>
      <c r="AC71" s="182">
        <v>2446.0349999999999</v>
      </c>
      <c r="AD71" s="177"/>
      <c r="AE71" s="177"/>
      <c r="AF71" s="177"/>
      <c r="AG71" s="177"/>
      <c r="AH71" s="177"/>
    </row>
    <row r="72" spans="1:34" ht="13.5" x14ac:dyDescent="0.2">
      <c r="A72" s="179" t="s">
        <v>303</v>
      </c>
      <c r="B72" s="179" t="s">
        <v>394</v>
      </c>
      <c r="C72" s="104"/>
      <c r="D72" s="182">
        <v>268.47500000000002</v>
      </c>
      <c r="E72" s="182">
        <v>308.18900000000002</v>
      </c>
      <c r="F72" s="182">
        <v>318.96699999999998</v>
      </c>
      <c r="G72" s="182">
        <v>315.02</v>
      </c>
      <c r="H72" s="182">
        <v>316.46300000000002</v>
      </c>
      <c r="I72" s="182">
        <v>318.49400000000003</v>
      </c>
      <c r="J72" s="182">
        <v>319.09399999999999</v>
      </c>
      <c r="K72" s="182">
        <v>315.59899999999999</v>
      </c>
      <c r="L72" s="182">
        <v>312.51400000000001</v>
      </c>
      <c r="M72" s="182">
        <v>314.71899999999999</v>
      </c>
      <c r="N72" s="182">
        <v>311.06200000000001</v>
      </c>
      <c r="O72" s="182">
        <v>314.65800000000002</v>
      </c>
      <c r="P72" s="182">
        <v>312.72126300000002</v>
      </c>
      <c r="Q72" s="182">
        <v>320.75200000000001</v>
      </c>
      <c r="R72" s="182">
        <v>322.29700000000003</v>
      </c>
      <c r="S72" s="182">
        <v>328.05</v>
      </c>
      <c r="T72" s="182">
        <v>332.11599999999999</v>
      </c>
      <c r="U72" s="182">
        <v>343.22199999999998</v>
      </c>
      <c r="V72" s="182">
        <v>351.93</v>
      </c>
      <c r="W72" s="182">
        <v>377.02100000000002</v>
      </c>
      <c r="X72" s="182">
        <v>405.27300000000002</v>
      </c>
      <c r="Y72" s="577">
        <v>418.07</v>
      </c>
      <c r="Z72" s="177"/>
      <c r="AA72" s="182">
        <v>377.02100000000002</v>
      </c>
      <c r="AB72" s="182">
        <v>405.27300000000002</v>
      </c>
      <c r="AC72" s="182">
        <v>418.07</v>
      </c>
      <c r="AD72" s="177"/>
      <c r="AE72" s="177"/>
      <c r="AF72" s="177"/>
      <c r="AG72" s="177"/>
      <c r="AH72" s="177"/>
    </row>
    <row r="73" spans="1:34" ht="13.5" x14ac:dyDescent="0.2">
      <c r="A73" s="179" t="s">
        <v>304</v>
      </c>
      <c r="B73" s="179" t="s">
        <v>395</v>
      </c>
      <c r="C73" s="104"/>
      <c r="D73" s="182">
        <v>22.914999999999999</v>
      </c>
      <c r="E73" s="182">
        <v>8.7729999999999997</v>
      </c>
      <c r="F73" s="182">
        <v>8.8369999999999997</v>
      </c>
      <c r="G73" s="182">
        <v>8.8719999999999999</v>
      </c>
      <c r="H73" s="182">
        <v>8.8829999999999991</v>
      </c>
      <c r="I73" s="182">
        <v>8.9819999999999993</v>
      </c>
      <c r="J73" s="182">
        <v>35.101999999999997</v>
      </c>
      <c r="K73" s="182">
        <v>41.463000000000001</v>
      </c>
      <c r="L73" s="182">
        <v>43.89</v>
      </c>
      <c r="M73" s="182">
        <v>40.326000000000001</v>
      </c>
      <c r="N73" s="182">
        <v>44.012</v>
      </c>
      <c r="O73" s="182">
        <v>42.084000000000003</v>
      </c>
      <c r="P73" s="182">
        <v>44.011204999999997</v>
      </c>
      <c r="Q73" s="182">
        <v>48.814</v>
      </c>
      <c r="R73" s="182">
        <v>43.396999999999998</v>
      </c>
      <c r="S73" s="182">
        <v>44.8</v>
      </c>
      <c r="T73" s="182">
        <v>42.915999999999997</v>
      </c>
      <c r="U73" s="182">
        <v>42.548000000000002</v>
      </c>
      <c r="V73" s="182">
        <v>43.05</v>
      </c>
      <c r="W73" s="182">
        <v>42.938000000000002</v>
      </c>
      <c r="X73" s="182">
        <v>42.927999999999997</v>
      </c>
      <c r="Y73" s="577">
        <v>42.927999999999997</v>
      </c>
      <c r="Z73" s="177"/>
      <c r="AA73" s="182">
        <v>42.938000000000002</v>
      </c>
      <c r="AB73" s="182">
        <v>42.927999999999997</v>
      </c>
      <c r="AC73" s="182">
        <v>42.927999999999997</v>
      </c>
      <c r="AD73" s="177"/>
      <c r="AE73" s="177"/>
      <c r="AF73" s="177"/>
      <c r="AG73" s="177"/>
      <c r="AH73" s="177"/>
    </row>
    <row r="74" spans="1:34" ht="13.5" x14ac:dyDescent="0.2">
      <c r="A74" s="179" t="s">
        <v>305</v>
      </c>
      <c r="B74" s="179" t="s">
        <v>396</v>
      </c>
      <c r="C74" s="104"/>
      <c r="D74" s="182">
        <v>0</v>
      </c>
      <c r="E74" s="186">
        <v>268.46499999999997</v>
      </c>
      <c r="F74" s="186">
        <v>334.488</v>
      </c>
      <c r="G74" s="186">
        <v>352.24</v>
      </c>
      <c r="H74" s="186">
        <v>343.54300000000001</v>
      </c>
      <c r="I74" s="182">
        <v>349.31599999999997</v>
      </c>
      <c r="J74" s="182">
        <v>356.00200000000001</v>
      </c>
      <c r="K74" s="182">
        <v>355.279</v>
      </c>
      <c r="L74" s="182">
        <v>352.44400000000002</v>
      </c>
      <c r="M74" s="182">
        <v>363.78800000000001</v>
      </c>
      <c r="N74" s="182">
        <v>361.29899999999998</v>
      </c>
      <c r="O74" s="182">
        <v>372.91699999999997</v>
      </c>
      <c r="P74" s="182">
        <v>368.68789400000003</v>
      </c>
      <c r="Q74" s="182">
        <v>382.06200000000001</v>
      </c>
      <c r="R74" s="182">
        <v>377.34199999999998</v>
      </c>
      <c r="S74" s="182">
        <v>551.27</v>
      </c>
      <c r="T74" s="182">
        <v>581.63900000000001</v>
      </c>
      <c r="U74" s="182">
        <v>649.85400000000004</v>
      </c>
      <c r="V74" s="182">
        <v>611.15800000000002</v>
      </c>
      <c r="W74" s="182">
        <v>645.75199999999995</v>
      </c>
      <c r="X74" s="182">
        <v>691.85599999999999</v>
      </c>
      <c r="Y74" s="577">
        <v>710.36400000000003</v>
      </c>
      <c r="Z74" s="177"/>
      <c r="AA74" s="182">
        <v>645.75199999999995</v>
      </c>
      <c r="AB74" s="182">
        <v>691.85599999999999</v>
      </c>
      <c r="AC74" s="182">
        <v>710.36400000000003</v>
      </c>
      <c r="AD74" s="177"/>
      <c r="AE74" s="177"/>
      <c r="AF74" s="177"/>
      <c r="AG74" s="177"/>
      <c r="AH74" s="177"/>
    </row>
    <row r="75" spans="1:34" ht="13.5" x14ac:dyDescent="0.2">
      <c r="A75" s="179" t="s">
        <v>306</v>
      </c>
      <c r="B75" s="179" t="s">
        <v>397</v>
      </c>
      <c r="C75" s="104"/>
      <c r="D75" s="182">
        <v>247.214</v>
      </c>
      <c r="E75" s="186">
        <v>275.601</v>
      </c>
      <c r="F75" s="186">
        <v>322.87700000000001</v>
      </c>
      <c r="G75" s="186">
        <v>313.17500000000001</v>
      </c>
      <c r="H75" s="186">
        <v>308.98899999999998</v>
      </c>
      <c r="I75" s="182">
        <v>273.64400000000001</v>
      </c>
      <c r="J75" s="182">
        <v>244.45699999999999</v>
      </c>
      <c r="K75" s="182">
        <v>213.18100000000001</v>
      </c>
      <c r="L75" s="182">
        <v>182.68600000000001</v>
      </c>
      <c r="M75" s="182">
        <v>197.39</v>
      </c>
      <c r="N75" s="182">
        <v>153.786</v>
      </c>
      <c r="O75" s="182">
        <v>151.95500000000001</v>
      </c>
      <c r="P75" s="182">
        <v>124.999</v>
      </c>
      <c r="Q75" s="182">
        <v>145.27000000000001</v>
      </c>
      <c r="R75" s="182">
        <v>111.081</v>
      </c>
      <c r="S75" s="182">
        <v>123.4</v>
      </c>
      <c r="T75" s="182">
        <v>112.911</v>
      </c>
      <c r="U75" s="182">
        <v>104.554</v>
      </c>
      <c r="V75" s="182">
        <v>113.878</v>
      </c>
      <c r="W75" s="182">
        <v>119.401</v>
      </c>
      <c r="X75" s="182">
        <v>126.693</v>
      </c>
      <c r="Y75" s="577">
        <v>128.84200000000001</v>
      </c>
      <c r="Z75" s="177"/>
      <c r="AA75" s="182">
        <v>119.401</v>
      </c>
      <c r="AB75" s="182">
        <v>126.693</v>
      </c>
      <c r="AC75" s="182">
        <v>128.84200000000001</v>
      </c>
      <c r="AD75" s="177"/>
      <c r="AE75" s="177"/>
      <c r="AF75" s="177"/>
      <c r="AG75" s="177"/>
      <c r="AH75" s="177"/>
    </row>
    <row r="76" spans="1:34" ht="13.5" x14ac:dyDescent="0.2">
      <c r="A76" s="179" t="s">
        <v>307</v>
      </c>
      <c r="B76" s="179" t="s">
        <v>398</v>
      </c>
      <c r="C76" s="104"/>
      <c r="D76" s="182">
        <v>177.84200000000001</v>
      </c>
      <c r="E76" s="186">
        <v>184.589</v>
      </c>
      <c r="F76" s="186">
        <v>207.06299999999999</v>
      </c>
      <c r="G76" s="186">
        <v>210.56700000000001</v>
      </c>
      <c r="H76" s="186">
        <v>225.48699999999999</v>
      </c>
      <c r="I76" s="182">
        <v>232.52099999999999</v>
      </c>
      <c r="J76" s="182">
        <v>235.774</v>
      </c>
      <c r="K76" s="182">
        <v>231.63499999999999</v>
      </c>
      <c r="L76" s="182">
        <v>226.34299999999999</v>
      </c>
      <c r="M76" s="182">
        <v>259.35199999999998</v>
      </c>
      <c r="N76" s="182">
        <v>243.81100000000001</v>
      </c>
      <c r="O76" s="182">
        <v>282.08499999999998</v>
      </c>
      <c r="P76" s="182">
        <v>292.86207000000002</v>
      </c>
      <c r="Q76" s="182">
        <v>376.13499999999999</v>
      </c>
      <c r="R76" s="182">
        <v>395.51100000000002</v>
      </c>
      <c r="S76" s="182">
        <v>424.11799999999999</v>
      </c>
      <c r="T76" s="182">
        <v>981.529</v>
      </c>
      <c r="U76" s="182">
        <v>1696.183</v>
      </c>
      <c r="V76" s="182">
        <v>523.84800000000007</v>
      </c>
      <c r="W76" s="182">
        <v>547.59799999999996</v>
      </c>
      <c r="X76" s="182">
        <v>561.34</v>
      </c>
      <c r="Y76" s="577">
        <v>574.697</v>
      </c>
      <c r="Z76" s="177"/>
      <c r="AA76" s="182">
        <v>547.59799999999996</v>
      </c>
      <c r="AB76" s="182">
        <v>561.34</v>
      </c>
      <c r="AC76" s="182">
        <v>574.697</v>
      </c>
      <c r="AD76" s="177"/>
      <c r="AE76" s="177"/>
      <c r="AF76" s="177"/>
      <c r="AG76" s="177"/>
      <c r="AH76" s="177"/>
    </row>
    <row r="77" spans="1:34" ht="13.5" x14ac:dyDescent="0.2">
      <c r="A77" s="179" t="s">
        <v>60</v>
      </c>
      <c r="B77" s="179" t="s">
        <v>177</v>
      </c>
      <c r="C77" s="104"/>
      <c r="D77" s="182">
        <v>370.12599999999998</v>
      </c>
      <c r="E77" s="186">
        <v>165.41399999999999</v>
      </c>
      <c r="F77" s="186">
        <v>172.72900000000001</v>
      </c>
      <c r="G77" s="186">
        <v>176.47499999999999</v>
      </c>
      <c r="H77" s="186">
        <v>178.143</v>
      </c>
      <c r="I77" s="182">
        <v>191.65899999999999</v>
      </c>
      <c r="J77" s="182">
        <v>172.36500000000001</v>
      </c>
      <c r="K77" s="182">
        <v>179.59800000000001</v>
      </c>
      <c r="L77" s="182">
        <v>200.38499999999999</v>
      </c>
      <c r="M77" s="182">
        <v>198.81299999999987</v>
      </c>
      <c r="N77" s="182">
        <v>195.667</v>
      </c>
      <c r="O77" s="182">
        <f>O71-SUM(O72:O76)</f>
        <v>174.07499999999982</v>
      </c>
      <c r="P77" s="182">
        <v>202.80699999999999</v>
      </c>
      <c r="Q77" s="182">
        <v>183.99700000000007</v>
      </c>
      <c r="R77" s="182">
        <v>289.08199999999999</v>
      </c>
      <c r="S77" s="182">
        <v>363.28600000000006</v>
      </c>
      <c r="T77" s="182">
        <v>520.56100000000004</v>
      </c>
      <c r="U77" s="182">
        <v>514.22500000000002</v>
      </c>
      <c r="V77" s="182">
        <v>534.79099999999971</v>
      </c>
      <c r="W77" s="182">
        <v>550.06799999999976</v>
      </c>
      <c r="X77" s="182">
        <v>563.98</v>
      </c>
      <c r="Y77" s="577">
        <v>571.13399999999956</v>
      </c>
      <c r="Z77" s="177"/>
      <c r="AA77" s="182">
        <v>550.06799999999976</v>
      </c>
      <c r="AB77" s="182">
        <v>563.98</v>
      </c>
      <c r="AC77" s="182">
        <v>571.13399999999956</v>
      </c>
      <c r="AD77" s="177"/>
      <c r="AE77" s="177"/>
      <c r="AF77" s="177"/>
      <c r="AG77" s="177"/>
      <c r="AH77" s="177"/>
    </row>
    <row r="78" spans="1:34" ht="13.5" x14ac:dyDescent="0.2">
      <c r="A78" s="184" t="s">
        <v>308</v>
      </c>
      <c r="B78" s="184" t="s">
        <v>440</v>
      </c>
      <c r="C78" s="104" t="s">
        <v>96</v>
      </c>
      <c r="D78" s="182">
        <v>1208.5450000000001</v>
      </c>
      <c r="E78" s="182">
        <v>1399.85</v>
      </c>
      <c r="F78" s="182">
        <v>1564.23</v>
      </c>
      <c r="G78" s="182">
        <v>1446.9469999999999</v>
      </c>
      <c r="H78" s="182">
        <v>1599.2909999999999</v>
      </c>
      <c r="I78" s="182">
        <v>1541.4659999999999</v>
      </c>
      <c r="J78" s="182">
        <v>1447.056</v>
      </c>
      <c r="K78" s="182">
        <v>1582.232</v>
      </c>
      <c r="L78" s="182">
        <v>1717.7539999999999</v>
      </c>
      <c r="M78" s="182">
        <v>1430.5070000000001</v>
      </c>
      <c r="N78" s="182">
        <v>1636.7629999999999</v>
      </c>
      <c r="O78" s="182">
        <v>1646.7940000000001</v>
      </c>
      <c r="P78" s="182">
        <v>1574.481</v>
      </c>
      <c r="Q78" s="182">
        <v>1406.134</v>
      </c>
      <c r="R78" s="182">
        <v>1563.624</v>
      </c>
      <c r="S78" s="182">
        <v>1560.46</v>
      </c>
      <c r="T78" s="182">
        <v>1537.6809999999998</v>
      </c>
      <c r="U78" s="182">
        <v>1764.6010000000001</v>
      </c>
      <c r="V78" s="182">
        <v>1659.8819999999998</v>
      </c>
      <c r="W78" s="182">
        <v>1752.7389999999998</v>
      </c>
      <c r="X78" s="182">
        <v>1788.0929999999998</v>
      </c>
      <c r="Y78" s="577">
        <v>1897.7359999999999</v>
      </c>
      <c r="Z78" s="177"/>
      <c r="AA78" s="182">
        <v>1752.7349999999999</v>
      </c>
      <c r="AB78" s="182">
        <v>1788.0839999999998</v>
      </c>
      <c r="AC78" s="182">
        <v>1897.7269999999999</v>
      </c>
      <c r="AD78" s="177"/>
      <c r="AE78" s="177"/>
      <c r="AF78" s="177"/>
      <c r="AG78" s="177"/>
      <c r="AH78" s="177"/>
    </row>
    <row r="79" spans="1:34" ht="13.5" x14ac:dyDescent="0.2">
      <c r="A79" s="184" t="s">
        <v>309</v>
      </c>
      <c r="B79" s="184" t="s">
        <v>399</v>
      </c>
      <c r="C79" s="104"/>
      <c r="D79" s="182">
        <v>211.08799999999999</v>
      </c>
      <c r="E79" s="182">
        <v>235.84200000000001</v>
      </c>
      <c r="F79" s="182">
        <v>221.084</v>
      </c>
      <c r="G79" s="182">
        <v>237.16800000000001</v>
      </c>
      <c r="H79" s="182">
        <v>238.774</v>
      </c>
      <c r="I79" s="182">
        <v>262.14800000000002</v>
      </c>
      <c r="J79" s="182">
        <v>232.90899999999999</v>
      </c>
      <c r="K79" s="182">
        <v>227.756</v>
      </c>
      <c r="L79" s="182">
        <v>325.654</v>
      </c>
      <c r="M79" s="182">
        <v>224.91499999999999</v>
      </c>
      <c r="N79" s="182">
        <v>336.62799999999999</v>
      </c>
      <c r="O79" s="182">
        <v>304.38099999999997</v>
      </c>
      <c r="P79" s="182">
        <v>385.50399999999996</v>
      </c>
      <c r="Q79" s="182">
        <v>259.54899999999998</v>
      </c>
      <c r="R79" s="182">
        <v>360.84299999999996</v>
      </c>
      <c r="S79" s="182">
        <v>393.27200000000005</v>
      </c>
      <c r="T79" s="182">
        <v>370.65200000000004</v>
      </c>
      <c r="U79" s="182">
        <v>472.47700000000003</v>
      </c>
      <c r="V79" s="182">
        <v>395.488</v>
      </c>
      <c r="W79" s="182">
        <v>407.72399999999999</v>
      </c>
      <c r="X79" s="182">
        <v>435.74799999999999</v>
      </c>
      <c r="Y79" s="577">
        <v>466.83600000000001</v>
      </c>
      <c r="Z79" s="177"/>
      <c r="AA79" s="182">
        <v>407.72399999999999</v>
      </c>
      <c r="AB79" s="182">
        <v>435.74799999999999</v>
      </c>
      <c r="AC79" s="182">
        <v>466.83600000000001</v>
      </c>
      <c r="AD79" s="177"/>
      <c r="AE79" s="177"/>
      <c r="AF79" s="177"/>
      <c r="AG79" s="177"/>
      <c r="AH79" s="177"/>
    </row>
    <row r="80" spans="1:34" ht="13.5" x14ac:dyDescent="0.2">
      <c r="A80" s="184" t="s">
        <v>310</v>
      </c>
      <c r="B80" s="184" t="s">
        <v>400</v>
      </c>
      <c r="C80" s="104"/>
      <c r="D80" s="182">
        <v>997.45699999999999</v>
      </c>
      <c r="E80" s="182">
        <v>1162.3820000000001</v>
      </c>
      <c r="F80" s="182">
        <v>1341.2249999999999</v>
      </c>
      <c r="G80" s="182">
        <v>1207.549</v>
      </c>
      <c r="H80" s="182">
        <v>1358.204</v>
      </c>
      <c r="I80" s="182">
        <v>1276.828</v>
      </c>
      <c r="J80" s="182">
        <v>1211.5350000000001</v>
      </c>
      <c r="K80" s="182">
        <v>1351.6279999999999</v>
      </c>
      <c r="L80" s="182">
        <v>1392.1</v>
      </c>
      <c r="M80" s="182">
        <v>1205.5920000000001</v>
      </c>
      <c r="N80" s="182">
        <v>1300.135</v>
      </c>
      <c r="O80" s="182">
        <v>1219.4469999999999</v>
      </c>
      <c r="P80" s="182">
        <v>1188.977441</v>
      </c>
      <c r="Q80" s="182">
        <v>1015</v>
      </c>
      <c r="R80" s="182">
        <v>1202.7809999999999</v>
      </c>
      <c r="S80" s="182">
        <v>1139.029</v>
      </c>
      <c r="T80" s="182">
        <v>1167.029</v>
      </c>
      <c r="U80" s="182">
        <v>1292.124</v>
      </c>
      <c r="V80" s="182">
        <v>1202.9690000000001</v>
      </c>
      <c r="W80" s="182">
        <v>1270.6120000000001</v>
      </c>
      <c r="X80" s="182">
        <v>1267.1869999999999</v>
      </c>
      <c r="Y80" s="577">
        <v>1345.742</v>
      </c>
      <c r="Z80" s="177"/>
      <c r="AA80" s="182">
        <v>1270.6120000000001</v>
      </c>
      <c r="AB80" s="182">
        <v>1267.1869999999999</v>
      </c>
      <c r="AC80" s="182">
        <v>1345.742</v>
      </c>
      <c r="AD80" s="177"/>
      <c r="AE80" s="177"/>
      <c r="AF80" s="177"/>
      <c r="AG80" s="177"/>
      <c r="AH80" s="177"/>
    </row>
    <row r="81" spans="1:34" ht="13.5" x14ac:dyDescent="0.2">
      <c r="A81" s="184" t="s">
        <v>311</v>
      </c>
      <c r="B81" s="184" t="s">
        <v>401</v>
      </c>
      <c r="C81" s="180" t="s">
        <v>360</v>
      </c>
      <c r="D81" s="181">
        <v>3159.6959999999999</v>
      </c>
      <c r="E81" s="181">
        <v>3285.4580000000001</v>
      </c>
      <c r="F81" s="181">
        <v>3481.9090000000001</v>
      </c>
      <c r="G81" s="181">
        <v>3392.87</v>
      </c>
      <c r="H81" s="182">
        <v>3501.51</v>
      </c>
      <c r="I81" s="182">
        <v>3664.453</v>
      </c>
      <c r="J81" s="182">
        <v>3829.9760000000001</v>
      </c>
      <c r="K81" s="182">
        <v>3992.864</v>
      </c>
      <c r="L81" s="182">
        <v>4238.4309999999996</v>
      </c>
      <c r="M81" s="182">
        <v>4233.9669999999996</v>
      </c>
      <c r="N81" s="182">
        <v>4246.5420000000004</v>
      </c>
      <c r="O81" s="182">
        <v>4466.88</v>
      </c>
      <c r="P81" s="182">
        <v>4475.2879999999996</v>
      </c>
      <c r="Q81" s="182">
        <v>4758.5010000000002</v>
      </c>
      <c r="R81" s="182">
        <v>3110.4409999999998</v>
      </c>
      <c r="S81" s="182">
        <v>5167.5079999999998</v>
      </c>
      <c r="T81" s="182">
        <v>3045.2739999999999</v>
      </c>
      <c r="U81" s="182">
        <v>3404.8879999999999</v>
      </c>
      <c r="V81" s="182">
        <v>3756.0780000000004</v>
      </c>
      <c r="W81" s="182">
        <v>3861.4970000000003</v>
      </c>
      <c r="X81" s="182">
        <v>4017.5139999999997</v>
      </c>
      <c r="Y81" s="577">
        <v>4182.6579999999994</v>
      </c>
      <c r="Z81" s="177"/>
      <c r="AA81" s="182">
        <v>4045.8300000000004</v>
      </c>
      <c r="AB81" s="182">
        <v>4228.9790000000003</v>
      </c>
      <c r="AC81" s="182">
        <v>4424.25</v>
      </c>
      <c r="AD81" s="177"/>
      <c r="AE81" s="177"/>
      <c r="AF81" s="177"/>
      <c r="AG81" s="177"/>
      <c r="AH81" s="177"/>
    </row>
    <row r="82" spans="1:34" s="189" customFormat="1" ht="13.5" x14ac:dyDescent="0.2">
      <c r="A82" s="201" t="s">
        <v>267</v>
      </c>
      <c r="B82" s="201" t="s">
        <v>402</v>
      </c>
      <c r="C82" s="202" t="s">
        <v>268</v>
      </c>
      <c r="D82" s="181">
        <v>919.12599999999998</v>
      </c>
      <c r="E82" s="181">
        <v>1075.2550000000001</v>
      </c>
      <c r="F82" s="181">
        <v>964.303</v>
      </c>
      <c r="G82" s="181">
        <v>959.92200000000003</v>
      </c>
      <c r="H82" s="181">
        <v>982.32899999999995</v>
      </c>
      <c r="I82" s="181">
        <v>1162.116</v>
      </c>
      <c r="J82" s="182">
        <v>1185.3240000000001</v>
      </c>
      <c r="K82" s="182">
        <v>1445.818</v>
      </c>
      <c r="L82" s="182">
        <v>1314.55</v>
      </c>
      <c r="M82" s="182">
        <v>1917.6369999999999</v>
      </c>
      <c r="N82" s="182">
        <v>1226.079</v>
      </c>
      <c r="O82" s="182">
        <f>1866.334-75.786</f>
        <v>1790.548</v>
      </c>
      <c r="P82" s="182">
        <v>1727.2280000000001</v>
      </c>
      <c r="Q82" s="182">
        <v>1886.8000000000002</v>
      </c>
      <c r="R82" s="182">
        <v>1712.337</v>
      </c>
      <c r="S82" s="182">
        <v>2257.4290000000001</v>
      </c>
      <c r="T82" s="182">
        <v>2762.962</v>
      </c>
      <c r="U82" s="182">
        <v>3977.7779999999998</v>
      </c>
      <c r="V82" s="182">
        <v>2561.0380000000005</v>
      </c>
      <c r="W82" s="182">
        <v>3326.8560000000002</v>
      </c>
      <c r="X82" s="182">
        <v>2876.4179999999997</v>
      </c>
      <c r="Y82" s="577">
        <v>2931.5680000000002</v>
      </c>
      <c r="Z82" s="177"/>
      <c r="AA82" s="182">
        <v>3458.9394899999979</v>
      </c>
      <c r="AB82" s="182">
        <v>3183.4607595399957</v>
      </c>
      <c r="AC82" s="182">
        <v>3312.1111374903412</v>
      </c>
      <c r="AD82" s="177"/>
      <c r="AE82" s="177"/>
      <c r="AF82" s="177"/>
      <c r="AG82" s="177"/>
      <c r="AH82" s="177"/>
    </row>
    <row r="83" spans="1:34" s="189" customFormat="1" ht="13.5" x14ac:dyDescent="0.2">
      <c r="A83" s="179" t="s">
        <v>312</v>
      </c>
      <c r="B83" s="179" t="s">
        <v>410</v>
      </c>
      <c r="C83" s="104" t="s">
        <v>96</v>
      </c>
      <c r="D83" s="181">
        <v>519.57100000000003</v>
      </c>
      <c r="E83" s="181">
        <v>612.11599999999999</v>
      </c>
      <c r="F83" s="181">
        <v>520.27</v>
      </c>
      <c r="G83" s="181">
        <v>582.13900000000001</v>
      </c>
      <c r="H83" s="182">
        <v>640.31099999999992</v>
      </c>
      <c r="I83" s="182">
        <v>713.40899999999999</v>
      </c>
      <c r="J83" s="182">
        <v>595.96500000000003</v>
      </c>
      <c r="K83" s="182">
        <v>725.07599999999991</v>
      </c>
      <c r="L83" s="182">
        <v>684.19600000000003</v>
      </c>
      <c r="M83" s="182">
        <v>673.04399999999998</v>
      </c>
      <c r="N83" s="182">
        <v>601.95900000000006</v>
      </c>
      <c r="O83" s="182">
        <v>768.12199999999996</v>
      </c>
      <c r="P83" s="182">
        <v>763.63699999999994</v>
      </c>
      <c r="Q83" s="182">
        <v>839.66800000000001</v>
      </c>
      <c r="R83" s="182">
        <v>750.226</v>
      </c>
      <c r="S83" s="182">
        <v>913.64099999999996</v>
      </c>
      <c r="T83" s="182">
        <v>877.39200000000005</v>
      </c>
      <c r="U83" s="182">
        <v>964.92200000000003</v>
      </c>
      <c r="V83" s="182">
        <v>1026.568</v>
      </c>
      <c r="W83" s="182">
        <v>1034.79</v>
      </c>
      <c r="X83" s="182">
        <v>1066.3</v>
      </c>
      <c r="Y83" s="577">
        <v>1110.6799999999998</v>
      </c>
      <c r="Z83" s="177"/>
      <c r="AA83" s="182">
        <v>1034.79</v>
      </c>
      <c r="AB83" s="182">
        <v>1066.3</v>
      </c>
      <c r="AC83" s="182">
        <v>1110.68</v>
      </c>
      <c r="AD83" s="177"/>
      <c r="AE83" s="177"/>
      <c r="AF83" s="177"/>
      <c r="AG83" s="177"/>
      <c r="AH83" s="177"/>
    </row>
    <row r="84" spans="1:34" s="189" customFormat="1" ht="13.5" x14ac:dyDescent="0.25">
      <c r="A84" s="242" t="s">
        <v>513</v>
      </c>
      <c r="B84" s="179"/>
      <c r="C84" s="104"/>
      <c r="D84" s="181"/>
      <c r="E84" s="181"/>
      <c r="F84" s="181"/>
      <c r="G84" s="181"/>
      <c r="H84" s="182"/>
      <c r="I84" s="182"/>
      <c r="J84" s="182"/>
      <c r="K84" s="182"/>
      <c r="L84" s="182">
        <v>360.66</v>
      </c>
      <c r="M84" s="182"/>
      <c r="N84" s="182">
        <v>374.71300000000002</v>
      </c>
      <c r="O84" s="182"/>
      <c r="P84" s="182">
        <v>435.49</v>
      </c>
      <c r="Q84" s="182"/>
      <c r="R84" s="182">
        <v>490.98200000000003</v>
      </c>
      <c r="S84" s="182">
        <v>534.63099999999997</v>
      </c>
      <c r="T84" s="182">
        <v>574.47699999999998</v>
      </c>
      <c r="U84" s="182">
        <v>601.55600000000004</v>
      </c>
      <c r="V84" s="182">
        <v>577.22</v>
      </c>
      <c r="W84" s="182">
        <v>577.96600000000001</v>
      </c>
      <c r="X84" s="182">
        <v>616.64400000000001</v>
      </c>
      <c r="Y84" s="577">
        <v>616.64400000000001</v>
      </c>
      <c r="Z84" s="177"/>
      <c r="AA84" s="182">
        <v>614.73930000000007</v>
      </c>
      <c r="AB84" s="182">
        <v>627.6488253</v>
      </c>
      <c r="AC84" s="182">
        <v>640.82945063130001</v>
      </c>
      <c r="AD84" s="177"/>
      <c r="AE84" s="177"/>
      <c r="AF84" s="177"/>
      <c r="AG84" s="177"/>
      <c r="AH84" s="177"/>
    </row>
    <row r="85" spans="1:34" s="189" customFormat="1" ht="13.5" x14ac:dyDescent="0.2">
      <c r="A85" s="179" t="s">
        <v>313</v>
      </c>
      <c r="B85" s="179" t="s">
        <v>403</v>
      </c>
      <c r="C85" s="104"/>
      <c r="D85" s="181">
        <v>49.18</v>
      </c>
      <c r="E85" s="181">
        <v>55.18</v>
      </c>
      <c r="F85" s="181">
        <v>44.145000000000003</v>
      </c>
      <c r="G85" s="181">
        <v>41.97</v>
      </c>
      <c r="H85" s="182">
        <v>44.695</v>
      </c>
      <c r="I85" s="182">
        <v>46.707000000000001</v>
      </c>
      <c r="J85" s="182">
        <v>52.192999999999998</v>
      </c>
      <c r="K85" s="182">
        <v>56.970000000000006</v>
      </c>
      <c r="L85" s="182">
        <v>61.631</v>
      </c>
      <c r="M85" s="182">
        <v>64.906999999999996</v>
      </c>
      <c r="N85" s="182">
        <v>63.429000000000002</v>
      </c>
      <c r="O85" s="182">
        <v>64.584999999999994</v>
      </c>
      <c r="P85" s="182">
        <v>68.343044000000006</v>
      </c>
      <c r="Q85" s="182">
        <v>71.960999999999999</v>
      </c>
      <c r="R85" s="182">
        <v>73.070999999999998</v>
      </c>
      <c r="S85" s="182">
        <v>78.364000000000004</v>
      </c>
      <c r="T85" s="182">
        <v>53.392000000000003</v>
      </c>
      <c r="U85" s="182">
        <v>87.19</v>
      </c>
      <c r="V85" s="182">
        <v>78.337000000000003</v>
      </c>
      <c r="W85" s="182">
        <v>87.98</v>
      </c>
      <c r="X85" s="182">
        <v>100.322</v>
      </c>
      <c r="Y85" s="577">
        <v>105.47799999999999</v>
      </c>
      <c r="Z85" s="177"/>
      <c r="AA85" s="182">
        <v>87.98</v>
      </c>
      <c r="AB85" s="182">
        <v>100.322</v>
      </c>
      <c r="AC85" s="182">
        <v>105.47800000000001</v>
      </c>
      <c r="AD85" s="177"/>
      <c r="AE85" s="177"/>
      <c r="AF85" s="177"/>
      <c r="AG85" s="177"/>
      <c r="AH85" s="177"/>
    </row>
    <row r="86" spans="1:34" s="189" customFormat="1" ht="27" x14ac:dyDescent="0.2">
      <c r="A86" s="187" t="s">
        <v>314</v>
      </c>
      <c r="B86" s="187" t="s">
        <v>404</v>
      </c>
      <c r="C86" s="175" t="s">
        <v>363</v>
      </c>
      <c r="D86" s="205">
        <v>2893.6910000000003</v>
      </c>
      <c r="E86" s="205">
        <v>3705.5039999999999</v>
      </c>
      <c r="F86" s="205">
        <v>3025.3629999999998</v>
      </c>
      <c r="G86" s="205">
        <v>3224.181</v>
      </c>
      <c r="H86" s="176">
        <v>2829.1069999999995</v>
      </c>
      <c r="I86" s="176">
        <v>2941.0520000000001</v>
      </c>
      <c r="J86" s="176">
        <v>3521.9479999999999</v>
      </c>
      <c r="K86" s="176">
        <v>5760.9669999999996</v>
      </c>
      <c r="L86" s="176">
        <v>3288.2550000000001</v>
      </c>
      <c r="M86" s="176">
        <v>3260.683</v>
      </c>
      <c r="N86" s="176">
        <v>3073.1430000000005</v>
      </c>
      <c r="O86" s="176" t="e">
        <f t="shared" ref="O86" si="17">O87+O91</f>
        <v>#REF!</v>
      </c>
      <c r="P86" s="176">
        <v>3700.6519999999996</v>
      </c>
      <c r="Q86" s="176">
        <v>2393.0910000000003</v>
      </c>
      <c r="R86" s="176">
        <v>3791.6129999999998</v>
      </c>
      <c r="S86" s="176">
        <v>2056.1400000000003</v>
      </c>
      <c r="T86" s="176">
        <v>3970.4210000000003</v>
      </c>
      <c r="U86" s="176">
        <v>3440.8919999999998</v>
      </c>
      <c r="V86" s="176">
        <v>5824.0639999999994</v>
      </c>
      <c r="W86" s="176">
        <v>5839.6819999999998</v>
      </c>
      <c r="X86" s="176">
        <v>5575.9449999999997</v>
      </c>
      <c r="Y86" s="576">
        <v>5781.5700000000006</v>
      </c>
      <c r="Z86" s="177"/>
      <c r="AA86" s="205">
        <v>6046.4575599999989</v>
      </c>
      <c r="AB86" s="205">
        <v>5603.531755519999</v>
      </c>
      <c r="AC86" s="205">
        <v>5421.5914259852789</v>
      </c>
      <c r="AD86" s="321"/>
      <c r="AE86" s="177"/>
      <c r="AF86" s="177"/>
      <c r="AG86" s="177"/>
      <c r="AH86" s="177"/>
    </row>
    <row r="87" spans="1:34" ht="27" x14ac:dyDescent="0.2">
      <c r="A87" s="184" t="s">
        <v>315</v>
      </c>
      <c r="B87" s="184" t="s">
        <v>405</v>
      </c>
      <c r="C87" s="180" t="s">
        <v>362</v>
      </c>
      <c r="D87" s="181">
        <v>2262.2150000000001</v>
      </c>
      <c r="E87" s="181">
        <v>2597.953</v>
      </c>
      <c r="F87" s="181">
        <v>2557.5009999999997</v>
      </c>
      <c r="G87" s="181">
        <v>2681.643</v>
      </c>
      <c r="H87" s="181">
        <v>2426.2729999999997</v>
      </c>
      <c r="I87" s="181">
        <v>2561.3240000000001</v>
      </c>
      <c r="J87" s="182">
        <v>3136.4690000000001</v>
      </c>
      <c r="K87" s="182">
        <v>5201.8269999999993</v>
      </c>
      <c r="L87" s="182">
        <v>2966.3229999999999</v>
      </c>
      <c r="M87" s="182">
        <v>2979.78</v>
      </c>
      <c r="N87" s="182">
        <v>2806.3480000000004</v>
      </c>
      <c r="O87" s="182">
        <f>O88+O89+O90</f>
        <v>2138.6780000000003</v>
      </c>
      <c r="P87" s="182">
        <v>3394.8559999999998</v>
      </c>
      <c r="Q87" s="182">
        <v>2199.0110000000004</v>
      </c>
      <c r="R87" s="182">
        <v>3426.6019999999999</v>
      </c>
      <c r="S87" s="182">
        <v>1849.2270000000001</v>
      </c>
      <c r="T87" s="182">
        <v>3328.1020000000003</v>
      </c>
      <c r="U87" s="182">
        <v>3149.0819999999999</v>
      </c>
      <c r="V87" s="182">
        <v>5120.0329999999994</v>
      </c>
      <c r="W87" s="182">
        <v>5437.6390000000001</v>
      </c>
      <c r="X87" s="182">
        <v>5326.4380000000001</v>
      </c>
      <c r="Y87" s="577">
        <v>5508.9210000000003</v>
      </c>
      <c r="Z87" s="177"/>
      <c r="AA87" s="181">
        <v>5653.7663229999998</v>
      </c>
      <c r="AB87" s="181">
        <v>5386.8993165659995</v>
      </c>
      <c r="AC87" s="181">
        <v>5186.506031912073</v>
      </c>
      <c r="AD87" s="321"/>
      <c r="AE87" s="177"/>
      <c r="AF87" s="177"/>
      <c r="AG87" s="177"/>
      <c r="AH87" s="177"/>
    </row>
    <row r="88" spans="1:34" ht="13.5" x14ac:dyDescent="0.2">
      <c r="A88" s="179" t="s">
        <v>316</v>
      </c>
      <c r="B88" s="179" t="s">
        <v>406</v>
      </c>
      <c r="C88" s="180" t="s">
        <v>321</v>
      </c>
      <c r="D88" s="181">
        <v>2337.2730000000001</v>
      </c>
      <c r="E88" s="181">
        <v>2515.4169999999999</v>
      </c>
      <c r="F88" s="181">
        <v>2421.5659999999998</v>
      </c>
      <c r="G88" s="181">
        <v>2651.4659999999999</v>
      </c>
      <c r="H88" s="181">
        <v>2372.3359999999998</v>
      </c>
      <c r="I88" s="181">
        <v>2484.44</v>
      </c>
      <c r="J88" s="182">
        <v>3143.8409999999999</v>
      </c>
      <c r="K88" s="182">
        <v>5094.9979999999996</v>
      </c>
      <c r="L88" s="182">
        <v>2758</v>
      </c>
      <c r="M88" s="182">
        <v>2910.9839999999999</v>
      </c>
      <c r="N88" s="182">
        <v>2851.306</v>
      </c>
      <c r="O88" s="182">
        <v>2163.277</v>
      </c>
      <c r="P88" s="182">
        <v>3353.1129999999998</v>
      </c>
      <c r="Q88" s="182">
        <v>2214.806</v>
      </c>
      <c r="R88" s="182">
        <v>3350.8319999999999</v>
      </c>
      <c r="S88" s="182">
        <v>1830.52</v>
      </c>
      <c r="T88" s="182">
        <v>3191.172</v>
      </c>
      <c r="U88" s="182">
        <v>3064.056</v>
      </c>
      <c r="V88" s="182">
        <v>5010.7829999999994</v>
      </c>
      <c r="W88" s="182">
        <v>5358.2579999999998</v>
      </c>
      <c r="X88" s="182">
        <v>5118.5740000000005</v>
      </c>
      <c r="Y88" s="577">
        <v>5300.0280000000002</v>
      </c>
      <c r="Z88" s="177"/>
      <c r="AA88" s="181">
        <v>5607.7734959999998</v>
      </c>
      <c r="AB88" s="181">
        <v>5339.0550488319996</v>
      </c>
      <c r="AC88" s="181">
        <v>5136.8190817364475</v>
      </c>
      <c r="AD88" s="321"/>
      <c r="AE88" s="177"/>
      <c r="AF88" s="177"/>
      <c r="AG88" s="177"/>
      <c r="AH88" s="177"/>
    </row>
    <row r="89" spans="1:34" ht="13.5" x14ac:dyDescent="0.2">
      <c r="A89" s="179" t="s">
        <v>317</v>
      </c>
      <c r="B89" s="179" t="s">
        <v>407</v>
      </c>
      <c r="C89" s="180" t="s">
        <v>361</v>
      </c>
      <c r="D89" s="181">
        <v>109.414</v>
      </c>
      <c r="E89" s="182">
        <v>52.887</v>
      </c>
      <c r="F89" s="182">
        <v>94.768000000000001</v>
      </c>
      <c r="G89" s="182">
        <v>2.2530000000000001</v>
      </c>
      <c r="H89" s="181">
        <v>19.579999999999998</v>
      </c>
      <c r="I89" s="181">
        <v>49.715000000000003</v>
      </c>
      <c r="J89" s="182">
        <v>57.680999999999997</v>
      </c>
      <c r="K89" s="182">
        <v>6.423</v>
      </c>
      <c r="L89" s="182">
        <v>21.318999999999999</v>
      </c>
      <c r="M89" s="182">
        <v>29.242000000000001</v>
      </c>
      <c r="N89" s="182">
        <v>-93.441000000000003</v>
      </c>
      <c r="O89" s="182">
        <v>13.821999999999999</v>
      </c>
      <c r="P89" s="182">
        <v>21.207000000000001</v>
      </c>
      <c r="Q89" s="182">
        <v>27.856000000000002</v>
      </c>
      <c r="R89" s="182">
        <v>5.2830000000000004</v>
      </c>
      <c r="S89" s="182">
        <v>52.642000000000003</v>
      </c>
      <c r="T89" s="182">
        <v>137.28200000000001</v>
      </c>
      <c r="U89" s="182">
        <v>99.218000000000004</v>
      </c>
      <c r="V89" s="182">
        <v>130.86799999999999</v>
      </c>
      <c r="W89" s="182">
        <v>150.50200000000001</v>
      </c>
      <c r="X89" s="182">
        <v>231.767</v>
      </c>
      <c r="Y89" s="577">
        <v>231.767</v>
      </c>
      <c r="Z89" s="177"/>
      <c r="AA89" s="182">
        <v>73.448342999999994</v>
      </c>
      <c r="AB89" s="182">
        <v>76.533173406000003</v>
      </c>
      <c r="AC89" s="182">
        <v>79.517967168833991</v>
      </c>
      <c r="AD89" s="177"/>
      <c r="AE89" s="177"/>
      <c r="AF89" s="177"/>
      <c r="AG89" s="177"/>
      <c r="AH89" s="177"/>
    </row>
    <row r="90" spans="1:34" ht="13.5" x14ac:dyDescent="0.2">
      <c r="A90" s="179" t="s">
        <v>318</v>
      </c>
      <c r="B90" s="179" t="s">
        <v>408</v>
      </c>
      <c r="C90" s="180" t="s">
        <v>209</v>
      </c>
      <c r="D90" s="182">
        <v>-184.47200000000001</v>
      </c>
      <c r="E90" s="182">
        <v>29.649000000000001</v>
      </c>
      <c r="F90" s="182">
        <v>41.167000000000002</v>
      </c>
      <c r="G90" s="182">
        <v>27.923999999999999</v>
      </c>
      <c r="H90" s="182">
        <v>34.356999999999999</v>
      </c>
      <c r="I90" s="182">
        <v>27.169</v>
      </c>
      <c r="J90" s="182">
        <v>-65.052999999999997</v>
      </c>
      <c r="K90" s="182">
        <v>100.40600000000001</v>
      </c>
      <c r="L90" s="182">
        <v>187.00399999999999</v>
      </c>
      <c r="M90" s="182">
        <v>39.554000000000002</v>
      </c>
      <c r="N90" s="182">
        <v>48.482999999999997</v>
      </c>
      <c r="O90" s="182">
        <v>-38.420999999999999</v>
      </c>
      <c r="P90" s="182">
        <v>20.536000000000001</v>
      </c>
      <c r="Q90" s="182">
        <v>-43.651000000000003</v>
      </c>
      <c r="R90" s="182">
        <v>70.486999999999995</v>
      </c>
      <c r="S90" s="182">
        <v>-33.935000000000002</v>
      </c>
      <c r="T90" s="182">
        <v>-0.35199999999999998</v>
      </c>
      <c r="U90" s="182">
        <v>-14.192</v>
      </c>
      <c r="V90" s="182">
        <v>-21.618000000000002</v>
      </c>
      <c r="W90" s="182">
        <v>-71.121000000000009</v>
      </c>
      <c r="X90" s="182">
        <v>-23.902999999999999</v>
      </c>
      <c r="Y90" s="577">
        <v>-22.873999999999999</v>
      </c>
      <c r="Z90" s="177"/>
      <c r="AA90" s="182">
        <v>-27.455515999999999</v>
      </c>
      <c r="AB90" s="182">
        <v>-28.688905672000001</v>
      </c>
      <c r="AC90" s="182">
        <v>-29.831016993208003</v>
      </c>
      <c r="AD90" s="177"/>
      <c r="AE90" s="177"/>
      <c r="AF90" s="177"/>
      <c r="AG90" s="177"/>
      <c r="AH90" s="177"/>
    </row>
    <row r="91" spans="1:34" ht="13.5" x14ac:dyDescent="0.2">
      <c r="A91" s="184" t="s">
        <v>269</v>
      </c>
      <c r="B91" s="184" t="s">
        <v>409</v>
      </c>
      <c r="C91" s="180" t="s">
        <v>270</v>
      </c>
      <c r="D91" s="182">
        <v>631.476</v>
      </c>
      <c r="E91" s="182">
        <v>1107.5509999999999</v>
      </c>
      <c r="F91" s="182">
        <v>467.86200000000002</v>
      </c>
      <c r="G91" s="182">
        <v>542.53800000000001</v>
      </c>
      <c r="H91" s="182">
        <v>402.834</v>
      </c>
      <c r="I91" s="182">
        <v>379.72800000000001</v>
      </c>
      <c r="J91" s="182">
        <v>385.47899999999998</v>
      </c>
      <c r="K91" s="182">
        <v>559.14</v>
      </c>
      <c r="L91" s="182">
        <v>321.93200000000002</v>
      </c>
      <c r="M91" s="182">
        <v>280.90300000000002</v>
      </c>
      <c r="N91" s="182">
        <v>266.79500000000002</v>
      </c>
      <c r="O91" s="182" t="e">
        <f>#REF!</f>
        <v>#REF!</v>
      </c>
      <c r="P91" s="182">
        <v>305.79599999999999</v>
      </c>
      <c r="Q91" s="182">
        <v>194.08</v>
      </c>
      <c r="R91" s="182">
        <v>365.01100000000002</v>
      </c>
      <c r="S91" s="182">
        <v>206.91300000000001</v>
      </c>
      <c r="T91" s="182">
        <v>642.31899999999996</v>
      </c>
      <c r="U91" s="182">
        <v>291.81</v>
      </c>
      <c r="V91" s="182">
        <v>704.03100000000018</v>
      </c>
      <c r="W91" s="182">
        <v>402.04300000000001</v>
      </c>
      <c r="X91" s="182">
        <v>249.50700000000001</v>
      </c>
      <c r="Y91" s="577">
        <v>272.649</v>
      </c>
      <c r="Z91" s="177"/>
      <c r="AA91" s="182">
        <v>392.69123700000017</v>
      </c>
      <c r="AB91" s="182">
        <v>216.63243895400024</v>
      </c>
      <c r="AC91" s="182">
        <v>235.08539407320609</v>
      </c>
      <c r="AD91" s="177"/>
      <c r="AE91" s="177"/>
      <c r="AF91" s="177"/>
      <c r="AG91" s="177"/>
      <c r="AH91" s="177"/>
    </row>
    <row r="92" spans="1:34" ht="13.5" x14ac:dyDescent="0.25">
      <c r="A92" s="313" t="s">
        <v>634</v>
      </c>
      <c r="B92" s="314" t="s">
        <v>932</v>
      </c>
      <c r="C92" s="315"/>
      <c r="D92" s="316"/>
      <c r="E92" s="316"/>
      <c r="F92" s="316"/>
      <c r="G92" s="316"/>
      <c r="H92" s="316"/>
      <c r="I92" s="316"/>
      <c r="J92" s="316"/>
      <c r="K92" s="316"/>
      <c r="L92" s="316"/>
      <c r="M92" s="316"/>
      <c r="N92" s="316"/>
      <c r="O92" s="316"/>
      <c r="P92" s="316"/>
      <c r="Q92" s="316"/>
      <c r="R92" s="316"/>
      <c r="S92" s="316"/>
      <c r="T92" s="316"/>
      <c r="U92" s="316"/>
      <c r="V92" s="316"/>
      <c r="W92" s="316">
        <f>[74]ESA_GG_2022_2025!F93</f>
        <v>1037.3758138610192</v>
      </c>
      <c r="X92" s="316">
        <f>[74]ESA_GG_2022_2025!G93</f>
        <v>1114.3061163944062</v>
      </c>
      <c r="Y92" s="316">
        <f>[74]ESA_GG_2022_2025!H93</f>
        <v>1849.609146132444</v>
      </c>
      <c r="Z92" s="177"/>
      <c r="AA92" s="182">
        <v>-4719.6342000000077</v>
      </c>
      <c r="AB92" s="182">
        <v>-5367.897538182995</v>
      </c>
      <c r="AC92" s="182">
        <v>-5941.064163226285</v>
      </c>
      <c r="AD92" s="177"/>
      <c r="AE92" s="177"/>
      <c r="AF92" s="177"/>
      <c r="AG92" s="177"/>
      <c r="AH92" s="177"/>
    </row>
    <row r="93" spans="1:34" ht="13.5" x14ac:dyDescent="0.2">
      <c r="A93" s="169" t="s">
        <v>319</v>
      </c>
      <c r="B93" s="169" t="s">
        <v>368</v>
      </c>
      <c r="C93" s="206" t="s">
        <v>365</v>
      </c>
      <c r="D93" s="170">
        <f t="shared" ref="D93:L93" si="18">D7-D46</f>
        <v>-1730.828000000005</v>
      </c>
      <c r="E93" s="170">
        <f t="shared" si="18"/>
        <v>-5223.3590000000004</v>
      </c>
      <c r="F93" s="170">
        <f t="shared" si="18"/>
        <v>-5077.0330000000031</v>
      </c>
      <c r="G93" s="170">
        <f t="shared" si="18"/>
        <v>-3173.2109999999921</v>
      </c>
      <c r="H93" s="170">
        <f t="shared" si="18"/>
        <v>-3209.1359999999986</v>
      </c>
      <c r="I93" s="207">
        <f t="shared" si="18"/>
        <v>-2133.6729999999989</v>
      </c>
      <c r="J93" s="207">
        <f t="shared" si="18"/>
        <v>-2371.3639999999941</v>
      </c>
      <c r="K93" s="207">
        <f t="shared" si="18"/>
        <v>-2131.2130000000034</v>
      </c>
      <c r="L93" s="207">
        <f t="shared" si="18"/>
        <v>-2006.6039999999994</v>
      </c>
      <c r="M93" s="208">
        <v>-1083.4889999999941</v>
      </c>
      <c r="N93" s="207">
        <f t="shared" ref="N93:T93" si="19">N7-N46</f>
        <v>-804.96099999999569</v>
      </c>
      <c r="O93" s="207" t="e">
        <f t="shared" si="19"/>
        <v>#REF!</v>
      </c>
      <c r="P93" s="207">
        <f t="shared" si="19"/>
        <v>-940.62800000000425</v>
      </c>
      <c r="Q93" s="207">
        <f t="shared" si="19"/>
        <v>0</v>
      </c>
      <c r="R93" s="207">
        <f t="shared" si="19"/>
        <v>-1218.7739999999903</v>
      </c>
      <c r="S93" s="207">
        <f t="shared" si="19"/>
        <v>-480.40900000000693</v>
      </c>
      <c r="T93" s="207">
        <f t="shared" si="19"/>
        <v>-5035.1339999999982</v>
      </c>
      <c r="U93" s="207">
        <f t="shared" ref="U93:V93" si="20">U7-U46</f>
        <v>-5973.1440000000002</v>
      </c>
      <c r="V93" s="207">
        <f t="shared" si="20"/>
        <v>-5399.5329999999958</v>
      </c>
      <c r="W93" s="207">
        <f>W7-W46+W92</f>
        <v>-2827.0361861389774</v>
      </c>
      <c r="X93" s="207">
        <f>X7-X46+X92</f>
        <v>-2854.4935836055897</v>
      </c>
      <c r="Y93" s="207">
        <f>Y7-Y46+Y92</f>
        <v>-2584.3975538675541</v>
      </c>
      <c r="Z93" s="177"/>
      <c r="AA93" s="207">
        <f>AA7-AA46</f>
        <v>-4719.6342000000004</v>
      </c>
      <c r="AB93" s="207">
        <f>AB7-AB46</f>
        <v>-5367.8975381830023</v>
      </c>
      <c r="AC93" s="207">
        <f>AC7-AC46</f>
        <v>-5941.064163226285</v>
      </c>
      <c r="AD93" s="177"/>
      <c r="AE93" s="177"/>
      <c r="AF93" s="177"/>
      <c r="AG93" s="177"/>
      <c r="AH93" s="177"/>
    </row>
    <row r="94" spans="1:34" ht="13.5" x14ac:dyDescent="0.2">
      <c r="A94" s="209" t="s">
        <v>37</v>
      </c>
      <c r="B94" s="209" t="s">
        <v>369</v>
      </c>
      <c r="C94" s="210"/>
      <c r="D94" s="211">
        <f>D93/D95</f>
        <v>-2.5234210889800116E-2</v>
      </c>
      <c r="E94" s="211">
        <f t="shared" ref="E94:N94" si="21">E93/E95</f>
        <v>-8.1493356813289869E-2</v>
      </c>
      <c r="F94" s="211">
        <f t="shared" si="21"/>
        <v>-7.4560317274483784E-2</v>
      </c>
      <c r="G94" s="211">
        <f t="shared" si="21"/>
        <v>-4.4558566515499075E-2</v>
      </c>
      <c r="H94" s="211">
        <f t="shared" si="21"/>
        <v>-4.3671326730936752E-2</v>
      </c>
      <c r="I94" s="211">
        <f t="shared" si="21"/>
        <v>-2.8695816661308337E-2</v>
      </c>
      <c r="J94" s="211">
        <f t="shared" si="21"/>
        <v>-3.1097467452204517E-2</v>
      </c>
      <c r="K94" s="211">
        <f t="shared" si="21"/>
        <v>-2.6720927170395741E-2</v>
      </c>
      <c r="L94" s="211">
        <f t="shared" si="21"/>
        <v>-2.4703939583537411E-2</v>
      </c>
      <c r="M94" s="211">
        <v>-1.2900001435861499E-2</v>
      </c>
      <c r="N94" s="211">
        <f t="shared" si="21"/>
        <v>-9.5242489958085458E-3</v>
      </c>
      <c r="O94" s="211" t="e">
        <f t="shared" ref="O94:T94" si="22">O93/O95</f>
        <v>#REF!</v>
      </c>
      <c r="P94" s="211">
        <f t="shared" si="22"/>
        <v>-1.0483926938767455E-2</v>
      </c>
      <c r="Q94" s="211">
        <f t="shared" si="22"/>
        <v>0</v>
      </c>
      <c r="R94" s="211">
        <f t="shared" si="22"/>
        <v>-1.2984304072638038E-2</v>
      </c>
      <c r="S94" s="211">
        <f t="shared" ref="S94" si="23">S93/S95</f>
        <v>-4.8999973284565264E-3</v>
      </c>
      <c r="T94" s="211">
        <f t="shared" si="22"/>
        <v>-5.4682611293555977E-2</v>
      </c>
      <c r="U94" s="211">
        <f t="shared" ref="U94:V94" si="24">U93/U95</f>
        <v>-6.1501129465261241E-2</v>
      </c>
      <c r="V94" s="211">
        <f t="shared" si="24"/>
        <v>-5.070444614846982E-2</v>
      </c>
      <c r="W94" s="211">
        <f t="shared" ref="W94:X94" si="25">W93/W95</f>
        <v>-2.398250243188944E-2</v>
      </c>
      <c r="X94" s="211">
        <f t="shared" si="25"/>
        <v>-2.3237522428639964E-2</v>
      </c>
      <c r="Y94" s="211">
        <f t="shared" ref="Y94" si="26">Y93/Y95</f>
        <v>-2.0243031070047324E-2</v>
      </c>
      <c r="Z94" s="177"/>
      <c r="AA94" s="211">
        <f>AA93/AA95</f>
        <v>-4.0037916470293186E-2</v>
      </c>
      <c r="AB94" s="211">
        <f>AB93/AB95</f>
        <v>-4.3698342905577836E-2</v>
      </c>
      <c r="AC94" s="211">
        <f>AC93/AC95</f>
        <v>-4.6535079815935229E-2</v>
      </c>
      <c r="AD94" s="177"/>
      <c r="AE94" s="177"/>
      <c r="AF94" s="177"/>
      <c r="AG94" s="177"/>
      <c r="AH94" s="177"/>
    </row>
    <row r="95" spans="1:34" ht="13.5" x14ac:dyDescent="0.25">
      <c r="A95" s="212" t="s">
        <v>62</v>
      </c>
      <c r="B95" s="212" t="s">
        <v>104</v>
      </c>
      <c r="C95" s="213"/>
      <c r="D95" s="214">
        <v>68590.534</v>
      </c>
      <c r="E95" s="214">
        <v>64095.519</v>
      </c>
      <c r="F95" s="214">
        <v>68092.964000000007</v>
      </c>
      <c r="G95" s="214">
        <v>71214.386999999988</v>
      </c>
      <c r="H95" s="214">
        <v>73483.822000000015</v>
      </c>
      <c r="I95" s="214">
        <v>74354.845000000001</v>
      </c>
      <c r="J95" s="214">
        <v>76255.855999999985</v>
      </c>
      <c r="K95" s="214">
        <v>79758.198000000004</v>
      </c>
      <c r="L95" s="214">
        <v>81226.073000000004</v>
      </c>
      <c r="M95" s="215">
        <v>83991.385999999999</v>
      </c>
      <c r="N95" s="214">
        <v>84517.00499999999</v>
      </c>
      <c r="O95" s="214">
        <v>89495.334000000003</v>
      </c>
      <c r="P95" s="214">
        <v>89720.960999999996</v>
      </c>
      <c r="Q95" s="214">
        <v>96890.353000000003</v>
      </c>
      <c r="R95" s="214">
        <v>93865.176999999996</v>
      </c>
      <c r="S95" s="268">
        <v>98042.706515379527</v>
      </c>
      <c r="T95" s="588">
        <v>92079.252999999997</v>
      </c>
      <c r="U95" s="588">
        <v>97122.509000000005</v>
      </c>
      <c r="V95" s="587">
        <v>106490.326</v>
      </c>
      <c r="W95" s="587">
        <v>117879.11599999999</v>
      </c>
      <c r="X95" s="587">
        <v>122839.842</v>
      </c>
      <c r="Y95" s="587">
        <v>127668.507</v>
      </c>
      <c r="Z95" s="177"/>
      <c r="AA95" s="214">
        <v>117879.11599999999</v>
      </c>
      <c r="AB95" s="214">
        <v>122839.842</v>
      </c>
      <c r="AC95" s="214">
        <v>127668.507</v>
      </c>
      <c r="AD95" s="177"/>
      <c r="AE95" s="177"/>
      <c r="AF95" s="177"/>
      <c r="AG95" s="177"/>
      <c r="AH95" s="177"/>
    </row>
    <row r="96" spans="1:34" x14ac:dyDescent="0.2">
      <c r="A96" s="183"/>
      <c r="B96" s="183"/>
      <c r="D96" s="216"/>
      <c r="E96" s="216"/>
      <c r="F96" s="216"/>
      <c r="G96" s="216"/>
      <c r="H96" s="216"/>
      <c r="I96" s="216"/>
    </row>
    <row r="97" spans="1:25" x14ac:dyDescent="0.2">
      <c r="A97" s="183"/>
      <c r="B97" s="183"/>
      <c r="D97" s="216"/>
      <c r="E97" s="216"/>
      <c r="F97" s="216"/>
      <c r="G97" s="216"/>
      <c r="H97" s="216"/>
      <c r="I97" s="216"/>
      <c r="K97" s="217"/>
      <c r="L97" s="216"/>
      <c r="M97" s="216"/>
      <c r="N97" s="217"/>
      <c r="O97" s="217"/>
      <c r="P97" s="217"/>
    </row>
    <row r="98" spans="1:25" x14ac:dyDescent="0.2">
      <c r="A98" s="183"/>
      <c r="B98" s="183"/>
    </row>
    <row r="103" spans="1:25" x14ac:dyDescent="0.2">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row>
    <row r="104" spans="1:25" x14ac:dyDescent="0.2">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row>
    <row r="105" spans="1:25" x14ac:dyDescent="0.2">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row>
    <row r="106" spans="1:25" x14ac:dyDescent="0.2">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row>
    <row r="107" spans="1:25" x14ac:dyDescent="0.2">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row>
    <row r="108" spans="1:25" x14ac:dyDescent="0.2">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row>
    <row r="110" spans="1:25" x14ac:dyDescent="0.2">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row>
    <row r="113" spans="5:25" x14ac:dyDescent="0.2">
      <c r="H113" s="178"/>
      <c r="I113" s="178"/>
      <c r="J113" s="178"/>
      <c r="K113" s="178"/>
      <c r="L113" s="178"/>
      <c r="M113" s="178"/>
      <c r="N113" s="178"/>
      <c r="O113" s="178"/>
      <c r="P113" s="178"/>
    </row>
    <row r="114" spans="5:25" x14ac:dyDescent="0.2">
      <c r="G114" s="219"/>
      <c r="H114" s="219"/>
      <c r="I114" s="219"/>
      <c r="J114" s="219"/>
      <c r="K114" s="219"/>
      <c r="L114" s="219"/>
      <c r="M114" s="219"/>
      <c r="N114" s="219"/>
      <c r="O114" s="219"/>
      <c r="P114" s="219"/>
      <c r="Q114" s="219"/>
      <c r="R114" s="219"/>
      <c r="S114" s="219"/>
      <c r="T114" s="219"/>
      <c r="U114" s="219"/>
      <c r="V114" s="219"/>
      <c r="W114" s="219"/>
      <c r="X114" s="219"/>
      <c r="Y114" s="219"/>
    </row>
    <row r="115" spans="5:25" x14ac:dyDescent="0.2">
      <c r="K115" s="218"/>
      <c r="L115" s="218"/>
      <c r="M115" s="218"/>
      <c r="N115" s="218"/>
      <c r="O115" s="218"/>
      <c r="P115" s="218"/>
    </row>
    <row r="116" spans="5:25" x14ac:dyDescent="0.2">
      <c r="G116" s="219"/>
      <c r="H116" s="219"/>
      <c r="I116" s="219"/>
      <c r="J116" s="219"/>
      <c r="K116" s="219"/>
      <c r="L116" s="219"/>
      <c r="M116" s="219"/>
      <c r="N116" s="219"/>
      <c r="O116" s="219"/>
      <c r="P116" s="219"/>
      <c r="Q116" s="219"/>
      <c r="R116" s="219"/>
      <c r="S116" s="219"/>
      <c r="T116" s="219"/>
      <c r="U116" s="219"/>
      <c r="V116" s="219"/>
      <c r="W116" s="219"/>
      <c r="X116" s="219"/>
      <c r="Y116" s="219"/>
    </row>
    <row r="118" spans="5:25" x14ac:dyDescent="0.2">
      <c r="K118" s="177"/>
      <c r="L118" s="177"/>
      <c r="M118" s="177"/>
      <c r="N118" s="177"/>
      <c r="O118" s="177"/>
      <c r="P118" s="177"/>
    </row>
    <row r="119" spans="5:25" ht="15" x14ac:dyDescent="0.25">
      <c r="E119" s="220"/>
      <c r="L119" s="177"/>
      <c r="M119" s="177"/>
      <c r="N119" s="177"/>
      <c r="O119" s="177"/>
      <c r="P119" s="177"/>
      <c r="Q119" s="221"/>
      <c r="R119" s="221"/>
      <c r="S119" s="221"/>
      <c r="T119" s="221"/>
      <c r="U119" s="221"/>
      <c r="V119" s="221"/>
      <c r="W119" s="221"/>
      <c r="X119" s="221"/>
      <c r="Y119" s="221"/>
    </row>
    <row r="120" spans="5:25" ht="15" x14ac:dyDescent="0.25">
      <c r="E120" s="220"/>
      <c r="K120" s="177"/>
      <c r="L120" s="177"/>
      <c r="M120" s="177"/>
      <c r="N120" s="177"/>
      <c r="O120" s="177"/>
      <c r="P120" s="177"/>
    </row>
    <row r="121" spans="5:25" ht="15" x14ac:dyDescent="0.25">
      <c r="E121" s="220"/>
      <c r="Q121" s="221"/>
      <c r="R121" s="221"/>
      <c r="S121" s="221"/>
      <c r="T121" s="221"/>
      <c r="U121" s="221"/>
      <c r="V121" s="221"/>
      <c r="W121" s="221"/>
      <c r="X121" s="221"/>
      <c r="Y121" s="221"/>
    </row>
    <row r="122" spans="5:25" ht="15" x14ac:dyDescent="0.25">
      <c r="E122" s="220"/>
    </row>
    <row r="123" spans="5:25" ht="15" x14ac:dyDescent="0.25">
      <c r="E123" s="220"/>
    </row>
    <row r="124" spans="5:25" ht="15" x14ac:dyDescent="0.25">
      <c r="E124" s="220"/>
    </row>
    <row r="125" spans="5:25" ht="15" x14ac:dyDescent="0.25">
      <c r="E125" s="220"/>
    </row>
  </sheetData>
  <mergeCells count="3">
    <mergeCell ref="AA3:AC3"/>
    <mergeCell ref="C4:C8"/>
    <mergeCell ref="AA2:AD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60"/>
  <sheetViews>
    <sheetView showGridLines="0" zoomScale="80" zoomScaleNormal="80" workbookViewId="0">
      <selection activeCell="J8" sqref="J8"/>
    </sheetView>
  </sheetViews>
  <sheetFormatPr defaultColWidth="9.140625" defaultRowHeight="13.5" x14ac:dyDescent="0.25"/>
  <cols>
    <col min="1" max="1" width="7" style="331" customWidth="1"/>
    <col min="2" max="2" width="8.42578125" style="331" customWidth="1"/>
    <col min="3" max="3" width="54.42578125" style="331" bestFit="1" customWidth="1"/>
    <col min="4" max="5" width="11.140625" style="331" customWidth="1"/>
    <col min="6" max="11" width="9.140625" style="331"/>
    <col min="12" max="12" width="28" style="331" customWidth="1"/>
    <col min="13" max="16384" width="9.140625" style="331"/>
  </cols>
  <sheetData>
    <row r="2" spans="3:17" x14ac:dyDescent="0.25">
      <c r="C2" s="1102" t="s">
        <v>1614</v>
      </c>
      <c r="D2" s="1102"/>
      <c r="E2" s="1102"/>
      <c r="F2" s="1102"/>
      <c r="G2" s="1102"/>
      <c r="H2" s="1102"/>
      <c r="I2" s="357"/>
      <c r="J2" s="357"/>
      <c r="K2" s="357"/>
      <c r="L2" s="1102" t="s">
        <v>1615</v>
      </c>
      <c r="M2" s="1102"/>
      <c r="N2" s="1102"/>
      <c r="O2" s="1102"/>
      <c r="P2" s="1102"/>
      <c r="Q2" s="1102"/>
    </row>
    <row r="3" spans="3:17" x14ac:dyDescent="0.25">
      <c r="C3" s="357"/>
      <c r="D3" s="357"/>
      <c r="E3" s="357"/>
      <c r="F3" s="357"/>
      <c r="G3" s="357"/>
      <c r="H3" s="357"/>
      <c r="I3" s="332"/>
      <c r="J3" s="332"/>
      <c r="K3" s="332"/>
      <c r="L3" s="357"/>
      <c r="M3" s="357"/>
      <c r="N3" s="357"/>
      <c r="O3" s="357"/>
      <c r="P3" s="357"/>
      <c r="Q3" s="357"/>
    </row>
    <row r="5" spans="3:17" x14ac:dyDescent="0.25">
      <c r="C5" s="333"/>
      <c r="D5" s="334"/>
    </row>
    <row r="28" spans="1:17" ht="27" x14ac:dyDescent="0.25">
      <c r="C28" s="335" t="s">
        <v>1616</v>
      </c>
      <c r="D28" s="336" t="s">
        <v>97</v>
      </c>
      <c r="E28" s="336" t="s">
        <v>98</v>
      </c>
      <c r="F28" s="336" t="s">
        <v>99</v>
      </c>
      <c r="G28" s="336" t="s">
        <v>100</v>
      </c>
      <c r="H28" s="336" t="s">
        <v>101</v>
      </c>
      <c r="I28" s="337"/>
      <c r="J28" s="337"/>
      <c r="K28" s="337"/>
      <c r="L28" s="390" t="s">
        <v>1617</v>
      </c>
      <c r="M28" s="77" t="s">
        <v>189</v>
      </c>
      <c r="N28" s="77" t="s">
        <v>190</v>
      </c>
      <c r="O28" s="77" t="s">
        <v>191</v>
      </c>
      <c r="P28" s="77" t="s">
        <v>192</v>
      </c>
      <c r="Q28" s="77" t="s">
        <v>193</v>
      </c>
    </row>
    <row r="29" spans="1:17" x14ac:dyDescent="0.25">
      <c r="A29" s="333"/>
      <c r="B29" s="333"/>
      <c r="C29" s="78" t="s">
        <v>103</v>
      </c>
      <c r="D29" s="338">
        <v>-5213.5</v>
      </c>
      <c r="E29" s="339">
        <v>-5213.5</v>
      </c>
      <c r="F29" s="339"/>
      <c r="G29" s="339"/>
      <c r="H29" s="339">
        <v>-5213.5</v>
      </c>
      <c r="I29" s="467"/>
      <c r="J29" s="339"/>
      <c r="K29" s="339"/>
      <c r="L29" s="78" t="s">
        <v>1630</v>
      </c>
      <c r="M29" s="338">
        <v>-5213.5</v>
      </c>
      <c r="N29" s="339">
        <v>-5213.5</v>
      </c>
      <c r="O29" s="339"/>
      <c r="P29" s="339"/>
      <c r="Q29" s="339">
        <v>-5213.5</v>
      </c>
    </row>
    <row r="30" spans="1:17" x14ac:dyDescent="0.25">
      <c r="A30" s="359"/>
      <c r="B30" s="361"/>
      <c r="C30" s="343" t="s">
        <v>1618</v>
      </c>
      <c r="D30" s="342">
        <v>-264.90000000000003</v>
      </c>
      <c r="E30" s="339">
        <v>-5478.4</v>
      </c>
      <c r="F30" s="339">
        <v>0</v>
      </c>
      <c r="G30" s="339">
        <v>-5213.5</v>
      </c>
      <c r="H30" s="339">
        <v>-264.90000000000003</v>
      </c>
      <c r="I30" s="357"/>
      <c r="J30" s="339"/>
      <c r="K30" s="339"/>
      <c r="L30" s="79" t="s">
        <v>1604</v>
      </c>
      <c r="M30" s="342">
        <v>-264.90000000000003</v>
      </c>
      <c r="N30" s="339">
        <v>-5478.4</v>
      </c>
      <c r="O30" s="339">
        <v>0</v>
      </c>
      <c r="P30" s="339">
        <v>-5213.5</v>
      </c>
      <c r="Q30" s="339">
        <v>-264.90000000000003</v>
      </c>
    </row>
    <row r="31" spans="1:17" x14ac:dyDescent="0.25">
      <c r="A31" s="359"/>
      <c r="B31" s="361"/>
      <c r="C31" s="331" t="s">
        <v>692</v>
      </c>
      <c r="D31" s="346">
        <v>813.62099999999623</v>
      </c>
      <c r="E31" s="339">
        <v>-4664.7790000000032</v>
      </c>
      <c r="F31" s="339">
        <v>0</v>
      </c>
      <c r="G31" s="339">
        <v>-4664.7790000000032</v>
      </c>
      <c r="H31" s="339">
        <v>-813.62099999999623</v>
      </c>
      <c r="I31" s="348"/>
      <c r="J31" s="339"/>
      <c r="K31" s="347"/>
      <c r="L31" s="79" t="s">
        <v>1607</v>
      </c>
      <c r="M31" s="346">
        <v>813.62099999999623</v>
      </c>
      <c r="N31" s="339">
        <v>-4664.7790000000032</v>
      </c>
      <c r="O31" s="339">
        <v>0</v>
      </c>
      <c r="P31" s="339">
        <v>-4664.7790000000032</v>
      </c>
      <c r="Q31" s="339">
        <v>-813.62099999999623</v>
      </c>
    </row>
    <row r="32" spans="1:17" x14ac:dyDescent="0.25">
      <c r="A32" s="359"/>
      <c r="B32" s="361"/>
      <c r="C32" s="343" t="s">
        <v>1619</v>
      </c>
      <c r="D32" s="342">
        <v>326</v>
      </c>
      <c r="E32" s="339">
        <v>-4338.7790000000032</v>
      </c>
      <c r="F32" s="339">
        <v>0</v>
      </c>
      <c r="G32" s="339">
        <v>-4338.7790000000032</v>
      </c>
      <c r="H32" s="339">
        <v>-326</v>
      </c>
      <c r="I32" s="348"/>
      <c r="J32" s="357"/>
      <c r="K32" s="347"/>
      <c r="L32" s="343" t="s">
        <v>1631</v>
      </c>
      <c r="M32" s="342">
        <v>326</v>
      </c>
      <c r="N32" s="339">
        <v>-4338.7790000000032</v>
      </c>
      <c r="O32" s="339">
        <v>0</v>
      </c>
      <c r="P32" s="339">
        <v>-4338.7790000000032</v>
      </c>
      <c r="Q32" s="339">
        <v>-326</v>
      </c>
    </row>
    <row r="33" spans="1:17" ht="13.5" customHeight="1" x14ac:dyDescent="0.25">
      <c r="A33" s="359"/>
      <c r="B33" s="361"/>
      <c r="C33" s="343" t="s">
        <v>1620</v>
      </c>
      <c r="D33" s="345">
        <v>47.599999999999994</v>
      </c>
      <c r="E33" s="339">
        <v>-4291.1790000000028</v>
      </c>
      <c r="F33" s="339">
        <v>0</v>
      </c>
      <c r="G33" s="339">
        <v>-4291.1790000000028</v>
      </c>
      <c r="H33" s="339">
        <v>-47.599999999999994</v>
      </c>
      <c r="I33" s="333"/>
      <c r="J33" s="339"/>
      <c r="K33" s="339"/>
      <c r="L33" s="343" t="s">
        <v>1632</v>
      </c>
      <c r="M33" s="345">
        <v>47.599999999999994</v>
      </c>
      <c r="N33" s="339">
        <v>-4291.1790000000028</v>
      </c>
      <c r="O33" s="339">
        <v>0</v>
      </c>
      <c r="P33" s="339">
        <v>-4291.1790000000028</v>
      </c>
      <c r="Q33" s="339">
        <v>-47.599999999999994</v>
      </c>
    </row>
    <row r="34" spans="1:17" x14ac:dyDescent="0.25">
      <c r="A34" s="359"/>
      <c r="B34" s="361"/>
      <c r="C34" s="343" t="s">
        <v>1621</v>
      </c>
      <c r="D34" s="346">
        <v>-319.47097799999995</v>
      </c>
      <c r="E34" s="339">
        <v>-4610.6499780000031</v>
      </c>
      <c r="F34" s="339">
        <v>0</v>
      </c>
      <c r="G34" s="339">
        <v>-4291.1790000000028</v>
      </c>
      <c r="H34" s="339">
        <v>-319.47097799999995</v>
      </c>
      <c r="I34" s="339"/>
      <c r="J34" s="339"/>
      <c r="K34" s="339"/>
      <c r="L34" s="343" t="s">
        <v>1633</v>
      </c>
      <c r="M34" s="346">
        <v>-319.47097799999995</v>
      </c>
      <c r="N34" s="339">
        <v>-4610.6499780000031</v>
      </c>
      <c r="O34" s="339">
        <v>0</v>
      </c>
      <c r="P34" s="339">
        <v>-4291.1790000000028</v>
      </c>
      <c r="Q34" s="339">
        <v>-319.47097799999995</v>
      </c>
    </row>
    <row r="35" spans="1:17" x14ac:dyDescent="0.25">
      <c r="A35" s="359"/>
      <c r="B35" s="361"/>
      <c r="C35" s="343" t="s">
        <v>1622</v>
      </c>
      <c r="D35" s="346">
        <v>-233.7</v>
      </c>
      <c r="E35" s="339">
        <v>-4844.3499780000029</v>
      </c>
      <c r="F35" s="339">
        <v>0</v>
      </c>
      <c r="G35" s="339">
        <v>-4610.6499780000031</v>
      </c>
      <c r="H35" s="339">
        <v>-233.7</v>
      </c>
      <c r="I35" s="339"/>
      <c r="J35" s="339"/>
      <c r="K35" s="339"/>
      <c r="L35" s="343" t="s">
        <v>1634</v>
      </c>
      <c r="M35" s="346">
        <v>-233.7</v>
      </c>
      <c r="N35" s="339">
        <v>-4844.3499780000029</v>
      </c>
      <c r="O35" s="339">
        <v>0</v>
      </c>
      <c r="P35" s="339">
        <v>-4610.6499780000031</v>
      </c>
      <c r="Q35" s="339">
        <v>-233.7</v>
      </c>
    </row>
    <row r="36" spans="1:17" x14ac:dyDescent="0.25">
      <c r="A36" s="359"/>
      <c r="B36" s="361"/>
      <c r="C36" s="343" t="s">
        <v>1623</v>
      </c>
      <c r="D36" s="346">
        <v>-140.95207399999998</v>
      </c>
      <c r="E36" s="339">
        <v>-4985.3020520000027</v>
      </c>
      <c r="F36" s="339">
        <v>0</v>
      </c>
      <c r="G36" s="339">
        <v>-4844.3499780000029</v>
      </c>
      <c r="H36" s="339">
        <v>-140.95207399999998</v>
      </c>
      <c r="I36" s="339"/>
      <c r="J36" s="339"/>
      <c r="K36" s="339"/>
      <c r="L36" s="343" t="s">
        <v>1635</v>
      </c>
      <c r="M36" s="346">
        <v>-140.95207399999998</v>
      </c>
      <c r="N36" s="339">
        <v>-4985.3020520000027</v>
      </c>
      <c r="O36" s="339">
        <v>0</v>
      </c>
      <c r="P36" s="339">
        <v>-4844.3499780000029</v>
      </c>
      <c r="Q36" s="339">
        <v>-140.95207399999998</v>
      </c>
    </row>
    <row r="37" spans="1:17" x14ac:dyDescent="0.25">
      <c r="A37" s="359"/>
      <c r="B37" s="361"/>
      <c r="C37" s="343" t="s">
        <v>691</v>
      </c>
      <c r="D37" s="346">
        <v>-113.5</v>
      </c>
      <c r="E37" s="339">
        <v>-5098.8020520000027</v>
      </c>
      <c r="F37" s="339">
        <v>0</v>
      </c>
      <c r="G37" s="339">
        <v>-4985.3020520000027</v>
      </c>
      <c r="H37" s="339">
        <v>-113.5</v>
      </c>
      <c r="I37" s="339"/>
      <c r="J37" s="339"/>
      <c r="K37" s="339"/>
      <c r="L37" s="343" t="s">
        <v>1636</v>
      </c>
      <c r="M37" s="346">
        <v>-113.5</v>
      </c>
      <c r="N37" s="339">
        <v>-5098.8020520000027</v>
      </c>
      <c r="O37" s="339">
        <v>0</v>
      </c>
      <c r="P37" s="339">
        <v>-4985.3020520000027</v>
      </c>
      <c r="Q37" s="339">
        <v>-113.5</v>
      </c>
    </row>
    <row r="38" spans="1:17" x14ac:dyDescent="0.25">
      <c r="A38" s="359"/>
      <c r="B38" s="361"/>
      <c r="C38" s="343" t="s">
        <v>1624</v>
      </c>
      <c r="D38" s="346">
        <v>-109.2</v>
      </c>
      <c r="E38" s="339">
        <v>-5208.0020520000025</v>
      </c>
      <c r="F38" s="339">
        <v>0</v>
      </c>
      <c r="G38" s="339">
        <v>-5098.8020520000027</v>
      </c>
      <c r="H38" s="339">
        <v>-109.2</v>
      </c>
      <c r="I38" s="339"/>
      <c r="J38" s="339"/>
      <c r="K38" s="339"/>
      <c r="L38" s="343" t="s">
        <v>1637</v>
      </c>
      <c r="M38" s="346">
        <v>-109.2</v>
      </c>
      <c r="N38" s="339">
        <v>-5208.0020520000025</v>
      </c>
      <c r="O38" s="339">
        <v>0</v>
      </c>
      <c r="P38" s="339">
        <v>-5098.8020520000027</v>
      </c>
      <c r="Q38" s="339">
        <v>-109.2</v>
      </c>
    </row>
    <row r="39" spans="1:17" x14ac:dyDescent="0.25">
      <c r="A39" s="359"/>
      <c r="B39" s="361"/>
      <c r="C39" s="343" t="s">
        <v>1625</v>
      </c>
      <c r="D39" s="346">
        <v>-87.500000000000028</v>
      </c>
      <c r="E39" s="339">
        <v>-5295.5020520000025</v>
      </c>
      <c r="F39" s="339">
        <v>0</v>
      </c>
      <c r="G39" s="339">
        <v>-5208.0020520000025</v>
      </c>
      <c r="H39" s="339">
        <v>-87.500000000000028</v>
      </c>
      <c r="I39" s="339"/>
      <c r="J39" s="339"/>
      <c r="K39" s="339"/>
      <c r="L39" s="343" t="s">
        <v>1638</v>
      </c>
      <c r="M39" s="346">
        <v>-87.500000000000028</v>
      </c>
      <c r="N39" s="339">
        <v>-5295.5020520000025</v>
      </c>
      <c r="O39" s="339">
        <v>0</v>
      </c>
      <c r="P39" s="339">
        <v>-5208.0020520000025</v>
      </c>
      <c r="Q39" s="339">
        <v>-87.500000000000028</v>
      </c>
    </row>
    <row r="40" spans="1:17" x14ac:dyDescent="0.25">
      <c r="A40" s="359"/>
      <c r="B40" s="361"/>
      <c r="C40" s="343" t="s">
        <v>1626</v>
      </c>
      <c r="D40" s="346">
        <v>-85.4</v>
      </c>
      <c r="E40" s="339">
        <v>-5380.9020520000022</v>
      </c>
      <c r="F40" s="339">
        <v>0</v>
      </c>
      <c r="G40" s="339">
        <v>-5295.5020520000025</v>
      </c>
      <c r="H40" s="339">
        <v>-85.4</v>
      </c>
      <c r="I40" s="357"/>
      <c r="J40" s="339"/>
      <c r="K40" s="339"/>
      <c r="L40" s="343" t="s">
        <v>1639</v>
      </c>
      <c r="M40" s="346">
        <v>-85.4</v>
      </c>
      <c r="N40" s="339">
        <v>-5380.9020520000022</v>
      </c>
      <c r="O40" s="339">
        <v>0</v>
      </c>
      <c r="P40" s="339">
        <v>-5295.5020520000025</v>
      </c>
      <c r="Q40" s="339">
        <v>-85.4</v>
      </c>
    </row>
    <row r="41" spans="1:17" x14ac:dyDescent="0.25">
      <c r="A41" s="359"/>
      <c r="B41" s="361"/>
      <c r="C41" s="343" t="s">
        <v>1627</v>
      </c>
      <c r="D41" s="346">
        <v>-50</v>
      </c>
      <c r="E41" s="339">
        <v>-5430.9020520000022</v>
      </c>
      <c r="F41" s="339">
        <v>0</v>
      </c>
      <c r="G41" s="339">
        <v>-5380.9020520000022</v>
      </c>
      <c r="H41" s="339">
        <v>-50</v>
      </c>
      <c r="I41" s="357"/>
      <c r="J41" s="339"/>
      <c r="K41" s="339"/>
      <c r="L41" s="343" t="s">
        <v>1640</v>
      </c>
      <c r="M41" s="346">
        <v>-50</v>
      </c>
      <c r="N41" s="339">
        <v>-5430.9020520000022</v>
      </c>
      <c r="O41" s="339">
        <v>0</v>
      </c>
      <c r="P41" s="339">
        <v>-5380.9020520000022</v>
      </c>
      <c r="Q41" s="339">
        <v>-50</v>
      </c>
    </row>
    <row r="42" spans="1:17" x14ac:dyDescent="0.25">
      <c r="A42" s="359"/>
      <c r="B42" s="360"/>
      <c r="C42" s="343" t="s">
        <v>1628</v>
      </c>
      <c r="D42" s="342">
        <v>-41.599999999999994</v>
      </c>
      <c r="E42" s="339">
        <v>-5472.5020520000025</v>
      </c>
      <c r="F42" s="339">
        <v>0</v>
      </c>
      <c r="G42" s="339">
        <v>-5430.9020520000022</v>
      </c>
      <c r="H42" s="339">
        <v>-41.599999999999994</v>
      </c>
      <c r="I42" s="339"/>
      <c r="J42" s="339"/>
      <c r="K42" s="339"/>
      <c r="L42" s="341" t="s">
        <v>1641</v>
      </c>
      <c r="M42" s="342">
        <v>-41.599999999999994</v>
      </c>
      <c r="N42" s="339">
        <v>-5472.5020520000025</v>
      </c>
      <c r="O42" s="339">
        <v>0</v>
      </c>
      <c r="P42" s="339">
        <v>-5430.9020520000022</v>
      </c>
      <c r="Q42" s="339">
        <v>-41.599999999999994</v>
      </c>
    </row>
    <row r="43" spans="1:17" x14ac:dyDescent="0.25">
      <c r="A43" s="359"/>
      <c r="B43" s="360"/>
      <c r="C43" s="343" t="s">
        <v>1629</v>
      </c>
      <c r="D43" s="346">
        <v>-28.999999999999996</v>
      </c>
      <c r="E43" s="339">
        <v>-5501.5020520000025</v>
      </c>
      <c r="F43" s="339">
        <v>0</v>
      </c>
      <c r="G43" s="339">
        <v>-5472.5020520000025</v>
      </c>
      <c r="H43" s="339">
        <v>-28.999999999999996</v>
      </c>
      <c r="I43" s="339"/>
      <c r="J43" s="339"/>
      <c r="K43" s="339"/>
      <c r="L43" s="343" t="s">
        <v>1642</v>
      </c>
      <c r="M43" s="346">
        <v>-28.999999999999996</v>
      </c>
      <c r="N43" s="339">
        <v>-5501.5020520000025</v>
      </c>
      <c r="O43" s="339">
        <v>0</v>
      </c>
      <c r="P43" s="339">
        <v>-5472.5020520000025</v>
      </c>
      <c r="Q43" s="339">
        <v>-28.999999999999996</v>
      </c>
    </row>
    <row r="44" spans="1:17" x14ac:dyDescent="0.25">
      <c r="A44" s="359"/>
      <c r="B44" s="362"/>
      <c r="C44" s="79" t="s">
        <v>531</v>
      </c>
      <c r="D44" s="342">
        <v>101.96905200000674</v>
      </c>
      <c r="E44" s="339">
        <v>-5399.5329999999958</v>
      </c>
      <c r="F44" s="339">
        <v>0</v>
      </c>
      <c r="G44" s="339">
        <v>-5399.5329999999958</v>
      </c>
      <c r="H44" s="339">
        <v>-101.96905200000674</v>
      </c>
      <c r="I44" s="363"/>
      <c r="J44" s="339"/>
      <c r="K44" s="339"/>
      <c r="L44" s="341" t="s">
        <v>161</v>
      </c>
      <c r="M44" s="342">
        <v>101.96905200000674</v>
      </c>
      <c r="N44" s="339">
        <v>-5399.5329999999958</v>
      </c>
      <c r="O44" s="339">
        <v>0</v>
      </c>
      <c r="P44" s="339">
        <v>-5399.5329999999958</v>
      </c>
      <c r="Q44" s="339">
        <v>-101.96905200000674</v>
      </c>
    </row>
    <row r="45" spans="1:17" x14ac:dyDescent="0.25">
      <c r="A45" s="333"/>
      <c r="B45" s="360"/>
      <c r="C45" s="350" t="s">
        <v>453</v>
      </c>
      <c r="D45" s="351">
        <v>-5399.5329999999958</v>
      </c>
      <c r="E45" s="352">
        <v>-5399.5329999999967</v>
      </c>
      <c r="F45" s="352"/>
      <c r="G45" s="352"/>
      <c r="H45" s="352">
        <v>-5399.5329999999967</v>
      </c>
      <c r="I45" s="353"/>
      <c r="J45" s="358"/>
      <c r="K45" s="339"/>
      <c r="L45" s="108" t="s">
        <v>1643</v>
      </c>
      <c r="M45" s="351">
        <v>-5399.5329999999958</v>
      </c>
      <c r="N45" s="352">
        <v>-5399.5329999999967</v>
      </c>
      <c r="O45" s="352"/>
      <c r="P45" s="352"/>
      <c r="Q45" s="352">
        <v>-5399.5329999999967</v>
      </c>
    </row>
    <row r="46" spans="1:17" x14ac:dyDescent="0.25">
      <c r="A46" s="333"/>
      <c r="B46" s="333"/>
      <c r="E46" s="343"/>
      <c r="F46" s="343"/>
      <c r="H46" s="354" t="s">
        <v>8</v>
      </c>
      <c r="I46" s="354"/>
      <c r="J46" s="354"/>
      <c r="K46" s="354"/>
      <c r="N46" s="343"/>
      <c r="O46" s="343"/>
      <c r="P46" s="354" t="s">
        <v>183</v>
      </c>
      <c r="Q46" s="354"/>
    </row>
    <row r="47" spans="1:17" x14ac:dyDescent="0.25">
      <c r="I47" s="357"/>
      <c r="J47" s="357"/>
      <c r="K47" s="357"/>
      <c r="L47" s="357"/>
      <c r="M47" s="357"/>
      <c r="N47" s="357"/>
      <c r="O47" s="357"/>
    </row>
    <row r="48" spans="1:17" x14ac:dyDescent="0.25">
      <c r="C48" s="355"/>
      <c r="D48" s="338"/>
      <c r="I48" s="357"/>
      <c r="J48" s="333"/>
      <c r="K48" s="364"/>
      <c r="L48" s="359"/>
      <c r="M48" s="357"/>
      <c r="N48" s="357"/>
      <c r="O48" s="357"/>
    </row>
    <row r="49" spans="9:15" x14ac:dyDescent="0.25">
      <c r="I49" s="357"/>
      <c r="J49" s="333"/>
      <c r="K49" s="364"/>
      <c r="L49" s="359"/>
      <c r="M49" s="357"/>
      <c r="N49" s="357"/>
      <c r="O49" s="357"/>
    </row>
    <row r="50" spans="9:15" x14ac:dyDescent="0.25">
      <c r="I50" s="357"/>
      <c r="J50" s="333"/>
      <c r="K50" s="364"/>
      <c r="L50" s="359"/>
      <c r="M50" s="357"/>
      <c r="N50" s="357"/>
      <c r="O50" s="357"/>
    </row>
    <row r="51" spans="9:15" x14ac:dyDescent="0.25">
      <c r="I51" s="357"/>
      <c r="J51" s="357"/>
      <c r="K51" s="365"/>
      <c r="L51" s="79" t="s">
        <v>1605</v>
      </c>
      <c r="M51" s="357"/>
      <c r="N51" s="357"/>
      <c r="O51" s="357"/>
    </row>
    <row r="52" spans="9:15" x14ac:dyDescent="0.25">
      <c r="I52" s="357"/>
      <c r="J52" s="357"/>
      <c r="K52" s="357"/>
      <c r="L52" s="343" t="s">
        <v>1606</v>
      </c>
      <c r="M52" s="357"/>
      <c r="N52" s="357"/>
      <c r="O52" s="357"/>
    </row>
    <row r="53" spans="9:15" x14ac:dyDescent="0.25">
      <c r="I53" s="357"/>
      <c r="J53" s="357"/>
      <c r="K53" s="357"/>
      <c r="M53" s="357"/>
      <c r="N53" s="357"/>
      <c r="O53" s="357"/>
    </row>
    <row r="54" spans="9:15" x14ac:dyDescent="0.25">
      <c r="I54" s="357"/>
      <c r="J54" s="357"/>
      <c r="K54" s="357"/>
      <c r="L54" s="343" t="s">
        <v>1608</v>
      </c>
      <c r="M54" s="357"/>
      <c r="N54" s="357"/>
      <c r="O54" s="357"/>
    </row>
    <row r="55" spans="9:15" x14ac:dyDescent="0.25">
      <c r="L55" s="79" t="s">
        <v>1609</v>
      </c>
      <c r="M55" s="356"/>
    </row>
    <row r="56" spans="9:15" x14ac:dyDescent="0.25">
      <c r="L56" s="343" t="s">
        <v>1610</v>
      </c>
      <c r="M56" s="356"/>
    </row>
    <row r="57" spans="9:15" x14ac:dyDescent="0.25">
      <c r="L57" s="343" t="s">
        <v>1611</v>
      </c>
      <c r="M57" s="357"/>
    </row>
    <row r="58" spans="9:15" x14ac:dyDescent="0.25">
      <c r="L58" s="79" t="s">
        <v>1612</v>
      </c>
    </row>
    <row r="59" spans="9:15" x14ac:dyDescent="0.25">
      <c r="L59" s="343" t="s">
        <v>1613</v>
      </c>
    </row>
    <row r="60" spans="9:15" x14ac:dyDescent="0.25">
      <c r="L60" s="79" t="s">
        <v>161</v>
      </c>
    </row>
  </sheetData>
  <mergeCells count="2">
    <mergeCell ref="C2:H2"/>
    <mergeCell ref="L2:Q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3:K19"/>
  <sheetViews>
    <sheetView showGridLines="0" zoomScale="80" zoomScaleNormal="80" workbookViewId="0"/>
  </sheetViews>
  <sheetFormatPr defaultColWidth="9.140625" defaultRowHeight="13.5" x14ac:dyDescent="0.25"/>
  <cols>
    <col min="1" max="1" width="9.140625" style="14"/>
    <col min="2" max="2" width="13.140625" style="14" customWidth="1"/>
    <col min="3" max="3" width="28" style="14" bestFit="1" customWidth="1"/>
    <col min="4" max="4" width="33.140625" style="14" bestFit="1" customWidth="1"/>
    <col min="5" max="5" width="17.42578125" style="14" customWidth="1"/>
    <col min="6" max="6" width="18" style="14" customWidth="1"/>
    <col min="7" max="7" width="16.85546875" style="14" customWidth="1"/>
    <col min="8" max="8" width="19" style="14" customWidth="1"/>
    <col min="9" max="9" width="21.28515625" style="14" customWidth="1"/>
    <col min="10" max="10" width="18.7109375" style="14" customWidth="1"/>
    <col min="11" max="16384" width="9.140625" style="14"/>
  </cols>
  <sheetData>
    <row r="3" spans="3:11" x14ac:dyDescent="0.25">
      <c r="E3" s="1103">
        <v>2020</v>
      </c>
      <c r="F3" s="1103"/>
      <c r="G3" s="1103">
        <v>2021</v>
      </c>
      <c r="H3" s="1103"/>
      <c r="I3" s="1103">
        <v>2022</v>
      </c>
      <c r="J3" s="1103"/>
    </row>
    <row r="4" spans="3:11" ht="35.1" customHeight="1" x14ac:dyDescent="0.25">
      <c r="C4" s="52"/>
      <c r="D4" s="52"/>
      <c r="E4" s="468" t="s">
        <v>697</v>
      </c>
      <c r="F4" s="468" t="s">
        <v>698</v>
      </c>
      <c r="G4" s="468" t="s">
        <v>697</v>
      </c>
      <c r="H4" s="468" t="s">
        <v>698</v>
      </c>
      <c r="I4" s="468" t="s">
        <v>697</v>
      </c>
      <c r="J4" s="468" t="s">
        <v>698</v>
      </c>
    </row>
    <row r="5" spans="3:11" ht="35.1" customHeight="1" x14ac:dyDescent="0.25">
      <c r="C5" s="469"/>
      <c r="D5" s="469"/>
      <c r="E5" s="468" t="s">
        <v>720</v>
      </c>
      <c r="F5" s="470" t="s">
        <v>721</v>
      </c>
      <c r="G5" s="468" t="s">
        <v>720</v>
      </c>
      <c r="H5" s="770" t="s">
        <v>721</v>
      </c>
      <c r="I5" s="468" t="s">
        <v>720</v>
      </c>
      <c r="J5" s="468" t="s">
        <v>721</v>
      </c>
      <c r="K5" s="54"/>
    </row>
    <row r="6" spans="3:11" x14ac:dyDescent="0.25">
      <c r="C6" s="32" t="s">
        <v>705</v>
      </c>
      <c r="D6" s="32" t="s">
        <v>710</v>
      </c>
      <c r="E6" s="319">
        <v>1.2501101602768214</v>
      </c>
      <c r="F6" s="471"/>
      <c r="G6" s="319">
        <v>1.5506648620923982</v>
      </c>
      <c r="H6" s="471"/>
      <c r="I6" s="319">
        <v>0.4257663756206822</v>
      </c>
      <c r="J6" s="319"/>
    </row>
    <row r="7" spans="3:11" x14ac:dyDescent="0.25">
      <c r="C7" s="32" t="s">
        <v>699</v>
      </c>
      <c r="D7" s="32" t="s">
        <v>711</v>
      </c>
      <c r="E7" s="319">
        <v>0.32652243362411065</v>
      </c>
      <c r="F7" s="471"/>
      <c r="G7" s="319">
        <v>0.49942477164823806</v>
      </c>
      <c r="H7" s="471"/>
      <c r="I7" s="319">
        <v>8.5826959789149421E-2</v>
      </c>
      <c r="J7" s="319"/>
    </row>
    <row r="8" spans="3:11" x14ac:dyDescent="0.25">
      <c r="C8" s="32" t="s">
        <v>706</v>
      </c>
      <c r="D8" s="32" t="s">
        <v>787</v>
      </c>
      <c r="E8" s="319">
        <v>9.741783377223312E-2</v>
      </c>
      <c r="F8" s="471"/>
      <c r="G8" s="319">
        <v>1.7411585888862071E-2</v>
      </c>
      <c r="H8" s="471"/>
      <c r="I8" s="319">
        <v>1.5888738535641521E-3</v>
      </c>
      <c r="J8" s="319"/>
    </row>
    <row r="9" spans="3:11" x14ac:dyDescent="0.25">
      <c r="C9" s="32" t="s">
        <v>707</v>
      </c>
      <c r="D9" s="32" t="s">
        <v>712</v>
      </c>
      <c r="E9" s="319">
        <v>0.40971585314663667</v>
      </c>
      <c r="F9" s="471"/>
      <c r="G9" s="319">
        <v>0.85823543341947839</v>
      </c>
      <c r="H9" s="471"/>
      <c r="I9" s="319">
        <v>0.24604112941414852</v>
      </c>
      <c r="J9" s="319"/>
    </row>
    <row r="10" spans="3:11" x14ac:dyDescent="0.25">
      <c r="C10" s="32" t="s">
        <v>708</v>
      </c>
      <c r="D10" s="32" t="s">
        <v>713</v>
      </c>
      <c r="E10" s="319">
        <v>0.28875642811741747</v>
      </c>
      <c r="F10" s="471"/>
      <c r="G10" s="319">
        <v>0.55956673496494136</v>
      </c>
      <c r="H10" s="471"/>
      <c r="I10" s="319">
        <v>0.21174036099267374</v>
      </c>
      <c r="J10" s="319"/>
    </row>
    <row r="11" spans="3:11" x14ac:dyDescent="0.25">
      <c r="C11" s="32" t="s">
        <v>709</v>
      </c>
      <c r="D11" s="32" t="s">
        <v>717</v>
      </c>
      <c r="E11" s="444"/>
      <c r="F11" s="472"/>
      <c r="G11" s="319"/>
      <c r="H11" s="472"/>
      <c r="I11" s="319"/>
      <c r="J11" s="724"/>
    </row>
    <row r="12" spans="3:11" x14ac:dyDescent="0.25">
      <c r="C12" s="32" t="s">
        <v>700</v>
      </c>
      <c r="D12" s="32" t="s">
        <v>718</v>
      </c>
      <c r="E12" s="319"/>
      <c r="F12" s="471">
        <v>0.53081538494870417</v>
      </c>
      <c r="G12" s="319"/>
      <c r="H12" s="471">
        <v>3.1240454543894507E-2</v>
      </c>
      <c r="I12" s="319"/>
      <c r="J12" s="319"/>
    </row>
    <row r="13" spans="3:11" x14ac:dyDescent="0.25">
      <c r="C13" s="32" t="s">
        <v>701</v>
      </c>
      <c r="D13" s="32" t="s">
        <v>714</v>
      </c>
      <c r="E13" s="319"/>
      <c r="F13" s="471">
        <v>0.35059606206840099</v>
      </c>
      <c r="G13" s="319"/>
      <c r="H13" s="471">
        <v>0.23028105464720006</v>
      </c>
      <c r="I13" s="319"/>
      <c r="J13" s="319"/>
    </row>
    <row r="14" spans="3:11" x14ac:dyDescent="0.25">
      <c r="C14" s="32" t="s">
        <v>702</v>
      </c>
      <c r="D14" s="32" t="s">
        <v>715</v>
      </c>
      <c r="E14" s="319">
        <v>-0.44881011360941431</v>
      </c>
      <c r="F14" s="472"/>
      <c r="G14" s="319">
        <v>-0.42178882576295446</v>
      </c>
      <c r="H14" s="472"/>
      <c r="I14" s="319"/>
      <c r="J14" s="724"/>
    </row>
    <row r="15" spans="3:11" x14ac:dyDescent="0.25">
      <c r="C15" s="32" t="s">
        <v>703</v>
      </c>
      <c r="D15" s="32" t="s">
        <v>719</v>
      </c>
      <c r="E15" s="319"/>
      <c r="F15" s="471">
        <v>0.53106425613596153</v>
      </c>
      <c r="G15" s="319"/>
      <c r="H15" s="471">
        <v>9.8740772010749253E-2</v>
      </c>
      <c r="I15" s="319"/>
      <c r="J15" s="319"/>
    </row>
    <row r="16" spans="3:11" x14ac:dyDescent="0.25">
      <c r="C16" s="52" t="s">
        <v>704</v>
      </c>
      <c r="D16" s="52" t="s">
        <v>716</v>
      </c>
      <c r="E16" s="473"/>
      <c r="F16" s="474">
        <v>1.063466697541519</v>
      </c>
      <c r="G16" s="473"/>
      <c r="H16" s="474">
        <v>0.30888666948096744</v>
      </c>
      <c r="I16" s="473"/>
      <c r="J16" s="473"/>
    </row>
    <row r="17" spans="3:10" x14ac:dyDescent="0.25">
      <c r="C17" s="475" t="s">
        <v>38</v>
      </c>
      <c r="D17" s="475" t="s">
        <v>160</v>
      </c>
      <c r="E17" s="476">
        <v>1.9237125953278049</v>
      </c>
      <c r="F17" s="477">
        <v>2.4759424006945858</v>
      </c>
      <c r="G17" s="476">
        <v>3.0635145622509636</v>
      </c>
      <c r="H17" s="477">
        <v>0.66914895068281122</v>
      </c>
      <c r="I17" s="476">
        <v>0.97096369967021801</v>
      </c>
      <c r="J17" s="476"/>
    </row>
    <row r="19" spans="3:10" x14ac:dyDescent="0.25">
      <c r="C19" s="68" t="s">
        <v>1644</v>
      </c>
      <c r="G19" s="68" t="s">
        <v>1645</v>
      </c>
    </row>
  </sheetData>
  <mergeCells count="3">
    <mergeCell ref="E3:F3"/>
    <mergeCell ref="G3:H3"/>
    <mergeCell ref="I3:J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Z63"/>
  <sheetViews>
    <sheetView showGridLines="0" zoomScale="80" zoomScaleNormal="80" workbookViewId="0">
      <selection activeCell="I27" sqref="I27"/>
    </sheetView>
  </sheetViews>
  <sheetFormatPr defaultColWidth="9.140625" defaultRowHeight="13.5" x14ac:dyDescent="0.25"/>
  <cols>
    <col min="1" max="1" width="7" style="331" customWidth="1"/>
    <col min="2" max="2" width="8.42578125" style="331" customWidth="1"/>
    <col min="3" max="3" width="54.42578125" style="331" bestFit="1" customWidth="1"/>
    <col min="4" max="5" width="11.140625" style="331" customWidth="1"/>
    <col min="6" max="11" width="9.140625" style="331"/>
    <col min="12" max="12" width="28" style="331" customWidth="1"/>
    <col min="13" max="16384" width="9.140625" style="331"/>
  </cols>
  <sheetData>
    <row r="2" spans="3:26" ht="14.25" thickBot="1" x14ac:dyDescent="0.3">
      <c r="C2" s="1100" t="s">
        <v>1025</v>
      </c>
      <c r="D2" s="1100"/>
      <c r="E2" s="1100"/>
      <c r="F2" s="1100"/>
      <c r="G2" s="1100"/>
      <c r="H2" s="1100"/>
      <c r="L2" s="589" t="s">
        <v>1041</v>
      </c>
      <c r="M2" s="589"/>
      <c r="N2" s="589"/>
      <c r="O2" s="589"/>
      <c r="P2" s="589"/>
      <c r="Q2" s="589"/>
    </row>
    <row r="3" spans="3:26" x14ac:dyDescent="0.25">
      <c r="I3" s="332"/>
      <c r="J3" s="332"/>
      <c r="K3" s="332"/>
    </row>
    <row r="4" spans="3:26" x14ac:dyDescent="0.25">
      <c r="C4" s="540"/>
      <c r="D4" s="601" t="s">
        <v>1015</v>
      </c>
      <c r="E4" s="601" t="s">
        <v>37</v>
      </c>
      <c r="F4" s="14"/>
      <c r="G4" s="14"/>
      <c r="H4" s="14"/>
      <c r="I4" s="14"/>
      <c r="J4" s="595"/>
      <c r="K4" s="595"/>
      <c r="L4" s="540"/>
      <c r="M4" s="601" t="s">
        <v>1029</v>
      </c>
      <c r="N4" s="601" t="s">
        <v>366</v>
      </c>
      <c r="O4" s="14"/>
      <c r="P4" s="14"/>
      <c r="Q4" s="14"/>
      <c r="R4" s="14"/>
      <c r="S4" s="595"/>
      <c r="T4" s="595"/>
      <c r="U4" s="595"/>
      <c r="V4" s="595"/>
      <c r="W4" s="595"/>
      <c r="X4" s="595"/>
      <c r="Y4" s="595"/>
      <c r="Z4" s="595"/>
    </row>
    <row r="5" spans="3:26" x14ac:dyDescent="0.25">
      <c r="C5" s="53"/>
      <c r="D5" s="52">
        <v>2022</v>
      </c>
      <c r="E5" s="52">
        <v>2022</v>
      </c>
      <c r="F5" s="14"/>
      <c r="G5" s="14"/>
      <c r="H5" s="14"/>
      <c r="I5" s="14"/>
      <c r="J5" s="595"/>
      <c r="K5" s="595"/>
      <c r="L5" s="53"/>
      <c r="M5" s="52">
        <v>2022</v>
      </c>
      <c r="N5" s="52">
        <v>2022</v>
      </c>
      <c r="O5" s="14"/>
      <c r="P5" s="14"/>
      <c r="Q5" s="14"/>
      <c r="R5" s="14"/>
      <c r="S5" s="595"/>
      <c r="T5" s="595"/>
      <c r="U5" s="595"/>
      <c r="V5" s="595"/>
      <c r="W5" s="595"/>
      <c r="X5" s="595"/>
      <c r="Y5" s="595"/>
      <c r="Z5" s="595"/>
    </row>
    <row r="6" spans="3:26" x14ac:dyDescent="0.25">
      <c r="C6" s="54" t="s">
        <v>1027</v>
      </c>
      <c r="D6" s="47">
        <v>155.31567209021051</v>
      </c>
      <c r="E6" s="47">
        <v>0.14584956061521676</v>
      </c>
      <c r="F6" s="14"/>
      <c r="G6" s="14"/>
      <c r="H6" s="14"/>
      <c r="I6" s="14"/>
      <c r="J6" s="595"/>
      <c r="K6" s="595"/>
      <c r="L6" s="54" t="s">
        <v>1038</v>
      </c>
      <c r="M6" s="47">
        <v>155.31567209021051</v>
      </c>
      <c r="N6" s="47">
        <v>0.14584956061521676</v>
      </c>
      <c r="O6" s="14"/>
      <c r="P6" s="14"/>
      <c r="Q6" s="14"/>
      <c r="R6" s="14"/>
      <c r="S6" s="595"/>
      <c r="T6" s="595"/>
      <c r="U6" s="595"/>
      <c r="V6" s="595"/>
      <c r="W6" s="595"/>
      <c r="X6" s="595"/>
      <c r="Y6" s="595"/>
      <c r="Z6" s="595"/>
    </row>
    <row r="7" spans="3:26" x14ac:dyDescent="0.25">
      <c r="C7" s="54" t="s">
        <v>1028</v>
      </c>
      <c r="D7" s="47">
        <v>323.21616928711052</v>
      </c>
      <c r="E7" s="47">
        <v>0.30351693193509904</v>
      </c>
      <c r="F7" s="14"/>
      <c r="G7" s="14"/>
      <c r="H7" s="14"/>
      <c r="I7" s="14"/>
      <c r="J7" s="595"/>
      <c r="K7" s="595"/>
      <c r="L7" s="54" t="s">
        <v>1039</v>
      </c>
      <c r="M7" s="47">
        <v>323.21616928711052</v>
      </c>
      <c r="N7" s="47">
        <v>0.30351693193509904</v>
      </c>
      <c r="O7" s="14"/>
      <c r="P7" s="14"/>
      <c r="Q7" s="14"/>
      <c r="R7" s="14"/>
      <c r="S7" s="595"/>
      <c r="T7" s="595"/>
      <c r="U7" s="595"/>
      <c r="V7" s="595"/>
      <c r="W7" s="595"/>
      <c r="X7" s="595"/>
      <c r="Y7" s="595"/>
      <c r="Z7" s="595"/>
    </row>
    <row r="8" spans="3:26" x14ac:dyDescent="0.25">
      <c r="C8" s="54" t="s">
        <v>1016</v>
      </c>
      <c r="D8" s="47">
        <v>331.27147684764492</v>
      </c>
      <c r="E8" s="47">
        <v>0.31108128814277131</v>
      </c>
      <c r="F8" s="14"/>
      <c r="G8" s="14"/>
      <c r="H8" s="14"/>
      <c r="I8" s="14"/>
      <c r="J8" s="595"/>
      <c r="K8" s="595"/>
      <c r="L8" s="54" t="s">
        <v>1035</v>
      </c>
      <c r="M8" s="47">
        <v>331.27147684764492</v>
      </c>
      <c r="N8" s="47">
        <v>0.31108128814277131</v>
      </c>
      <c r="O8" s="14"/>
      <c r="P8" s="14"/>
      <c r="Q8" s="14"/>
      <c r="R8" s="14"/>
      <c r="S8" s="595"/>
      <c r="T8" s="595"/>
      <c r="U8" s="595"/>
      <c r="V8" s="595"/>
      <c r="W8" s="595"/>
      <c r="X8" s="595"/>
      <c r="Y8" s="595"/>
      <c r="Z8" s="595"/>
    </row>
    <row r="9" spans="3:26" x14ac:dyDescent="0.25">
      <c r="C9" s="54" t="s">
        <v>1017</v>
      </c>
      <c r="D9" s="47">
        <v>-16.813919560494337</v>
      </c>
      <c r="E9" s="47">
        <v>-1.5789152164202399E-2</v>
      </c>
      <c r="F9" s="14"/>
      <c r="G9" s="14"/>
      <c r="H9" s="14"/>
      <c r="I9" s="14"/>
      <c r="J9" s="595"/>
      <c r="K9" s="595"/>
      <c r="L9" s="54" t="s">
        <v>1037</v>
      </c>
      <c r="M9" s="47">
        <v>-16.813919560494337</v>
      </c>
      <c r="N9" s="47">
        <v>-1.5789152164202399E-2</v>
      </c>
      <c r="O9" s="14"/>
      <c r="P9" s="14"/>
      <c r="Q9" s="14"/>
      <c r="R9" s="14"/>
      <c r="S9" s="595"/>
      <c r="T9" s="595"/>
      <c r="U9" s="595"/>
      <c r="V9" s="595"/>
      <c r="W9" s="595"/>
      <c r="X9" s="595"/>
      <c r="Y9" s="595"/>
      <c r="Z9" s="595"/>
    </row>
    <row r="10" spans="3:26" x14ac:dyDescent="0.25">
      <c r="C10" s="54" t="s">
        <v>1018</v>
      </c>
      <c r="D10" s="47">
        <v>20.826601335527407</v>
      </c>
      <c r="E10" s="47">
        <v>1.9557270770014037E-2</v>
      </c>
      <c r="F10" s="14"/>
      <c r="G10" s="14"/>
      <c r="H10" s="14"/>
      <c r="I10" s="14"/>
      <c r="J10" s="595"/>
      <c r="K10" s="595"/>
      <c r="L10" s="54" t="s">
        <v>1036</v>
      </c>
      <c r="M10" s="47">
        <v>20.826601335527407</v>
      </c>
      <c r="N10" s="47">
        <v>1.9557270770014037E-2</v>
      </c>
      <c r="O10" s="14"/>
      <c r="P10" s="14"/>
      <c r="Q10" s="14"/>
      <c r="R10" s="14"/>
      <c r="S10" s="595"/>
      <c r="T10" s="595"/>
      <c r="U10" s="595"/>
      <c r="V10" s="595"/>
      <c r="W10" s="595"/>
      <c r="X10" s="595"/>
      <c r="Y10" s="595"/>
      <c r="Z10" s="595"/>
    </row>
    <row r="11" spans="3:26" x14ac:dyDescent="0.25">
      <c r="C11" s="52" t="s">
        <v>1019</v>
      </c>
      <c r="D11" s="600">
        <v>813.81599999999901</v>
      </c>
      <c r="E11" s="600">
        <v>0.76421589929889877</v>
      </c>
      <c r="F11" s="14"/>
      <c r="G11" s="14"/>
      <c r="H11" s="14"/>
      <c r="I11" s="14"/>
      <c r="J11" s="595"/>
      <c r="K11" s="595"/>
      <c r="L11" s="52" t="s">
        <v>1040</v>
      </c>
      <c r="M11" s="600">
        <v>813.81599999999901</v>
      </c>
      <c r="N11" s="600">
        <v>0.76421589929889877</v>
      </c>
      <c r="O11" s="14"/>
      <c r="P11" s="14"/>
      <c r="Q11" s="14"/>
      <c r="R11" s="14"/>
      <c r="S11" s="595"/>
      <c r="T11" s="595"/>
      <c r="U11" s="595"/>
      <c r="V11" s="595"/>
      <c r="W11" s="595"/>
      <c r="X11" s="595"/>
      <c r="Y11" s="595"/>
      <c r="Z11" s="595"/>
    </row>
    <row r="12" spans="3:26" x14ac:dyDescent="0.25">
      <c r="C12" s="14"/>
      <c r="D12" s="14"/>
      <c r="E12" s="14"/>
      <c r="F12" s="14"/>
      <c r="G12" s="14"/>
      <c r="H12" s="14"/>
      <c r="I12" s="14"/>
      <c r="J12" s="595"/>
      <c r="K12" s="595"/>
      <c r="L12" s="14"/>
      <c r="M12" s="14"/>
      <c r="N12" s="14"/>
      <c r="O12" s="14"/>
      <c r="P12" s="14"/>
      <c r="Q12" s="14"/>
      <c r="R12" s="14"/>
      <c r="S12" s="595"/>
      <c r="T12" s="595"/>
      <c r="U12" s="595"/>
      <c r="V12" s="595"/>
      <c r="W12" s="595"/>
      <c r="X12" s="595"/>
      <c r="Y12" s="595"/>
      <c r="Z12" s="595"/>
    </row>
    <row r="13" spans="3:26" x14ac:dyDescent="0.25">
      <c r="C13" s="596" t="s">
        <v>1023</v>
      </c>
      <c r="D13" s="598" t="s">
        <v>1020</v>
      </c>
      <c r="E13" s="598" t="s">
        <v>1021</v>
      </c>
      <c r="F13" s="598" t="s">
        <v>1022</v>
      </c>
      <c r="G13" s="598" t="s">
        <v>921</v>
      </c>
      <c r="H13" s="14"/>
      <c r="I13" s="14"/>
      <c r="J13" s="595"/>
      <c r="K13" s="595"/>
      <c r="L13" s="596" t="s">
        <v>1034</v>
      </c>
      <c r="M13" s="598" t="s">
        <v>1033</v>
      </c>
      <c r="N13" s="598" t="s">
        <v>1031</v>
      </c>
      <c r="O13" s="598" t="s">
        <v>1030</v>
      </c>
      <c r="P13" s="598" t="s">
        <v>1032</v>
      </c>
      <c r="Q13" s="14"/>
      <c r="R13" s="14"/>
      <c r="S13" s="595"/>
      <c r="T13" s="595"/>
      <c r="U13" s="595"/>
      <c r="V13" s="595"/>
      <c r="W13" s="595"/>
      <c r="X13" s="595"/>
      <c r="Y13" s="595"/>
      <c r="Z13" s="595"/>
    </row>
    <row r="14" spans="3:26" x14ac:dyDescent="0.25">
      <c r="C14" s="54" t="s">
        <v>1015</v>
      </c>
      <c r="D14" s="597">
        <v>356.08141008292949</v>
      </c>
      <c r="E14" s="597">
        <v>104.21413587188049</v>
      </c>
      <c r="F14" s="597">
        <v>91.497306847079074</v>
      </c>
      <c r="G14" s="597">
        <v>-73.261011424568011</v>
      </c>
      <c r="H14" s="14"/>
      <c r="I14" s="14"/>
      <c r="J14" s="595"/>
      <c r="K14" s="595"/>
      <c r="L14" s="54" t="s">
        <v>1029</v>
      </c>
      <c r="M14" s="597">
        <v>356.08141008292949</v>
      </c>
      <c r="N14" s="597">
        <v>104.21413587188049</v>
      </c>
      <c r="O14" s="597">
        <v>91.497306847079074</v>
      </c>
      <c r="P14" s="597">
        <v>-73.261011424568011</v>
      </c>
      <c r="Q14" s="14"/>
      <c r="R14" s="14"/>
      <c r="S14" s="595"/>
      <c r="T14" s="595"/>
      <c r="U14" s="595"/>
      <c r="V14" s="595"/>
      <c r="W14" s="595"/>
      <c r="X14" s="595"/>
      <c r="Y14" s="595"/>
      <c r="Z14" s="595"/>
    </row>
    <row r="15" spans="3:26" x14ac:dyDescent="0.25">
      <c r="C15" s="53" t="s">
        <v>37</v>
      </c>
      <c r="D15" s="473">
        <v>0.33437911644664919</v>
      </c>
      <c r="E15" s="473">
        <v>9.7862538417758868E-2</v>
      </c>
      <c r="F15" s="473">
        <v>8.5920769111897402E-2</v>
      </c>
      <c r="G15" s="473">
        <v>-6.8795931425989665E-2</v>
      </c>
      <c r="H15" s="14"/>
      <c r="I15" s="14"/>
      <c r="J15" s="595"/>
      <c r="K15" s="595"/>
      <c r="L15" s="53" t="s">
        <v>366</v>
      </c>
      <c r="M15" s="473">
        <v>0.33437911644664919</v>
      </c>
      <c r="N15" s="473">
        <v>9.7862538417758868E-2</v>
      </c>
      <c r="O15" s="473">
        <v>8.5920769111897402E-2</v>
      </c>
      <c r="P15" s="473">
        <v>-6.8795931425989665E-2</v>
      </c>
      <c r="Q15" s="14"/>
      <c r="R15" s="14"/>
      <c r="S15" s="595"/>
      <c r="T15" s="595"/>
      <c r="U15" s="595"/>
      <c r="V15" s="595"/>
      <c r="W15" s="595"/>
      <c r="X15" s="595"/>
      <c r="Y15" s="595"/>
      <c r="Z15" s="595"/>
    </row>
    <row r="16" spans="3:26" x14ac:dyDescent="0.25">
      <c r="D16" s="599"/>
      <c r="E16" s="599"/>
      <c r="F16" s="599"/>
      <c r="G16" s="599"/>
      <c r="H16" s="14"/>
      <c r="I16" s="14"/>
      <c r="J16" s="595"/>
      <c r="K16" s="595"/>
      <c r="M16" s="599"/>
      <c r="N16" s="599"/>
      <c r="O16" s="599"/>
      <c r="P16" s="599"/>
      <c r="Q16" s="14"/>
      <c r="R16" s="14"/>
      <c r="S16" s="595"/>
      <c r="T16" s="595"/>
      <c r="U16" s="595"/>
      <c r="V16" s="595"/>
      <c r="W16" s="595"/>
      <c r="X16" s="595"/>
      <c r="Y16" s="595"/>
      <c r="Z16" s="595"/>
    </row>
    <row r="17" spans="3:26" x14ac:dyDescent="0.25">
      <c r="C17" s="596" t="s">
        <v>1024</v>
      </c>
      <c r="D17" s="598" t="s">
        <v>1022</v>
      </c>
      <c r="E17" s="598" t="s">
        <v>1021</v>
      </c>
      <c r="F17" s="598" t="s">
        <v>921</v>
      </c>
      <c r="G17" s="319"/>
      <c r="H17" s="14"/>
      <c r="I17" s="14"/>
      <c r="J17" s="595"/>
      <c r="K17" s="595"/>
      <c r="L17" s="596" t="s">
        <v>1035</v>
      </c>
      <c r="M17" s="598" t="s">
        <v>1030</v>
      </c>
      <c r="N17" s="598" t="s">
        <v>1031</v>
      </c>
      <c r="O17" s="598" t="s">
        <v>1032</v>
      </c>
      <c r="P17" s="319"/>
      <c r="Q17" s="14"/>
      <c r="R17" s="14"/>
      <c r="S17" s="595"/>
      <c r="T17" s="595"/>
      <c r="U17" s="595"/>
      <c r="V17" s="595"/>
      <c r="W17" s="595"/>
      <c r="X17" s="595"/>
      <c r="Y17" s="595"/>
      <c r="Z17" s="595"/>
    </row>
    <row r="18" spans="3:26" x14ac:dyDescent="0.25">
      <c r="C18" s="54" t="s">
        <v>1015</v>
      </c>
      <c r="D18" s="597">
        <v>233.10629666206657</v>
      </c>
      <c r="E18" s="597">
        <v>76.194367935628463</v>
      </c>
      <c r="F18" s="597">
        <v>21.970812249949809</v>
      </c>
      <c r="G18" s="319"/>
      <c r="H18" s="14"/>
      <c r="I18" s="14"/>
      <c r="J18" s="595"/>
      <c r="K18" s="595"/>
      <c r="L18" s="54" t="s">
        <v>1029</v>
      </c>
      <c r="M18" s="597">
        <v>233.10629666206657</v>
      </c>
      <c r="N18" s="597">
        <v>76.194367935628463</v>
      </c>
      <c r="O18" s="597">
        <v>21.970812249949809</v>
      </c>
      <c r="P18" s="319"/>
      <c r="Q18" s="14"/>
      <c r="R18" s="14"/>
      <c r="S18" s="595"/>
      <c r="T18" s="595"/>
      <c r="U18" s="595"/>
      <c r="V18" s="595"/>
      <c r="W18" s="595"/>
      <c r="X18" s="595"/>
      <c r="Y18" s="595"/>
      <c r="Z18" s="595"/>
    </row>
    <row r="19" spans="3:26" x14ac:dyDescent="0.25">
      <c r="C19" s="53" t="s">
        <v>37</v>
      </c>
      <c r="D19" s="473">
        <v>0.21889903631267671</v>
      </c>
      <c r="E19" s="473">
        <v>7.155050701072177E-2</v>
      </c>
      <c r="F19" s="473">
        <v>2.0631744819372775E-2</v>
      </c>
      <c r="G19" s="590"/>
      <c r="H19" s="14"/>
      <c r="I19" s="14"/>
      <c r="J19" s="595"/>
      <c r="K19" s="595"/>
      <c r="L19" s="53" t="s">
        <v>366</v>
      </c>
      <c r="M19" s="473">
        <v>0.21889903631267671</v>
      </c>
      <c r="N19" s="473">
        <v>7.155050701072177E-2</v>
      </c>
      <c r="O19" s="473">
        <v>2.0631744819372775E-2</v>
      </c>
      <c r="P19" s="590"/>
      <c r="Q19" s="14"/>
      <c r="R19" s="14"/>
      <c r="S19" s="595"/>
      <c r="T19" s="595"/>
      <c r="U19" s="595"/>
      <c r="V19" s="595"/>
      <c r="W19" s="595"/>
      <c r="X19" s="595"/>
      <c r="Y19" s="595"/>
      <c r="Z19" s="595"/>
    </row>
    <row r="20" spans="3:26" x14ac:dyDescent="0.25">
      <c r="G20" s="14"/>
      <c r="H20" s="14"/>
      <c r="I20" s="14"/>
      <c r="J20" s="595"/>
      <c r="K20" s="595"/>
      <c r="P20" s="14"/>
      <c r="Q20" s="14"/>
      <c r="R20" s="14"/>
      <c r="S20" s="595"/>
      <c r="T20" s="595"/>
      <c r="U20" s="595"/>
      <c r="V20" s="595"/>
      <c r="W20" s="595"/>
      <c r="X20" s="595"/>
      <c r="Y20" s="595"/>
      <c r="Z20" s="595"/>
    </row>
    <row r="21" spans="3:26" x14ac:dyDescent="0.25">
      <c r="G21" s="14"/>
      <c r="H21" s="14"/>
      <c r="I21" s="14"/>
      <c r="J21" s="595"/>
      <c r="K21" s="595"/>
      <c r="P21" s="14"/>
      <c r="Q21" s="14"/>
      <c r="R21" s="14"/>
      <c r="S21" s="595"/>
      <c r="T21" s="595"/>
      <c r="U21" s="595"/>
      <c r="V21" s="595"/>
      <c r="W21" s="595"/>
      <c r="X21" s="595"/>
      <c r="Y21" s="595"/>
      <c r="Z21" s="595"/>
    </row>
    <row r="22" spans="3:26" x14ac:dyDescent="0.25">
      <c r="C22" s="14"/>
      <c r="D22" s="14"/>
      <c r="E22" s="14"/>
      <c r="F22" s="14"/>
      <c r="G22" s="14"/>
      <c r="H22" s="14"/>
      <c r="I22" s="14"/>
      <c r="J22" s="595"/>
      <c r="K22" s="595"/>
      <c r="L22" s="14"/>
      <c r="M22" s="14"/>
      <c r="N22" s="14"/>
      <c r="O22" s="14"/>
      <c r="P22" s="14"/>
      <c r="Q22" s="14"/>
      <c r="R22" s="14"/>
      <c r="S22" s="595"/>
      <c r="T22" s="595"/>
      <c r="U22" s="595"/>
      <c r="V22" s="595"/>
      <c r="W22" s="595"/>
      <c r="X22" s="595"/>
      <c r="Y22" s="595"/>
      <c r="Z22" s="595"/>
    </row>
    <row r="23" spans="3:26" x14ac:dyDescent="0.25">
      <c r="C23" s="14"/>
      <c r="D23" s="14"/>
      <c r="E23" s="14"/>
      <c r="F23" s="14"/>
      <c r="G23" s="14"/>
      <c r="H23" s="14"/>
      <c r="I23" s="14"/>
      <c r="J23" s="595"/>
      <c r="K23" s="595"/>
      <c r="L23" s="14"/>
      <c r="M23" s="14"/>
      <c r="N23" s="14"/>
      <c r="O23" s="14"/>
      <c r="P23" s="14"/>
      <c r="Q23" s="14"/>
      <c r="R23" s="14"/>
      <c r="S23" s="595"/>
      <c r="T23" s="595"/>
      <c r="U23" s="595"/>
      <c r="V23" s="595"/>
      <c r="W23" s="595"/>
      <c r="X23" s="595"/>
      <c r="Y23" s="595"/>
      <c r="Z23" s="595"/>
    </row>
    <row r="24" spans="3:26" x14ac:dyDescent="0.25">
      <c r="C24" s="14"/>
      <c r="D24" s="14"/>
      <c r="E24" s="14"/>
      <c r="F24" s="14"/>
      <c r="G24" s="14"/>
      <c r="H24" s="14"/>
      <c r="I24" s="14"/>
      <c r="J24" s="595"/>
      <c r="K24" s="595"/>
      <c r="L24" s="14"/>
      <c r="M24" s="14"/>
      <c r="N24" s="14"/>
      <c r="O24" s="14"/>
      <c r="P24" s="14"/>
      <c r="Q24" s="14"/>
      <c r="R24" s="14"/>
      <c r="S24" s="595"/>
      <c r="T24" s="595"/>
      <c r="U24" s="595"/>
      <c r="V24" s="595"/>
      <c r="W24" s="595"/>
      <c r="X24" s="595"/>
      <c r="Y24" s="595"/>
      <c r="Z24" s="595"/>
    </row>
    <row r="25" spans="3:26" x14ac:dyDescent="0.25">
      <c r="C25" s="14"/>
      <c r="D25" s="14"/>
      <c r="E25" s="14"/>
      <c r="F25" s="14"/>
      <c r="G25" s="14"/>
      <c r="H25" s="14"/>
      <c r="I25" s="14"/>
      <c r="J25" s="595"/>
      <c r="K25" s="595"/>
      <c r="L25" s="14"/>
      <c r="M25" s="14"/>
      <c r="N25" s="14"/>
      <c r="O25" s="14"/>
      <c r="P25" s="14"/>
      <c r="Q25" s="14"/>
      <c r="R25" s="14"/>
      <c r="S25" s="595"/>
      <c r="T25" s="595"/>
      <c r="U25" s="595"/>
      <c r="V25" s="595"/>
      <c r="W25" s="595"/>
      <c r="X25" s="595"/>
      <c r="Y25" s="595"/>
      <c r="Z25" s="595"/>
    </row>
    <row r="26" spans="3:26" x14ac:dyDescent="0.25">
      <c r="C26" s="14"/>
      <c r="D26" s="14"/>
      <c r="E26" s="14"/>
      <c r="F26" s="14"/>
      <c r="G26" s="14"/>
      <c r="H26" s="14"/>
      <c r="I26" s="14"/>
      <c r="J26" s="595"/>
      <c r="K26" s="595"/>
      <c r="L26" s="14"/>
      <c r="M26" s="14"/>
      <c r="N26" s="14"/>
      <c r="O26" s="14"/>
      <c r="P26" s="14"/>
      <c r="Q26" s="14"/>
      <c r="R26" s="14"/>
      <c r="S26" s="595"/>
      <c r="T26" s="595"/>
      <c r="U26" s="595"/>
      <c r="V26" s="595"/>
      <c r="W26" s="595"/>
      <c r="X26" s="595"/>
      <c r="Y26" s="595"/>
      <c r="Z26" s="595"/>
    </row>
    <row r="62" spans="5:15" x14ac:dyDescent="0.25">
      <c r="E62" s="637" t="s">
        <v>8</v>
      </c>
    </row>
    <row r="63" spans="5:15" x14ac:dyDescent="0.25">
      <c r="O63" s="637" t="s">
        <v>105</v>
      </c>
    </row>
  </sheetData>
  <mergeCells count="1">
    <mergeCell ref="C2:H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44"/>
  <sheetViews>
    <sheetView showGridLines="0" zoomScale="80" zoomScaleNormal="80" workbookViewId="0"/>
  </sheetViews>
  <sheetFormatPr defaultRowHeight="15" x14ac:dyDescent="0.25"/>
  <cols>
    <col min="15" max="15" width="36.28515625" bestFit="1" customWidth="1"/>
    <col min="16" max="16" width="21.5703125" customWidth="1"/>
  </cols>
  <sheetData>
    <row r="2" spans="1:16" x14ac:dyDescent="0.25">
      <c r="A2" s="14"/>
      <c r="B2" s="14"/>
      <c r="C2" s="14"/>
      <c r="D2" s="14"/>
      <c r="E2" s="14"/>
      <c r="F2" s="14"/>
      <c r="G2" s="14"/>
      <c r="H2" s="14"/>
      <c r="I2" s="14"/>
      <c r="J2" s="14"/>
      <c r="K2" s="14"/>
    </row>
    <row r="3" spans="1:16" ht="15" customHeight="1" x14ac:dyDescent="0.25">
      <c r="A3" s="14"/>
      <c r="B3" s="752" t="s">
        <v>1654</v>
      </c>
      <c r="C3" s="865" t="s">
        <v>1655</v>
      </c>
      <c r="D3" s="865" t="s">
        <v>1656</v>
      </c>
      <c r="E3" s="865" t="s">
        <v>1657</v>
      </c>
      <c r="F3" s="865" t="s">
        <v>1658</v>
      </c>
      <c r="G3" s="865" t="s">
        <v>1659</v>
      </c>
      <c r="H3" s="865" t="s">
        <v>1660</v>
      </c>
      <c r="I3" s="865" t="s">
        <v>1661</v>
      </c>
      <c r="J3" s="865" t="s">
        <v>1662</v>
      </c>
      <c r="K3" s="865" t="s">
        <v>1663</v>
      </c>
      <c r="O3" s="1104" t="s">
        <v>1646</v>
      </c>
      <c r="P3" s="1104"/>
    </row>
    <row r="4" spans="1:16" x14ac:dyDescent="0.25">
      <c r="A4" s="14" t="s">
        <v>1664</v>
      </c>
      <c r="B4" s="319">
        <v>59.118000000000002</v>
      </c>
      <c r="C4" s="1052">
        <v>14.9</v>
      </c>
      <c r="D4" s="1052">
        <v>11.2</v>
      </c>
      <c r="E4" s="1052">
        <v>8.9</v>
      </c>
      <c r="F4" s="1052">
        <v>6.2</v>
      </c>
      <c r="G4" s="1052">
        <v>5</v>
      </c>
      <c r="H4" s="1052">
        <v>4</v>
      </c>
      <c r="I4" s="1052">
        <v>3.2</v>
      </c>
      <c r="J4" s="1052">
        <v>1.6</v>
      </c>
      <c r="K4" s="1052">
        <v>0.8</v>
      </c>
      <c r="O4" s="1104"/>
      <c r="P4" s="1104"/>
    </row>
    <row r="5" spans="1:16" ht="15.75" thickBot="1" x14ac:dyDescent="0.3">
      <c r="A5" s="54" t="s">
        <v>1665</v>
      </c>
      <c r="B5" s="319">
        <v>59.118000000000002</v>
      </c>
      <c r="C5" s="258">
        <v>62.2</v>
      </c>
      <c r="D5" s="258">
        <f t="shared" ref="D5:K5" si="0">C5+D4</f>
        <v>73.400000000000006</v>
      </c>
      <c r="E5" s="258">
        <f t="shared" si="0"/>
        <v>82.300000000000011</v>
      </c>
      <c r="F5" s="258">
        <f t="shared" si="0"/>
        <v>88.500000000000014</v>
      </c>
      <c r="G5" s="258">
        <f t="shared" si="0"/>
        <v>93.500000000000014</v>
      </c>
      <c r="H5" s="258">
        <f t="shared" si="0"/>
        <v>97.500000000000014</v>
      </c>
      <c r="I5" s="258">
        <f t="shared" si="0"/>
        <v>100.70000000000002</v>
      </c>
      <c r="J5" s="258">
        <f t="shared" si="0"/>
        <v>102.30000000000001</v>
      </c>
      <c r="K5" s="258">
        <f t="shared" si="0"/>
        <v>103.10000000000001</v>
      </c>
      <c r="O5" s="758" t="s">
        <v>1647</v>
      </c>
      <c r="P5" s="864"/>
    </row>
    <row r="6" spans="1:16" x14ac:dyDescent="0.25">
      <c r="A6" s="14"/>
      <c r="B6" s="14"/>
      <c r="C6" s="14"/>
      <c r="D6" s="14"/>
      <c r="E6" s="14"/>
      <c r="F6" s="14"/>
      <c r="G6" s="14"/>
      <c r="H6" s="14"/>
      <c r="I6" s="14"/>
      <c r="J6" s="14"/>
      <c r="K6" s="14"/>
      <c r="O6" s="3" t="s">
        <v>1648</v>
      </c>
      <c r="P6" s="867">
        <v>89</v>
      </c>
    </row>
    <row r="7" spans="1:16" ht="15" customHeight="1" x14ac:dyDescent="0.25">
      <c r="A7" s="14"/>
      <c r="B7" s="255" t="s">
        <v>1666</v>
      </c>
      <c r="C7" s="784"/>
      <c r="D7" s="14"/>
      <c r="E7" s="14"/>
      <c r="F7" s="14"/>
      <c r="G7" s="14"/>
      <c r="H7" s="14"/>
      <c r="I7" s="14"/>
      <c r="J7" s="14"/>
      <c r="K7" s="14"/>
      <c r="O7" s="3" t="s">
        <v>1649</v>
      </c>
      <c r="P7" s="867">
        <v>132</v>
      </c>
    </row>
    <row r="8" spans="1:16" x14ac:dyDescent="0.25">
      <c r="O8" s="3" t="s">
        <v>1650</v>
      </c>
      <c r="P8" s="867">
        <v>63</v>
      </c>
    </row>
    <row r="9" spans="1:16" x14ac:dyDescent="0.25">
      <c r="O9" s="3" t="s">
        <v>1651</v>
      </c>
      <c r="P9" s="867">
        <v>6</v>
      </c>
    </row>
    <row r="10" spans="1:16" x14ac:dyDescent="0.25">
      <c r="O10" s="3" t="s">
        <v>1652</v>
      </c>
      <c r="P10" s="867">
        <v>43</v>
      </c>
    </row>
    <row r="11" spans="1:16" ht="15.75" thickBot="1" x14ac:dyDescent="0.3">
      <c r="O11" s="328" t="s">
        <v>1653</v>
      </c>
      <c r="P11" s="868">
        <v>46</v>
      </c>
    </row>
    <row r="12" spans="1:16" ht="15.75" thickBot="1" x14ac:dyDescent="0.3">
      <c r="O12" s="758" t="s">
        <v>38</v>
      </c>
      <c r="P12" s="869">
        <v>379</v>
      </c>
    </row>
    <row r="13" spans="1:16" x14ac:dyDescent="0.25">
      <c r="P13" s="866" t="s">
        <v>8</v>
      </c>
    </row>
    <row r="16" spans="1:16" ht="63.75" customHeight="1" x14ac:dyDescent="0.25"/>
    <row r="17" spans="1:16" x14ac:dyDescent="0.25">
      <c r="O17" s="1104" t="s">
        <v>1682</v>
      </c>
      <c r="P17" s="1104"/>
    </row>
    <row r="18" spans="1:16" x14ac:dyDescent="0.25">
      <c r="O18" s="1104"/>
      <c r="P18" s="1104"/>
    </row>
    <row r="19" spans="1:16" ht="15.75" thickBot="1" x14ac:dyDescent="0.3">
      <c r="O19" s="758" t="s">
        <v>1683</v>
      </c>
      <c r="P19" s="864"/>
    </row>
    <row r="20" spans="1:16" x14ac:dyDescent="0.25">
      <c r="I20" s="807" t="s">
        <v>1667</v>
      </c>
      <c r="O20" s="3" t="s">
        <v>1684</v>
      </c>
      <c r="P20" s="867">
        <v>89</v>
      </c>
    </row>
    <row r="21" spans="1:16" x14ac:dyDescent="0.25">
      <c r="C21" s="1053"/>
      <c r="D21" s="1054"/>
      <c r="E21" s="1054"/>
      <c r="F21" s="1054"/>
      <c r="O21" s="3" t="s">
        <v>1685</v>
      </c>
      <c r="P21" s="867">
        <v>132</v>
      </c>
    </row>
    <row r="22" spans="1:16" x14ac:dyDescent="0.25">
      <c r="O22" s="3" t="s">
        <v>1686</v>
      </c>
      <c r="P22" s="867">
        <v>63</v>
      </c>
    </row>
    <row r="23" spans="1:16" x14ac:dyDescent="0.25">
      <c r="O23" s="3" t="s">
        <v>1687</v>
      </c>
      <c r="P23" s="867">
        <v>6</v>
      </c>
    </row>
    <row r="24" spans="1:16" x14ac:dyDescent="0.25">
      <c r="O24" s="3" t="s">
        <v>1688</v>
      </c>
      <c r="P24" s="867">
        <v>43</v>
      </c>
    </row>
    <row r="25" spans="1:16" ht="15.75" thickBot="1" x14ac:dyDescent="0.3">
      <c r="A25" s="14"/>
      <c r="B25" s="752" t="s">
        <v>1668</v>
      </c>
      <c r="C25" s="865" t="s">
        <v>1669</v>
      </c>
      <c r="D25" s="865" t="s">
        <v>1671</v>
      </c>
      <c r="E25" s="865" t="s">
        <v>1672</v>
      </c>
      <c r="F25" s="865" t="s">
        <v>1673</v>
      </c>
      <c r="G25" s="865" t="s">
        <v>1670</v>
      </c>
      <c r="H25" s="865" t="s">
        <v>1674</v>
      </c>
      <c r="I25" s="865" t="s">
        <v>1675</v>
      </c>
      <c r="J25" s="865" t="s">
        <v>1676</v>
      </c>
      <c r="K25" s="865" t="s">
        <v>1677</v>
      </c>
      <c r="O25" s="328" t="s">
        <v>1689</v>
      </c>
      <c r="P25" s="868">
        <v>46</v>
      </c>
    </row>
    <row r="26" spans="1:16" ht="15.75" thickBot="1" x14ac:dyDescent="0.3">
      <c r="A26" s="14" t="s">
        <v>1678</v>
      </c>
      <c r="B26" s="319">
        <v>59.118000000000002</v>
      </c>
      <c r="C26" s="1052">
        <f>C4</f>
        <v>14.9</v>
      </c>
      <c r="D26" s="1052">
        <f t="shared" ref="D26:K26" si="1">D4</f>
        <v>11.2</v>
      </c>
      <c r="E26" s="1052">
        <f t="shared" si="1"/>
        <v>8.9</v>
      </c>
      <c r="F26" s="1052">
        <f t="shared" si="1"/>
        <v>6.2</v>
      </c>
      <c r="G26" s="1052">
        <f t="shared" si="1"/>
        <v>5</v>
      </c>
      <c r="H26" s="1052">
        <f t="shared" si="1"/>
        <v>4</v>
      </c>
      <c r="I26" s="1052">
        <f t="shared" si="1"/>
        <v>3.2</v>
      </c>
      <c r="J26" s="1052">
        <f t="shared" si="1"/>
        <v>1.6</v>
      </c>
      <c r="K26" s="1052">
        <f t="shared" si="1"/>
        <v>0.8</v>
      </c>
      <c r="O26" s="758" t="s">
        <v>38</v>
      </c>
      <c r="P26" s="869">
        <v>379</v>
      </c>
    </row>
    <row r="27" spans="1:16" x14ac:dyDescent="0.25">
      <c r="A27" s="54" t="s">
        <v>1679</v>
      </c>
      <c r="B27" s="319">
        <v>59.118000000000002</v>
      </c>
      <c r="C27" s="1052">
        <f>C5</f>
        <v>62.2</v>
      </c>
      <c r="D27" s="1052">
        <f t="shared" ref="D27:K27" si="2">D5</f>
        <v>73.400000000000006</v>
      </c>
      <c r="E27" s="1052">
        <f t="shared" si="2"/>
        <v>82.300000000000011</v>
      </c>
      <c r="F27" s="1052">
        <f t="shared" si="2"/>
        <v>88.500000000000014</v>
      </c>
      <c r="G27" s="1052">
        <f t="shared" si="2"/>
        <v>93.500000000000014</v>
      </c>
      <c r="H27" s="1052">
        <f t="shared" si="2"/>
        <v>97.500000000000014</v>
      </c>
      <c r="I27" s="1052">
        <f t="shared" si="2"/>
        <v>100.70000000000002</v>
      </c>
      <c r="J27" s="1052">
        <f t="shared" si="2"/>
        <v>102.30000000000001</v>
      </c>
      <c r="K27" s="1052">
        <f t="shared" si="2"/>
        <v>103.10000000000001</v>
      </c>
      <c r="P27" s="866" t="s">
        <v>105</v>
      </c>
    </row>
    <row r="29" spans="1:16" x14ac:dyDescent="0.25">
      <c r="B29" s="255" t="s">
        <v>1681</v>
      </c>
      <c r="C29" s="784"/>
      <c r="D29" s="14"/>
      <c r="E29" s="14"/>
      <c r="F29" s="14"/>
      <c r="G29" s="14"/>
      <c r="H29" s="14"/>
      <c r="I29" s="14"/>
      <c r="J29" s="14"/>
      <c r="K29" s="14"/>
    </row>
    <row r="44" spans="7:7" x14ac:dyDescent="0.25">
      <c r="G44" s="807" t="s">
        <v>1680</v>
      </c>
    </row>
  </sheetData>
  <mergeCells count="2">
    <mergeCell ref="O3:P4"/>
    <mergeCell ref="O17:P1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9">
    <tabColor rgb="FF92D050"/>
  </sheetPr>
  <dimension ref="A3:M38"/>
  <sheetViews>
    <sheetView showGridLines="0" zoomScale="80" zoomScaleNormal="80" workbookViewId="0">
      <selection activeCell="A15" sqref="A15"/>
    </sheetView>
  </sheetViews>
  <sheetFormatPr defaultColWidth="9.140625" defaultRowHeight="13.5" x14ac:dyDescent="0.25"/>
  <cols>
    <col min="1" max="1" width="41.85546875" style="14" bestFit="1" customWidth="1"/>
    <col min="2" max="3" width="9" style="14" customWidth="1"/>
    <col min="4" max="4" width="14.42578125" style="14" bestFit="1" customWidth="1"/>
    <col min="5" max="6" width="9" style="14" customWidth="1"/>
    <col min="7" max="9" width="9.140625" style="14"/>
    <col min="10" max="10" width="83.85546875" style="14" customWidth="1"/>
    <col min="11" max="16384" width="9.140625" style="14"/>
  </cols>
  <sheetData>
    <row r="3" spans="1:7" ht="14.25" thickBot="1" x14ac:dyDescent="0.3">
      <c r="A3" s="1108" t="s">
        <v>1781</v>
      </c>
      <c r="B3" s="1108"/>
      <c r="C3" s="1108"/>
      <c r="D3" s="1108"/>
      <c r="E3" s="1108"/>
      <c r="F3" s="1108"/>
    </row>
    <row r="4" spans="1:7" x14ac:dyDescent="0.25">
      <c r="A4" s="883"/>
      <c r="B4" s="884" t="s">
        <v>722</v>
      </c>
      <c r="C4" s="884" t="s">
        <v>1008</v>
      </c>
      <c r="D4" s="884" t="s">
        <v>1009</v>
      </c>
      <c r="E4" s="884" t="s">
        <v>1141</v>
      </c>
      <c r="F4" s="884" t="s">
        <v>1142</v>
      </c>
      <c r="G4" s="884" t="s">
        <v>1143</v>
      </c>
    </row>
    <row r="5" spans="1:7" x14ac:dyDescent="0.25">
      <c r="A5" s="50" t="s">
        <v>0</v>
      </c>
      <c r="B5" s="247">
        <v>-5.4682611293555974</v>
      </c>
      <c r="C5" s="247">
        <v>-6.1501129465261242</v>
      </c>
      <c r="D5" s="247">
        <v>-5.0704446148469824</v>
      </c>
      <c r="E5" s="247">
        <v>-2.3982502431889445</v>
      </c>
      <c r="F5" s="247">
        <v>-2.3237522428639967</v>
      </c>
      <c r="G5" s="247">
        <v>-2.0243031070047324</v>
      </c>
    </row>
    <row r="6" spans="1:7" x14ac:dyDescent="0.25">
      <c r="A6" s="51" t="s">
        <v>1</v>
      </c>
      <c r="B6" s="248">
        <v>-1.2033255243057102</v>
      </c>
      <c r="C6" s="143">
        <v>-0.59199843483403747</v>
      </c>
      <c r="D6" s="143">
        <v>-0.33542875066051131</v>
      </c>
      <c r="E6" s="143">
        <v>0.59453602758345592</v>
      </c>
      <c r="F6" s="143">
        <v>0.17527910866542679</v>
      </c>
      <c r="G6" s="143">
        <v>-2.5271755475309167E-2</v>
      </c>
    </row>
    <row r="7" spans="1:7" x14ac:dyDescent="0.25">
      <c r="A7" s="51" t="s">
        <v>919</v>
      </c>
      <c r="B7" s="248">
        <v>-1.8443798872111332</v>
      </c>
      <c r="C7" s="143">
        <v>-3.4945289660306833</v>
      </c>
      <c r="D7" s="143">
        <v>-0.97096369967021812</v>
      </c>
      <c r="E7" s="143">
        <v>0</v>
      </c>
      <c r="F7" s="143">
        <v>0</v>
      </c>
      <c r="G7" s="143">
        <v>0</v>
      </c>
    </row>
    <row r="8" spans="1:7" x14ac:dyDescent="0.25">
      <c r="A8" s="135" t="s">
        <v>466</v>
      </c>
      <c r="B8" s="247">
        <v>-2.420555717838754</v>
      </c>
      <c r="C8" s="15">
        <v>-2.0635855456614034</v>
      </c>
      <c r="D8" s="15">
        <v>-3.7640521645162535</v>
      </c>
      <c r="E8" s="15">
        <v>-2.9927862707724007</v>
      </c>
      <c r="F8" s="15">
        <v>-2.4990313515294234</v>
      </c>
      <c r="G8" s="15">
        <v>-1.9990313515294234</v>
      </c>
    </row>
    <row r="9" spans="1:7" x14ac:dyDescent="0.25">
      <c r="A9" s="138" t="s">
        <v>469</v>
      </c>
      <c r="B9" s="249">
        <v>-0.42181565091873563</v>
      </c>
      <c r="C9" s="139">
        <v>0.35697017217735061</v>
      </c>
      <c r="D9" s="139">
        <v>-1.7004666188548501</v>
      </c>
      <c r="E9" s="139">
        <v>0.77126589374385279</v>
      </c>
      <c r="F9" s="139">
        <v>0.49375491924297732</v>
      </c>
      <c r="G9" s="139">
        <v>0.5</v>
      </c>
    </row>
    <row r="10" spans="1:7" x14ac:dyDescent="0.25">
      <c r="A10" s="1105" t="s">
        <v>1692</v>
      </c>
      <c r="B10" s="880"/>
      <c r="C10" s="881"/>
      <c r="D10" s="881"/>
      <c r="E10" s="881"/>
      <c r="F10" s="881"/>
      <c r="G10" s="881"/>
    </row>
    <row r="11" spans="1:7" x14ac:dyDescent="0.25">
      <c r="A11" s="1106"/>
      <c r="B11" s="249"/>
      <c r="C11" s="139"/>
      <c r="D11" s="139"/>
      <c r="E11" s="139">
        <v>-3.2782838310392464</v>
      </c>
      <c r="F11" s="139">
        <v>-3.230873335053619</v>
      </c>
      <c r="G11" s="139">
        <v>-3.4730622329592982</v>
      </c>
    </row>
    <row r="12" spans="1:7" x14ac:dyDescent="0.25">
      <c r="A12" s="1105" t="s">
        <v>1693</v>
      </c>
      <c r="B12" s="880"/>
      <c r="C12" s="881"/>
      <c r="D12" s="881"/>
      <c r="E12" s="881"/>
      <c r="F12" s="881"/>
      <c r="G12" s="881"/>
    </row>
    <row r="13" spans="1:7" ht="14.25" thickBot="1" x14ac:dyDescent="0.3">
      <c r="A13" s="1107"/>
      <c r="B13" s="882"/>
      <c r="C13" s="310"/>
      <c r="D13" s="310"/>
      <c r="E13" s="811">
        <v>1037.3758138610192</v>
      </c>
      <c r="F13" s="811">
        <v>1114.3061163944062</v>
      </c>
      <c r="G13" s="811">
        <v>1849.609146132444</v>
      </c>
    </row>
    <row r="14" spans="1:7" x14ac:dyDescent="0.25">
      <c r="A14" s="376" t="s">
        <v>1867</v>
      </c>
      <c r="F14" s="879"/>
      <c r="G14" s="879" t="s">
        <v>8</v>
      </c>
    </row>
    <row r="15" spans="1:7" x14ac:dyDescent="0.25">
      <c r="A15" s="376" t="s">
        <v>1690</v>
      </c>
      <c r="E15" s="443"/>
      <c r="F15" s="443"/>
    </row>
    <row r="16" spans="1:7" x14ac:dyDescent="0.25">
      <c r="A16" s="27"/>
      <c r="E16" s="443"/>
      <c r="F16" s="443"/>
    </row>
    <row r="17" spans="1:13" ht="14.25" thickBot="1" x14ac:dyDescent="0.3">
      <c r="A17" s="429" t="s">
        <v>1782</v>
      </c>
      <c r="B17" s="429"/>
      <c r="C17" s="429"/>
      <c r="D17" s="429"/>
      <c r="E17" s="429"/>
      <c r="F17" s="429"/>
      <c r="G17" s="16"/>
    </row>
    <row r="18" spans="1:13" x14ac:dyDescent="0.25">
      <c r="A18" s="134"/>
      <c r="B18" s="137" t="str">
        <f t="shared" ref="B18:G23" si="0">B4</f>
        <v>2020 S</v>
      </c>
      <c r="C18" s="137" t="str">
        <f t="shared" si="0"/>
        <v>2021 S</v>
      </c>
      <c r="D18" s="137" t="str">
        <f t="shared" si="0"/>
        <v>2022 OS</v>
      </c>
      <c r="E18" s="137" t="str">
        <f t="shared" si="0"/>
        <v>2023 PS</v>
      </c>
      <c r="F18" s="137" t="str">
        <f t="shared" si="0"/>
        <v>2024 PS</v>
      </c>
      <c r="G18" s="137" t="str">
        <f t="shared" si="0"/>
        <v>2025 PS</v>
      </c>
      <c r="H18" s="246"/>
    </row>
    <row r="19" spans="1:13" x14ac:dyDescent="0.25">
      <c r="A19" s="50" t="s">
        <v>173</v>
      </c>
      <c r="B19" s="311">
        <f t="shared" si="0"/>
        <v>-5.4682611293555974</v>
      </c>
      <c r="C19" s="311">
        <f t="shared" si="0"/>
        <v>-6.1501129465261242</v>
      </c>
      <c r="D19" s="311">
        <f t="shared" si="0"/>
        <v>-5.0704446148469824</v>
      </c>
      <c r="E19" s="311">
        <f t="shared" si="0"/>
        <v>-2.3982502431889445</v>
      </c>
      <c r="F19" s="311">
        <f t="shared" si="0"/>
        <v>-2.3237522428639967</v>
      </c>
      <c r="G19" s="311">
        <f t="shared" si="0"/>
        <v>-2.0243031070047324</v>
      </c>
      <c r="H19" s="26"/>
      <c r="I19" s="26"/>
      <c r="J19" s="26"/>
      <c r="K19" s="18"/>
      <c r="L19" s="18"/>
      <c r="M19" s="18"/>
    </row>
    <row r="20" spans="1:13" ht="15" customHeight="1" x14ac:dyDescent="0.25">
      <c r="A20" s="51" t="s">
        <v>154</v>
      </c>
      <c r="B20" s="120">
        <f t="shared" si="0"/>
        <v>-1.2033255243057102</v>
      </c>
      <c r="C20" s="120">
        <f t="shared" si="0"/>
        <v>-0.59199843483403747</v>
      </c>
      <c r="D20" s="120">
        <f t="shared" si="0"/>
        <v>-0.33542875066051131</v>
      </c>
      <c r="E20" s="120">
        <f t="shared" si="0"/>
        <v>0.59453602758345592</v>
      </c>
      <c r="F20" s="120">
        <f t="shared" si="0"/>
        <v>0.17527910866542679</v>
      </c>
      <c r="G20" s="120">
        <f t="shared" si="0"/>
        <v>-2.5271755475309167E-2</v>
      </c>
      <c r="H20" s="26"/>
      <c r="I20" s="26"/>
      <c r="J20" s="26"/>
      <c r="K20" s="18"/>
      <c r="L20" s="18"/>
      <c r="M20" s="18"/>
    </row>
    <row r="21" spans="1:13" x14ac:dyDescent="0.25">
      <c r="A21" s="51" t="s">
        <v>920</v>
      </c>
      <c r="B21" s="120">
        <f t="shared" si="0"/>
        <v>-1.8443798872111332</v>
      </c>
      <c r="C21" s="120">
        <f t="shared" si="0"/>
        <v>-3.4945289660306833</v>
      </c>
      <c r="D21" s="120">
        <f t="shared" si="0"/>
        <v>-0.97096369967021812</v>
      </c>
      <c r="E21" s="120">
        <f t="shared" si="0"/>
        <v>0</v>
      </c>
      <c r="F21" s="120">
        <f t="shared" si="0"/>
        <v>0</v>
      </c>
      <c r="G21" s="120">
        <f t="shared" si="0"/>
        <v>0</v>
      </c>
      <c r="H21" s="26"/>
      <c r="I21" s="26"/>
      <c r="J21" s="26"/>
      <c r="K21" s="18"/>
      <c r="L21" s="18"/>
      <c r="M21" s="18"/>
    </row>
    <row r="22" spans="1:13" x14ac:dyDescent="0.25">
      <c r="A22" s="135" t="s">
        <v>155</v>
      </c>
      <c r="B22" s="136">
        <f t="shared" si="0"/>
        <v>-2.420555717838754</v>
      </c>
      <c r="C22" s="136">
        <f t="shared" si="0"/>
        <v>-2.0635855456614034</v>
      </c>
      <c r="D22" s="136">
        <f t="shared" si="0"/>
        <v>-3.7640521645162535</v>
      </c>
      <c r="E22" s="136">
        <f t="shared" si="0"/>
        <v>-2.9927862707724007</v>
      </c>
      <c r="F22" s="136">
        <f t="shared" si="0"/>
        <v>-2.4990313515294234</v>
      </c>
      <c r="G22" s="136">
        <f t="shared" si="0"/>
        <v>-1.9990313515294234</v>
      </c>
      <c r="H22" s="54"/>
    </row>
    <row r="23" spans="1:13" x14ac:dyDescent="0.25">
      <c r="A23" s="138" t="s">
        <v>470</v>
      </c>
      <c r="B23" s="139">
        <f t="shared" si="0"/>
        <v>-0.42181565091873563</v>
      </c>
      <c r="C23" s="139">
        <f t="shared" si="0"/>
        <v>0.35697017217735061</v>
      </c>
      <c r="D23" s="139">
        <f t="shared" si="0"/>
        <v>-1.7004666188548501</v>
      </c>
      <c r="E23" s="139">
        <f t="shared" si="0"/>
        <v>0.77126589374385279</v>
      </c>
      <c r="F23" s="139">
        <f t="shared" si="0"/>
        <v>0.49375491924297732</v>
      </c>
      <c r="G23" s="139">
        <f t="shared" si="0"/>
        <v>0.5</v>
      </c>
      <c r="H23" s="54"/>
    </row>
    <row r="24" spans="1:13" x14ac:dyDescent="0.25">
      <c r="A24" s="1105" t="s">
        <v>1694</v>
      </c>
      <c r="B24" s="880"/>
      <c r="C24" s="881"/>
      <c r="D24" s="881"/>
      <c r="E24" s="881"/>
      <c r="F24" s="881"/>
      <c r="G24" s="881"/>
      <c r="H24" s="54"/>
    </row>
    <row r="25" spans="1:13" x14ac:dyDescent="0.25">
      <c r="A25" s="1106"/>
      <c r="B25" s="249"/>
      <c r="C25" s="139"/>
      <c r="D25" s="139"/>
      <c r="E25" s="139">
        <f>E11</f>
        <v>-3.2782838310392464</v>
      </c>
      <c r="F25" s="139">
        <f t="shared" ref="F25:G25" si="1">F11</f>
        <v>-3.230873335053619</v>
      </c>
      <c r="G25" s="139">
        <f t="shared" si="1"/>
        <v>-3.4730622329592982</v>
      </c>
      <c r="H25" s="54"/>
    </row>
    <row r="26" spans="1:13" x14ac:dyDescent="0.25">
      <c r="A26" s="1105" t="s">
        <v>1695</v>
      </c>
      <c r="B26" s="880"/>
      <c r="C26" s="881"/>
      <c r="D26" s="881"/>
      <c r="E26" s="881"/>
      <c r="F26" s="881"/>
      <c r="G26" s="881"/>
      <c r="H26" s="54"/>
    </row>
    <row r="27" spans="1:13" ht="14.25" thickBot="1" x14ac:dyDescent="0.3">
      <c r="A27" s="1107"/>
      <c r="B27" s="882"/>
      <c r="C27" s="310"/>
      <c r="D27" s="310"/>
      <c r="E27" s="811">
        <f>E13</f>
        <v>1037.3758138610192</v>
      </c>
      <c r="F27" s="811">
        <f t="shared" ref="F27:G27" si="2">F13</f>
        <v>1114.3061163944062</v>
      </c>
      <c r="G27" s="811">
        <f t="shared" si="2"/>
        <v>1849.609146132444</v>
      </c>
      <c r="H27" s="54"/>
    </row>
    <row r="28" spans="1:13" x14ac:dyDescent="0.25">
      <c r="A28" s="376" t="s">
        <v>1691</v>
      </c>
      <c r="G28" s="878" t="s">
        <v>105</v>
      </c>
    </row>
    <row r="29" spans="1:13" x14ac:dyDescent="0.25">
      <c r="A29" s="478" t="s">
        <v>723</v>
      </c>
    </row>
    <row r="30" spans="1:13" x14ac:dyDescent="0.25">
      <c r="A30" s="27"/>
    </row>
    <row r="31" spans="1:13" x14ac:dyDescent="0.25">
      <c r="A31" s="54"/>
    </row>
    <row r="38" ht="15" customHeight="1" x14ac:dyDescent="0.25"/>
  </sheetData>
  <mergeCells count="6">
    <mergeCell ref="A24:A25"/>
    <mergeCell ref="A26:A27"/>
    <mergeCell ref="A3:C3"/>
    <mergeCell ref="D3:F3"/>
    <mergeCell ref="A10:A11"/>
    <mergeCell ref="A12:A1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56"/>
  <sheetViews>
    <sheetView showGridLines="0" zoomScale="80" zoomScaleNormal="80" workbookViewId="0"/>
  </sheetViews>
  <sheetFormatPr defaultColWidth="9.140625" defaultRowHeight="13.5" x14ac:dyDescent="0.25"/>
  <cols>
    <col min="1" max="1" width="9.140625" style="444"/>
    <col min="2" max="2" width="33.42578125" style="444" bestFit="1" customWidth="1"/>
    <col min="3" max="3" width="8" style="444" customWidth="1"/>
    <col min="4" max="4" width="38.42578125" style="444" bestFit="1" customWidth="1"/>
    <col min="5" max="16384" width="9.140625" style="14"/>
  </cols>
  <sheetData>
    <row r="1" spans="1:8" x14ac:dyDescent="0.25">
      <c r="A1" s="14"/>
      <c r="B1" s="444" t="s">
        <v>1696</v>
      </c>
    </row>
    <row r="2" spans="1:8" x14ac:dyDescent="0.25">
      <c r="B2" s="444" t="s">
        <v>1697</v>
      </c>
    </row>
    <row r="3" spans="1:8" x14ac:dyDescent="0.25">
      <c r="A3" s="444">
        <v>2020</v>
      </c>
      <c r="B3" s="319">
        <v>-2.420555717838754</v>
      </c>
      <c r="D3" s="319"/>
    </row>
    <row r="4" spans="1:8" x14ac:dyDescent="0.25">
      <c r="A4" s="444">
        <v>2021</v>
      </c>
      <c r="B4" s="319">
        <v>-2.0635855456614034</v>
      </c>
      <c r="D4" s="319"/>
    </row>
    <row r="5" spans="1:8" x14ac:dyDescent="0.25">
      <c r="A5" s="876">
        <v>2022</v>
      </c>
      <c r="B5" s="319">
        <v>-3.7640521645162535</v>
      </c>
      <c r="D5" s="319"/>
    </row>
    <row r="6" spans="1:8" x14ac:dyDescent="0.25">
      <c r="A6" s="876">
        <v>2023</v>
      </c>
      <c r="B6" s="319">
        <v>-2.9927862707724007</v>
      </c>
      <c r="D6" s="319"/>
    </row>
    <row r="7" spans="1:8" x14ac:dyDescent="0.25">
      <c r="A7" s="876">
        <v>2024</v>
      </c>
      <c r="B7" s="319">
        <v>-2.4990313515294234</v>
      </c>
      <c r="D7" s="319"/>
    </row>
    <row r="8" spans="1:8" x14ac:dyDescent="0.25">
      <c r="A8" s="876">
        <v>2025</v>
      </c>
      <c r="B8" s="319">
        <v>-1.9990313515294234</v>
      </c>
      <c r="D8" s="319"/>
    </row>
    <row r="9" spans="1:8" x14ac:dyDescent="0.25">
      <c r="A9" s="876">
        <v>2026</v>
      </c>
      <c r="B9" s="319">
        <v>-1.4990313515294234</v>
      </c>
      <c r="D9" s="319"/>
    </row>
    <row r="10" spans="1:8" x14ac:dyDescent="0.25">
      <c r="A10" s="876">
        <v>2027</v>
      </c>
      <c r="B10" s="319">
        <v>-0.99903135152942335</v>
      </c>
      <c r="D10" s="319"/>
    </row>
    <row r="11" spans="1:8" x14ac:dyDescent="0.25">
      <c r="A11" s="876">
        <v>2028</v>
      </c>
      <c r="B11" s="319">
        <v>-0.49903135152942335</v>
      </c>
      <c r="D11" s="319"/>
    </row>
    <row r="12" spans="1:8" x14ac:dyDescent="0.25">
      <c r="A12" s="876">
        <v>2029</v>
      </c>
      <c r="B12" s="319">
        <v>9.686484705766496E-4</v>
      </c>
      <c r="D12" s="319"/>
    </row>
    <row r="13" spans="1:8" x14ac:dyDescent="0.25">
      <c r="A13" s="876">
        <v>2030</v>
      </c>
      <c r="B13" s="319">
        <v>0.50096864847057665</v>
      </c>
    </row>
    <row r="14" spans="1:8" x14ac:dyDescent="0.25">
      <c r="A14" s="876"/>
      <c r="B14" s="319"/>
    </row>
    <row r="15" spans="1:8" x14ac:dyDescent="0.25">
      <c r="B15" s="322" t="s">
        <v>1144</v>
      </c>
      <c r="F15" s="322" t="s">
        <v>1698</v>
      </c>
      <c r="G15" s="876"/>
      <c r="H15" s="876"/>
    </row>
    <row r="16" spans="1:8" x14ac:dyDescent="0.25">
      <c r="F16" s="876"/>
      <c r="G16" s="876"/>
      <c r="H16" s="876"/>
    </row>
    <row r="17" spans="4:13" x14ac:dyDescent="0.25">
      <c r="F17" s="876"/>
      <c r="G17" s="876"/>
      <c r="H17" s="876"/>
    </row>
    <row r="18" spans="4:13" x14ac:dyDescent="0.25">
      <c r="F18" s="876"/>
      <c r="G18" s="876"/>
      <c r="H18" s="876"/>
    </row>
    <row r="19" spans="4:13" x14ac:dyDescent="0.25">
      <c r="F19" s="876"/>
      <c r="G19" s="876"/>
      <c r="H19" s="876"/>
    </row>
    <row r="20" spans="4:13" x14ac:dyDescent="0.25">
      <c r="F20" s="876"/>
      <c r="G20" s="876"/>
      <c r="H20" s="876"/>
    </row>
    <row r="21" spans="4:13" x14ac:dyDescent="0.25">
      <c r="F21" s="876"/>
      <c r="G21" s="876"/>
      <c r="H21" s="876"/>
    </row>
    <row r="22" spans="4:13" x14ac:dyDescent="0.25">
      <c r="F22" s="876"/>
      <c r="G22" s="876"/>
      <c r="H22" s="876"/>
    </row>
    <row r="23" spans="4:13" x14ac:dyDescent="0.25">
      <c r="F23" s="876"/>
      <c r="G23" s="876"/>
      <c r="H23" s="876"/>
    </row>
    <row r="24" spans="4:13" x14ac:dyDescent="0.25">
      <c r="F24" s="876"/>
      <c r="G24" s="876"/>
      <c r="H24" s="876"/>
    </row>
    <row r="25" spans="4:13" x14ac:dyDescent="0.25">
      <c r="F25" s="876"/>
      <c r="G25" s="876"/>
      <c r="H25" s="876"/>
    </row>
    <row r="26" spans="4:13" x14ac:dyDescent="0.25">
      <c r="F26" s="876"/>
      <c r="G26" s="876"/>
      <c r="H26" s="876"/>
    </row>
    <row r="27" spans="4:13" x14ac:dyDescent="0.25">
      <c r="F27" s="876"/>
      <c r="G27" s="876"/>
      <c r="H27" s="876"/>
    </row>
    <row r="28" spans="4:13" x14ac:dyDescent="0.25">
      <c r="F28" s="876"/>
      <c r="G28" s="876"/>
      <c r="H28" s="876"/>
    </row>
    <row r="30" spans="4:13" x14ac:dyDescent="0.25">
      <c r="D30" s="369" t="s">
        <v>8</v>
      </c>
      <c r="M30" s="369" t="s">
        <v>105</v>
      </c>
    </row>
    <row r="36" spans="2:2" x14ac:dyDescent="0.25">
      <c r="B36" s="322"/>
    </row>
    <row r="55" spans="4:4" x14ac:dyDescent="0.25">
      <c r="D55" s="323"/>
    </row>
    <row r="56" spans="4:4" x14ac:dyDescent="0.25">
      <c r="D56" s="369" t="s">
        <v>105</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1"/>
  <sheetViews>
    <sheetView showGridLines="0" zoomScale="80" zoomScaleNormal="80" workbookViewId="0"/>
  </sheetViews>
  <sheetFormatPr defaultRowHeight="15" x14ac:dyDescent="0.25"/>
  <cols>
    <col min="1" max="1" width="45.85546875" bestFit="1" customWidth="1"/>
    <col min="2" max="2" width="10.85546875" bestFit="1" customWidth="1"/>
    <col min="3" max="3" width="8.7109375" bestFit="1" customWidth="1"/>
    <col min="4" max="5" width="10.85546875" bestFit="1" customWidth="1"/>
  </cols>
  <sheetData>
    <row r="1" spans="1:23" x14ac:dyDescent="0.25">
      <c r="A1" s="14"/>
      <c r="B1" s="14"/>
      <c r="C1" s="14"/>
      <c r="D1" s="14"/>
      <c r="E1" s="14"/>
    </row>
    <row r="2" spans="1:23" ht="15.75" thickBot="1" x14ac:dyDescent="0.3">
      <c r="A2" s="640"/>
      <c r="B2" s="641">
        <v>2022</v>
      </c>
      <c r="C2" s="641">
        <v>2023</v>
      </c>
      <c r="D2" s="641">
        <v>2024</v>
      </c>
      <c r="E2" s="641">
        <v>2025</v>
      </c>
      <c r="G2" s="1109" t="s">
        <v>1155</v>
      </c>
      <c r="H2" s="1109"/>
      <c r="I2" s="1109"/>
      <c r="J2" s="1109"/>
      <c r="K2" s="1109"/>
      <c r="L2" s="1109"/>
      <c r="M2" s="1109"/>
      <c r="N2" s="1109"/>
      <c r="O2" s="644"/>
      <c r="P2" s="1109" t="s">
        <v>1156</v>
      </c>
      <c r="Q2" s="1109"/>
      <c r="R2" s="1109"/>
      <c r="S2" s="1109"/>
      <c r="T2" s="1109"/>
      <c r="U2" s="1109"/>
      <c r="V2" s="1109"/>
      <c r="W2" s="1109"/>
    </row>
    <row r="3" spans="1:23" x14ac:dyDescent="0.25">
      <c r="A3" s="638" t="s">
        <v>1145</v>
      </c>
      <c r="B3" s="639">
        <v>3.4600279196737693</v>
      </c>
      <c r="C3" s="639">
        <v>3.0970193257981609</v>
      </c>
      <c r="D3" s="639">
        <v>2.9974843241942235</v>
      </c>
      <c r="E3" s="639">
        <v>3.2154335566650163</v>
      </c>
      <c r="G3" s="1109"/>
      <c r="H3" s="1109"/>
      <c r="I3" s="1109"/>
      <c r="J3" s="1109"/>
      <c r="K3" s="1109"/>
      <c r="L3" s="1109"/>
      <c r="M3" s="1109"/>
      <c r="N3" s="1109"/>
      <c r="P3" s="1109"/>
      <c r="Q3" s="1109"/>
      <c r="R3" s="1109"/>
      <c r="S3" s="1109"/>
      <c r="T3" s="1109"/>
      <c r="U3" s="1109"/>
      <c r="V3" s="1109"/>
      <c r="W3" s="1109"/>
    </row>
    <row r="4" spans="1:23" x14ac:dyDescent="0.25">
      <c r="A4" s="638" t="s">
        <v>1146</v>
      </c>
      <c r="B4" s="639"/>
      <c r="C4" s="639">
        <v>3.3585098620317102</v>
      </c>
      <c r="D4" s="639"/>
      <c r="E4" s="639"/>
    </row>
    <row r="5" spans="1:23" x14ac:dyDescent="0.25">
      <c r="A5" s="274" t="s">
        <v>1147</v>
      </c>
      <c r="B5" s="639">
        <v>37.13515484408606</v>
      </c>
      <c r="C5" s="639">
        <v>36.157728518958677</v>
      </c>
      <c r="D5" s="639">
        <v>35.710029482861181</v>
      </c>
      <c r="E5" s="639">
        <v>35.299102284123705</v>
      </c>
    </row>
    <row r="6" spans="1:23" x14ac:dyDescent="0.25">
      <c r="A6" s="274" t="s">
        <v>1148</v>
      </c>
      <c r="B6" s="639"/>
      <c r="C6" s="639">
        <v>36.026409027380005</v>
      </c>
      <c r="D6" s="639"/>
      <c r="E6" s="639"/>
    </row>
    <row r="7" spans="1:23" ht="15.75" thickBot="1" x14ac:dyDescent="0.3">
      <c r="A7" s="642" t="s">
        <v>1149</v>
      </c>
      <c r="B7" s="643"/>
      <c r="C7" s="643">
        <v>35.419444687191401</v>
      </c>
      <c r="D7" s="643"/>
      <c r="E7" s="643"/>
    </row>
    <row r="8" spans="1:23" x14ac:dyDescent="0.25">
      <c r="A8" s="806" t="s">
        <v>1377</v>
      </c>
    </row>
    <row r="10" spans="1:23" ht="15.75" thickBot="1" x14ac:dyDescent="0.3">
      <c r="A10" s="640"/>
      <c r="B10" s="641">
        <v>2022</v>
      </c>
      <c r="C10" s="641">
        <v>2023</v>
      </c>
      <c r="D10" s="641">
        <v>2024</v>
      </c>
      <c r="E10" s="641">
        <v>2025</v>
      </c>
    </row>
    <row r="11" spans="1:23" x14ac:dyDescent="0.25">
      <c r="A11" s="638" t="s">
        <v>1150</v>
      </c>
      <c r="B11" s="639">
        <f>B3</f>
        <v>3.4600279196737693</v>
      </c>
      <c r="C11" s="639">
        <f t="shared" ref="C11:E11" si="0">C3</f>
        <v>3.0970193257981609</v>
      </c>
      <c r="D11" s="639">
        <f t="shared" si="0"/>
        <v>2.9974843241942235</v>
      </c>
      <c r="E11" s="639">
        <f t="shared" si="0"/>
        <v>3.2154335566650163</v>
      </c>
    </row>
    <row r="12" spans="1:23" x14ac:dyDescent="0.25">
      <c r="A12" s="638" t="s">
        <v>1151</v>
      </c>
      <c r="B12" s="639">
        <f>B4</f>
        <v>0</v>
      </c>
      <c r="C12" s="639">
        <f t="shared" ref="C12:E12" si="1">C4</f>
        <v>3.3585098620317102</v>
      </c>
      <c r="D12" s="639">
        <f t="shared" si="1"/>
        <v>0</v>
      </c>
      <c r="E12" s="639">
        <f t="shared" si="1"/>
        <v>0</v>
      </c>
    </row>
    <row r="13" spans="1:23" x14ac:dyDescent="0.25">
      <c r="A13" s="274" t="s">
        <v>1152</v>
      </c>
      <c r="B13" s="639">
        <f t="shared" ref="B13:E13" si="2">B5</f>
        <v>37.13515484408606</v>
      </c>
      <c r="C13" s="639">
        <f t="shared" si="2"/>
        <v>36.157728518958677</v>
      </c>
      <c r="D13" s="639">
        <f t="shared" si="2"/>
        <v>35.710029482861181</v>
      </c>
      <c r="E13" s="639">
        <f t="shared" si="2"/>
        <v>35.299102284123705</v>
      </c>
    </row>
    <row r="14" spans="1:23" x14ac:dyDescent="0.25">
      <c r="A14" s="274" t="s">
        <v>1153</v>
      </c>
      <c r="B14" s="639">
        <f t="shared" ref="B14:E14" si="3">B6</f>
        <v>0</v>
      </c>
      <c r="C14" s="639">
        <f t="shared" si="3"/>
        <v>36.026409027380005</v>
      </c>
      <c r="D14" s="639">
        <f t="shared" si="3"/>
        <v>0</v>
      </c>
      <c r="E14" s="639">
        <f t="shared" si="3"/>
        <v>0</v>
      </c>
    </row>
    <row r="15" spans="1:23" ht="15.75" thickBot="1" x14ac:dyDescent="0.3">
      <c r="A15" s="642" t="s">
        <v>1154</v>
      </c>
      <c r="B15" s="643">
        <f t="shared" ref="B15:E15" si="4">B7</f>
        <v>0</v>
      </c>
      <c r="C15" s="643">
        <f t="shared" si="4"/>
        <v>35.419444687191401</v>
      </c>
      <c r="D15" s="643">
        <f t="shared" si="4"/>
        <v>0</v>
      </c>
      <c r="E15" s="643">
        <f t="shared" si="4"/>
        <v>0</v>
      </c>
    </row>
    <row r="16" spans="1:23" x14ac:dyDescent="0.25">
      <c r="A16" s="806" t="s">
        <v>1378</v>
      </c>
    </row>
    <row r="21" spans="1:23" x14ac:dyDescent="0.25">
      <c r="M21" s="376" t="s">
        <v>1161</v>
      </c>
      <c r="W21" s="376" t="s">
        <v>1162</v>
      </c>
    </row>
    <row r="25" spans="1:23" ht="14.65" customHeight="1" x14ac:dyDescent="0.25">
      <c r="J25" s="1109" t="s">
        <v>1160</v>
      </c>
      <c r="K25" s="1109"/>
      <c r="L25" s="1109"/>
      <c r="M25" s="1109"/>
      <c r="N25" s="1109"/>
      <c r="O25" s="1109"/>
      <c r="P25" s="1109" t="s">
        <v>1166</v>
      </c>
      <c r="Q25" s="1109"/>
      <c r="R25" s="1109"/>
      <c r="S25" s="1109"/>
      <c r="T25" s="1109"/>
      <c r="U25" s="1109"/>
    </row>
    <row r="26" spans="1:23" x14ac:dyDescent="0.25">
      <c r="J26" s="1109"/>
      <c r="K26" s="1109"/>
      <c r="L26" s="1109"/>
      <c r="M26" s="1109"/>
      <c r="N26" s="1109"/>
      <c r="O26" s="1109"/>
      <c r="P26" s="1109"/>
      <c r="Q26" s="1109"/>
      <c r="R26" s="1109"/>
      <c r="S26" s="1109"/>
      <c r="T26" s="1109"/>
      <c r="U26" s="1109"/>
    </row>
    <row r="27" spans="1:23" ht="15.75" thickBot="1" x14ac:dyDescent="0.3">
      <c r="A27" s="14"/>
      <c r="B27" s="641">
        <v>2019</v>
      </c>
      <c r="C27" s="641">
        <v>2020</v>
      </c>
      <c r="D27" s="641">
        <v>2021</v>
      </c>
      <c r="E27" s="641">
        <v>2022</v>
      </c>
      <c r="F27" s="641">
        <v>2023</v>
      </c>
      <c r="G27" s="641">
        <v>2024</v>
      </c>
      <c r="H27" s="641">
        <v>2025</v>
      </c>
    </row>
    <row r="28" spans="1:23" x14ac:dyDescent="0.25">
      <c r="A28" s="14" t="s">
        <v>1157</v>
      </c>
      <c r="B28" s="14"/>
      <c r="C28" s="14"/>
      <c r="D28" s="14"/>
      <c r="E28" s="14"/>
      <c r="F28" s="122">
        <v>-3.4084548789268765</v>
      </c>
      <c r="G28" s="14"/>
      <c r="H28" s="14"/>
    </row>
    <row r="29" spans="1:23" x14ac:dyDescent="0.25">
      <c r="A29" s="14" t="s">
        <v>1158</v>
      </c>
      <c r="B29" s="122">
        <v>-1.2959058909823136</v>
      </c>
      <c r="C29" s="122">
        <v>-5.4682611293555974</v>
      </c>
      <c r="D29" s="122">
        <v>-6.1501129465261242</v>
      </c>
      <c r="E29" s="122">
        <v>-5.0704446148469824</v>
      </c>
      <c r="F29" s="122">
        <v>-3.2782838310392464</v>
      </c>
      <c r="G29" s="122">
        <v>-3.230873335053619</v>
      </c>
      <c r="H29" s="122">
        <v>-3.4730622329592982</v>
      </c>
    </row>
    <row r="30" spans="1:23" x14ac:dyDescent="0.25">
      <c r="A30" s="14" t="s">
        <v>1159</v>
      </c>
      <c r="B30" s="122"/>
      <c r="C30" s="122"/>
      <c r="D30" s="122"/>
      <c r="E30" s="122"/>
      <c r="F30" s="122">
        <v>-2.3982502431889445</v>
      </c>
      <c r="G30" s="122">
        <v>-2.3237522428639967</v>
      </c>
      <c r="H30" s="122">
        <v>-2.0243031070047324</v>
      </c>
    </row>
    <row r="31" spans="1:23" x14ac:dyDescent="0.25">
      <c r="B31" s="645"/>
      <c r="C31" s="645"/>
      <c r="D31" s="645"/>
      <c r="E31" s="645"/>
      <c r="F31" s="645"/>
      <c r="G31" s="645"/>
      <c r="H31" s="645"/>
    </row>
    <row r="35" spans="1:20" ht="15.75" thickBot="1" x14ac:dyDescent="0.3">
      <c r="A35" s="14"/>
      <c r="B35" s="641">
        <v>2019</v>
      </c>
      <c r="C35" s="641">
        <v>2020</v>
      </c>
      <c r="D35" s="641">
        <v>2021</v>
      </c>
      <c r="E35" s="641">
        <v>2022</v>
      </c>
      <c r="F35" s="641">
        <v>2023</v>
      </c>
      <c r="G35" s="641">
        <v>2024</v>
      </c>
      <c r="H35" s="641">
        <v>2025</v>
      </c>
    </row>
    <row r="36" spans="1:20" x14ac:dyDescent="0.25">
      <c r="A36" s="14" t="s">
        <v>1163</v>
      </c>
      <c r="B36" s="14"/>
      <c r="C36" s="14"/>
      <c r="D36" s="14"/>
      <c r="E36" s="14"/>
      <c r="F36" s="122">
        <v>-3.4084548789268765</v>
      </c>
      <c r="G36" s="14"/>
      <c r="H36" s="14"/>
    </row>
    <row r="37" spans="1:20" x14ac:dyDescent="0.25">
      <c r="A37" s="14" t="s">
        <v>1164</v>
      </c>
      <c r="B37" s="122">
        <v>-1.2959058909823136</v>
      </c>
      <c r="C37" s="122">
        <v>-5.4682611293555974</v>
      </c>
      <c r="D37" s="122">
        <v>-6.1501129465261242</v>
      </c>
      <c r="E37" s="122">
        <v>-5.0704446148469824</v>
      </c>
      <c r="F37" s="122">
        <v>-3.2782838310392464</v>
      </c>
      <c r="G37" s="122">
        <v>-3.230873335053619</v>
      </c>
      <c r="H37" s="122">
        <v>-3.4730622329592982</v>
      </c>
    </row>
    <row r="38" spans="1:20" x14ac:dyDescent="0.25">
      <c r="A38" s="14" t="s">
        <v>1165</v>
      </c>
      <c r="B38" s="122"/>
      <c r="C38" s="122"/>
      <c r="D38" s="122"/>
      <c r="E38" s="122"/>
      <c r="F38" s="122">
        <v>-2.3982502431889445</v>
      </c>
      <c r="G38" s="122">
        <v>-2.3237522428639967</v>
      </c>
      <c r="H38" s="122">
        <v>-2.0243031070047324</v>
      </c>
    </row>
    <row r="41" spans="1:20" x14ac:dyDescent="0.25">
      <c r="N41" s="376" t="s">
        <v>1161</v>
      </c>
      <c r="T41" s="376" t="s">
        <v>1162</v>
      </c>
    </row>
  </sheetData>
  <mergeCells count="4">
    <mergeCell ref="G2:N3"/>
    <mergeCell ref="P2:W3"/>
    <mergeCell ref="J25:O26"/>
    <mergeCell ref="P25:U26"/>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53"/>
  <sheetViews>
    <sheetView showGridLines="0" zoomScale="80" zoomScaleNormal="80" workbookViewId="0"/>
  </sheetViews>
  <sheetFormatPr defaultColWidth="9.28515625" defaultRowHeight="12.75" x14ac:dyDescent="0.2"/>
  <cols>
    <col min="1" max="1" width="56.7109375" style="647" customWidth="1"/>
    <col min="2" max="2" width="10.28515625" style="647" customWidth="1"/>
    <col min="3" max="6" width="9.7109375" style="647" customWidth="1"/>
    <col min="7" max="7" width="9.28515625" style="652"/>
    <col min="8" max="16384" width="9.28515625" style="647"/>
  </cols>
  <sheetData>
    <row r="2" spans="1:7" ht="14.25" thickBot="1" x14ac:dyDescent="0.25">
      <c r="C2" s="658">
        <v>2020</v>
      </c>
      <c r="D2" s="658">
        <v>2021</v>
      </c>
      <c r="E2" s="658">
        <v>2022</v>
      </c>
      <c r="F2" s="658">
        <v>2023</v>
      </c>
    </row>
    <row r="3" spans="1:7" ht="14.25" thickBot="1" x14ac:dyDescent="0.25">
      <c r="A3" s="653" t="s">
        <v>1168</v>
      </c>
      <c r="B3" s="654"/>
      <c r="C3" s="655">
        <v>-0.85434979557026769</v>
      </c>
      <c r="D3" s="655">
        <v>0.24235427577202842</v>
      </c>
      <c r="E3" s="655">
        <v>-0.79992816762929475</v>
      </c>
      <c r="F3" s="655">
        <v>-1.1091500968655379</v>
      </c>
    </row>
    <row r="4" spans="1:7" ht="13.5" x14ac:dyDescent="0.2">
      <c r="A4" s="650" t="s">
        <v>1169</v>
      </c>
      <c r="B4" s="650"/>
      <c r="C4" s="649">
        <v>-1.0308832912068635</v>
      </c>
      <c r="D4" s="649">
        <v>-0.21723168243100352</v>
      </c>
      <c r="E4" s="649">
        <v>1.5096604593529059</v>
      </c>
      <c r="F4" s="657">
        <v>-0.13131949157867412</v>
      </c>
    </row>
    <row r="5" spans="1:7" ht="13.5" x14ac:dyDescent="0.2">
      <c r="A5" s="650" t="s">
        <v>1171</v>
      </c>
      <c r="B5" s="650"/>
      <c r="C5" s="649">
        <v>0.30180787323338415</v>
      </c>
      <c r="D5" s="649">
        <v>0.25316010791913107</v>
      </c>
      <c r="E5" s="649">
        <v>-0.87674580444693906</v>
      </c>
      <c r="F5" s="649">
        <v>0.26149053623354968</v>
      </c>
    </row>
    <row r="6" spans="1:7" ht="13.5" x14ac:dyDescent="0.2">
      <c r="A6" s="650" t="s">
        <v>1172</v>
      </c>
      <c r="B6" s="649"/>
      <c r="C6" s="649">
        <v>1.151039794564787E-3</v>
      </c>
      <c r="D6" s="649">
        <v>-7.8594720333226134E-2</v>
      </c>
      <c r="E6" s="649">
        <v>-1.0099179228099522</v>
      </c>
      <c r="F6" s="649">
        <v>-1.5722222808197999</v>
      </c>
    </row>
    <row r="7" spans="1:7" ht="13.5" x14ac:dyDescent="0.2">
      <c r="A7" s="650" t="s">
        <v>1173</v>
      </c>
      <c r="B7" s="649"/>
      <c r="C7" s="649">
        <v>-0.12642541739135313</v>
      </c>
      <c r="D7" s="649">
        <v>0.28502057061712699</v>
      </c>
      <c r="E7" s="649">
        <v>-0.42292489972530944</v>
      </c>
      <c r="F7" s="649">
        <v>0.33290113929938636</v>
      </c>
    </row>
    <row r="8" spans="1:7" ht="13.5" x14ac:dyDescent="0.25">
      <c r="A8" s="651" t="s">
        <v>1170</v>
      </c>
      <c r="B8" s="648"/>
      <c r="C8" s="648"/>
      <c r="D8" s="648"/>
      <c r="E8" s="648"/>
      <c r="F8" s="648"/>
      <c r="G8" s="647"/>
    </row>
    <row r="9" spans="1:7" ht="13.5" customHeight="1" x14ac:dyDescent="0.2">
      <c r="A9" s="656"/>
      <c r="B9" s="648"/>
      <c r="C9" s="648"/>
      <c r="D9" s="648"/>
      <c r="E9" s="648"/>
      <c r="F9" s="648"/>
      <c r="G9" s="647"/>
    </row>
    <row r="10" spans="1:7" ht="13.5" thickBot="1" x14ac:dyDescent="0.25">
      <c r="A10" s="648"/>
      <c r="B10" s="648"/>
      <c r="C10" s="648"/>
      <c r="D10" s="648"/>
      <c r="E10" s="648"/>
      <c r="F10" s="648"/>
      <c r="G10" s="647"/>
    </row>
    <row r="11" spans="1:7" ht="14.25" thickBot="1" x14ac:dyDescent="0.25">
      <c r="A11" s="653" t="s">
        <v>1167</v>
      </c>
      <c r="B11" s="654"/>
      <c r="C11" s="655">
        <v>-0.85434979557026769</v>
      </c>
      <c r="D11" s="655">
        <v>0.24235427577202842</v>
      </c>
      <c r="E11" s="655">
        <v>-0.79992816762929475</v>
      </c>
      <c r="F11" s="655">
        <v>-1.1091500968655379</v>
      </c>
      <c r="G11" s="647"/>
    </row>
    <row r="12" spans="1:7" ht="13.5" x14ac:dyDescent="0.2">
      <c r="A12" s="650" t="s">
        <v>1175</v>
      </c>
      <c r="B12" s="650"/>
      <c r="C12" s="649">
        <v>-1.0308832912068635</v>
      </c>
      <c r="D12" s="649">
        <v>-0.21723168243100352</v>
      </c>
      <c r="E12" s="649">
        <v>1.5096604593529059</v>
      </c>
      <c r="F12" s="657">
        <v>-0.13131949157867412</v>
      </c>
      <c r="G12" s="647"/>
    </row>
    <row r="13" spans="1:7" ht="13.5" x14ac:dyDescent="0.2">
      <c r="A13" s="650" t="s">
        <v>1176</v>
      </c>
      <c r="B13" s="650"/>
      <c r="C13" s="649">
        <v>0.30180787323338415</v>
      </c>
      <c r="D13" s="649">
        <v>0.25316010791913107</v>
      </c>
      <c r="E13" s="649">
        <v>-0.87674580444693906</v>
      </c>
      <c r="F13" s="649">
        <v>0.26149053623354968</v>
      </c>
      <c r="G13" s="647"/>
    </row>
    <row r="14" spans="1:7" ht="13.5" x14ac:dyDescent="0.2">
      <c r="A14" s="650" t="s">
        <v>1177</v>
      </c>
      <c r="B14" s="649"/>
      <c r="C14" s="649">
        <v>1.151039794564787E-3</v>
      </c>
      <c r="D14" s="649">
        <v>-7.8594720333226134E-2</v>
      </c>
      <c r="E14" s="649">
        <v>-1.0099179228099522</v>
      </c>
      <c r="F14" s="649">
        <v>-1.5722222808197999</v>
      </c>
      <c r="G14" s="647"/>
    </row>
    <row r="15" spans="1:7" ht="13.5" x14ac:dyDescent="0.2">
      <c r="A15" s="650" t="s">
        <v>1178</v>
      </c>
      <c r="B15" s="649"/>
      <c r="C15" s="649">
        <v>-0.12642541739135313</v>
      </c>
      <c r="D15" s="649">
        <v>0.28502057061712699</v>
      </c>
      <c r="E15" s="649">
        <v>-0.42292489972530944</v>
      </c>
      <c r="F15" s="649">
        <v>0.33290113929938636</v>
      </c>
      <c r="G15" s="647"/>
    </row>
    <row r="16" spans="1:7" ht="13.5" x14ac:dyDescent="0.25">
      <c r="A16" s="651" t="s">
        <v>1179</v>
      </c>
      <c r="B16" s="648"/>
      <c r="C16" s="648"/>
      <c r="D16" s="648"/>
      <c r="E16" s="648"/>
      <c r="F16" s="648"/>
      <c r="G16" s="647"/>
    </row>
    <row r="17" spans="1:7" x14ac:dyDescent="0.2">
      <c r="G17" s="647"/>
    </row>
    <row r="18" spans="1:7" ht="13.5" x14ac:dyDescent="0.25">
      <c r="A18" s="620" t="s">
        <v>1174</v>
      </c>
      <c r="B18" s="621"/>
      <c r="C18" s="621"/>
      <c r="D18" s="620" t="s">
        <v>1180</v>
      </c>
      <c r="E18" s="621"/>
      <c r="F18" s="621"/>
      <c r="G18" s="647"/>
    </row>
    <row r="19" spans="1:7" x14ac:dyDescent="0.2">
      <c r="G19" s="647"/>
    </row>
    <row r="20" spans="1:7" x14ac:dyDescent="0.2">
      <c r="G20" s="647"/>
    </row>
    <row r="21" spans="1:7" x14ac:dyDescent="0.2">
      <c r="G21" s="647"/>
    </row>
    <row r="22" spans="1:7" x14ac:dyDescent="0.2">
      <c r="G22" s="647"/>
    </row>
    <row r="23" spans="1:7" x14ac:dyDescent="0.2">
      <c r="G23" s="647"/>
    </row>
    <row r="24" spans="1:7" x14ac:dyDescent="0.2">
      <c r="G24" s="647"/>
    </row>
    <row r="25" spans="1:7" x14ac:dyDescent="0.2">
      <c r="G25" s="647"/>
    </row>
    <row r="26" spans="1:7" x14ac:dyDescent="0.2">
      <c r="G26" s="647"/>
    </row>
    <row r="27" spans="1:7" x14ac:dyDescent="0.2">
      <c r="G27" s="647"/>
    </row>
    <row r="28" spans="1:7" x14ac:dyDescent="0.2">
      <c r="G28" s="647"/>
    </row>
    <row r="29" spans="1:7" x14ac:dyDescent="0.2">
      <c r="G29" s="647"/>
    </row>
    <row r="30" spans="1:7" x14ac:dyDescent="0.2">
      <c r="G30" s="647"/>
    </row>
    <row r="31" spans="1:7" x14ac:dyDescent="0.2">
      <c r="G31" s="647"/>
    </row>
    <row r="32" spans="1:7" x14ac:dyDescent="0.2">
      <c r="G32" s="647"/>
    </row>
    <row r="33" spans="2:10" x14ac:dyDescent="0.2">
      <c r="G33" s="647"/>
    </row>
    <row r="34" spans="2:10" s="652" customFormat="1" x14ac:dyDescent="0.2">
      <c r="B34" s="647"/>
      <c r="C34" s="647"/>
      <c r="D34" s="647"/>
      <c r="E34" s="647"/>
      <c r="F34" s="647"/>
      <c r="G34" s="647"/>
    </row>
    <row r="35" spans="2:10" s="652" customFormat="1" x14ac:dyDescent="0.2">
      <c r="B35" s="647"/>
      <c r="C35" s="647"/>
      <c r="D35" s="647"/>
      <c r="E35" s="647"/>
      <c r="F35" s="647"/>
      <c r="G35" s="647"/>
    </row>
    <row r="36" spans="2:10" s="652" customFormat="1" x14ac:dyDescent="0.2">
      <c r="B36" s="647"/>
      <c r="C36" s="647"/>
      <c r="D36" s="647"/>
      <c r="E36" s="647"/>
      <c r="F36" s="647"/>
      <c r="G36" s="647"/>
    </row>
    <row r="37" spans="2:10" s="652" customFormat="1" x14ac:dyDescent="0.2">
      <c r="B37" s="647"/>
      <c r="C37" s="647"/>
      <c r="D37" s="647"/>
      <c r="E37" s="647"/>
      <c r="F37" s="647"/>
      <c r="G37" s="647"/>
    </row>
    <row r="38" spans="2:10" s="652" customFormat="1" x14ac:dyDescent="0.2">
      <c r="B38" s="647"/>
      <c r="C38" s="647"/>
      <c r="D38" s="647"/>
      <c r="E38" s="647"/>
      <c r="F38" s="647"/>
      <c r="G38" s="647"/>
    </row>
    <row r="39" spans="2:10" s="652" customFormat="1" x14ac:dyDescent="0.2">
      <c r="B39" s="647"/>
      <c r="C39" s="647"/>
      <c r="D39" s="647"/>
      <c r="E39" s="647"/>
      <c r="F39" s="647"/>
      <c r="G39" s="647"/>
    </row>
    <row r="40" spans="2:10" s="652" customFormat="1" ht="13.5" x14ac:dyDescent="0.25">
      <c r="B40" s="376" t="s">
        <v>8</v>
      </c>
      <c r="C40" s="647"/>
      <c r="D40" s="647"/>
      <c r="E40" s="647"/>
      <c r="F40" s="647"/>
      <c r="G40" s="647"/>
      <c r="J40" s="376" t="s">
        <v>105</v>
      </c>
    </row>
    <row r="41" spans="2:10" s="652" customFormat="1" x14ac:dyDescent="0.2">
      <c r="B41" s="647"/>
      <c r="C41" s="647"/>
      <c r="D41" s="647"/>
      <c r="E41" s="647"/>
      <c r="F41" s="647"/>
      <c r="G41" s="647"/>
    </row>
    <row r="42" spans="2:10" s="652" customFormat="1" x14ac:dyDescent="0.2">
      <c r="B42" s="647"/>
      <c r="C42" s="647"/>
      <c r="D42" s="647"/>
      <c r="E42" s="647"/>
      <c r="F42" s="647"/>
      <c r="G42" s="647"/>
    </row>
    <row r="43" spans="2:10" s="652" customFormat="1" x14ac:dyDescent="0.2">
      <c r="B43" s="647"/>
      <c r="C43" s="647"/>
      <c r="D43" s="647"/>
      <c r="E43" s="647"/>
      <c r="F43" s="647"/>
      <c r="G43" s="647"/>
    </row>
    <row r="44" spans="2:10" s="652" customFormat="1" x14ac:dyDescent="0.2">
      <c r="B44" s="647"/>
      <c r="C44" s="647"/>
      <c r="D44" s="647"/>
      <c r="E44" s="647"/>
      <c r="F44" s="647"/>
      <c r="G44" s="647"/>
    </row>
    <row r="45" spans="2:10" s="652" customFormat="1" x14ac:dyDescent="0.2">
      <c r="B45" s="647"/>
      <c r="C45" s="647"/>
      <c r="D45" s="647"/>
      <c r="E45" s="647"/>
      <c r="F45" s="647"/>
      <c r="G45" s="647"/>
    </row>
    <row r="46" spans="2:10" s="652" customFormat="1" x14ac:dyDescent="0.2">
      <c r="B46" s="647"/>
      <c r="C46" s="647"/>
      <c r="D46" s="647"/>
      <c r="E46" s="647"/>
      <c r="F46" s="647"/>
      <c r="G46" s="647"/>
    </row>
    <row r="47" spans="2:10" s="652" customFormat="1" x14ac:dyDescent="0.2">
      <c r="B47" s="647"/>
      <c r="C47" s="647"/>
      <c r="D47" s="647"/>
      <c r="E47" s="647"/>
      <c r="F47" s="647"/>
      <c r="G47" s="647"/>
    </row>
    <row r="48" spans="2:10" s="652" customFormat="1" x14ac:dyDescent="0.2">
      <c r="B48" s="647"/>
      <c r="C48" s="647"/>
      <c r="D48" s="647"/>
      <c r="E48" s="647"/>
      <c r="F48" s="647"/>
      <c r="G48" s="647"/>
    </row>
    <row r="49" spans="1:7" x14ac:dyDescent="0.2">
      <c r="A49" s="652"/>
      <c r="G49" s="647"/>
    </row>
    <row r="50" spans="1:7" x14ac:dyDescent="0.2">
      <c r="A50" s="652"/>
      <c r="G50" s="647"/>
    </row>
    <row r="51" spans="1:7" x14ac:dyDescent="0.2">
      <c r="A51" s="652"/>
      <c r="G51" s="647"/>
    </row>
    <row r="52" spans="1:7" x14ac:dyDescent="0.2">
      <c r="A52" s="652"/>
      <c r="G52" s="647"/>
    </row>
    <row r="53" spans="1:7" x14ac:dyDescent="0.2">
      <c r="A53" s="652"/>
      <c r="G53" s="647"/>
    </row>
  </sheetData>
  <pageMargins left="0.70866141732283472" right="0.70866141732283472" top="0.74803149606299213" bottom="0.74803149606299213" header="0.31496062992125984" footer="0.31496062992125984"/>
  <pageSetup paperSize="9" scale="3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E32"/>
  <sheetViews>
    <sheetView showGridLines="0" zoomScale="80" zoomScaleNormal="80" workbookViewId="0"/>
  </sheetViews>
  <sheetFormatPr defaultColWidth="9.140625" defaultRowHeight="13.5" x14ac:dyDescent="0.25"/>
  <cols>
    <col min="1" max="1" width="44.7109375" style="14" customWidth="1"/>
    <col min="2" max="5" width="7.7109375" style="14" customWidth="1"/>
    <col min="6" max="6" width="9" style="14" customWidth="1"/>
    <col min="7" max="9" width="9.140625" style="14"/>
    <col min="10" max="10" width="83.85546875" style="14" customWidth="1"/>
    <col min="11" max="16384" width="9.140625" style="14"/>
  </cols>
  <sheetData>
    <row r="3" spans="1:5" x14ac:dyDescent="0.25">
      <c r="A3" s="620" t="s">
        <v>1182</v>
      </c>
    </row>
    <row r="4" spans="1:5" x14ac:dyDescent="0.25">
      <c r="A4" s="646"/>
      <c r="B4" s="659">
        <v>2020</v>
      </c>
      <c r="C4" s="659">
        <v>2021</v>
      </c>
      <c r="D4" s="659">
        <v>2022</v>
      </c>
      <c r="E4" s="659">
        <v>2023</v>
      </c>
    </row>
    <row r="5" spans="1:5" x14ac:dyDescent="0.25">
      <c r="A5" s="3" t="s">
        <v>624</v>
      </c>
      <c r="B5" s="660">
        <v>-2.420555717838754</v>
      </c>
      <c r="C5" s="660">
        <v>-2.143078961549167</v>
      </c>
      <c r="D5" s="660">
        <v>-3.764052164516253</v>
      </c>
      <c r="E5" s="660">
        <v>-3.8728198586227025</v>
      </c>
    </row>
    <row r="6" spans="1:5" x14ac:dyDescent="0.25">
      <c r="A6" s="3" t="s">
        <v>625</v>
      </c>
      <c r="B6" s="374">
        <v>-1.2001237672942457</v>
      </c>
      <c r="C6" s="374">
        <v>-1.1146386261499897</v>
      </c>
      <c r="D6" s="374">
        <v>-0.84886678136843297</v>
      </c>
      <c r="E6" s="374">
        <v>-0.81643469480127306</v>
      </c>
    </row>
    <row r="7" spans="1:5" x14ac:dyDescent="0.25">
      <c r="A7" s="3" t="s">
        <v>724</v>
      </c>
      <c r="B7" s="374">
        <v>1.921487376343348</v>
      </c>
      <c r="C7" s="374">
        <v>3.0060160508628928</v>
      </c>
      <c r="D7" s="374">
        <v>0.97096369967021812</v>
      </c>
      <c r="E7" s="374">
        <v>0</v>
      </c>
    </row>
    <row r="8" spans="1:5" x14ac:dyDescent="0.25">
      <c r="A8" s="3" t="s">
        <v>725</v>
      </c>
      <c r="B8" s="374">
        <v>5.9447996811058723E-2</v>
      </c>
      <c r="C8" s="374">
        <v>0.22981378621913096</v>
      </c>
      <c r="D8" s="374">
        <v>0.41436909617447992</v>
      </c>
      <c r="E8" s="374">
        <v>1.9116889222533551</v>
      </c>
    </row>
    <row r="9" spans="1:5" ht="15" customHeight="1" x14ac:dyDescent="0.25">
      <c r="A9" s="661" t="s">
        <v>726</v>
      </c>
      <c r="B9" s="662">
        <v>1.022505545150205</v>
      </c>
      <c r="C9" s="662">
        <v>1.3398218371861421</v>
      </c>
      <c r="D9" s="662">
        <v>1.3783702798713755</v>
      </c>
      <c r="E9" s="662">
        <v>2.7895288960621314</v>
      </c>
    </row>
    <row r="10" spans="1:5" x14ac:dyDescent="0.25">
      <c r="A10" s="661" t="s">
        <v>623</v>
      </c>
      <c r="B10" s="662">
        <v>-0.96305754833914625</v>
      </c>
      <c r="C10" s="662">
        <v>-1.1100080509670112</v>
      </c>
      <c r="D10" s="662">
        <v>-0.96400118369689558</v>
      </c>
      <c r="E10" s="662">
        <v>-0.87783997380877632</v>
      </c>
    </row>
    <row r="11" spans="1:5" ht="14.25" thickBot="1" x14ac:dyDescent="0.3">
      <c r="A11" s="328" t="s">
        <v>1181</v>
      </c>
      <c r="B11" s="663"/>
      <c r="C11" s="664">
        <v>6.1777646209695846E-6</v>
      </c>
      <c r="D11" s="664">
        <v>0.71998183418286033</v>
      </c>
      <c r="E11" s="664">
        <v>0.81947933928566086</v>
      </c>
    </row>
    <row r="12" spans="1:5" ht="14.25" thickBot="1" x14ac:dyDescent="0.3">
      <c r="A12" s="328" t="s">
        <v>727</v>
      </c>
      <c r="B12" s="664">
        <v>-3.2013673236989146</v>
      </c>
      <c r="C12" s="664">
        <v>-4.2642763502458214</v>
      </c>
      <c r="D12" s="664">
        <v>-5.0205000131753783</v>
      </c>
      <c r="E12" s="664">
        <v>-5.7875534253604455</v>
      </c>
    </row>
    <row r="13" spans="1:5" ht="15.75" thickBot="1" x14ac:dyDescent="0.3">
      <c r="A13" s="624" t="s">
        <v>728</v>
      </c>
      <c r="B13" s="366"/>
      <c r="C13" s="375">
        <v>-1.0629090265469068</v>
      </c>
      <c r="D13" s="375">
        <v>-0.75622366292955689</v>
      </c>
      <c r="E13" s="375">
        <v>-0.76705341218506717</v>
      </c>
    </row>
    <row r="14" spans="1:5" x14ac:dyDescent="0.25">
      <c r="A14" s="376" t="s">
        <v>1183</v>
      </c>
    </row>
    <row r="15" spans="1:5" x14ac:dyDescent="0.25">
      <c r="E15" s="376" t="s">
        <v>8</v>
      </c>
    </row>
    <row r="20" spans="1:5" x14ac:dyDescent="0.25">
      <c r="A20" s="620" t="s">
        <v>1184</v>
      </c>
    </row>
    <row r="21" spans="1:5" x14ac:dyDescent="0.25">
      <c r="A21" s="646"/>
      <c r="B21" s="659">
        <v>2020</v>
      </c>
      <c r="C21" s="659">
        <v>2021</v>
      </c>
      <c r="D21" s="659">
        <v>2022</v>
      </c>
      <c r="E21" s="659">
        <v>2023</v>
      </c>
    </row>
    <row r="22" spans="1:5" x14ac:dyDescent="0.25">
      <c r="A22" s="3" t="s">
        <v>824</v>
      </c>
      <c r="B22" s="660">
        <v>-2.420555717838754</v>
      </c>
      <c r="C22" s="660">
        <v>-2.143078961549167</v>
      </c>
      <c r="D22" s="660">
        <v>-3.764052164516253</v>
      </c>
      <c r="E22" s="660">
        <v>-3.8728198586227025</v>
      </c>
    </row>
    <row r="23" spans="1:5" x14ac:dyDescent="0.25">
      <c r="A23" s="3" t="s">
        <v>1185</v>
      </c>
      <c r="B23" s="374">
        <v>-1.2001237672942457</v>
      </c>
      <c r="C23" s="374">
        <v>-1.1146386261499897</v>
      </c>
      <c r="D23" s="374">
        <v>-0.84886678136843297</v>
      </c>
      <c r="E23" s="374">
        <v>-0.81643469480127306</v>
      </c>
    </row>
    <row r="24" spans="1:5" x14ac:dyDescent="0.25">
      <c r="A24" s="3" t="s">
        <v>825</v>
      </c>
      <c r="B24" s="374">
        <v>1.921487376343348</v>
      </c>
      <c r="C24" s="374">
        <v>3.0060160508628928</v>
      </c>
      <c r="D24" s="374">
        <v>0.97096369967021812</v>
      </c>
      <c r="E24" s="374">
        <v>0</v>
      </c>
    </row>
    <row r="25" spans="1:5" x14ac:dyDescent="0.25">
      <c r="A25" s="3" t="s">
        <v>1186</v>
      </c>
      <c r="B25" s="374">
        <v>5.9447996811058723E-2</v>
      </c>
      <c r="C25" s="374">
        <v>0.22981378621913096</v>
      </c>
      <c r="D25" s="374">
        <v>0.41436909617447992</v>
      </c>
      <c r="E25" s="374">
        <v>1.9116889222533551</v>
      </c>
    </row>
    <row r="26" spans="1:5" x14ac:dyDescent="0.25">
      <c r="A26" s="665" t="s">
        <v>826</v>
      </c>
      <c r="B26" s="662">
        <v>1.022505545150205</v>
      </c>
      <c r="C26" s="662">
        <v>1.3398218371861421</v>
      </c>
      <c r="D26" s="662">
        <v>1.3783702798713755</v>
      </c>
      <c r="E26" s="662">
        <v>2.7895288960621314</v>
      </c>
    </row>
    <row r="27" spans="1:5" x14ac:dyDescent="0.25">
      <c r="A27" s="665" t="s">
        <v>827</v>
      </c>
      <c r="B27" s="662">
        <v>-0.96305754833914625</v>
      </c>
      <c r="C27" s="662">
        <v>-1.1100080509670112</v>
      </c>
      <c r="D27" s="662">
        <v>-0.96400118369689558</v>
      </c>
      <c r="E27" s="662">
        <v>-0.87783997380877632</v>
      </c>
    </row>
    <row r="28" spans="1:5" ht="14.25" thickBot="1" x14ac:dyDescent="0.3">
      <c r="A28" s="328" t="s">
        <v>828</v>
      </c>
      <c r="B28" s="663"/>
      <c r="C28" s="664">
        <v>6.1777646209695846E-6</v>
      </c>
      <c r="D28" s="664">
        <v>0.71998183418286033</v>
      </c>
      <c r="E28" s="664">
        <v>0.81947933928566086</v>
      </c>
    </row>
    <row r="29" spans="1:5" ht="14.25" thickBot="1" x14ac:dyDescent="0.3">
      <c r="A29" s="328" t="s">
        <v>829</v>
      </c>
      <c r="B29" s="664">
        <v>-3.2013673236989146</v>
      </c>
      <c r="C29" s="664">
        <v>-4.2642763502458214</v>
      </c>
      <c r="D29" s="664">
        <v>-5.0205000131753783</v>
      </c>
      <c r="E29" s="664">
        <v>-5.7875534253604455</v>
      </c>
    </row>
    <row r="30" spans="1:5" ht="15.75" thickBot="1" x14ac:dyDescent="0.3">
      <c r="A30" s="624" t="s">
        <v>1187</v>
      </c>
      <c r="B30" s="366"/>
      <c r="C30" s="375">
        <v>-1.0629090265469068</v>
      </c>
      <c r="D30" s="375">
        <v>-0.75622366292955689</v>
      </c>
      <c r="E30" s="375">
        <v>-0.76705341218506717</v>
      </c>
    </row>
    <row r="31" spans="1:5" x14ac:dyDescent="0.25">
      <c r="A31" s="376" t="s">
        <v>1188</v>
      </c>
    </row>
    <row r="32" spans="1:5" x14ac:dyDescent="0.25">
      <c r="E32" s="376" t="s">
        <v>105</v>
      </c>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G38"/>
  <sheetViews>
    <sheetView showGridLines="0" zoomScale="80" zoomScaleNormal="80" workbookViewId="0"/>
  </sheetViews>
  <sheetFormatPr defaultColWidth="9.140625" defaultRowHeight="13.5" x14ac:dyDescent="0.25"/>
  <cols>
    <col min="1" max="1" width="47" style="14" customWidth="1"/>
    <col min="2" max="2" width="3.5703125" style="14" customWidth="1"/>
    <col min="3" max="3" width="4.5703125" style="14" customWidth="1"/>
    <col min="4" max="7" width="7.85546875" style="14" customWidth="1"/>
    <col min="8" max="16384" width="9.140625" style="14"/>
  </cols>
  <sheetData>
    <row r="3" spans="1:7" ht="14.25" thickBot="1" x14ac:dyDescent="0.3">
      <c r="A3" s="330" t="s">
        <v>1699</v>
      </c>
      <c r="B3" s="54"/>
      <c r="C3" s="54"/>
      <c r="D3" s="54"/>
      <c r="E3" s="54"/>
      <c r="F3" s="54"/>
    </row>
    <row r="4" spans="1:7" s="54" customFormat="1" ht="14.25" thickBot="1" x14ac:dyDescent="0.3">
      <c r="A4" s="574"/>
      <c r="B4" s="1111" t="s">
        <v>666</v>
      </c>
      <c r="C4" s="1111"/>
      <c r="D4" s="450">
        <v>2022</v>
      </c>
      <c r="E4" s="450">
        <v>2023</v>
      </c>
      <c r="F4" s="450">
        <v>2024</v>
      </c>
      <c r="G4" s="573">
        <v>2025</v>
      </c>
    </row>
    <row r="5" spans="1:7" x14ac:dyDescent="0.25">
      <c r="A5" s="575" t="s">
        <v>663</v>
      </c>
      <c r="B5" s="1112" t="s">
        <v>210</v>
      </c>
      <c r="C5" s="1112"/>
      <c r="D5" s="481">
        <v>-0.38703511459790252</v>
      </c>
      <c r="E5" s="481">
        <v>-0.34425777539778252</v>
      </c>
      <c r="F5" s="481">
        <v>-0.39608815601754777</v>
      </c>
      <c r="G5" s="481">
        <v>-0.4079916466402983</v>
      </c>
    </row>
    <row r="6" spans="1:7" x14ac:dyDescent="0.25">
      <c r="A6" s="572" t="s">
        <v>664</v>
      </c>
      <c r="B6" s="1113"/>
      <c r="C6" s="1113"/>
      <c r="D6" s="579">
        <v>-2.4470585318973285E-2</v>
      </c>
      <c r="E6" s="579">
        <v>-5.0388134110686822E-2</v>
      </c>
      <c r="F6" s="579">
        <v>-5.6872483724194491E-2</v>
      </c>
      <c r="G6" s="579">
        <v>-5.472145864570447E-2</v>
      </c>
    </row>
    <row r="7" spans="1:7" x14ac:dyDescent="0.25">
      <c r="A7" s="572" t="s">
        <v>1014</v>
      </c>
      <c r="B7" s="580"/>
      <c r="C7" s="580"/>
      <c r="D7" s="579">
        <v>-0.16254635987618263</v>
      </c>
      <c r="E7" s="579">
        <v>-0.11317605667449857</v>
      </c>
      <c r="F7" s="579">
        <v>-0.1658191610441169</v>
      </c>
      <c r="G7" s="579">
        <v>-0.18643186129781292</v>
      </c>
    </row>
    <row r="8" spans="1:7" ht="14.25" thickBot="1" x14ac:dyDescent="0.3">
      <c r="A8" s="572" t="s">
        <v>1010</v>
      </c>
      <c r="B8" s="580"/>
      <c r="C8" s="580"/>
      <c r="D8" s="579">
        <v>-0.20001816940274658</v>
      </c>
      <c r="E8" s="579">
        <v>-0.18069358461259713</v>
      </c>
      <c r="F8" s="579">
        <v>-0.17339651124923636</v>
      </c>
      <c r="G8" s="579">
        <v>-0.16683832669678092</v>
      </c>
    </row>
    <row r="9" spans="1:7" x14ac:dyDescent="0.25">
      <c r="A9" s="583" t="s">
        <v>665</v>
      </c>
      <c r="B9" s="1110" t="s">
        <v>63</v>
      </c>
      <c r="C9" s="1110"/>
      <c r="D9" s="581">
        <v>-0.18888930588841063</v>
      </c>
      <c r="E9" s="581">
        <v>-0.24077343885059285</v>
      </c>
      <c r="F9" s="581">
        <v>-0.22035473521245838</v>
      </c>
      <c r="G9" s="581">
        <v>-0.20840915606249705</v>
      </c>
    </row>
    <row r="10" spans="1:7" x14ac:dyDescent="0.25">
      <c r="A10" s="572" t="s">
        <v>664</v>
      </c>
      <c r="B10" s="1113"/>
      <c r="C10" s="1113"/>
      <c r="D10" s="579">
        <v>-3.3945653534170298E-2</v>
      </c>
      <c r="E10" s="579">
        <v>-0.10079953527745425</v>
      </c>
      <c r="F10" s="579">
        <v>-8.6033494103895006E-2</v>
      </c>
      <c r="G10" s="579">
        <v>-7.9168198762173805E-2</v>
      </c>
    </row>
    <row r="11" spans="1:7" x14ac:dyDescent="0.25">
      <c r="A11" s="572" t="s">
        <v>667</v>
      </c>
      <c r="B11" s="1113"/>
      <c r="C11" s="1113"/>
      <c r="D11" s="579">
        <v>-0.14555312796913486</v>
      </c>
      <c r="E11" s="579">
        <v>-0.13149063668991809</v>
      </c>
      <c r="F11" s="579">
        <v>-0.12618055982925649</v>
      </c>
      <c r="G11" s="579">
        <v>-0.12140817200939458</v>
      </c>
    </row>
    <row r="12" spans="1:7" ht="14.25" thickBot="1" x14ac:dyDescent="0.3">
      <c r="A12" s="572" t="s">
        <v>668</v>
      </c>
      <c r="B12" s="1113"/>
      <c r="C12" s="1113"/>
      <c r="D12" s="586">
        <v>-9.3905243851054726E-3</v>
      </c>
      <c r="E12" s="586">
        <v>-8.4832668832205225E-3</v>
      </c>
      <c r="F12" s="586">
        <v>-8.1406812793068731E-3</v>
      </c>
      <c r="G12" s="586">
        <v>-7.8327852909286823E-3</v>
      </c>
    </row>
    <row r="13" spans="1:7" x14ac:dyDescent="0.25">
      <c r="A13" s="583" t="s">
        <v>669</v>
      </c>
      <c r="B13" s="1110" t="s">
        <v>670</v>
      </c>
      <c r="C13" s="1110"/>
      <c r="D13" s="582">
        <v>-0.14732800052705633</v>
      </c>
      <c r="E13" s="582">
        <v>-0.32917380121090611</v>
      </c>
      <c r="F13" s="582">
        <v>-0.17909150163254875</v>
      </c>
      <c r="G13" s="582">
        <v>-0.17076326933824104</v>
      </c>
    </row>
    <row r="14" spans="1:7" x14ac:dyDescent="0.25">
      <c r="A14" s="572" t="s">
        <v>664</v>
      </c>
      <c r="B14" s="422"/>
      <c r="C14" s="422"/>
      <c r="D14" s="579">
        <v>-3.6849389606427738E-2</v>
      </c>
      <c r="E14" s="579">
        <v>-3.7156253397074263E-2</v>
      </c>
      <c r="F14" s="579">
        <v>-3.1947342526940203E-2</v>
      </c>
      <c r="G14" s="579">
        <v>-3.0739033508824912E-2</v>
      </c>
    </row>
    <row r="15" spans="1:7" x14ac:dyDescent="0.25">
      <c r="A15" s="572" t="s">
        <v>1010</v>
      </c>
      <c r="B15" s="422"/>
      <c r="C15" s="422"/>
      <c r="D15" s="579">
        <v>-9.9539558482118026E-2</v>
      </c>
      <c r="E15" s="579">
        <v>-8.9922628962137541E-2</v>
      </c>
      <c r="F15" s="579">
        <v>-8.6291221560652845E-2</v>
      </c>
      <c r="G15" s="579">
        <v>-8.302752408384402E-2</v>
      </c>
    </row>
    <row r="16" spans="1:7" ht="13.35" customHeight="1" x14ac:dyDescent="0.25">
      <c r="A16" s="585" t="s">
        <v>1011</v>
      </c>
      <c r="B16" s="422"/>
      <c r="C16" s="422"/>
      <c r="D16" s="579">
        <v>-9.3905243851054743E-4</v>
      </c>
      <c r="E16" s="579">
        <v>-0.19209491885169433</v>
      </c>
      <c r="F16" s="579">
        <v>-5.0852937544955693E-2</v>
      </c>
      <c r="G16" s="579">
        <v>-4.6996711745572087E-2</v>
      </c>
    </row>
    <row r="17" spans="1:7" ht="14.25" thickBot="1" x14ac:dyDescent="0.3">
      <c r="A17" s="569" t="s">
        <v>671</v>
      </c>
      <c r="B17" s="1114"/>
      <c r="C17" s="1114"/>
      <c r="D17" s="584">
        <v>-0.01</v>
      </c>
      <c r="E17" s="584">
        <v>-0.01</v>
      </c>
      <c r="F17" s="584">
        <v>-0.01</v>
      </c>
      <c r="G17" s="483">
        <v>-0.01</v>
      </c>
    </row>
    <row r="18" spans="1:7" ht="14.25" thickBot="1" x14ac:dyDescent="0.3">
      <c r="A18" s="570" t="s">
        <v>672</v>
      </c>
      <c r="B18" s="1115"/>
      <c r="C18" s="1115"/>
      <c r="D18" s="482">
        <v>-0.72325242101336951</v>
      </c>
      <c r="E18" s="482">
        <v>-0.91420501545928146</v>
      </c>
      <c r="F18" s="482">
        <v>-0.7955343928625549</v>
      </c>
      <c r="G18" s="482">
        <v>-0.78716407204103644</v>
      </c>
    </row>
    <row r="19" spans="1:7" x14ac:dyDescent="0.25">
      <c r="A19" s="396" t="s">
        <v>673</v>
      </c>
      <c r="B19" s="571"/>
      <c r="C19" s="871"/>
      <c r="D19" s="871"/>
      <c r="E19" s="871"/>
      <c r="F19" s="871"/>
      <c r="G19" s="64" t="s">
        <v>8</v>
      </c>
    </row>
    <row r="22" spans="1:7" ht="14.25" thickBot="1" x14ac:dyDescent="0.3">
      <c r="A22" s="330" t="s">
        <v>1704</v>
      </c>
      <c r="B22" s="54"/>
      <c r="C22" s="54"/>
      <c r="D22" s="54"/>
      <c r="E22" s="54"/>
      <c r="F22" s="54"/>
    </row>
    <row r="23" spans="1:7" ht="14.25" customHeight="1" thickBot="1" x14ac:dyDescent="0.3">
      <c r="A23" s="574"/>
      <c r="B23" s="1111" t="s">
        <v>666</v>
      </c>
      <c r="C23" s="1111"/>
      <c r="D23" s="873">
        <v>2022</v>
      </c>
      <c r="E23" s="873">
        <v>2023</v>
      </c>
      <c r="F23" s="873">
        <v>2024</v>
      </c>
      <c r="G23" s="873">
        <v>2025</v>
      </c>
    </row>
    <row r="24" spans="1:7" x14ac:dyDescent="0.25">
      <c r="A24" s="870" t="s">
        <v>940</v>
      </c>
      <c r="B24" s="1112" t="s">
        <v>210</v>
      </c>
      <c r="C24" s="1112"/>
      <c r="D24" s="481">
        <v>-0.38703511459790252</v>
      </c>
      <c r="E24" s="481">
        <v>-0.34425777539778252</v>
      </c>
      <c r="F24" s="481">
        <v>-0.39608815601754777</v>
      </c>
      <c r="G24" s="481">
        <v>-0.4079916466402983</v>
      </c>
    </row>
    <row r="25" spans="1:7" x14ac:dyDescent="0.25">
      <c r="A25" s="572" t="s">
        <v>941</v>
      </c>
      <c r="B25" s="1113"/>
      <c r="C25" s="1113"/>
      <c r="D25" s="579">
        <v>-2.4470585318973285E-2</v>
      </c>
      <c r="E25" s="579">
        <v>-5.0388134110686822E-2</v>
      </c>
      <c r="F25" s="579">
        <v>-5.6872483724194491E-2</v>
      </c>
      <c r="G25" s="579">
        <v>-5.472145864570447E-2</v>
      </c>
    </row>
    <row r="26" spans="1:7" x14ac:dyDescent="0.25">
      <c r="A26" s="585" t="s">
        <v>1700</v>
      </c>
      <c r="B26" s="874"/>
      <c r="C26" s="874"/>
      <c r="D26" s="579">
        <v>-0.16254635987618263</v>
      </c>
      <c r="E26" s="579">
        <v>-0.11317605667449857</v>
      </c>
      <c r="F26" s="579">
        <v>-0.1658191610441169</v>
      </c>
      <c r="G26" s="579">
        <v>-0.18643186129781292</v>
      </c>
    </row>
    <row r="27" spans="1:7" ht="13.7" customHeight="1" thickBot="1" x14ac:dyDescent="0.3">
      <c r="A27" s="585" t="s">
        <v>1701</v>
      </c>
      <c r="B27" s="874"/>
      <c r="C27" s="874"/>
      <c r="D27" s="579">
        <v>-0.20001816940274658</v>
      </c>
      <c r="E27" s="579">
        <v>-0.18069358461259713</v>
      </c>
      <c r="F27" s="579">
        <v>-0.17339651124923636</v>
      </c>
      <c r="G27" s="579">
        <v>-0.16683832669678092</v>
      </c>
    </row>
    <row r="28" spans="1:7" x14ac:dyDescent="0.25">
      <c r="A28" s="568" t="s">
        <v>674</v>
      </c>
      <c r="B28" s="1110" t="s">
        <v>63</v>
      </c>
      <c r="C28" s="1110"/>
      <c r="D28" s="581">
        <v>-0.18888930588841063</v>
      </c>
      <c r="E28" s="581">
        <v>-0.24077343885059285</v>
      </c>
      <c r="F28" s="581">
        <v>-0.22035473521245838</v>
      </c>
      <c r="G28" s="581">
        <v>-0.20840915606249705</v>
      </c>
    </row>
    <row r="29" spans="1:7" x14ac:dyDescent="0.25">
      <c r="A29" s="572" t="s">
        <v>941</v>
      </c>
      <c r="B29" s="1113"/>
      <c r="C29" s="1113"/>
      <c r="D29" s="579">
        <v>-3.3945653534170298E-2</v>
      </c>
      <c r="E29" s="579">
        <v>-0.10079953527745425</v>
      </c>
      <c r="F29" s="579">
        <v>-8.6033494103895006E-2</v>
      </c>
      <c r="G29" s="579">
        <v>-7.9168198762173805E-2</v>
      </c>
    </row>
    <row r="30" spans="1:7" x14ac:dyDescent="0.25">
      <c r="A30" s="572" t="s">
        <v>942</v>
      </c>
      <c r="B30" s="1113"/>
      <c r="C30" s="1113"/>
      <c r="D30" s="579">
        <v>-0.14555312796913486</v>
      </c>
      <c r="E30" s="579">
        <v>-0.13149063668991809</v>
      </c>
      <c r="F30" s="579">
        <v>-0.12618055982925649</v>
      </c>
      <c r="G30" s="579">
        <v>-0.12140817200939458</v>
      </c>
    </row>
    <row r="31" spans="1:7" ht="14.25" thickBot="1" x14ac:dyDescent="0.3">
      <c r="A31" s="572" t="s">
        <v>943</v>
      </c>
      <c r="B31" s="1113"/>
      <c r="C31" s="1113"/>
      <c r="D31" s="586">
        <v>-9.3905243851054726E-3</v>
      </c>
      <c r="E31" s="586">
        <v>-8.4832668832205225E-3</v>
      </c>
      <c r="F31" s="586">
        <v>-8.1406812793068731E-3</v>
      </c>
      <c r="G31" s="586">
        <v>-7.8327852909286823E-3</v>
      </c>
    </row>
    <row r="32" spans="1:7" ht="13.5" customHeight="1" x14ac:dyDescent="0.25">
      <c r="A32" s="568" t="s">
        <v>676</v>
      </c>
      <c r="B32" s="1110" t="s">
        <v>670</v>
      </c>
      <c r="C32" s="1110"/>
      <c r="D32" s="582">
        <v>-0.14732800052705633</v>
      </c>
      <c r="E32" s="582">
        <v>-0.32917380121090611</v>
      </c>
      <c r="F32" s="582">
        <v>-0.17909150163254875</v>
      </c>
      <c r="G32" s="582">
        <v>-0.17076326933824104</v>
      </c>
    </row>
    <row r="33" spans="1:7" x14ac:dyDescent="0.25">
      <c r="A33" s="572" t="s">
        <v>941</v>
      </c>
      <c r="B33" s="422"/>
      <c r="C33" s="422"/>
      <c r="D33" s="579">
        <v>-3.6849389606427738E-2</v>
      </c>
      <c r="E33" s="579">
        <v>-3.7156253397074263E-2</v>
      </c>
      <c r="F33" s="579">
        <v>-3.1947342526940203E-2</v>
      </c>
      <c r="G33" s="579">
        <v>-3.0739033508824912E-2</v>
      </c>
    </row>
    <row r="34" spans="1:7" x14ac:dyDescent="0.25">
      <c r="A34" s="585" t="s">
        <v>1701</v>
      </c>
      <c r="B34" s="422"/>
      <c r="C34" s="422"/>
      <c r="D34" s="579">
        <v>-9.9539558482118026E-2</v>
      </c>
      <c r="E34" s="579">
        <v>-8.9922628962137541E-2</v>
      </c>
      <c r="F34" s="579">
        <v>-8.6291221560652845E-2</v>
      </c>
      <c r="G34" s="579">
        <v>-8.302752408384402E-2</v>
      </c>
    </row>
    <row r="35" spans="1:7" ht="13.7" customHeight="1" x14ac:dyDescent="0.25">
      <c r="A35" s="585" t="s">
        <v>1702</v>
      </c>
      <c r="B35" s="422"/>
      <c r="C35" s="422"/>
      <c r="D35" s="579">
        <v>-9.3905243851054743E-4</v>
      </c>
      <c r="E35" s="579">
        <v>-0.19209491885169433</v>
      </c>
      <c r="F35" s="579">
        <v>-5.0852937544955693E-2</v>
      </c>
      <c r="G35" s="579">
        <v>-4.6996711745572087E-2</v>
      </c>
    </row>
    <row r="36" spans="1:7" ht="14.25" customHeight="1" thickBot="1" x14ac:dyDescent="0.3">
      <c r="A36" s="886" t="s">
        <v>1703</v>
      </c>
      <c r="B36" s="1114"/>
      <c r="C36" s="1114"/>
      <c r="D36" s="584">
        <v>-0.01</v>
      </c>
      <c r="E36" s="584">
        <v>-0.01</v>
      </c>
      <c r="F36" s="584">
        <v>-0.01</v>
      </c>
      <c r="G36" s="483">
        <v>-0.01</v>
      </c>
    </row>
    <row r="37" spans="1:7" ht="14.25" customHeight="1" thickBot="1" x14ac:dyDescent="0.3">
      <c r="A37" s="570" t="s">
        <v>367</v>
      </c>
      <c r="B37" s="1115"/>
      <c r="C37" s="1115"/>
      <c r="D37" s="482">
        <v>-0.72325242101336951</v>
      </c>
      <c r="E37" s="482">
        <v>-0.91420501545928146</v>
      </c>
      <c r="F37" s="482">
        <v>-0.7955343928625549</v>
      </c>
      <c r="G37" s="482">
        <v>-0.78716407204103644</v>
      </c>
    </row>
    <row r="38" spans="1:7" x14ac:dyDescent="0.25">
      <c r="A38" s="396" t="s">
        <v>675</v>
      </c>
      <c r="B38" s="571"/>
      <c r="C38" s="872"/>
      <c r="D38" s="872"/>
      <c r="E38" s="872"/>
      <c r="G38" s="64" t="s">
        <v>105</v>
      </c>
    </row>
  </sheetData>
  <mergeCells count="20">
    <mergeCell ref="B36:C36"/>
    <mergeCell ref="B37:C37"/>
    <mergeCell ref="B32:C32"/>
    <mergeCell ref="B29:C29"/>
    <mergeCell ref="B30:C30"/>
    <mergeCell ref="B31:C31"/>
    <mergeCell ref="B17:C17"/>
    <mergeCell ref="B12:C12"/>
    <mergeCell ref="B10:C10"/>
    <mergeCell ref="B11:C11"/>
    <mergeCell ref="B28:C28"/>
    <mergeCell ref="B23:C23"/>
    <mergeCell ref="B24:C24"/>
    <mergeCell ref="B25:C25"/>
    <mergeCell ref="B18:C18"/>
    <mergeCell ref="B9:C9"/>
    <mergeCell ref="B4:C4"/>
    <mergeCell ref="B5:C5"/>
    <mergeCell ref="B6:C6"/>
    <mergeCell ref="B13:C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A2:AB58"/>
  <sheetViews>
    <sheetView showGridLines="0" zoomScale="80" zoomScaleNormal="80" workbookViewId="0"/>
  </sheetViews>
  <sheetFormatPr defaultColWidth="9.140625" defaultRowHeight="13.5" x14ac:dyDescent="0.25"/>
  <cols>
    <col min="1" max="1" width="34.5703125" style="14" customWidth="1"/>
    <col min="2" max="7" width="7.5703125" style="14" customWidth="1"/>
    <col min="8" max="8" width="2" style="14" customWidth="1"/>
    <col min="9" max="9" width="2.5703125" style="14" customWidth="1"/>
    <col min="10" max="10" width="28.5703125" style="14" customWidth="1"/>
    <col min="11" max="16" width="8.42578125" style="14" customWidth="1"/>
    <col min="17" max="16384" width="9.140625" style="14"/>
  </cols>
  <sheetData>
    <row r="2" spans="1:16" x14ac:dyDescent="0.25">
      <c r="A2" s="32"/>
    </row>
    <row r="3" spans="1:16" x14ac:dyDescent="0.25">
      <c r="A3" s="685" t="s">
        <v>1586</v>
      </c>
      <c r="B3" s="54"/>
      <c r="C3" s="54"/>
      <c r="D3" s="54"/>
      <c r="E3" s="54"/>
      <c r="F3" s="54"/>
      <c r="G3" s="54"/>
      <c r="H3" s="54"/>
      <c r="I3" s="54"/>
      <c r="J3" s="685" t="s">
        <v>1590</v>
      </c>
      <c r="K3" s="54"/>
      <c r="L3" s="54"/>
      <c r="M3" s="54"/>
      <c r="N3" s="54"/>
      <c r="O3" s="54"/>
      <c r="P3" s="54"/>
    </row>
    <row r="4" spans="1:16" x14ac:dyDescent="0.25">
      <c r="A4" s="54"/>
      <c r="B4" s="54"/>
      <c r="C4" s="54"/>
      <c r="D4" s="54"/>
      <c r="E4" s="54"/>
      <c r="F4" s="54"/>
      <c r="G4" s="54"/>
      <c r="H4" s="54"/>
      <c r="I4" s="54"/>
      <c r="J4" s="54"/>
      <c r="K4" s="54"/>
      <c r="L4" s="54"/>
      <c r="M4" s="54"/>
      <c r="N4" s="54"/>
      <c r="O4" s="54"/>
      <c r="P4" s="54"/>
    </row>
    <row r="18" spans="1:28" ht="14.25" customHeight="1" thickBot="1" x14ac:dyDescent="0.3">
      <c r="A18" s="1069" t="s">
        <v>350</v>
      </c>
      <c r="B18" s="1069"/>
      <c r="C18" s="1069"/>
      <c r="D18" s="1069"/>
      <c r="E18" s="1069"/>
      <c r="F18" s="1069"/>
      <c r="G18" s="1069"/>
    </row>
    <row r="19" spans="1:28" ht="14.25" thickBot="1" x14ac:dyDescent="0.3">
      <c r="A19" s="451"/>
      <c r="B19" s="133">
        <v>2020</v>
      </c>
      <c r="C19" s="133">
        <v>2021</v>
      </c>
      <c r="D19" s="133">
        <v>2022</v>
      </c>
      <c r="E19" s="133">
        <v>2023</v>
      </c>
      <c r="F19" s="133">
        <v>2024</v>
      </c>
      <c r="G19" s="133">
        <v>2025</v>
      </c>
      <c r="J19" s="859"/>
      <c r="K19" s="860">
        <v>2008</v>
      </c>
      <c r="L19" s="860">
        <v>2009</v>
      </c>
      <c r="M19" s="860">
        <v>2010</v>
      </c>
      <c r="N19" s="860">
        <v>2011</v>
      </c>
      <c r="O19" s="860">
        <v>2012</v>
      </c>
      <c r="P19" s="860">
        <v>2013</v>
      </c>
      <c r="Q19" s="860">
        <v>2014</v>
      </c>
      <c r="R19" s="860">
        <v>2015</v>
      </c>
      <c r="S19" s="860">
        <v>2016</v>
      </c>
      <c r="T19" s="860">
        <v>2017</v>
      </c>
      <c r="U19" s="860">
        <v>2018</v>
      </c>
      <c r="V19" s="860">
        <v>2019</v>
      </c>
      <c r="W19" s="860">
        <v>2020</v>
      </c>
      <c r="X19" s="860">
        <v>2021</v>
      </c>
      <c r="Y19" s="860">
        <v>2022</v>
      </c>
      <c r="Z19" s="860">
        <v>2023</v>
      </c>
      <c r="AA19" s="860">
        <v>2024</v>
      </c>
      <c r="AB19" s="860">
        <v>2025</v>
      </c>
    </row>
    <row r="20" spans="1:28" x14ac:dyDescent="0.25">
      <c r="A20" s="140" t="s">
        <v>65</v>
      </c>
      <c r="B20" s="48">
        <f>'Tab 9'!B5</f>
        <v>-5.4682611293555974</v>
      </c>
      <c r="C20" s="48">
        <f>'Tab 9'!C5</f>
        <v>-6.1501129465261242</v>
      </c>
      <c r="D20" s="48">
        <f>'Tab 9'!D5</f>
        <v>-5.0704446148469824</v>
      </c>
      <c r="E20" s="48">
        <f>'Tab 9'!E5</f>
        <v>-2.3982502431889445</v>
      </c>
      <c r="F20" s="48">
        <f>'Tab 9'!F5</f>
        <v>-2.3237522428639967</v>
      </c>
      <c r="G20" s="48">
        <f>'Tab 9'!G5</f>
        <v>-2.0243031070047324</v>
      </c>
      <c r="J20" s="14" t="s">
        <v>454</v>
      </c>
      <c r="K20" s="122">
        <v>28.598844266178187</v>
      </c>
      <c r="L20" s="122">
        <v>36.360888192511553</v>
      </c>
      <c r="M20" s="122">
        <v>41.015691430321638</v>
      </c>
      <c r="N20" s="122">
        <v>43.502305229419441</v>
      </c>
      <c r="O20" s="122">
        <v>51.845561326410049</v>
      </c>
      <c r="P20" s="122">
        <v>54.794008379682587</v>
      </c>
      <c r="Q20" s="122">
        <v>53.561788094018638</v>
      </c>
      <c r="R20" s="122">
        <v>51.923690653091235</v>
      </c>
      <c r="S20" s="122">
        <v>52.412725889252222</v>
      </c>
      <c r="T20" s="122">
        <v>51.599917885306233</v>
      </c>
      <c r="U20" s="122">
        <v>49.629580785317003</v>
      </c>
      <c r="V20" s="122">
        <v>48.142494378377911</v>
      </c>
      <c r="W20" s="122">
        <v>59.744350879996823</v>
      </c>
      <c r="X20" s="122">
        <v>63.074366211029421</v>
      </c>
      <c r="Y20" s="122">
        <v>61.597419227432063</v>
      </c>
      <c r="Z20" s="122">
        <v>58.019477974885667</v>
      </c>
      <c r="AA20" s="122">
        <v>58.167417455327389</v>
      </c>
      <c r="AB20" s="122">
        <v>57.279923815567514</v>
      </c>
    </row>
    <row r="21" spans="1:28" x14ac:dyDescent="0.25">
      <c r="A21" s="140" t="s">
        <v>819</v>
      </c>
      <c r="B21" s="48">
        <v>-1.2033255243057102</v>
      </c>
      <c r="C21" s="48">
        <v>-0.59199843483403747</v>
      </c>
      <c r="D21" s="48">
        <v>-0.33542875066051131</v>
      </c>
      <c r="E21" s="48">
        <v>0.59453602758345592</v>
      </c>
      <c r="F21" s="48">
        <v>0.17527910866542679</v>
      </c>
      <c r="G21" s="48">
        <v>-2.5271755475309167E-2</v>
      </c>
      <c r="H21" s="858"/>
      <c r="J21" s="14" t="s">
        <v>830</v>
      </c>
      <c r="K21" s="122">
        <v>22.598307807313471</v>
      </c>
      <c r="L21" s="122">
        <v>31.683494130065476</v>
      </c>
      <c r="M21" s="122">
        <v>37.068734443693771</v>
      </c>
      <c r="N21" s="122">
        <v>40.927685019601448</v>
      </c>
      <c r="O21" s="122">
        <v>45.136737716228204</v>
      </c>
      <c r="P21" s="122">
        <v>47.881345190081426</v>
      </c>
      <c r="Q21" s="122">
        <v>49.543867162149482</v>
      </c>
      <c r="R21" s="122">
        <v>47.484021642515039</v>
      </c>
      <c r="S21" s="122">
        <v>47.052183451906302</v>
      </c>
      <c r="T21" s="122">
        <v>45.864679034753259</v>
      </c>
      <c r="U21" s="122">
        <v>43.562043692126409</v>
      </c>
      <c r="V21" s="122">
        <v>43.250632365697648</v>
      </c>
      <c r="W21" s="122">
        <v>49.636970882029203</v>
      </c>
      <c r="X21" s="122">
        <v>51.529128021188178</v>
      </c>
      <c r="Y21" s="122">
        <v>51.859643664998089</v>
      </c>
      <c r="Z21" s="122">
        <v>50.03204844228609</v>
      </c>
      <c r="AA21" s="122">
        <v>50.794619432125963</v>
      </c>
      <c r="AB21" s="122">
        <v>51.595390781669536</v>
      </c>
    </row>
    <row r="22" spans="1:28" x14ac:dyDescent="0.25">
      <c r="A22" s="140" t="s">
        <v>1012</v>
      </c>
      <c r="B22" s="48">
        <v>-1.9214873763433484</v>
      </c>
      <c r="C22" s="48">
        <v>-3.0855094667506555</v>
      </c>
      <c r="D22" s="48">
        <v>-0.97096369967021812</v>
      </c>
      <c r="E22" s="48">
        <v>0</v>
      </c>
      <c r="F22" s="48">
        <v>0</v>
      </c>
      <c r="G22" s="48">
        <v>0</v>
      </c>
      <c r="J22" s="14" t="s">
        <v>451</v>
      </c>
      <c r="K22" s="122">
        <f>K20-K21</f>
        <v>6.0005364588647154</v>
      </c>
      <c r="L22" s="122">
        <f t="shared" ref="L22:U22" si="0">L20-L21</f>
        <v>4.6773940624460764</v>
      </c>
      <c r="M22" s="122">
        <f t="shared" si="0"/>
        <v>3.9469569866278675</v>
      </c>
      <c r="N22" s="122">
        <f t="shared" si="0"/>
        <v>2.5746202098179936</v>
      </c>
      <c r="O22" s="122">
        <f t="shared" si="0"/>
        <v>6.7088236101818453</v>
      </c>
      <c r="P22" s="122">
        <f t="shared" si="0"/>
        <v>6.9126631896011617</v>
      </c>
      <c r="Q22" s="122">
        <f t="shared" si="0"/>
        <v>4.0179209318691562</v>
      </c>
      <c r="R22" s="122">
        <f t="shared" si="0"/>
        <v>4.4396690105761962</v>
      </c>
      <c r="S22" s="122">
        <f t="shared" si="0"/>
        <v>5.3605424373459201</v>
      </c>
      <c r="T22" s="122">
        <f t="shared" si="0"/>
        <v>5.7352388505529746</v>
      </c>
      <c r="U22" s="122">
        <f t="shared" si="0"/>
        <v>6.0675370931905945</v>
      </c>
      <c r="V22" s="122">
        <f>V20-V21</f>
        <v>4.8918620126802637</v>
      </c>
      <c r="W22" s="122">
        <f t="shared" ref="W22:AB22" si="1">W20-W21</f>
        <v>10.10737999796762</v>
      </c>
      <c r="X22" s="122">
        <f t="shared" si="1"/>
        <v>11.545238189841243</v>
      </c>
      <c r="Y22" s="122">
        <f t="shared" si="1"/>
        <v>9.7377755624339741</v>
      </c>
      <c r="Z22" s="122">
        <f t="shared" si="1"/>
        <v>7.9874295325995774</v>
      </c>
      <c r="AA22" s="122">
        <f t="shared" si="1"/>
        <v>7.3727980232014261</v>
      </c>
      <c r="AB22" s="122">
        <f t="shared" si="1"/>
        <v>5.6845330338979778</v>
      </c>
    </row>
    <row r="23" spans="1:28" x14ac:dyDescent="0.25">
      <c r="A23" s="140" t="s">
        <v>1013</v>
      </c>
      <c r="B23" s="48">
        <v>7.7107489132215212E-2</v>
      </c>
      <c r="C23" s="48">
        <v>-0.40901949928002779</v>
      </c>
      <c r="D23" s="48">
        <v>0</v>
      </c>
      <c r="E23" s="48">
        <v>0</v>
      </c>
      <c r="F23" s="48">
        <v>0</v>
      </c>
      <c r="G23" s="48">
        <v>0</v>
      </c>
      <c r="J23" s="14" t="s">
        <v>1205</v>
      </c>
      <c r="K23" s="122"/>
      <c r="L23" s="122"/>
      <c r="M23" s="122"/>
      <c r="N23" s="122"/>
      <c r="O23" s="122">
        <f>P23</f>
        <v>60</v>
      </c>
      <c r="P23" s="122">
        <f t="shared" ref="P23:R23" si="2">Q23</f>
        <v>60</v>
      </c>
      <c r="Q23" s="122">
        <f t="shared" si="2"/>
        <v>60</v>
      </c>
      <c r="R23" s="122">
        <f t="shared" si="2"/>
        <v>60</v>
      </c>
      <c r="S23" s="122">
        <f>T23</f>
        <v>60</v>
      </c>
      <c r="T23" s="122">
        <f>U23+1</f>
        <v>60</v>
      </c>
      <c r="U23" s="122">
        <f>V23+1</f>
        <v>59</v>
      </c>
      <c r="V23" s="122">
        <v>58</v>
      </c>
      <c r="W23" s="122">
        <f>V23-1</f>
        <v>57</v>
      </c>
      <c r="X23" s="122">
        <f t="shared" ref="X23:AB23" si="3">W23-1</f>
        <v>56</v>
      </c>
      <c r="Y23" s="122">
        <f t="shared" si="3"/>
        <v>55</v>
      </c>
      <c r="Z23" s="122">
        <f t="shared" si="3"/>
        <v>54</v>
      </c>
      <c r="AA23" s="122">
        <f t="shared" si="3"/>
        <v>53</v>
      </c>
      <c r="AB23" s="122">
        <f t="shared" si="3"/>
        <v>52</v>
      </c>
    </row>
    <row r="24" spans="1:28" ht="14.25" thickBot="1" x14ac:dyDescent="0.3">
      <c r="A24" s="1" t="s">
        <v>66</v>
      </c>
      <c r="B24" s="49">
        <f>'Tab 9'!B8</f>
        <v>-2.420555717838754</v>
      </c>
      <c r="C24" s="49">
        <f>'Tab 9'!C8</f>
        <v>-2.0635855456614034</v>
      </c>
      <c r="D24" s="49">
        <f>'Tab 9'!D8</f>
        <v>-3.7640521645162535</v>
      </c>
      <c r="E24" s="49">
        <f>'Tab 9'!E8</f>
        <v>-2.9927862707724007</v>
      </c>
      <c r="F24" s="49">
        <f>'Tab 9'!F8</f>
        <v>-2.4990313515294234</v>
      </c>
      <c r="G24" s="49">
        <f>'Tab 9'!G8</f>
        <v>-1.9990313515294234</v>
      </c>
      <c r="J24" s="861" t="s">
        <v>1201</v>
      </c>
      <c r="K24" s="862"/>
      <c r="L24" s="862"/>
      <c r="M24" s="862"/>
      <c r="N24" s="862"/>
      <c r="O24" s="862"/>
      <c r="P24" s="862"/>
      <c r="Q24" s="862"/>
      <c r="R24" s="862"/>
      <c r="S24" s="862"/>
      <c r="T24" s="862"/>
      <c r="U24" s="862"/>
      <c r="V24" s="862"/>
      <c r="W24" s="862"/>
      <c r="X24" s="862"/>
      <c r="Y24" s="862">
        <v>61.597419227432063</v>
      </c>
      <c r="Z24" s="862">
        <v>57.139444386167561</v>
      </c>
      <c r="AA24" s="862">
        <v>56.415801774462061</v>
      </c>
      <c r="AB24" s="862">
        <v>54.145798426782001</v>
      </c>
    </row>
    <row r="25" spans="1:28" ht="14.25" thickBot="1" x14ac:dyDescent="0.3">
      <c r="A25" s="438" t="s">
        <v>465</v>
      </c>
      <c r="B25" s="141">
        <f>'Tab 9'!B9</f>
        <v>-0.42181565091873563</v>
      </c>
      <c r="C25" s="141">
        <f>'Tab 9'!C9</f>
        <v>0.35697017217735061</v>
      </c>
      <c r="D25" s="141">
        <f>'Tab 9'!D9</f>
        <v>-1.7004666188548501</v>
      </c>
      <c r="E25" s="141">
        <f>'Tab 9'!E9</f>
        <v>0.77126589374385279</v>
      </c>
      <c r="F25" s="141">
        <f>'Tab 9'!F9</f>
        <v>0.49375491924297732</v>
      </c>
      <c r="G25" s="141">
        <f>'Tab 9'!G9</f>
        <v>0.5</v>
      </c>
      <c r="J25" s="484"/>
      <c r="K25" s="122"/>
      <c r="L25" s="122"/>
      <c r="M25" s="122"/>
      <c r="N25" s="122"/>
      <c r="O25" s="122"/>
      <c r="P25" s="122"/>
      <c r="Q25" s="122"/>
      <c r="R25" s="122"/>
      <c r="S25" s="122"/>
      <c r="T25" s="122"/>
      <c r="U25" s="122"/>
      <c r="V25" s="122"/>
      <c r="W25" s="122"/>
      <c r="X25" s="122"/>
      <c r="Y25" s="122"/>
      <c r="Z25" s="122"/>
      <c r="AA25" s="1068" t="s">
        <v>8</v>
      </c>
      <c r="AB25" s="1068"/>
    </row>
    <row r="26" spans="1:28" ht="14.25" thickBot="1" x14ac:dyDescent="0.3">
      <c r="A26" s="4"/>
      <c r="B26" s="49"/>
      <c r="C26" s="49"/>
      <c r="D26" s="142"/>
      <c r="E26" s="49"/>
      <c r="F26" s="49"/>
      <c r="G26" s="49"/>
    </row>
    <row r="27" spans="1:28" x14ac:dyDescent="0.25">
      <c r="A27" s="58"/>
      <c r="B27" s="143"/>
      <c r="C27" s="143"/>
      <c r="D27" s="144"/>
      <c r="E27" s="143"/>
      <c r="F27" s="143"/>
      <c r="G27" s="143"/>
    </row>
    <row r="28" spans="1:28" x14ac:dyDescent="0.25">
      <c r="A28" s="60"/>
      <c r="B28" s="145"/>
      <c r="C28" s="145"/>
      <c r="D28" s="146"/>
      <c r="E28" s="145"/>
      <c r="F28" s="145"/>
      <c r="G28" s="145"/>
    </row>
    <row r="29" spans="1:28" x14ac:dyDescent="0.25">
      <c r="A29" s="446"/>
      <c r="B29" s="15"/>
      <c r="C29" s="15"/>
      <c r="D29" s="19"/>
      <c r="E29" s="15"/>
      <c r="F29" s="1070" t="s">
        <v>1585</v>
      </c>
      <c r="G29" s="1070"/>
    </row>
    <row r="30" spans="1:28" x14ac:dyDescent="0.25">
      <c r="A30" s="446"/>
      <c r="B30" s="15"/>
      <c r="C30" s="15"/>
      <c r="D30" s="19"/>
      <c r="E30" s="15"/>
      <c r="F30" s="15"/>
      <c r="G30" s="15"/>
    </row>
    <row r="33" spans="1:10" x14ac:dyDescent="0.25">
      <c r="B33" s="54"/>
      <c r="C33" s="54"/>
      <c r="D33" s="54"/>
      <c r="E33" s="54"/>
      <c r="F33" s="15"/>
      <c r="G33" s="15"/>
      <c r="J33" s="685" t="s">
        <v>1591</v>
      </c>
    </row>
    <row r="34" spans="1:10" x14ac:dyDescent="0.25">
      <c r="A34" s="685" t="s">
        <v>1589</v>
      </c>
      <c r="B34" s="15"/>
      <c r="C34" s="15"/>
      <c r="D34" s="19"/>
      <c r="E34" s="15"/>
      <c r="F34" s="15"/>
      <c r="G34" s="15"/>
    </row>
    <row r="35" spans="1:10" x14ac:dyDescent="0.25">
      <c r="A35" s="446"/>
      <c r="B35" s="15"/>
      <c r="C35" s="15"/>
      <c r="D35" s="19"/>
      <c r="E35" s="15"/>
      <c r="F35" s="15"/>
      <c r="G35" s="15"/>
    </row>
    <row r="36" spans="1:10" x14ac:dyDescent="0.25">
      <c r="A36" s="446"/>
      <c r="B36" s="15"/>
      <c r="C36" s="15"/>
      <c r="D36" s="19"/>
      <c r="E36" s="15"/>
      <c r="F36" s="15"/>
      <c r="G36" s="15"/>
    </row>
    <row r="37" spans="1:10" x14ac:dyDescent="0.25">
      <c r="A37" s="446"/>
      <c r="B37" s="15"/>
      <c r="C37" s="15"/>
      <c r="D37" s="19"/>
      <c r="E37" s="15"/>
      <c r="F37" s="15"/>
      <c r="G37" s="15"/>
    </row>
    <row r="38" spans="1:10" x14ac:dyDescent="0.25">
      <c r="A38" s="446"/>
      <c r="B38" s="15"/>
      <c r="C38" s="15"/>
      <c r="D38" s="19"/>
      <c r="E38" s="15"/>
      <c r="F38" s="15"/>
      <c r="G38" s="15"/>
    </row>
    <row r="39" spans="1:10" x14ac:dyDescent="0.25">
      <c r="A39" s="446"/>
      <c r="B39" s="15"/>
      <c r="C39" s="15"/>
      <c r="D39" s="19"/>
      <c r="E39" s="15"/>
      <c r="F39" s="15"/>
      <c r="G39" s="15"/>
    </row>
    <row r="40" spans="1:10" x14ac:dyDescent="0.25">
      <c r="A40" s="446"/>
      <c r="B40" s="15"/>
      <c r="C40" s="15"/>
      <c r="D40" s="19"/>
      <c r="E40" s="15"/>
      <c r="F40" s="15"/>
      <c r="G40" s="15"/>
    </row>
    <row r="41" spans="1:10" x14ac:dyDescent="0.25">
      <c r="A41" s="446"/>
      <c r="B41" s="15"/>
      <c r="C41" s="15"/>
      <c r="D41" s="19"/>
      <c r="E41" s="15"/>
      <c r="F41" s="15"/>
      <c r="G41" s="15"/>
    </row>
    <row r="42" spans="1:10" x14ac:dyDescent="0.25">
      <c r="A42" s="446"/>
      <c r="B42" s="15"/>
      <c r="C42" s="15"/>
      <c r="D42" s="19"/>
      <c r="E42" s="15"/>
      <c r="F42" s="15"/>
      <c r="G42" s="15"/>
    </row>
    <row r="43" spans="1:10" x14ac:dyDescent="0.25">
      <c r="A43" s="446"/>
      <c r="B43" s="15"/>
      <c r="C43" s="15"/>
      <c r="D43" s="19"/>
      <c r="E43" s="15"/>
      <c r="F43" s="15"/>
      <c r="G43" s="15"/>
    </row>
    <row r="44" spans="1:10" ht="14.25" customHeight="1" x14ac:dyDescent="0.25">
      <c r="A44" s="446"/>
      <c r="B44" s="15"/>
      <c r="C44" s="15"/>
      <c r="D44" s="19"/>
      <c r="E44" s="15"/>
      <c r="F44" s="15"/>
      <c r="G44" s="15"/>
    </row>
    <row r="45" spans="1:10" ht="15.75" customHeight="1" x14ac:dyDescent="0.25">
      <c r="A45" s="446"/>
      <c r="B45" s="15"/>
      <c r="C45" s="15"/>
      <c r="D45" s="19"/>
      <c r="E45" s="15"/>
      <c r="F45" s="15"/>
      <c r="G45" s="15"/>
    </row>
    <row r="46" spans="1:10" x14ac:dyDescent="0.25">
      <c r="A46" s="446"/>
      <c r="B46" s="15"/>
      <c r="C46" s="15"/>
      <c r="D46" s="15"/>
      <c r="E46" s="15"/>
      <c r="F46" s="15"/>
      <c r="G46" s="15"/>
    </row>
    <row r="47" spans="1:10" x14ac:dyDescent="0.25">
      <c r="A47" s="446"/>
      <c r="B47" s="15"/>
      <c r="C47" s="15"/>
      <c r="D47" s="15"/>
      <c r="E47" s="15"/>
      <c r="F47" s="15"/>
      <c r="G47" s="15"/>
    </row>
    <row r="48" spans="1:10" x14ac:dyDescent="0.25">
      <c r="A48" s="446"/>
      <c r="B48" s="15"/>
      <c r="C48" s="15"/>
      <c r="D48" s="15"/>
      <c r="E48" s="15"/>
      <c r="F48" s="15"/>
      <c r="G48" s="15"/>
      <c r="H48" s="54"/>
      <c r="I48" s="54"/>
    </row>
    <row r="49" spans="1:28" ht="14.25" thickBot="1" x14ac:dyDescent="0.3">
      <c r="A49" s="429" t="s">
        <v>156</v>
      </c>
      <c r="B49" s="429"/>
      <c r="C49" s="429"/>
      <c r="D49" s="429"/>
      <c r="E49" s="429"/>
      <c r="F49" s="429"/>
      <c r="G49" s="429"/>
      <c r="H49" s="54"/>
      <c r="I49" s="54"/>
    </row>
    <row r="50" spans="1:28" ht="14.25" thickBot="1" x14ac:dyDescent="0.3">
      <c r="A50" s="451"/>
      <c r="B50" s="111">
        <f t="shared" ref="B50:G51" si="4">B19</f>
        <v>2020</v>
      </c>
      <c r="C50" s="111">
        <f t="shared" si="4"/>
        <v>2021</v>
      </c>
      <c r="D50" s="111">
        <f t="shared" si="4"/>
        <v>2022</v>
      </c>
      <c r="E50" s="111">
        <f t="shared" si="4"/>
        <v>2023</v>
      </c>
      <c r="F50" s="111">
        <f t="shared" si="4"/>
        <v>2024</v>
      </c>
      <c r="G50" s="111">
        <f t="shared" si="4"/>
        <v>2025</v>
      </c>
      <c r="H50" s="54"/>
      <c r="I50" s="54"/>
      <c r="J50" s="859"/>
      <c r="K50" s="860">
        <v>2008</v>
      </c>
      <c r="L50" s="860">
        <v>2009</v>
      </c>
      <c r="M50" s="860">
        <v>2010</v>
      </c>
      <c r="N50" s="860">
        <v>2011</v>
      </c>
      <c r="O50" s="860">
        <v>2012</v>
      </c>
      <c r="P50" s="860">
        <v>2013</v>
      </c>
      <c r="Q50" s="860">
        <v>2014</v>
      </c>
      <c r="R50" s="860">
        <v>2015</v>
      </c>
      <c r="S50" s="860">
        <v>2016</v>
      </c>
      <c r="T50" s="860">
        <v>2017</v>
      </c>
      <c r="U50" s="860">
        <v>2018</v>
      </c>
      <c r="V50" s="860">
        <v>2019</v>
      </c>
      <c r="W50" s="860">
        <v>2020</v>
      </c>
      <c r="X50" s="860">
        <v>2021</v>
      </c>
      <c r="Y50" s="860">
        <v>2022</v>
      </c>
      <c r="Z50" s="860">
        <v>2023</v>
      </c>
      <c r="AA50" s="860">
        <v>2024</v>
      </c>
      <c r="AB50" s="860">
        <v>2025</v>
      </c>
    </row>
    <row r="51" spans="1:28" x14ac:dyDescent="0.25">
      <c r="A51" s="140" t="s">
        <v>475</v>
      </c>
      <c r="B51" s="48">
        <f t="shared" si="4"/>
        <v>-5.4682611293555974</v>
      </c>
      <c r="C51" s="48">
        <f t="shared" ref="C51:G51" si="5">C20</f>
        <v>-6.1501129465261242</v>
      </c>
      <c r="D51" s="48">
        <f t="shared" si="5"/>
        <v>-5.0704446148469824</v>
      </c>
      <c r="E51" s="48">
        <f t="shared" si="5"/>
        <v>-2.3982502431889445</v>
      </c>
      <c r="F51" s="48">
        <f t="shared" si="5"/>
        <v>-2.3237522428639967</v>
      </c>
      <c r="G51" s="48">
        <f t="shared" si="5"/>
        <v>-2.0243031070047324</v>
      </c>
      <c r="H51" s="54"/>
      <c r="I51" s="54"/>
      <c r="J51" s="14" t="s">
        <v>157</v>
      </c>
      <c r="K51" s="122">
        <v>28.598844266178187</v>
      </c>
      <c r="L51" s="122">
        <v>36.360888192511553</v>
      </c>
      <c r="M51" s="122">
        <v>41.015691430321638</v>
      </c>
      <c r="N51" s="122">
        <v>43.502305229419441</v>
      </c>
      <c r="O51" s="122">
        <v>51.845561326410049</v>
      </c>
      <c r="P51" s="122">
        <v>54.794008379682587</v>
      </c>
      <c r="Q51" s="122">
        <v>53.561788094018638</v>
      </c>
      <c r="R51" s="122">
        <v>51.923690653091235</v>
      </c>
      <c r="S51" s="122">
        <v>52.412725889252222</v>
      </c>
      <c r="T51" s="122">
        <v>51.599917885306233</v>
      </c>
      <c r="U51" s="122">
        <v>49.629580785317003</v>
      </c>
      <c r="V51" s="122">
        <v>48.142494378377911</v>
      </c>
      <c r="W51" s="122">
        <v>59.744350879996823</v>
      </c>
      <c r="X51" s="122">
        <v>63.074366211029421</v>
      </c>
      <c r="Y51" s="122">
        <v>61.597419227432063</v>
      </c>
      <c r="Z51" s="122">
        <v>58.019477974885667</v>
      </c>
      <c r="AA51" s="122">
        <v>58.167417455327389</v>
      </c>
      <c r="AB51" s="122">
        <v>57.279923815567514</v>
      </c>
    </row>
    <row r="52" spans="1:28" x14ac:dyDescent="0.25">
      <c r="A52" s="14" t="s">
        <v>820</v>
      </c>
      <c r="B52" s="319">
        <f t="shared" ref="B52:G52" si="6">B21</f>
        <v>-1.2033255243057102</v>
      </c>
      <c r="C52" s="319">
        <f t="shared" si="6"/>
        <v>-0.59199843483403747</v>
      </c>
      <c r="D52" s="319">
        <f t="shared" si="6"/>
        <v>-0.33542875066051131</v>
      </c>
      <c r="E52" s="319">
        <f t="shared" si="6"/>
        <v>0.59453602758345592</v>
      </c>
      <c r="F52" s="319">
        <f t="shared" si="6"/>
        <v>0.17527910866542679</v>
      </c>
      <c r="G52" s="319">
        <f t="shared" si="6"/>
        <v>-2.5271755475309167E-2</v>
      </c>
      <c r="H52" s="54"/>
      <c r="I52" s="54"/>
      <c r="J52" s="14" t="s">
        <v>159</v>
      </c>
      <c r="K52" s="122">
        <v>22.598307807313471</v>
      </c>
      <c r="L52" s="122">
        <v>31.683494130065476</v>
      </c>
      <c r="M52" s="122">
        <v>37.068734443693771</v>
      </c>
      <c r="N52" s="122">
        <v>40.927685019601448</v>
      </c>
      <c r="O52" s="122">
        <v>45.136737716228204</v>
      </c>
      <c r="P52" s="122">
        <v>47.881345190081426</v>
      </c>
      <c r="Q52" s="122">
        <v>49.543867162149482</v>
      </c>
      <c r="R52" s="122">
        <v>47.484021642515039</v>
      </c>
      <c r="S52" s="122">
        <v>47.052183451906302</v>
      </c>
      <c r="T52" s="122">
        <v>45.864679034753259</v>
      </c>
      <c r="U52" s="122">
        <v>43.562043692126409</v>
      </c>
      <c r="V52" s="122">
        <v>43.250632365697648</v>
      </c>
      <c r="W52" s="122">
        <v>49.636970882029203</v>
      </c>
      <c r="X52" s="122">
        <v>51.529128021188178</v>
      </c>
      <c r="Y52" s="122">
        <v>51.859643664998089</v>
      </c>
      <c r="Z52" s="122">
        <v>50.03204844228609</v>
      </c>
      <c r="AA52" s="122">
        <v>50.794619432125963</v>
      </c>
      <c r="AB52" s="122">
        <v>51.595390781669536</v>
      </c>
    </row>
    <row r="53" spans="1:28" x14ac:dyDescent="0.25">
      <c r="A53" s="14" t="s">
        <v>1588</v>
      </c>
      <c r="B53" s="319">
        <f t="shared" ref="B53:G53" si="7">B22</f>
        <v>-1.9214873763433484</v>
      </c>
      <c r="C53" s="319">
        <f t="shared" si="7"/>
        <v>-3.0855094667506555</v>
      </c>
      <c r="D53" s="319">
        <f t="shared" si="7"/>
        <v>-0.97096369967021812</v>
      </c>
      <c r="E53" s="319">
        <f t="shared" si="7"/>
        <v>0</v>
      </c>
      <c r="F53" s="319">
        <f t="shared" si="7"/>
        <v>0</v>
      </c>
      <c r="G53" s="319">
        <f t="shared" si="7"/>
        <v>0</v>
      </c>
      <c r="H53" s="54"/>
      <c r="I53" s="54"/>
      <c r="J53" s="14" t="s">
        <v>831</v>
      </c>
      <c r="K53" s="122">
        <f>K51-K52</f>
        <v>6.0005364588647154</v>
      </c>
      <c r="L53" s="122">
        <f t="shared" ref="L53:U53" si="8">L51-L52</f>
        <v>4.6773940624460764</v>
      </c>
      <c r="M53" s="122">
        <f t="shared" si="8"/>
        <v>3.9469569866278675</v>
      </c>
      <c r="N53" s="122">
        <f t="shared" si="8"/>
        <v>2.5746202098179936</v>
      </c>
      <c r="O53" s="122">
        <f t="shared" si="8"/>
        <v>6.7088236101818453</v>
      </c>
      <c r="P53" s="122">
        <f t="shared" si="8"/>
        <v>6.9126631896011617</v>
      </c>
      <c r="Q53" s="122">
        <f t="shared" si="8"/>
        <v>4.0179209318691562</v>
      </c>
      <c r="R53" s="122">
        <f t="shared" si="8"/>
        <v>4.4396690105761962</v>
      </c>
      <c r="S53" s="122">
        <f t="shared" si="8"/>
        <v>5.3605424373459201</v>
      </c>
      <c r="T53" s="122">
        <f t="shared" si="8"/>
        <v>5.7352388505529746</v>
      </c>
      <c r="U53" s="122">
        <f t="shared" si="8"/>
        <v>6.0675370931905945</v>
      </c>
      <c r="V53" s="122">
        <f>V51-V52</f>
        <v>4.8918620126802637</v>
      </c>
      <c r="W53" s="122">
        <f t="shared" ref="W53:AB53" si="9">W51-W52</f>
        <v>10.10737999796762</v>
      </c>
      <c r="X53" s="122">
        <f t="shared" si="9"/>
        <v>11.545238189841243</v>
      </c>
      <c r="Y53" s="122">
        <f t="shared" si="9"/>
        <v>9.7377755624339741</v>
      </c>
      <c r="Z53" s="122">
        <f t="shared" si="9"/>
        <v>7.9874295325995774</v>
      </c>
      <c r="AA53" s="122">
        <f t="shared" si="9"/>
        <v>7.3727980232014261</v>
      </c>
      <c r="AB53" s="122">
        <f t="shared" si="9"/>
        <v>5.6845330338979778</v>
      </c>
    </row>
    <row r="54" spans="1:28" x14ac:dyDescent="0.25">
      <c r="A54" s="14" t="s">
        <v>1587</v>
      </c>
      <c r="B54" s="319">
        <f t="shared" ref="B54:G54" si="10">B23</f>
        <v>7.7107489132215212E-2</v>
      </c>
      <c r="C54" s="319">
        <f t="shared" si="10"/>
        <v>-0.40901949928002779</v>
      </c>
      <c r="D54" s="319">
        <f t="shared" si="10"/>
        <v>0</v>
      </c>
      <c r="E54" s="319">
        <f t="shared" si="10"/>
        <v>0</v>
      </c>
      <c r="F54" s="319">
        <f t="shared" si="10"/>
        <v>0</v>
      </c>
      <c r="G54" s="319">
        <f t="shared" si="10"/>
        <v>0</v>
      </c>
      <c r="H54" s="54"/>
      <c r="I54" s="54"/>
      <c r="J54" s="14" t="s">
        <v>1206</v>
      </c>
      <c r="K54" s="122"/>
      <c r="L54" s="122"/>
      <c r="M54" s="122"/>
      <c r="N54" s="122"/>
      <c r="O54" s="122">
        <f>P54</f>
        <v>60</v>
      </c>
      <c r="P54" s="122">
        <f t="shared" ref="P54" si="11">Q54</f>
        <v>60</v>
      </c>
      <c r="Q54" s="122">
        <f t="shared" ref="Q54" si="12">R54</f>
        <v>60</v>
      </c>
      <c r="R54" s="122">
        <f t="shared" ref="R54" si="13">S54</f>
        <v>60</v>
      </c>
      <c r="S54" s="122">
        <f>T54</f>
        <v>60</v>
      </c>
      <c r="T54" s="122">
        <f>U54+1</f>
        <v>60</v>
      </c>
      <c r="U54" s="122">
        <f>V54+1</f>
        <v>59</v>
      </c>
      <c r="V54" s="122">
        <v>58</v>
      </c>
      <c r="W54" s="122">
        <f>V54-1</f>
        <v>57</v>
      </c>
      <c r="X54" s="122">
        <f t="shared" ref="X54" si="14">W54-1</f>
        <v>56</v>
      </c>
      <c r="Y54" s="122">
        <f t="shared" ref="Y54" si="15">X54-1</f>
        <v>55</v>
      </c>
      <c r="Z54" s="122">
        <f t="shared" ref="Z54" si="16">Y54-1</f>
        <v>54</v>
      </c>
      <c r="AA54" s="122">
        <f t="shared" ref="AA54" si="17">Z54-1</f>
        <v>53</v>
      </c>
      <c r="AB54" s="122">
        <f t="shared" ref="AB54" si="18">AA54-1</f>
        <v>52</v>
      </c>
    </row>
    <row r="55" spans="1:28" ht="14.25" thickBot="1" x14ac:dyDescent="0.3">
      <c r="A55" s="1" t="s">
        <v>158</v>
      </c>
      <c r="B55" s="49">
        <f t="shared" ref="B55:G55" si="19">B24</f>
        <v>-2.420555717838754</v>
      </c>
      <c r="C55" s="49">
        <f t="shared" si="19"/>
        <v>-2.0635855456614034</v>
      </c>
      <c r="D55" s="49">
        <f t="shared" si="19"/>
        <v>-3.7640521645162535</v>
      </c>
      <c r="E55" s="49">
        <f t="shared" si="19"/>
        <v>-2.9927862707724007</v>
      </c>
      <c r="F55" s="49">
        <f t="shared" si="19"/>
        <v>-2.4990313515294234</v>
      </c>
      <c r="G55" s="49">
        <f t="shared" si="19"/>
        <v>-1.9990313515294234</v>
      </c>
      <c r="J55" s="861" t="s">
        <v>1207</v>
      </c>
      <c r="K55" s="862"/>
      <c r="L55" s="862"/>
      <c r="M55" s="862"/>
      <c r="N55" s="862"/>
      <c r="O55" s="862"/>
      <c r="P55" s="862"/>
      <c r="Q55" s="862"/>
      <c r="R55" s="862"/>
      <c r="S55" s="862"/>
      <c r="T55" s="862"/>
      <c r="U55" s="862"/>
      <c r="V55" s="862"/>
      <c r="W55" s="862"/>
      <c r="X55" s="862"/>
      <c r="Y55" s="862">
        <v>61.597419227432063</v>
      </c>
      <c r="Z55" s="862">
        <v>57.139444386167561</v>
      </c>
      <c r="AA55" s="862">
        <v>56.415801774462061</v>
      </c>
      <c r="AB55" s="862">
        <v>54.145798426782001</v>
      </c>
    </row>
    <row r="56" spans="1:28" ht="14.25" thickBot="1" x14ac:dyDescent="0.3">
      <c r="A56" s="438" t="s">
        <v>474</v>
      </c>
      <c r="B56" s="141">
        <f t="shared" ref="B56:G56" si="20">B25</f>
        <v>-0.42181565091873563</v>
      </c>
      <c r="C56" s="141">
        <f t="shared" si="20"/>
        <v>0.35697017217735061</v>
      </c>
      <c r="D56" s="141">
        <f t="shared" si="20"/>
        <v>-1.7004666188548501</v>
      </c>
      <c r="E56" s="141">
        <f t="shared" si="20"/>
        <v>0.77126589374385279</v>
      </c>
      <c r="F56" s="141">
        <f t="shared" si="20"/>
        <v>0.49375491924297732</v>
      </c>
      <c r="G56" s="141">
        <f t="shared" si="20"/>
        <v>0.5</v>
      </c>
      <c r="J56" s="484"/>
      <c r="K56" s="122"/>
      <c r="L56" s="122"/>
      <c r="M56" s="122"/>
      <c r="N56" s="122"/>
      <c r="O56" s="122"/>
      <c r="P56" s="122"/>
      <c r="Q56" s="122"/>
      <c r="R56" s="122"/>
      <c r="S56" s="122"/>
      <c r="T56" s="122"/>
      <c r="U56" s="122"/>
      <c r="V56" s="122"/>
      <c r="W56" s="122"/>
      <c r="X56" s="122"/>
      <c r="Y56" s="122"/>
      <c r="Z56" s="122"/>
      <c r="AA56" s="1068" t="s">
        <v>105</v>
      </c>
      <c r="AB56" s="1068"/>
    </row>
    <row r="57" spans="1:28" x14ac:dyDescent="0.25">
      <c r="A57" s="60"/>
      <c r="B57" s="145"/>
      <c r="C57" s="145"/>
      <c r="D57" s="146"/>
      <c r="E57" s="145"/>
      <c r="F57" s="145"/>
      <c r="G57" s="145"/>
    </row>
    <row r="58" spans="1:28" x14ac:dyDescent="0.25">
      <c r="A58" s="58"/>
      <c r="B58" s="143"/>
      <c r="C58" s="143"/>
      <c r="D58" s="144"/>
      <c r="E58" s="143"/>
      <c r="F58" s="1067" t="s">
        <v>188</v>
      </c>
      <c r="G58" s="1067"/>
    </row>
  </sheetData>
  <mergeCells count="6">
    <mergeCell ref="F58:G58"/>
    <mergeCell ref="AA25:AB25"/>
    <mergeCell ref="AA56:AB56"/>
    <mergeCell ref="A18:D18"/>
    <mergeCell ref="E18:G18"/>
    <mergeCell ref="F29:G29"/>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E17"/>
  <sheetViews>
    <sheetView showGridLines="0" zoomScale="80" zoomScaleNormal="80" workbookViewId="0"/>
  </sheetViews>
  <sheetFormatPr defaultColWidth="9.140625" defaultRowHeight="13.5" x14ac:dyDescent="0.25"/>
  <cols>
    <col min="1" max="1" width="24.28515625" style="14" customWidth="1"/>
    <col min="2" max="2" width="13.7109375" style="14" bestFit="1" customWidth="1"/>
    <col min="3" max="5" width="10.7109375" style="14" customWidth="1"/>
    <col min="6" max="11" width="6.42578125" style="14" customWidth="1"/>
    <col min="12" max="16384" width="9.140625" style="14"/>
  </cols>
  <sheetData>
    <row r="2" spans="1:5" s="54" customFormat="1" ht="24.75" customHeight="1" x14ac:dyDescent="0.25"/>
    <row r="3" spans="1:5" x14ac:dyDescent="0.25">
      <c r="A3" s="592" t="s">
        <v>1048</v>
      </c>
      <c r="B3" s="592"/>
      <c r="C3" s="592"/>
      <c r="D3" s="592"/>
      <c r="E3" s="592"/>
    </row>
    <row r="4" spans="1:5" x14ac:dyDescent="0.25">
      <c r="A4" s="603"/>
      <c r="B4" s="603"/>
      <c r="C4" s="604" t="s">
        <v>1049</v>
      </c>
      <c r="D4" s="604" t="s">
        <v>1050</v>
      </c>
      <c r="E4" s="604" t="s">
        <v>1051</v>
      </c>
    </row>
    <row r="5" spans="1:5" x14ac:dyDescent="0.25">
      <c r="A5" s="602" t="s">
        <v>1052</v>
      </c>
      <c r="B5" s="62"/>
      <c r="C5" s="606">
        <v>25.88</v>
      </c>
      <c r="D5" s="523">
        <v>30</v>
      </c>
      <c r="E5" s="523">
        <v>40</v>
      </c>
    </row>
    <row r="6" spans="1:5" x14ac:dyDescent="0.25">
      <c r="A6" s="602" t="s">
        <v>1053</v>
      </c>
      <c r="B6" s="605" t="s">
        <v>1054</v>
      </c>
      <c r="C6" s="606">
        <v>47.14</v>
      </c>
      <c r="D6" s="57">
        <v>70</v>
      </c>
      <c r="E6" s="57">
        <v>100</v>
      </c>
    </row>
    <row r="7" spans="1:5" x14ac:dyDescent="0.25">
      <c r="A7" s="602"/>
      <c r="B7" s="605" t="s">
        <v>1055</v>
      </c>
      <c r="C7" s="606">
        <v>43.6</v>
      </c>
      <c r="D7" s="57">
        <v>70</v>
      </c>
      <c r="E7" s="57">
        <v>100</v>
      </c>
    </row>
    <row r="8" spans="1:5" x14ac:dyDescent="0.25">
      <c r="A8" s="602"/>
      <c r="B8" s="605" t="s">
        <v>1056</v>
      </c>
      <c r="C8" s="606">
        <v>23.57</v>
      </c>
      <c r="D8" s="523">
        <v>40</v>
      </c>
      <c r="E8" s="523">
        <v>50</v>
      </c>
    </row>
    <row r="9" spans="1:5" x14ac:dyDescent="0.25">
      <c r="A9" s="607" t="s">
        <v>1057</v>
      </c>
      <c r="B9" s="118"/>
      <c r="C9" s="608" t="s">
        <v>7</v>
      </c>
      <c r="D9" s="524" t="s">
        <v>7</v>
      </c>
      <c r="E9" s="524">
        <v>60</v>
      </c>
    </row>
    <row r="10" spans="1:5" x14ac:dyDescent="0.25">
      <c r="A10" s="54"/>
      <c r="B10" s="54"/>
      <c r="C10" s="54"/>
      <c r="D10" s="54"/>
      <c r="E10" s="54"/>
    </row>
    <row r="11" spans="1:5" x14ac:dyDescent="0.25">
      <c r="A11" s="592" t="s">
        <v>1058</v>
      </c>
      <c r="B11" s="592"/>
      <c r="C11" s="592"/>
      <c r="D11" s="592"/>
      <c r="E11" s="592"/>
    </row>
    <row r="12" spans="1:5" x14ac:dyDescent="0.25">
      <c r="A12" s="603"/>
      <c r="B12" s="603"/>
      <c r="C12" s="604" t="s">
        <v>1059</v>
      </c>
      <c r="D12" s="604" t="s">
        <v>1060</v>
      </c>
      <c r="E12" s="604" t="s">
        <v>1061</v>
      </c>
    </row>
    <row r="13" spans="1:5" x14ac:dyDescent="0.25">
      <c r="A13" s="602" t="s">
        <v>1062</v>
      </c>
      <c r="B13" s="62"/>
      <c r="C13" s="606">
        <v>25.88</v>
      </c>
      <c r="D13" s="523">
        <v>30</v>
      </c>
      <c r="E13" s="523">
        <v>40</v>
      </c>
    </row>
    <row r="14" spans="1:5" x14ac:dyDescent="0.25">
      <c r="A14" s="602" t="s">
        <v>1063</v>
      </c>
      <c r="B14" s="605" t="s">
        <v>1064</v>
      </c>
      <c r="C14" s="606">
        <v>47.14</v>
      </c>
      <c r="D14" s="57">
        <v>70</v>
      </c>
      <c r="E14" s="57">
        <v>100</v>
      </c>
    </row>
    <row r="15" spans="1:5" x14ac:dyDescent="0.25">
      <c r="A15" s="602"/>
      <c r="B15" s="605" t="s">
        <v>1065</v>
      </c>
      <c r="C15" s="606">
        <v>43.6</v>
      </c>
      <c r="D15" s="57">
        <v>70</v>
      </c>
      <c r="E15" s="57">
        <v>100</v>
      </c>
    </row>
    <row r="16" spans="1:5" x14ac:dyDescent="0.25">
      <c r="A16" s="602"/>
      <c r="B16" s="605" t="s">
        <v>1066</v>
      </c>
      <c r="C16" s="606">
        <v>23.57</v>
      </c>
      <c r="D16" s="523">
        <v>40</v>
      </c>
      <c r="E16" s="523">
        <v>50</v>
      </c>
    </row>
    <row r="17" spans="1:5" x14ac:dyDescent="0.25">
      <c r="A17" s="607" t="s">
        <v>1067</v>
      </c>
      <c r="B17" s="118"/>
      <c r="C17" s="608" t="s">
        <v>7</v>
      </c>
      <c r="D17" s="524" t="s">
        <v>7</v>
      </c>
      <c r="E17" s="524">
        <v>60</v>
      </c>
    </row>
  </sheetData>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K45"/>
  <sheetViews>
    <sheetView showGridLines="0" zoomScale="80" zoomScaleNormal="80" workbookViewId="0"/>
  </sheetViews>
  <sheetFormatPr defaultColWidth="9.140625" defaultRowHeight="13.5" x14ac:dyDescent="0.25"/>
  <cols>
    <col min="1" max="1" width="9.140625" style="444"/>
    <col min="2" max="2" width="33.42578125" style="444" bestFit="1" customWidth="1"/>
    <col min="3" max="3" width="8" style="444" customWidth="1"/>
    <col min="4" max="4" width="38.42578125" style="444" bestFit="1" customWidth="1"/>
    <col min="5" max="16384" width="9.140625" style="14"/>
  </cols>
  <sheetData>
    <row r="1" spans="1:63" x14ac:dyDescent="0.25">
      <c r="A1" s="14"/>
    </row>
    <row r="2" spans="1:63" x14ac:dyDescent="0.25">
      <c r="B2" s="14"/>
    </row>
    <row r="3" spans="1:63" x14ac:dyDescent="0.25">
      <c r="B3" s="322" t="s">
        <v>1068</v>
      </c>
    </row>
    <row r="4" spans="1:63" x14ac:dyDescent="0.25">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row>
    <row r="5" spans="1:63" x14ac:dyDescent="0.25">
      <c r="G5" s="319"/>
      <c r="H5" s="319"/>
      <c r="I5" s="319" t="s">
        <v>1069</v>
      </c>
      <c r="J5" s="319" t="s">
        <v>1071</v>
      </c>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row>
    <row r="6" spans="1:63" x14ac:dyDescent="0.25">
      <c r="G6" s="319"/>
      <c r="H6" s="319"/>
      <c r="I6" s="319" t="s">
        <v>1070</v>
      </c>
      <c r="J6" s="319" t="s">
        <v>1072</v>
      </c>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row>
    <row r="7" spans="1:63" x14ac:dyDescent="0.25">
      <c r="G7" s="319"/>
      <c r="H7" s="319"/>
      <c r="I7" s="14">
        <v>0</v>
      </c>
      <c r="J7" s="609">
        <v>46323.23</v>
      </c>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row>
    <row r="8" spans="1:63" x14ac:dyDescent="0.25">
      <c r="G8" s="319"/>
      <c r="H8" s="319"/>
      <c r="I8" s="14">
        <v>1</v>
      </c>
      <c r="J8" s="609">
        <v>57063.68</v>
      </c>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row>
    <row r="9" spans="1:63" x14ac:dyDescent="0.25">
      <c r="I9" s="14">
        <v>2</v>
      </c>
      <c r="J9" s="500">
        <v>54333.3</v>
      </c>
      <c r="M9" s="122"/>
    </row>
    <row r="10" spans="1:63" x14ac:dyDescent="0.25">
      <c r="I10" s="14">
        <v>3</v>
      </c>
      <c r="J10" s="500">
        <v>68335.95</v>
      </c>
      <c r="M10" s="122"/>
    </row>
    <row r="11" spans="1:63" x14ac:dyDescent="0.25">
      <c r="I11" s="14">
        <v>4</v>
      </c>
      <c r="J11" s="500">
        <v>70248.47</v>
      </c>
      <c r="M11" s="122"/>
    </row>
    <row r="12" spans="1:63" x14ac:dyDescent="0.25">
      <c r="I12" s="14">
        <v>5</v>
      </c>
      <c r="J12" s="500">
        <v>51901.33</v>
      </c>
      <c r="M12" s="122"/>
    </row>
    <row r="13" spans="1:63" x14ac:dyDescent="0.25">
      <c r="I13" s="14">
        <v>6</v>
      </c>
      <c r="J13" s="500">
        <v>54799.59</v>
      </c>
      <c r="M13" s="122"/>
    </row>
    <row r="14" spans="1:63" x14ac:dyDescent="0.25">
      <c r="I14" s="14">
        <v>7</v>
      </c>
      <c r="J14" s="500">
        <v>51010.69</v>
      </c>
      <c r="M14" s="122"/>
    </row>
    <row r="15" spans="1:63" x14ac:dyDescent="0.25">
      <c r="I15" s="14">
        <v>8</v>
      </c>
      <c r="J15" s="500">
        <v>57442.54</v>
      </c>
      <c r="M15" s="122"/>
    </row>
    <row r="16" spans="1:63" x14ac:dyDescent="0.25">
      <c r="I16" s="14">
        <v>9</v>
      </c>
      <c r="J16" s="500">
        <v>57655.07</v>
      </c>
      <c r="M16" s="122"/>
    </row>
    <row r="17" spans="2:16" x14ac:dyDescent="0.25">
      <c r="I17" s="14">
        <v>10</v>
      </c>
      <c r="J17" s="500">
        <v>49089.77</v>
      </c>
      <c r="M17" s="122"/>
    </row>
    <row r="18" spans="2:16" x14ac:dyDescent="0.25">
      <c r="I18" s="14">
        <v>11</v>
      </c>
      <c r="J18" s="500">
        <v>61469.17</v>
      </c>
      <c r="M18" s="122"/>
    </row>
    <row r="19" spans="2:16" x14ac:dyDescent="0.25">
      <c r="I19" s="14">
        <v>12</v>
      </c>
      <c r="J19" s="500">
        <v>53816.88</v>
      </c>
    </row>
    <row r="20" spans="2:16" x14ac:dyDescent="0.25">
      <c r="I20" s="14">
        <v>13</v>
      </c>
      <c r="J20" s="500">
        <v>51775.17</v>
      </c>
    </row>
    <row r="21" spans="2:16" x14ac:dyDescent="0.25">
      <c r="D21" s="369" t="s">
        <v>1073</v>
      </c>
      <c r="I21" s="14">
        <v>14</v>
      </c>
      <c r="J21" s="500">
        <v>53569.65</v>
      </c>
    </row>
    <row r="22" spans="2:16" x14ac:dyDescent="0.25">
      <c r="I22" s="14">
        <v>15</v>
      </c>
      <c r="J22" s="500">
        <v>48974.74</v>
      </c>
    </row>
    <row r="23" spans="2:16" x14ac:dyDescent="0.25">
      <c r="D23" s="14"/>
      <c r="I23" s="14">
        <v>16</v>
      </c>
      <c r="J23" s="500">
        <v>48162.19</v>
      </c>
    </row>
    <row r="24" spans="2:16" s="444" customFormat="1" x14ac:dyDescent="0.25">
      <c r="B24" s="322" t="s">
        <v>1075</v>
      </c>
      <c r="E24" s="14"/>
      <c r="F24" s="14"/>
      <c r="G24" s="14"/>
      <c r="H24" s="14"/>
      <c r="I24" s="14">
        <v>17</v>
      </c>
      <c r="J24" s="500">
        <v>40228.21</v>
      </c>
      <c r="K24" s="14"/>
      <c r="L24" s="14"/>
      <c r="M24" s="14"/>
      <c r="N24" s="14"/>
      <c r="O24" s="14"/>
      <c r="P24" s="14"/>
    </row>
    <row r="25" spans="2:16" x14ac:dyDescent="0.25">
      <c r="I25" s="14">
        <v>18</v>
      </c>
      <c r="J25" s="500">
        <v>37614.800000000003</v>
      </c>
    </row>
    <row r="26" spans="2:16" x14ac:dyDescent="0.25">
      <c r="I26" s="14">
        <v>19</v>
      </c>
      <c r="J26" s="500">
        <v>36437.800000000003</v>
      </c>
    </row>
    <row r="27" spans="2:16" x14ac:dyDescent="0.25">
      <c r="I27" s="14">
        <v>20</v>
      </c>
      <c r="J27" s="500">
        <v>26963.34</v>
      </c>
    </row>
    <row r="28" spans="2:16" x14ac:dyDescent="0.25">
      <c r="I28" s="14">
        <v>21</v>
      </c>
      <c r="J28" s="500">
        <v>22886.38</v>
      </c>
    </row>
    <row r="29" spans="2:16" x14ac:dyDescent="0.25">
      <c r="I29" s="14">
        <v>22</v>
      </c>
      <c r="J29" s="500">
        <v>17523.91</v>
      </c>
    </row>
    <row r="30" spans="2:16" x14ac:dyDescent="0.25">
      <c r="I30" s="14">
        <v>23</v>
      </c>
      <c r="J30" s="500">
        <v>16710.07</v>
      </c>
    </row>
    <row r="31" spans="2:16" x14ac:dyDescent="0.25">
      <c r="I31" s="14">
        <v>24</v>
      </c>
      <c r="J31" s="500">
        <v>13058.81</v>
      </c>
    </row>
    <row r="32" spans="2:16" x14ac:dyDescent="0.25">
      <c r="I32" s="14">
        <v>25</v>
      </c>
      <c r="J32" s="500">
        <v>8176.89</v>
      </c>
    </row>
    <row r="42" spans="4:4" x14ac:dyDescent="0.25">
      <c r="D42" s="369" t="s">
        <v>1074</v>
      </c>
    </row>
    <row r="45" spans="4:4" x14ac:dyDescent="0.25">
      <c r="D45" s="14"/>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45"/>
  <sheetViews>
    <sheetView showGridLines="0" zoomScale="80" zoomScaleNormal="80" workbookViewId="0">
      <selection activeCell="C29" sqref="C29"/>
    </sheetView>
  </sheetViews>
  <sheetFormatPr defaultColWidth="9.140625" defaultRowHeight="12.75" x14ac:dyDescent="0.25"/>
  <cols>
    <col min="1" max="1" width="9.140625" style="479"/>
    <col min="2" max="2" width="33.42578125" style="479" bestFit="1" customWidth="1"/>
    <col min="3" max="3" width="8" style="479" customWidth="1"/>
    <col min="4" max="4" width="38.42578125" style="479" bestFit="1" customWidth="1"/>
    <col min="5" max="8" width="9.140625" style="123"/>
    <col min="9" max="9" width="17.140625" style="123" customWidth="1"/>
    <col min="10" max="10" width="22.5703125" style="123" bestFit="1" customWidth="1"/>
    <col min="11" max="11" width="5.7109375" style="123" bestFit="1" customWidth="1"/>
    <col min="12" max="12" width="5.5703125" style="123" bestFit="1" customWidth="1"/>
    <col min="13" max="14" width="9.140625" style="123"/>
    <col min="15" max="15" width="16.140625" style="123" bestFit="1" customWidth="1"/>
    <col min="16" max="16384" width="9.140625" style="123"/>
  </cols>
  <sheetData>
    <row r="1" spans="1:21" x14ac:dyDescent="0.25">
      <c r="A1" s="123"/>
    </row>
    <row r="2" spans="1:21" x14ac:dyDescent="0.25">
      <c r="B2" s="123"/>
    </row>
    <row r="3" spans="1:21" ht="13.5" x14ac:dyDescent="0.25">
      <c r="B3" s="322" t="s">
        <v>1076</v>
      </c>
      <c r="N3" s="487"/>
    </row>
    <row r="4" spans="1:21" x14ac:dyDescent="0.25">
      <c r="N4" s="487"/>
    </row>
    <row r="5" spans="1:21" x14ac:dyDescent="0.25">
      <c r="I5" s="123" t="s">
        <v>1088</v>
      </c>
      <c r="J5" s="123" t="s">
        <v>1082</v>
      </c>
      <c r="K5" s="123" t="s">
        <v>1077</v>
      </c>
      <c r="L5" s="123" t="s">
        <v>1078</v>
      </c>
    </row>
    <row r="6" spans="1:21" x14ac:dyDescent="0.25">
      <c r="E6" s="488"/>
      <c r="F6" s="488"/>
      <c r="G6" s="489"/>
      <c r="H6" s="489"/>
      <c r="K6" s="123" t="s">
        <v>1086</v>
      </c>
      <c r="L6" s="123" t="s">
        <v>1087</v>
      </c>
      <c r="M6" s="489"/>
      <c r="N6" s="489"/>
      <c r="O6" s="489"/>
      <c r="P6" s="610"/>
      <c r="Q6" s="610"/>
      <c r="R6" s="489"/>
      <c r="S6" s="489"/>
      <c r="T6" s="489"/>
    </row>
    <row r="7" spans="1:21" x14ac:dyDescent="0.25">
      <c r="I7" s="489" t="s">
        <v>1079</v>
      </c>
      <c r="J7" s="489" t="s">
        <v>1083</v>
      </c>
      <c r="K7" s="610">
        <v>0.12117717026136141</v>
      </c>
      <c r="L7" s="610">
        <v>0.16676201688372624</v>
      </c>
      <c r="P7" s="610"/>
      <c r="Q7" s="610"/>
    </row>
    <row r="8" spans="1:21" x14ac:dyDescent="0.25">
      <c r="I8" s="123" t="s">
        <v>1080</v>
      </c>
      <c r="J8" s="123" t="s">
        <v>1084</v>
      </c>
      <c r="K8" s="610">
        <v>0.11372574450989199</v>
      </c>
      <c r="L8" s="610">
        <v>0.14783132362843715</v>
      </c>
      <c r="P8" s="610"/>
      <c r="Q8" s="610"/>
    </row>
    <row r="9" spans="1:21" x14ac:dyDescent="0.25">
      <c r="I9" s="123" t="s">
        <v>1081</v>
      </c>
      <c r="J9" s="123" t="s">
        <v>1085</v>
      </c>
      <c r="K9" s="610">
        <v>0.10318421984027355</v>
      </c>
      <c r="L9" s="610">
        <v>0.12081515656015619</v>
      </c>
      <c r="P9" s="610"/>
      <c r="Q9" s="610"/>
    </row>
    <row r="10" spans="1:21" x14ac:dyDescent="0.25">
      <c r="I10" s="123" t="s">
        <v>101</v>
      </c>
      <c r="J10" s="123" t="s">
        <v>193</v>
      </c>
      <c r="K10" s="610">
        <v>-7.4514257514694121E-3</v>
      </c>
      <c r="L10" s="610">
        <v>-1.8930693255289094E-2</v>
      </c>
      <c r="P10" s="610"/>
      <c r="Q10" s="610"/>
    </row>
    <row r="11" spans="1:21" x14ac:dyDescent="0.25">
      <c r="K11" s="610">
        <v>-1.0541524669618441E-2</v>
      </c>
      <c r="L11" s="610">
        <v>-2.7016167068280958E-2</v>
      </c>
      <c r="N11" s="487"/>
    </row>
    <row r="12" spans="1:21" x14ac:dyDescent="0.25">
      <c r="N12" s="487"/>
    </row>
    <row r="14" spans="1:21" x14ac:dyDescent="0.25">
      <c r="F14" s="490"/>
      <c r="G14" s="491"/>
      <c r="H14" s="490"/>
      <c r="M14" s="490"/>
      <c r="N14" s="490"/>
      <c r="O14" s="490"/>
      <c r="P14" s="490"/>
      <c r="Q14" s="490"/>
      <c r="R14" s="490"/>
      <c r="S14" s="490"/>
      <c r="T14" s="490"/>
      <c r="U14" s="490"/>
    </row>
    <row r="15" spans="1:21" x14ac:dyDescent="0.25">
      <c r="F15" s="490"/>
      <c r="G15" s="492"/>
      <c r="H15" s="492"/>
      <c r="I15" s="490"/>
      <c r="J15" s="490"/>
      <c r="K15" s="490"/>
      <c r="L15" s="490"/>
      <c r="M15" s="492"/>
      <c r="N15" s="492"/>
      <c r="O15" s="492"/>
      <c r="P15" s="492"/>
      <c r="Q15" s="492"/>
      <c r="R15" s="492"/>
      <c r="S15" s="492"/>
      <c r="T15" s="490"/>
      <c r="U15" s="490"/>
    </row>
    <row r="16" spans="1:21" x14ac:dyDescent="0.25">
      <c r="F16" s="490"/>
      <c r="G16" s="493"/>
      <c r="H16" s="493"/>
      <c r="I16" s="492"/>
      <c r="J16" s="492"/>
      <c r="K16" s="492"/>
      <c r="L16" s="492"/>
      <c r="M16" s="493"/>
      <c r="N16" s="493"/>
      <c r="O16" s="493"/>
      <c r="P16" s="493"/>
      <c r="Q16" s="493"/>
      <c r="R16" s="493"/>
      <c r="S16" s="493"/>
      <c r="T16" s="490"/>
      <c r="U16" s="490"/>
    </row>
    <row r="17" spans="2:64" x14ac:dyDescent="0.25">
      <c r="F17" s="490"/>
      <c r="G17" s="493"/>
      <c r="H17" s="493"/>
      <c r="I17" s="493"/>
      <c r="J17" s="493"/>
      <c r="K17" s="493"/>
      <c r="L17" s="493"/>
      <c r="M17" s="493"/>
      <c r="N17" s="493"/>
      <c r="O17" s="493"/>
      <c r="P17" s="493"/>
      <c r="Q17" s="493"/>
      <c r="R17" s="493"/>
      <c r="S17" s="493"/>
      <c r="T17" s="490"/>
      <c r="U17" s="490"/>
    </row>
    <row r="18" spans="2:64" x14ac:dyDescent="0.25">
      <c r="F18" s="490"/>
      <c r="G18" s="491"/>
      <c r="H18" s="490"/>
      <c r="I18" s="493"/>
      <c r="J18" s="493"/>
      <c r="K18" s="493"/>
      <c r="L18" s="493"/>
      <c r="M18" s="490"/>
      <c r="N18" s="490"/>
      <c r="O18" s="490"/>
      <c r="P18" s="490"/>
      <c r="Q18" s="490"/>
      <c r="R18" s="494"/>
      <c r="S18" s="494"/>
      <c r="T18" s="494"/>
      <c r="U18" s="494"/>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row>
    <row r="19" spans="2:64" x14ac:dyDescent="0.25">
      <c r="F19" s="490"/>
      <c r="G19" s="491"/>
      <c r="H19" s="490"/>
      <c r="I19" s="490"/>
      <c r="J19" s="490"/>
      <c r="K19" s="490"/>
      <c r="L19" s="490"/>
      <c r="M19" s="490"/>
      <c r="N19" s="490"/>
      <c r="O19" s="490"/>
      <c r="P19" s="490"/>
      <c r="Q19" s="490"/>
      <c r="R19" s="490"/>
      <c r="S19" s="490"/>
      <c r="T19" s="490"/>
      <c r="U19" s="490"/>
    </row>
    <row r="20" spans="2:64" x14ac:dyDescent="0.25">
      <c r="F20" s="490"/>
      <c r="G20" s="491"/>
      <c r="H20" s="490"/>
      <c r="I20" s="490"/>
      <c r="J20" s="490"/>
      <c r="K20" s="490"/>
      <c r="L20" s="490"/>
      <c r="M20" s="490"/>
      <c r="N20" s="490"/>
      <c r="O20" s="490"/>
      <c r="P20" s="490"/>
      <c r="Q20" s="490"/>
      <c r="R20" s="490"/>
      <c r="S20" s="490"/>
      <c r="T20" s="490"/>
      <c r="U20" s="490"/>
    </row>
    <row r="21" spans="2:64" x14ac:dyDescent="0.25">
      <c r="D21" s="480" t="s">
        <v>554</v>
      </c>
      <c r="F21" s="490"/>
      <c r="G21" s="492"/>
      <c r="H21" s="493"/>
      <c r="I21" s="490"/>
      <c r="J21" s="490"/>
      <c r="K21" s="490"/>
      <c r="L21" s="490"/>
      <c r="M21" s="490"/>
      <c r="N21" s="490"/>
      <c r="O21" s="490"/>
      <c r="P21" s="490"/>
      <c r="Q21" s="490"/>
      <c r="R21" s="490"/>
      <c r="S21" s="490"/>
      <c r="T21" s="490"/>
      <c r="U21" s="490"/>
    </row>
    <row r="22" spans="2:64" x14ac:dyDescent="0.25">
      <c r="F22" s="490"/>
      <c r="G22" s="492"/>
      <c r="H22" s="493"/>
      <c r="I22" s="493"/>
      <c r="J22" s="493"/>
      <c r="K22" s="490"/>
      <c r="L22" s="490"/>
      <c r="M22" s="490"/>
      <c r="N22" s="490"/>
      <c r="O22" s="490"/>
      <c r="P22" s="490"/>
      <c r="Q22" s="490"/>
      <c r="R22" s="490"/>
      <c r="S22" s="490"/>
      <c r="T22" s="490"/>
      <c r="U22" s="490"/>
    </row>
    <row r="23" spans="2:64" x14ac:dyDescent="0.25">
      <c r="D23" s="123"/>
      <c r="F23" s="490"/>
      <c r="G23" s="492"/>
      <c r="H23" s="493"/>
      <c r="I23" s="493"/>
      <c r="J23" s="493"/>
      <c r="K23" s="490"/>
      <c r="L23" s="490"/>
      <c r="M23" s="490"/>
      <c r="N23" s="490"/>
      <c r="O23" s="490"/>
      <c r="P23" s="490"/>
      <c r="Q23" s="490"/>
      <c r="R23" s="490"/>
      <c r="S23" s="490"/>
      <c r="T23" s="490"/>
      <c r="U23" s="490"/>
    </row>
    <row r="24" spans="2:64" s="479" customFormat="1" ht="13.5" x14ac:dyDescent="0.25">
      <c r="B24" s="322" t="s">
        <v>1089</v>
      </c>
      <c r="E24" s="123"/>
      <c r="F24" s="490"/>
      <c r="G24" s="492"/>
      <c r="H24" s="493"/>
      <c r="I24" s="493"/>
      <c r="J24" s="493"/>
      <c r="K24" s="490"/>
      <c r="L24" s="490"/>
      <c r="M24" s="490"/>
      <c r="N24" s="490"/>
      <c r="O24" s="490"/>
      <c r="P24" s="490"/>
      <c r="Q24" s="490"/>
      <c r="R24" s="490"/>
      <c r="S24" s="490"/>
      <c r="T24" s="490"/>
      <c r="U24" s="490"/>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row>
    <row r="25" spans="2:64" x14ac:dyDescent="0.25">
      <c r="F25" s="490"/>
      <c r="G25" s="492"/>
      <c r="H25" s="493"/>
      <c r="I25" s="493"/>
      <c r="J25" s="493"/>
      <c r="K25" s="490"/>
      <c r="L25" s="490"/>
      <c r="M25" s="490"/>
      <c r="N25" s="490"/>
      <c r="O25" s="490"/>
      <c r="P25" s="490"/>
      <c r="Q25" s="490"/>
      <c r="R25" s="490"/>
      <c r="S25" s="490"/>
      <c r="T25" s="490"/>
      <c r="U25" s="490"/>
    </row>
    <row r="26" spans="2:64" x14ac:dyDescent="0.25">
      <c r="F26" s="490"/>
      <c r="G26" s="492"/>
      <c r="H26" s="493"/>
      <c r="I26" s="493"/>
      <c r="J26" s="493"/>
      <c r="K26" s="490"/>
      <c r="L26" s="490"/>
      <c r="M26" s="490"/>
      <c r="N26" s="490"/>
      <c r="O26" s="490"/>
      <c r="P26" s="490"/>
      <c r="Q26" s="490"/>
      <c r="R26" s="490"/>
      <c r="S26" s="490"/>
      <c r="T26" s="490"/>
      <c r="U26" s="490"/>
    </row>
    <row r="27" spans="2:64" x14ac:dyDescent="0.25">
      <c r="F27" s="490"/>
      <c r="G27" s="492"/>
      <c r="H27" s="493"/>
      <c r="I27" s="493"/>
      <c r="J27" s="493"/>
      <c r="K27" s="490"/>
      <c r="L27" s="490"/>
      <c r="M27" s="490"/>
      <c r="N27" s="490"/>
      <c r="O27" s="490"/>
      <c r="P27" s="490"/>
      <c r="Q27" s="490"/>
      <c r="R27" s="490"/>
      <c r="S27" s="490"/>
      <c r="T27" s="490"/>
      <c r="U27" s="490"/>
    </row>
    <row r="28" spans="2:64" x14ac:dyDescent="0.25">
      <c r="F28" s="490"/>
      <c r="G28" s="492"/>
      <c r="H28" s="493"/>
      <c r="I28" s="493"/>
      <c r="J28" s="493"/>
      <c r="K28" s="490"/>
      <c r="L28" s="490"/>
      <c r="M28" s="490"/>
      <c r="N28" s="490"/>
      <c r="O28" s="490"/>
      <c r="P28" s="490"/>
      <c r="Q28" s="490"/>
      <c r="R28" s="490"/>
      <c r="S28" s="490"/>
      <c r="T28" s="490"/>
      <c r="U28" s="490"/>
    </row>
    <row r="29" spans="2:64" x14ac:dyDescent="0.25">
      <c r="F29" s="490"/>
      <c r="G29" s="492"/>
      <c r="H29" s="493"/>
      <c r="I29" s="493"/>
      <c r="J29" s="493"/>
      <c r="K29" s="490"/>
      <c r="L29" s="490"/>
      <c r="M29" s="490"/>
      <c r="N29" s="490"/>
      <c r="O29" s="490"/>
      <c r="P29" s="490"/>
      <c r="Q29" s="490"/>
      <c r="R29" s="490"/>
      <c r="S29" s="490"/>
      <c r="T29" s="490"/>
      <c r="U29" s="490"/>
    </row>
    <row r="30" spans="2:64" x14ac:dyDescent="0.25">
      <c r="F30" s="490"/>
      <c r="G30" s="492"/>
      <c r="H30" s="493"/>
      <c r="I30" s="493"/>
      <c r="J30" s="493"/>
      <c r="K30" s="490"/>
      <c r="L30" s="490"/>
      <c r="M30" s="490"/>
      <c r="N30" s="490"/>
      <c r="O30" s="490"/>
      <c r="P30" s="490"/>
      <c r="Q30" s="490"/>
      <c r="R30" s="490"/>
      <c r="S30" s="490"/>
      <c r="T30" s="490"/>
      <c r="U30" s="490"/>
    </row>
    <row r="31" spans="2:64" x14ac:dyDescent="0.25">
      <c r="F31" s="490"/>
      <c r="G31" s="492"/>
      <c r="H31" s="493"/>
      <c r="I31" s="493"/>
      <c r="J31" s="493"/>
      <c r="K31" s="490"/>
      <c r="L31" s="490"/>
      <c r="M31" s="490"/>
      <c r="N31" s="490"/>
      <c r="O31" s="490"/>
      <c r="P31" s="490"/>
      <c r="Q31" s="490"/>
      <c r="R31" s="490"/>
      <c r="S31" s="490"/>
      <c r="T31" s="490"/>
      <c r="U31" s="490"/>
    </row>
    <row r="32" spans="2:64" x14ac:dyDescent="0.25">
      <c r="F32" s="490"/>
      <c r="G32" s="492"/>
      <c r="H32" s="493"/>
      <c r="I32" s="493"/>
      <c r="J32" s="493"/>
      <c r="K32" s="490"/>
      <c r="L32" s="490"/>
      <c r="M32" s="490"/>
      <c r="N32" s="490"/>
      <c r="O32" s="490"/>
      <c r="P32" s="490"/>
      <c r="Q32" s="490"/>
      <c r="R32" s="490"/>
      <c r="S32" s="490"/>
      <c r="T32" s="490"/>
      <c r="U32" s="490"/>
    </row>
    <row r="33" spans="4:21" x14ac:dyDescent="0.25">
      <c r="F33" s="490"/>
      <c r="G33" s="490"/>
      <c r="H33" s="490"/>
      <c r="I33" s="493"/>
      <c r="J33" s="493"/>
      <c r="K33" s="490"/>
      <c r="L33" s="490"/>
      <c r="M33" s="490"/>
      <c r="N33" s="490"/>
      <c r="O33" s="490"/>
      <c r="P33" s="490"/>
      <c r="Q33" s="490"/>
      <c r="R33" s="490"/>
      <c r="S33" s="490"/>
      <c r="T33" s="490"/>
      <c r="U33" s="490"/>
    </row>
    <row r="34" spans="4:21" x14ac:dyDescent="0.25">
      <c r="F34" s="490"/>
      <c r="G34" s="490"/>
      <c r="H34" s="490"/>
      <c r="I34" s="490"/>
      <c r="J34" s="490"/>
      <c r="K34" s="490"/>
      <c r="L34" s="490"/>
      <c r="M34" s="490"/>
      <c r="N34" s="490"/>
      <c r="O34" s="490"/>
      <c r="P34" s="490"/>
      <c r="Q34" s="490"/>
      <c r="R34" s="490"/>
      <c r="S34" s="490"/>
      <c r="T34" s="490"/>
      <c r="U34" s="490"/>
    </row>
    <row r="35" spans="4:21" x14ac:dyDescent="0.25">
      <c r="F35" s="490"/>
      <c r="G35" s="492"/>
      <c r="H35" s="492"/>
      <c r="I35" s="490"/>
      <c r="J35" s="490"/>
      <c r="K35" s="490"/>
      <c r="L35" s="490"/>
      <c r="M35" s="492"/>
      <c r="N35" s="492"/>
      <c r="O35" s="492"/>
      <c r="P35" s="492"/>
      <c r="Q35" s="492"/>
      <c r="R35" s="492"/>
      <c r="S35" s="492"/>
      <c r="T35" s="490"/>
      <c r="U35" s="490"/>
    </row>
    <row r="36" spans="4:21" x14ac:dyDescent="0.25">
      <c r="F36" s="490"/>
      <c r="G36" s="493"/>
      <c r="H36" s="493"/>
      <c r="I36" s="492"/>
      <c r="J36" s="492"/>
      <c r="K36" s="492"/>
      <c r="L36" s="492"/>
      <c r="M36" s="493"/>
      <c r="N36" s="493"/>
      <c r="O36" s="493"/>
      <c r="P36" s="493"/>
      <c r="Q36" s="493"/>
      <c r="R36" s="493"/>
      <c r="S36" s="493"/>
      <c r="T36" s="490"/>
      <c r="U36" s="490"/>
    </row>
    <row r="37" spans="4:21" x14ac:dyDescent="0.25">
      <c r="F37" s="490"/>
      <c r="G37" s="493"/>
      <c r="H37" s="493"/>
      <c r="I37" s="493"/>
      <c r="J37" s="493"/>
      <c r="K37" s="493"/>
      <c r="L37" s="493"/>
      <c r="M37" s="493"/>
      <c r="N37" s="493"/>
      <c r="O37" s="493"/>
      <c r="P37" s="493"/>
      <c r="Q37" s="493"/>
      <c r="R37" s="493"/>
      <c r="S37" s="493"/>
      <c r="T37" s="490"/>
      <c r="U37" s="490"/>
    </row>
    <row r="38" spans="4:21" x14ac:dyDescent="0.25">
      <c r="F38" s="490"/>
      <c r="G38" s="490"/>
      <c r="H38" s="490"/>
      <c r="I38" s="493"/>
      <c r="J38" s="493"/>
      <c r="K38" s="493"/>
      <c r="L38" s="493"/>
      <c r="M38" s="490"/>
      <c r="N38" s="490"/>
      <c r="O38" s="490"/>
      <c r="P38" s="490"/>
      <c r="Q38" s="490"/>
      <c r="R38" s="490"/>
      <c r="S38" s="490"/>
      <c r="T38" s="490"/>
      <c r="U38" s="490"/>
    </row>
    <row r="39" spans="4:21" x14ac:dyDescent="0.25">
      <c r="I39" s="490"/>
      <c r="J39" s="490"/>
      <c r="K39" s="490"/>
      <c r="L39" s="490"/>
    </row>
    <row r="42" spans="4:21" x14ac:dyDescent="0.25">
      <c r="D42" s="480" t="s">
        <v>555</v>
      </c>
    </row>
    <row r="45" spans="4:21" x14ac:dyDescent="0.25">
      <c r="D45" s="123"/>
    </row>
  </sheetData>
  <sortState ref="G21:I32">
    <sortCondition descending="1" ref="G21"/>
  </sortState>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697"/>
  <sheetViews>
    <sheetView showGridLines="0" zoomScale="80" zoomScaleNormal="80" workbookViewId="0">
      <selection activeCell="A8" sqref="A8"/>
    </sheetView>
  </sheetViews>
  <sheetFormatPr defaultColWidth="9.140625" defaultRowHeight="13.5" x14ac:dyDescent="0.25"/>
  <cols>
    <col min="1" max="11" width="9.140625" style="14"/>
    <col min="12" max="12" width="13.85546875" style="14" customWidth="1"/>
    <col min="13" max="13" width="11.42578125" style="444" customWidth="1"/>
    <col min="14" max="14" width="9.85546875" style="444" bestFit="1" customWidth="1"/>
    <col min="15" max="15" width="10.28515625" style="444" bestFit="1" customWidth="1"/>
    <col min="16" max="16" width="19.5703125" style="444" bestFit="1" customWidth="1"/>
    <col min="17" max="17" width="6" style="444" bestFit="1" customWidth="1"/>
    <col min="18" max="19" width="11.42578125" style="444" customWidth="1"/>
    <col min="20" max="16384" width="9.140625" style="14"/>
  </cols>
  <sheetData>
    <row r="1" spans="2:19" x14ac:dyDescent="0.25">
      <c r="L1" s="370"/>
      <c r="O1" s="371"/>
      <c r="P1" s="371"/>
      <c r="Q1" s="371"/>
      <c r="R1" s="371"/>
      <c r="S1" s="371"/>
    </row>
    <row r="2" spans="2:19" x14ac:dyDescent="0.25">
      <c r="O2" s="371"/>
      <c r="P2" s="371"/>
      <c r="Q2" s="371"/>
      <c r="R2" s="371"/>
      <c r="S2" s="371"/>
    </row>
    <row r="3" spans="2:19" x14ac:dyDescent="0.25">
      <c r="B3" s="322" t="s">
        <v>1090</v>
      </c>
      <c r="L3" s="372"/>
      <c r="M3" s="371"/>
      <c r="N3" s="371"/>
      <c r="O3" s="371"/>
      <c r="P3" s="371"/>
      <c r="Q3" s="371"/>
      <c r="R3" s="371"/>
    </row>
    <row r="4" spans="2:19" x14ac:dyDescent="0.25">
      <c r="L4" s="372"/>
      <c r="M4" s="371"/>
      <c r="N4" s="371"/>
      <c r="O4" s="371"/>
      <c r="P4" s="371"/>
      <c r="Q4" s="371"/>
      <c r="R4" s="371"/>
    </row>
    <row r="5" spans="2:19" x14ac:dyDescent="0.25">
      <c r="L5" s="372"/>
      <c r="M5" s="371"/>
      <c r="N5" s="371"/>
      <c r="O5" s="371"/>
      <c r="P5" s="371"/>
      <c r="Q5" s="371"/>
      <c r="R5" s="371"/>
    </row>
    <row r="6" spans="2:19" x14ac:dyDescent="0.25">
      <c r="L6" s="372"/>
      <c r="M6" s="371"/>
      <c r="N6" s="371"/>
      <c r="O6" s="371"/>
      <c r="P6" s="371"/>
      <c r="Q6" s="371"/>
      <c r="R6" s="371"/>
    </row>
    <row r="7" spans="2:19" x14ac:dyDescent="0.25">
      <c r="L7" s="372"/>
      <c r="M7" s="371"/>
      <c r="N7" s="371"/>
      <c r="O7" s="371"/>
      <c r="P7" s="371"/>
      <c r="Q7" s="371"/>
      <c r="R7" s="371"/>
    </row>
    <row r="8" spans="2:19" x14ac:dyDescent="0.25">
      <c r="L8" s="372"/>
      <c r="M8" s="371"/>
      <c r="N8" s="371"/>
      <c r="R8" s="371"/>
    </row>
    <row r="9" spans="2:19" x14ac:dyDescent="0.25">
      <c r="L9" s="372"/>
      <c r="M9" s="371"/>
      <c r="N9" s="371" t="s">
        <v>1093</v>
      </c>
      <c r="O9" s="371" t="s">
        <v>1080</v>
      </c>
      <c r="P9" s="371" t="s">
        <v>1081</v>
      </c>
      <c r="Q9" s="371" t="s">
        <v>905</v>
      </c>
      <c r="R9" s="371"/>
    </row>
    <row r="10" spans="2:19" x14ac:dyDescent="0.25">
      <c r="L10" s="372"/>
      <c r="M10" s="371"/>
      <c r="N10" s="371" t="s">
        <v>1094</v>
      </c>
      <c r="O10" s="123" t="s">
        <v>1084</v>
      </c>
      <c r="P10" s="123" t="s">
        <v>1085</v>
      </c>
      <c r="Q10" s="444" t="s">
        <v>1092</v>
      </c>
      <c r="R10" s="371"/>
    </row>
    <row r="11" spans="2:19" x14ac:dyDescent="0.25">
      <c r="L11" s="372"/>
      <c r="M11" s="371"/>
      <c r="N11" s="371">
        <v>1</v>
      </c>
      <c r="O11" s="611">
        <v>4.6482672743759681E-2</v>
      </c>
      <c r="P11" s="611">
        <v>0.13900068251258779</v>
      </c>
      <c r="Q11" s="611">
        <v>9.7405081368346538E-2</v>
      </c>
      <c r="R11" s="371"/>
    </row>
    <row r="12" spans="2:19" x14ac:dyDescent="0.25">
      <c r="L12" s="372"/>
      <c r="M12" s="371"/>
      <c r="N12" s="371">
        <v>2</v>
      </c>
      <c r="O12" s="611">
        <v>9.3094140268550313E-2</v>
      </c>
      <c r="P12" s="611">
        <v>9.6227235059030705E-2</v>
      </c>
      <c r="Q12" s="611">
        <v>9.4818612439742253E-2</v>
      </c>
      <c r="R12" s="371"/>
    </row>
    <row r="13" spans="2:19" x14ac:dyDescent="0.25">
      <c r="L13" s="372"/>
      <c r="M13" s="371"/>
      <c r="N13" s="371">
        <v>3</v>
      </c>
      <c r="O13" s="611">
        <v>0.12297134013339042</v>
      </c>
      <c r="P13" s="611">
        <v>0.1149038319675656</v>
      </c>
      <c r="Q13" s="611">
        <v>0.11853094038388415</v>
      </c>
      <c r="R13" s="371"/>
    </row>
    <row r="14" spans="2:19" x14ac:dyDescent="0.25">
      <c r="L14" s="372"/>
      <c r="M14" s="371"/>
      <c r="N14" s="371">
        <v>4</v>
      </c>
      <c r="O14" s="611">
        <v>0.12282602466714024</v>
      </c>
      <c r="P14" s="611">
        <v>0.11046187878669615</v>
      </c>
      <c r="Q14" s="611">
        <v>0.11602073248250323</v>
      </c>
      <c r="R14" s="371"/>
    </row>
    <row r="15" spans="2:19" x14ac:dyDescent="0.25">
      <c r="L15" s="372"/>
      <c r="M15" s="371"/>
      <c r="N15" s="371">
        <v>5</v>
      </c>
      <c r="O15" s="611">
        <v>0.13844529094638214</v>
      </c>
      <c r="P15" s="611">
        <v>0.12289106093686479</v>
      </c>
      <c r="Q15" s="611">
        <v>0.12988415935303566</v>
      </c>
      <c r="R15" s="371"/>
    </row>
    <row r="16" spans="2:19" x14ac:dyDescent="0.25">
      <c r="L16" s="372"/>
      <c r="M16" s="371"/>
      <c r="N16" s="371">
        <v>6</v>
      </c>
      <c r="O16" s="611">
        <v>0.11914101916013317</v>
      </c>
      <c r="P16" s="611">
        <v>0.10909802345137923</v>
      </c>
      <c r="Q16" s="611">
        <v>0.11361330047515503</v>
      </c>
      <c r="R16" s="371"/>
    </row>
    <row r="17" spans="2:19" x14ac:dyDescent="0.25">
      <c r="L17" s="372"/>
      <c r="M17" s="371"/>
      <c r="N17" s="371">
        <v>7</v>
      </c>
      <c r="O17" s="611">
        <v>0.1150880510753747</v>
      </c>
      <c r="P17" s="611">
        <v>0.10792295524307997</v>
      </c>
      <c r="Q17" s="611">
        <v>0.11114434391264919</v>
      </c>
      <c r="R17" s="371"/>
    </row>
    <row r="18" spans="2:19" x14ac:dyDescent="0.25">
      <c r="L18" s="372"/>
      <c r="M18" s="371"/>
      <c r="N18" s="371">
        <v>8</v>
      </c>
      <c r="O18" s="611">
        <v>0.1020799487609112</v>
      </c>
      <c r="P18" s="611">
        <v>8.3677409704533592E-2</v>
      </c>
      <c r="Q18" s="611">
        <v>9.195109259657859E-2</v>
      </c>
      <c r="R18" s="371"/>
    </row>
    <row r="19" spans="2:19" x14ac:dyDescent="0.25">
      <c r="L19" s="373"/>
      <c r="M19" s="371"/>
      <c r="N19" s="371">
        <v>9</v>
      </c>
      <c r="O19" s="611">
        <v>8.5553948276073766E-2</v>
      </c>
      <c r="P19" s="611">
        <v>7.7569275915812266E-2</v>
      </c>
      <c r="Q19" s="611">
        <v>8.1159141798084922E-2</v>
      </c>
      <c r="R19" s="371"/>
    </row>
    <row r="20" spans="2:19" x14ac:dyDescent="0.25">
      <c r="L20" s="372"/>
      <c r="M20" s="371"/>
      <c r="N20" s="371">
        <v>10</v>
      </c>
      <c r="O20" s="611">
        <v>5.4317564005514497E-2</v>
      </c>
      <c r="P20" s="611">
        <v>3.8247646468066665E-2</v>
      </c>
      <c r="Q20" s="611">
        <v>4.5472595231866628E-2</v>
      </c>
      <c r="R20" s="371"/>
    </row>
    <row r="21" spans="2:19" x14ac:dyDescent="0.25">
      <c r="L21" s="372"/>
      <c r="M21" s="371"/>
      <c r="N21" s="371"/>
      <c r="O21" s="371"/>
      <c r="P21" s="371"/>
      <c r="Q21" s="371"/>
      <c r="R21" s="371"/>
    </row>
    <row r="22" spans="2:19" x14ac:dyDescent="0.25">
      <c r="L22" s="372"/>
      <c r="M22" s="371"/>
      <c r="N22" s="371"/>
      <c r="O22" s="371"/>
      <c r="P22" s="371"/>
      <c r="Q22" s="371"/>
      <c r="R22" s="371"/>
    </row>
    <row r="23" spans="2:19" x14ac:dyDescent="0.25">
      <c r="I23" s="369" t="s">
        <v>554</v>
      </c>
      <c r="L23" s="372"/>
      <c r="M23" s="371"/>
      <c r="N23" s="371"/>
      <c r="O23" s="371"/>
      <c r="P23" s="371"/>
      <c r="Q23" s="371"/>
      <c r="R23" s="371"/>
    </row>
    <row r="24" spans="2:19" x14ac:dyDescent="0.25">
      <c r="L24" s="372"/>
      <c r="M24" s="371"/>
      <c r="N24" s="371"/>
      <c r="O24" s="371"/>
      <c r="P24" s="371"/>
      <c r="Q24" s="371"/>
      <c r="R24" s="371"/>
    </row>
    <row r="25" spans="2:19" x14ac:dyDescent="0.25">
      <c r="B25" s="322" t="s">
        <v>1091</v>
      </c>
      <c r="L25" s="372"/>
      <c r="M25" s="371"/>
      <c r="N25" s="371"/>
      <c r="O25" s="371"/>
      <c r="P25" s="371"/>
      <c r="Q25" s="371"/>
      <c r="R25" s="371"/>
    </row>
    <row r="26" spans="2:19" x14ac:dyDescent="0.25">
      <c r="L26" s="372"/>
      <c r="M26" s="371"/>
      <c r="N26" s="371"/>
      <c r="O26" s="371"/>
      <c r="P26" s="371"/>
      <c r="Q26" s="371"/>
      <c r="R26" s="371"/>
    </row>
    <row r="27" spans="2:19" x14ac:dyDescent="0.25">
      <c r="L27" s="372"/>
      <c r="M27" s="371"/>
      <c r="N27" s="371"/>
      <c r="O27" s="371"/>
      <c r="P27" s="371"/>
      <c r="Q27" s="371"/>
      <c r="R27" s="371"/>
      <c r="S27" s="123"/>
    </row>
    <row r="28" spans="2:19" x14ac:dyDescent="0.25">
      <c r="L28" s="372"/>
      <c r="M28" s="371"/>
      <c r="N28" s="371"/>
      <c r="O28" s="371"/>
      <c r="P28" s="371"/>
      <c r="Q28" s="371"/>
      <c r="R28" s="371"/>
      <c r="S28" s="123"/>
    </row>
    <row r="29" spans="2:19" x14ac:dyDescent="0.25">
      <c r="L29" s="372"/>
      <c r="M29" s="371"/>
      <c r="N29" s="371"/>
      <c r="O29" s="371"/>
      <c r="P29" s="371"/>
      <c r="Q29" s="371"/>
      <c r="R29" s="371"/>
    </row>
    <row r="30" spans="2:19" x14ac:dyDescent="0.25">
      <c r="L30" s="372"/>
      <c r="M30" s="371"/>
      <c r="N30" s="371"/>
      <c r="O30" s="371"/>
      <c r="P30" s="371"/>
      <c r="Q30" s="371"/>
      <c r="R30" s="371"/>
    </row>
    <row r="31" spans="2:19" x14ac:dyDescent="0.25">
      <c r="L31" s="372"/>
      <c r="M31" s="371"/>
      <c r="N31" s="371"/>
      <c r="O31" s="371"/>
      <c r="P31" s="371"/>
      <c r="Q31" s="371"/>
      <c r="R31" s="371"/>
    </row>
    <row r="32" spans="2:19" x14ac:dyDescent="0.25">
      <c r="L32" s="372"/>
      <c r="M32" s="371"/>
      <c r="N32" s="371"/>
      <c r="O32" s="371"/>
      <c r="P32" s="371"/>
      <c r="Q32" s="371"/>
      <c r="R32" s="371"/>
    </row>
    <row r="33" spans="9:18" x14ac:dyDescent="0.25">
      <c r="L33" s="372"/>
      <c r="M33" s="371"/>
      <c r="N33" s="371"/>
      <c r="O33" s="371"/>
      <c r="P33" s="371"/>
      <c r="Q33" s="371"/>
      <c r="R33" s="371"/>
    </row>
    <row r="34" spans="9:18" x14ac:dyDescent="0.25">
      <c r="L34" s="372"/>
      <c r="M34" s="371"/>
      <c r="N34" s="371"/>
      <c r="O34" s="371"/>
      <c r="P34" s="371"/>
      <c r="Q34" s="371"/>
      <c r="R34" s="371"/>
    </row>
    <row r="35" spans="9:18" x14ac:dyDescent="0.25">
      <c r="L35" s="372"/>
      <c r="M35" s="371"/>
      <c r="N35" s="371"/>
      <c r="O35" s="371"/>
      <c r="P35" s="371"/>
      <c r="Q35" s="371"/>
      <c r="R35" s="371"/>
    </row>
    <row r="36" spans="9:18" x14ac:dyDescent="0.25">
      <c r="L36" s="372"/>
      <c r="M36" s="371"/>
      <c r="N36" s="371"/>
      <c r="O36" s="371"/>
      <c r="P36" s="371"/>
      <c r="Q36" s="371"/>
      <c r="R36" s="371"/>
    </row>
    <row r="37" spans="9:18" x14ac:dyDescent="0.25">
      <c r="L37" s="372"/>
      <c r="M37" s="371"/>
      <c r="N37" s="371"/>
      <c r="O37" s="371"/>
      <c r="P37" s="371"/>
      <c r="Q37" s="371"/>
      <c r="R37" s="371"/>
    </row>
    <row r="38" spans="9:18" x14ac:dyDescent="0.25">
      <c r="L38" s="372"/>
      <c r="M38" s="371"/>
      <c r="N38" s="371"/>
      <c r="O38" s="371"/>
      <c r="P38" s="371"/>
      <c r="Q38" s="371"/>
      <c r="R38" s="371"/>
    </row>
    <row r="39" spans="9:18" x14ac:dyDescent="0.25">
      <c r="L39" s="372"/>
      <c r="M39" s="371"/>
      <c r="N39" s="371"/>
      <c r="O39" s="371"/>
      <c r="P39" s="371"/>
      <c r="Q39" s="371"/>
      <c r="R39" s="371"/>
    </row>
    <row r="40" spans="9:18" x14ac:dyDescent="0.25">
      <c r="L40" s="372"/>
      <c r="M40" s="371"/>
      <c r="N40" s="371"/>
      <c r="O40" s="371"/>
      <c r="P40" s="371"/>
      <c r="Q40" s="371"/>
      <c r="R40" s="371"/>
    </row>
    <row r="41" spans="9:18" x14ac:dyDescent="0.25">
      <c r="L41" s="372"/>
      <c r="M41" s="371"/>
      <c r="N41" s="371"/>
      <c r="O41" s="371"/>
      <c r="P41" s="371"/>
      <c r="Q41" s="371"/>
      <c r="R41" s="371"/>
    </row>
    <row r="42" spans="9:18" x14ac:dyDescent="0.25">
      <c r="L42" s="372"/>
      <c r="M42" s="371"/>
      <c r="N42" s="371"/>
      <c r="O42" s="371"/>
      <c r="P42" s="371"/>
      <c r="Q42" s="371"/>
      <c r="R42" s="371"/>
    </row>
    <row r="43" spans="9:18" x14ac:dyDescent="0.25">
      <c r="L43" s="372"/>
      <c r="M43" s="371"/>
      <c r="N43" s="371"/>
      <c r="O43" s="371"/>
      <c r="P43" s="371"/>
      <c r="Q43" s="371"/>
      <c r="R43" s="371"/>
    </row>
    <row r="44" spans="9:18" x14ac:dyDescent="0.25">
      <c r="L44" s="372"/>
      <c r="M44" s="371"/>
      <c r="N44" s="371"/>
      <c r="O44" s="371"/>
      <c r="P44" s="371"/>
      <c r="Q44" s="371"/>
      <c r="R44" s="371"/>
    </row>
    <row r="45" spans="9:18" x14ac:dyDescent="0.25">
      <c r="I45" s="369" t="s">
        <v>555</v>
      </c>
      <c r="L45" s="372"/>
      <c r="M45" s="371"/>
      <c r="N45" s="371"/>
      <c r="O45" s="371"/>
      <c r="P45" s="371"/>
      <c r="Q45" s="371"/>
      <c r="R45" s="371"/>
    </row>
    <row r="46" spans="9:18" x14ac:dyDescent="0.25">
      <c r="L46" s="372"/>
      <c r="M46" s="371"/>
      <c r="N46" s="371"/>
      <c r="O46" s="371"/>
      <c r="P46" s="371"/>
      <c r="Q46" s="371"/>
      <c r="R46" s="371"/>
    </row>
    <row r="47" spans="9:18" x14ac:dyDescent="0.25">
      <c r="L47" s="372"/>
      <c r="M47" s="371"/>
      <c r="N47" s="371"/>
      <c r="O47" s="371"/>
      <c r="P47" s="371"/>
      <c r="Q47" s="371"/>
      <c r="R47" s="371"/>
    </row>
    <row r="48" spans="9:18" x14ac:dyDescent="0.25">
      <c r="L48" s="372"/>
      <c r="M48" s="371"/>
      <c r="N48" s="371"/>
      <c r="O48" s="371"/>
      <c r="P48" s="371"/>
      <c r="Q48" s="371"/>
      <c r="R48" s="371"/>
    </row>
    <row r="49" spans="12:18" x14ac:dyDescent="0.25">
      <c r="L49" s="372"/>
      <c r="M49" s="371"/>
      <c r="N49" s="371"/>
      <c r="O49" s="371"/>
      <c r="P49" s="371"/>
      <c r="Q49" s="371"/>
      <c r="R49" s="371"/>
    </row>
    <row r="50" spans="12:18" x14ac:dyDescent="0.25">
      <c r="L50" s="372"/>
      <c r="M50" s="371"/>
      <c r="N50" s="371"/>
      <c r="O50" s="371"/>
      <c r="P50" s="371"/>
      <c r="Q50" s="371"/>
      <c r="R50" s="371"/>
    </row>
    <row r="51" spans="12:18" x14ac:dyDescent="0.25">
      <c r="L51" s="372"/>
      <c r="M51" s="371"/>
      <c r="N51" s="371"/>
      <c r="O51" s="371"/>
      <c r="P51" s="371"/>
      <c r="Q51" s="371"/>
      <c r="R51" s="371"/>
    </row>
    <row r="52" spans="12:18" x14ac:dyDescent="0.25">
      <c r="L52" s="372"/>
      <c r="M52" s="371"/>
      <c r="N52" s="371"/>
      <c r="O52" s="371"/>
      <c r="P52" s="371"/>
      <c r="Q52" s="371"/>
      <c r="R52" s="371"/>
    </row>
    <row r="53" spans="12:18" x14ac:dyDescent="0.25">
      <c r="L53" s="372"/>
      <c r="M53" s="371"/>
      <c r="N53" s="371"/>
      <c r="O53" s="371"/>
      <c r="P53" s="371"/>
      <c r="Q53" s="371"/>
      <c r="R53" s="371"/>
    </row>
    <row r="54" spans="12:18" x14ac:dyDescent="0.25">
      <c r="L54" s="372"/>
      <c r="M54" s="371"/>
      <c r="N54" s="371"/>
      <c r="O54" s="371"/>
      <c r="P54" s="371"/>
      <c r="Q54" s="371"/>
      <c r="R54" s="371"/>
    </row>
    <row r="55" spans="12:18" x14ac:dyDescent="0.25">
      <c r="L55" s="372"/>
      <c r="M55" s="371"/>
      <c r="N55" s="371"/>
      <c r="O55" s="371"/>
      <c r="P55" s="371"/>
      <c r="Q55" s="371"/>
      <c r="R55" s="371"/>
    </row>
    <row r="56" spans="12:18" x14ac:dyDescent="0.25">
      <c r="L56" s="372"/>
      <c r="M56" s="371"/>
      <c r="N56" s="371"/>
      <c r="O56" s="371"/>
      <c r="P56" s="371"/>
      <c r="Q56" s="371"/>
      <c r="R56" s="371"/>
    </row>
    <row r="57" spans="12:18" x14ac:dyDescent="0.25">
      <c r="L57" s="372"/>
      <c r="M57" s="371"/>
      <c r="N57" s="371"/>
      <c r="O57" s="371"/>
      <c r="P57" s="371"/>
      <c r="Q57" s="371"/>
      <c r="R57" s="371"/>
    </row>
    <row r="58" spans="12:18" x14ac:dyDescent="0.25">
      <c r="L58" s="372"/>
      <c r="M58" s="371"/>
      <c r="N58" s="371"/>
      <c r="O58" s="371"/>
      <c r="P58" s="371"/>
      <c r="Q58" s="371"/>
      <c r="R58" s="371"/>
    </row>
    <row r="59" spans="12:18" x14ac:dyDescent="0.25">
      <c r="L59" s="372"/>
      <c r="M59" s="371"/>
      <c r="N59" s="371"/>
      <c r="O59" s="371"/>
      <c r="P59" s="371"/>
      <c r="Q59" s="371"/>
      <c r="R59" s="371"/>
    </row>
    <row r="60" spans="12:18" x14ac:dyDescent="0.25">
      <c r="L60" s="372"/>
      <c r="M60" s="371"/>
      <c r="N60" s="371"/>
      <c r="O60" s="371"/>
      <c r="P60" s="371"/>
      <c r="Q60" s="371"/>
      <c r="R60" s="371"/>
    </row>
    <row r="61" spans="12:18" x14ac:dyDescent="0.25">
      <c r="L61" s="372"/>
      <c r="M61" s="371"/>
      <c r="N61" s="371"/>
      <c r="O61" s="371"/>
      <c r="P61" s="371"/>
      <c r="Q61" s="371"/>
      <c r="R61" s="371"/>
    </row>
    <row r="62" spans="12:18" x14ac:dyDescent="0.25">
      <c r="L62" s="372"/>
      <c r="M62" s="371"/>
      <c r="N62" s="371"/>
      <c r="O62" s="371"/>
      <c r="P62" s="371"/>
      <c r="Q62" s="371"/>
      <c r="R62" s="371"/>
    </row>
    <row r="63" spans="12:18" x14ac:dyDescent="0.25">
      <c r="L63" s="372"/>
      <c r="M63" s="371"/>
      <c r="N63" s="371"/>
      <c r="O63" s="371"/>
      <c r="P63" s="371"/>
      <c r="Q63" s="371"/>
      <c r="R63" s="371"/>
    </row>
    <row r="64" spans="12:18" x14ac:dyDescent="0.25">
      <c r="L64" s="372"/>
      <c r="M64" s="371"/>
      <c r="N64" s="371"/>
      <c r="O64" s="371"/>
      <c r="P64" s="371"/>
      <c r="Q64" s="371"/>
      <c r="R64" s="371"/>
    </row>
    <row r="65" spans="12:18" x14ac:dyDescent="0.25">
      <c r="L65" s="372"/>
      <c r="M65" s="371"/>
      <c r="N65" s="371"/>
      <c r="O65" s="371"/>
      <c r="P65" s="371"/>
      <c r="Q65" s="371"/>
      <c r="R65" s="371"/>
    </row>
    <row r="66" spans="12:18" x14ac:dyDescent="0.25">
      <c r="L66" s="372"/>
      <c r="M66" s="371"/>
      <c r="N66" s="371"/>
      <c r="O66" s="371"/>
      <c r="P66" s="371"/>
      <c r="Q66" s="371"/>
      <c r="R66" s="371"/>
    </row>
    <row r="67" spans="12:18" x14ac:dyDescent="0.25">
      <c r="L67" s="372"/>
      <c r="M67" s="371"/>
      <c r="N67" s="371"/>
      <c r="O67" s="371"/>
      <c r="P67" s="371"/>
      <c r="Q67" s="371"/>
      <c r="R67" s="371"/>
    </row>
    <row r="68" spans="12:18" x14ac:dyDescent="0.25">
      <c r="L68" s="372"/>
      <c r="M68" s="371"/>
      <c r="N68" s="371"/>
      <c r="O68" s="371"/>
      <c r="P68" s="371"/>
      <c r="Q68" s="371"/>
      <c r="R68" s="371"/>
    </row>
    <row r="69" spans="12:18" x14ac:dyDescent="0.25">
      <c r="L69" s="372"/>
      <c r="M69" s="371"/>
      <c r="N69" s="371"/>
      <c r="O69" s="371"/>
      <c r="P69" s="371"/>
      <c r="Q69" s="371"/>
      <c r="R69" s="371"/>
    </row>
    <row r="70" spans="12:18" x14ac:dyDescent="0.25">
      <c r="L70" s="372"/>
      <c r="M70" s="371"/>
      <c r="N70" s="371"/>
      <c r="O70" s="371"/>
      <c r="P70" s="371"/>
      <c r="Q70" s="371"/>
      <c r="R70" s="371"/>
    </row>
    <row r="71" spans="12:18" x14ac:dyDescent="0.25">
      <c r="L71" s="372"/>
      <c r="M71" s="371"/>
      <c r="N71" s="371"/>
      <c r="O71" s="371"/>
      <c r="P71" s="371"/>
      <c r="Q71" s="371"/>
      <c r="R71" s="371"/>
    </row>
    <row r="72" spans="12:18" x14ac:dyDescent="0.25">
      <c r="L72" s="372"/>
      <c r="M72" s="371"/>
      <c r="N72" s="371"/>
      <c r="O72" s="371"/>
      <c r="P72" s="371"/>
      <c r="Q72" s="371"/>
      <c r="R72" s="371"/>
    </row>
    <row r="73" spans="12:18" x14ac:dyDescent="0.25">
      <c r="L73" s="372"/>
      <c r="M73" s="371"/>
      <c r="N73" s="371"/>
      <c r="O73" s="371"/>
      <c r="P73" s="371"/>
      <c r="Q73" s="371"/>
      <c r="R73" s="371"/>
    </row>
    <row r="74" spans="12:18" x14ac:dyDescent="0.25">
      <c r="L74" s="372"/>
      <c r="M74" s="371"/>
      <c r="N74" s="371"/>
      <c r="O74" s="371"/>
      <c r="P74" s="371"/>
      <c r="Q74" s="371"/>
      <c r="R74" s="371"/>
    </row>
    <row r="75" spans="12:18" x14ac:dyDescent="0.25">
      <c r="L75" s="372"/>
      <c r="M75" s="371"/>
      <c r="N75" s="371"/>
      <c r="O75" s="371"/>
      <c r="P75" s="371"/>
      <c r="Q75" s="371"/>
      <c r="R75" s="371"/>
    </row>
    <row r="76" spans="12:18" x14ac:dyDescent="0.25">
      <c r="L76" s="372"/>
      <c r="M76" s="371"/>
      <c r="N76" s="371"/>
      <c r="O76" s="371"/>
      <c r="P76" s="371"/>
      <c r="Q76" s="371"/>
      <c r="R76" s="371"/>
    </row>
    <row r="77" spans="12:18" x14ac:dyDescent="0.25">
      <c r="L77" s="372"/>
      <c r="M77" s="371"/>
      <c r="N77" s="371"/>
      <c r="O77" s="371"/>
      <c r="P77" s="371"/>
      <c r="Q77" s="371"/>
      <c r="R77" s="371"/>
    </row>
    <row r="78" spans="12:18" x14ac:dyDescent="0.25">
      <c r="L78" s="372"/>
      <c r="M78" s="371"/>
      <c r="N78" s="371"/>
      <c r="O78" s="371"/>
      <c r="P78" s="371"/>
      <c r="Q78" s="371"/>
      <c r="R78" s="371"/>
    </row>
    <row r="79" spans="12:18" x14ac:dyDescent="0.25">
      <c r="L79" s="372"/>
      <c r="M79" s="371"/>
      <c r="N79" s="371"/>
      <c r="O79" s="371"/>
      <c r="P79" s="371"/>
      <c r="Q79" s="371"/>
      <c r="R79" s="371"/>
    </row>
    <row r="80" spans="12:18" x14ac:dyDescent="0.25">
      <c r="L80" s="372"/>
      <c r="M80" s="371"/>
      <c r="N80" s="371"/>
      <c r="O80" s="371"/>
      <c r="P80" s="371"/>
      <c r="Q80" s="371"/>
      <c r="R80" s="371"/>
    </row>
    <row r="81" spans="12:18" x14ac:dyDescent="0.25">
      <c r="L81" s="372"/>
      <c r="M81" s="371"/>
      <c r="N81" s="371"/>
      <c r="O81" s="371"/>
      <c r="P81" s="371"/>
      <c r="Q81" s="371"/>
      <c r="R81" s="371"/>
    </row>
    <row r="82" spans="12:18" x14ac:dyDescent="0.25">
      <c r="L82" s="372"/>
      <c r="M82" s="371"/>
      <c r="N82" s="371"/>
      <c r="O82" s="371"/>
      <c r="P82" s="371"/>
      <c r="Q82" s="371"/>
      <c r="R82" s="371"/>
    </row>
    <row r="83" spans="12:18" x14ac:dyDescent="0.25">
      <c r="L83" s="372"/>
      <c r="M83" s="371"/>
      <c r="N83" s="371"/>
      <c r="O83" s="371"/>
      <c r="P83" s="371"/>
      <c r="Q83" s="371"/>
      <c r="R83" s="371"/>
    </row>
    <row r="84" spans="12:18" x14ac:dyDescent="0.25">
      <c r="L84" s="372"/>
      <c r="M84" s="371"/>
      <c r="N84" s="371"/>
      <c r="O84" s="371"/>
      <c r="P84" s="371"/>
      <c r="Q84" s="371"/>
      <c r="R84" s="371"/>
    </row>
    <row r="85" spans="12:18" x14ac:dyDescent="0.25">
      <c r="L85" s="372"/>
      <c r="M85" s="371"/>
      <c r="N85" s="371"/>
      <c r="O85" s="371"/>
      <c r="P85" s="371"/>
      <c r="Q85" s="371"/>
      <c r="R85" s="371"/>
    </row>
    <row r="86" spans="12:18" x14ac:dyDescent="0.25">
      <c r="L86" s="372"/>
      <c r="M86" s="371"/>
      <c r="N86" s="371"/>
      <c r="O86" s="371"/>
      <c r="P86" s="371"/>
      <c r="Q86" s="371"/>
      <c r="R86" s="371"/>
    </row>
    <row r="87" spans="12:18" x14ac:dyDescent="0.25">
      <c r="L87" s="372"/>
      <c r="M87" s="371"/>
      <c r="N87" s="371"/>
      <c r="O87" s="371"/>
      <c r="P87" s="371"/>
      <c r="Q87" s="371"/>
      <c r="R87" s="371"/>
    </row>
    <row r="88" spans="12:18" x14ac:dyDescent="0.25">
      <c r="L88" s="372"/>
      <c r="M88" s="371"/>
      <c r="N88" s="371"/>
      <c r="O88" s="371"/>
      <c r="P88" s="371"/>
      <c r="Q88" s="371"/>
      <c r="R88" s="371"/>
    </row>
    <row r="89" spans="12:18" x14ac:dyDescent="0.25">
      <c r="L89" s="372"/>
      <c r="M89" s="371"/>
      <c r="N89" s="371"/>
      <c r="O89" s="371"/>
      <c r="P89" s="371"/>
      <c r="Q89" s="371"/>
      <c r="R89" s="371"/>
    </row>
    <row r="90" spans="12:18" x14ac:dyDescent="0.25">
      <c r="L90" s="372"/>
      <c r="M90" s="371"/>
      <c r="N90" s="371"/>
      <c r="O90" s="371"/>
      <c r="P90" s="371"/>
      <c r="Q90" s="371"/>
      <c r="R90" s="371"/>
    </row>
    <row r="91" spans="12:18" x14ac:dyDescent="0.25">
      <c r="L91" s="372"/>
      <c r="M91" s="371"/>
      <c r="N91" s="371"/>
      <c r="O91" s="371"/>
      <c r="P91" s="371"/>
      <c r="Q91" s="371"/>
      <c r="R91" s="371"/>
    </row>
    <row r="92" spans="12:18" x14ac:dyDescent="0.25">
      <c r="L92" s="372"/>
      <c r="M92" s="371"/>
      <c r="N92" s="371"/>
      <c r="O92" s="371"/>
      <c r="P92" s="371"/>
      <c r="Q92" s="371"/>
      <c r="R92" s="371"/>
    </row>
    <row r="93" spans="12:18" x14ac:dyDescent="0.25">
      <c r="L93" s="372"/>
      <c r="M93" s="371"/>
      <c r="N93" s="371"/>
      <c r="O93" s="371"/>
      <c r="P93" s="371"/>
      <c r="Q93" s="371"/>
      <c r="R93" s="371"/>
    </row>
    <row r="94" spans="12:18" x14ac:dyDescent="0.25">
      <c r="L94" s="372"/>
      <c r="M94" s="371"/>
      <c r="N94" s="371"/>
      <c r="O94" s="371"/>
      <c r="P94" s="371"/>
      <c r="Q94" s="371"/>
      <c r="R94" s="371"/>
    </row>
    <row r="95" spans="12:18" x14ac:dyDescent="0.25">
      <c r="L95" s="372"/>
      <c r="M95" s="371"/>
      <c r="N95" s="371"/>
      <c r="O95" s="371"/>
      <c r="P95" s="371"/>
      <c r="Q95" s="371"/>
      <c r="R95" s="371"/>
    </row>
    <row r="96" spans="12:18" x14ac:dyDescent="0.25">
      <c r="L96" s="372"/>
      <c r="M96" s="371"/>
      <c r="N96" s="371"/>
      <c r="O96" s="371"/>
      <c r="P96" s="371"/>
      <c r="Q96" s="371"/>
      <c r="R96" s="371"/>
    </row>
    <row r="97" spans="12:18" x14ac:dyDescent="0.25">
      <c r="L97" s="372"/>
      <c r="M97" s="371"/>
      <c r="N97" s="371"/>
      <c r="O97" s="371"/>
      <c r="P97" s="371"/>
      <c r="Q97" s="371"/>
      <c r="R97" s="371"/>
    </row>
    <row r="98" spans="12:18" x14ac:dyDescent="0.25">
      <c r="L98" s="372"/>
      <c r="M98" s="371"/>
      <c r="N98" s="371"/>
      <c r="O98" s="371"/>
      <c r="P98" s="371"/>
      <c r="Q98" s="371"/>
      <c r="R98" s="371"/>
    </row>
    <row r="99" spans="12:18" x14ac:dyDescent="0.25">
      <c r="L99" s="372"/>
      <c r="M99" s="371"/>
      <c r="N99" s="371"/>
      <c r="O99" s="371"/>
      <c r="P99" s="371"/>
      <c r="Q99" s="371"/>
      <c r="R99" s="371"/>
    </row>
    <row r="100" spans="12:18" x14ac:dyDescent="0.25">
      <c r="L100" s="372"/>
      <c r="M100" s="371"/>
      <c r="N100" s="371"/>
      <c r="O100" s="371"/>
      <c r="P100" s="371"/>
      <c r="Q100" s="371"/>
      <c r="R100" s="371"/>
    </row>
    <row r="101" spans="12:18" x14ac:dyDescent="0.25">
      <c r="L101" s="372"/>
      <c r="M101" s="371"/>
      <c r="N101" s="371"/>
      <c r="O101" s="371"/>
      <c r="P101" s="371"/>
      <c r="Q101" s="371"/>
      <c r="R101" s="371"/>
    </row>
    <row r="102" spans="12:18" x14ac:dyDescent="0.25">
      <c r="L102" s="372"/>
      <c r="M102" s="371"/>
      <c r="N102" s="371"/>
      <c r="O102" s="371"/>
      <c r="P102" s="371"/>
      <c r="Q102" s="371"/>
      <c r="R102" s="371"/>
    </row>
    <row r="103" spans="12:18" x14ac:dyDescent="0.25">
      <c r="L103" s="372"/>
      <c r="M103" s="371"/>
      <c r="N103" s="371"/>
      <c r="O103" s="371"/>
      <c r="P103" s="371"/>
      <c r="Q103" s="371"/>
      <c r="R103" s="371"/>
    </row>
    <row r="104" spans="12:18" x14ac:dyDescent="0.25">
      <c r="L104" s="372"/>
      <c r="M104" s="371"/>
      <c r="N104" s="371"/>
      <c r="O104" s="371"/>
      <c r="P104" s="371"/>
      <c r="Q104" s="371"/>
      <c r="R104" s="371"/>
    </row>
    <row r="105" spans="12:18" x14ac:dyDescent="0.25">
      <c r="L105" s="372"/>
      <c r="M105" s="371"/>
      <c r="N105" s="371"/>
      <c r="O105" s="371"/>
      <c r="P105" s="371"/>
      <c r="Q105" s="371"/>
      <c r="R105" s="371"/>
    </row>
    <row r="106" spans="12:18" x14ac:dyDescent="0.25">
      <c r="L106" s="372"/>
      <c r="M106" s="371"/>
      <c r="N106" s="371"/>
      <c r="O106" s="371"/>
      <c r="P106" s="371"/>
      <c r="Q106" s="371"/>
      <c r="R106" s="371"/>
    </row>
    <row r="107" spans="12:18" x14ac:dyDescent="0.25">
      <c r="L107" s="372"/>
      <c r="M107" s="371"/>
      <c r="N107" s="371"/>
      <c r="O107" s="371"/>
      <c r="P107" s="371"/>
      <c r="Q107" s="371"/>
      <c r="R107" s="371"/>
    </row>
    <row r="108" spans="12:18" x14ac:dyDescent="0.25">
      <c r="L108" s="372"/>
      <c r="M108" s="371"/>
      <c r="N108" s="371"/>
      <c r="O108" s="371"/>
      <c r="P108" s="371"/>
      <c r="Q108" s="371"/>
      <c r="R108" s="371"/>
    </row>
    <row r="109" spans="12:18" x14ac:dyDescent="0.25">
      <c r="L109" s="372"/>
      <c r="M109" s="371"/>
      <c r="N109" s="371"/>
      <c r="O109" s="371"/>
      <c r="P109" s="371"/>
      <c r="Q109" s="371"/>
      <c r="R109" s="371"/>
    </row>
    <row r="110" spans="12:18" x14ac:dyDescent="0.25">
      <c r="L110" s="372"/>
      <c r="M110" s="371"/>
      <c r="N110" s="371"/>
      <c r="O110" s="371"/>
      <c r="P110" s="371"/>
      <c r="Q110" s="371"/>
      <c r="R110" s="371"/>
    </row>
    <row r="111" spans="12:18" x14ac:dyDescent="0.25">
      <c r="L111" s="372"/>
      <c r="M111" s="371"/>
      <c r="N111" s="371"/>
      <c r="O111" s="371"/>
      <c r="P111" s="371"/>
      <c r="Q111" s="371"/>
      <c r="R111" s="371"/>
    </row>
    <row r="112" spans="12:18" x14ac:dyDescent="0.25">
      <c r="L112" s="372"/>
      <c r="M112" s="371"/>
      <c r="N112" s="371"/>
      <c r="O112" s="371"/>
      <c r="P112" s="371"/>
      <c r="Q112" s="371"/>
      <c r="R112" s="371"/>
    </row>
    <row r="113" spans="12:18" x14ac:dyDescent="0.25">
      <c r="L113" s="372"/>
      <c r="M113" s="371"/>
      <c r="N113" s="371"/>
      <c r="O113" s="371"/>
      <c r="P113" s="371"/>
      <c r="Q113" s="371"/>
      <c r="R113" s="371"/>
    </row>
    <row r="114" spans="12:18" x14ac:dyDescent="0.25">
      <c r="L114" s="372"/>
      <c r="M114" s="371"/>
      <c r="N114" s="371"/>
      <c r="O114" s="371"/>
      <c r="P114" s="371"/>
      <c r="Q114" s="371"/>
      <c r="R114" s="371"/>
    </row>
    <row r="115" spans="12:18" x14ac:dyDescent="0.25">
      <c r="L115" s="372"/>
      <c r="M115" s="371"/>
      <c r="N115" s="371"/>
      <c r="O115" s="371"/>
      <c r="P115" s="371"/>
      <c r="Q115" s="371"/>
      <c r="R115" s="371"/>
    </row>
    <row r="116" spans="12:18" x14ac:dyDescent="0.25">
      <c r="L116" s="372"/>
      <c r="M116" s="371"/>
      <c r="N116" s="371"/>
      <c r="O116" s="371"/>
      <c r="P116" s="371"/>
      <c r="Q116" s="371"/>
      <c r="R116" s="371"/>
    </row>
    <row r="117" spans="12:18" x14ac:dyDescent="0.25">
      <c r="L117" s="372"/>
      <c r="M117" s="371"/>
      <c r="N117" s="371"/>
      <c r="O117" s="371"/>
      <c r="P117" s="371"/>
      <c r="Q117" s="371"/>
      <c r="R117" s="371"/>
    </row>
    <row r="118" spans="12:18" x14ac:dyDescent="0.25">
      <c r="L118" s="372"/>
      <c r="M118" s="371"/>
      <c r="N118" s="371"/>
      <c r="O118" s="371"/>
      <c r="P118" s="371"/>
      <c r="Q118" s="371"/>
      <c r="R118" s="371"/>
    </row>
    <row r="119" spans="12:18" x14ac:dyDescent="0.25">
      <c r="L119" s="372"/>
      <c r="M119" s="371"/>
      <c r="N119" s="371"/>
      <c r="O119" s="371"/>
      <c r="P119" s="371"/>
      <c r="Q119" s="371"/>
      <c r="R119" s="371"/>
    </row>
    <row r="120" spans="12:18" x14ac:dyDescent="0.25">
      <c r="L120" s="372"/>
      <c r="M120" s="371"/>
      <c r="N120" s="371"/>
      <c r="O120" s="371"/>
      <c r="P120" s="371"/>
      <c r="Q120" s="371"/>
      <c r="R120" s="371"/>
    </row>
    <row r="121" spans="12:18" x14ac:dyDescent="0.25">
      <c r="L121" s="372"/>
      <c r="M121" s="371"/>
      <c r="N121" s="371"/>
      <c r="O121" s="371"/>
      <c r="P121" s="371"/>
      <c r="Q121" s="371"/>
      <c r="R121" s="371"/>
    </row>
    <row r="122" spans="12:18" x14ac:dyDescent="0.25">
      <c r="L122" s="372"/>
      <c r="M122" s="371"/>
      <c r="N122" s="371"/>
      <c r="O122" s="371"/>
      <c r="P122" s="371"/>
      <c r="Q122" s="371"/>
      <c r="R122" s="371"/>
    </row>
    <row r="123" spans="12:18" x14ac:dyDescent="0.25">
      <c r="L123" s="372"/>
      <c r="M123" s="371"/>
      <c r="N123" s="371"/>
      <c r="O123" s="371"/>
      <c r="P123" s="371"/>
      <c r="Q123" s="371"/>
      <c r="R123" s="371"/>
    </row>
    <row r="124" spans="12:18" x14ac:dyDescent="0.25">
      <c r="L124" s="372"/>
      <c r="M124" s="371"/>
      <c r="N124" s="371"/>
      <c r="O124" s="371"/>
      <c r="P124" s="371"/>
      <c r="Q124" s="371"/>
      <c r="R124" s="371"/>
    </row>
    <row r="125" spans="12:18" x14ac:dyDescent="0.25">
      <c r="L125" s="372"/>
      <c r="M125" s="371"/>
      <c r="N125" s="371"/>
      <c r="O125" s="371"/>
      <c r="P125" s="371"/>
      <c r="Q125" s="371"/>
      <c r="R125" s="371"/>
    </row>
    <row r="126" spans="12:18" x14ac:dyDescent="0.25">
      <c r="L126" s="372"/>
      <c r="M126" s="371"/>
      <c r="N126" s="371"/>
      <c r="O126" s="371"/>
      <c r="P126" s="371"/>
      <c r="Q126" s="371"/>
      <c r="R126" s="371"/>
    </row>
    <row r="127" spans="12:18" x14ac:dyDescent="0.25">
      <c r="L127" s="372"/>
      <c r="M127" s="371"/>
      <c r="N127" s="371"/>
      <c r="O127" s="371"/>
      <c r="P127" s="371"/>
      <c r="Q127" s="371"/>
      <c r="R127" s="371"/>
    </row>
    <row r="128" spans="12:18" x14ac:dyDescent="0.25">
      <c r="L128" s="372"/>
      <c r="M128" s="371"/>
      <c r="N128" s="371"/>
      <c r="O128" s="371"/>
      <c r="P128" s="371"/>
      <c r="Q128" s="371"/>
      <c r="R128" s="371"/>
    </row>
    <row r="129" spans="12:18" x14ac:dyDescent="0.25">
      <c r="L129" s="372"/>
      <c r="M129" s="371"/>
      <c r="N129" s="371"/>
      <c r="O129" s="371"/>
      <c r="P129" s="371"/>
      <c r="Q129" s="371"/>
      <c r="R129" s="371"/>
    </row>
    <row r="130" spans="12:18" x14ac:dyDescent="0.25">
      <c r="L130" s="372"/>
      <c r="M130" s="371"/>
      <c r="N130" s="371"/>
      <c r="O130" s="371"/>
      <c r="P130" s="371"/>
      <c r="Q130" s="371"/>
      <c r="R130" s="371"/>
    </row>
    <row r="131" spans="12:18" x14ac:dyDescent="0.25">
      <c r="L131" s="372"/>
      <c r="M131" s="371"/>
      <c r="N131" s="371"/>
      <c r="O131" s="371"/>
      <c r="P131" s="371"/>
      <c r="Q131" s="371"/>
      <c r="R131" s="371"/>
    </row>
    <row r="132" spans="12:18" x14ac:dyDescent="0.25">
      <c r="L132" s="372"/>
      <c r="M132" s="371"/>
      <c r="N132" s="371"/>
      <c r="O132" s="371"/>
      <c r="P132" s="371"/>
      <c r="Q132" s="371"/>
      <c r="R132" s="371"/>
    </row>
    <row r="133" spans="12:18" x14ac:dyDescent="0.25">
      <c r="L133" s="372"/>
      <c r="M133" s="371"/>
      <c r="N133" s="371"/>
      <c r="O133" s="371"/>
      <c r="P133" s="371"/>
      <c r="Q133" s="371"/>
      <c r="R133" s="371"/>
    </row>
    <row r="134" spans="12:18" x14ac:dyDescent="0.25">
      <c r="L134" s="372"/>
      <c r="M134" s="371"/>
      <c r="N134" s="371"/>
      <c r="O134" s="371"/>
      <c r="P134" s="371"/>
      <c r="Q134" s="371"/>
      <c r="R134" s="371"/>
    </row>
    <row r="135" spans="12:18" x14ac:dyDescent="0.25">
      <c r="L135" s="372"/>
      <c r="M135" s="371"/>
      <c r="N135" s="371"/>
      <c r="O135" s="371"/>
      <c r="P135" s="371"/>
      <c r="Q135" s="371"/>
      <c r="R135" s="371"/>
    </row>
    <row r="136" spans="12:18" x14ac:dyDescent="0.25">
      <c r="L136" s="372"/>
      <c r="M136" s="371"/>
      <c r="N136" s="371"/>
      <c r="O136" s="371"/>
      <c r="P136" s="371"/>
      <c r="Q136" s="371"/>
      <c r="R136" s="371"/>
    </row>
    <row r="137" spans="12:18" x14ac:dyDescent="0.25">
      <c r="L137" s="372"/>
      <c r="M137" s="371"/>
      <c r="N137" s="371"/>
      <c r="O137" s="371"/>
      <c r="P137" s="371"/>
      <c r="Q137" s="371"/>
      <c r="R137" s="371"/>
    </row>
    <row r="138" spans="12:18" x14ac:dyDescent="0.25">
      <c r="L138" s="372"/>
      <c r="M138" s="371"/>
      <c r="N138" s="371"/>
      <c r="O138" s="371"/>
      <c r="P138" s="371"/>
      <c r="Q138" s="371"/>
      <c r="R138" s="371"/>
    </row>
    <row r="139" spans="12:18" x14ac:dyDescent="0.25">
      <c r="L139" s="372"/>
      <c r="M139" s="371"/>
      <c r="N139" s="371"/>
      <c r="O139" s="371"/>
      <c r="P139" s="371"/>
      <c r="Q139" s="371"/>
      <c r="R139" s="371"/>
    </row>
    <row r="140" spans="12:18" x14ac:dyDescent="0.25">
      <c r="L140" s="372"/>
      <c r="M140" s="371"/>
      <c r="N140" s="371"/>
      <c r="O140" s="371"/>
      <c r="P140" s="371"/>
      <c r="Q140" s="371"/>
      <c r="R140" s="371"/>
    </row>
    <row r="141" spans="12:18" x14ac:dyDescent="0.25">
      <c r="L141" s="372"/>
      <c r="M141" s="371"/>
      <c r="N141" s="371"/>
      <c r="O141" s="371"/>
      <c r="P141" s="371"/>
      <c r="Q141" s="371"/>
      <c r="R141" s="371"/>
    </row>
    <row r="142" spans="12:18" x14ac:dyDescent="0.25">
      <c r="L142" s="372"/>
      <c r="M142" s="371"/>
      <c r="N142" s="371"/>
      <c r="O142" s="371"/>
      <c r="P142" s="371"/>
      <c r="Q142" s="371"/>
      <c r="R142" s="371"/>
    </row>
    <row r="143" spans="12:18" x14ac:dyDescent="0.25">
      <c r="L143" s="372"/>
      <c r="M143" s="371"/>
      <c r="N143" s="371"/>
      <c r="O143" s="371"/>
      <c r="P143" s="371"/>
      <c r="Q143" s="371"/>
      <c r="R143" s="371"/>
    </row>
    <row r="144" spans="12:18" x14ac:dyDescent="0.25">
      <c r="L144" s="372"/>
      <c r="M144" s="371"/>
      <c r="N144" s="371"/>
      <c r="O144" s="371"/>
      <c r="P144" s="371"/>
      <c r="Q144" s="371"/>
      <c r="R144" s="371"/>
    </row>
    <row r="145" spans="12:18" x14ac:dyDescent="0.25">
      <c r="L145" s="372"/>
      <c r="M145" s="371"/>
      <c r="N145" s="371"/>
      <c r="O145" s="371"/>
      <c r="P145" s="371"/>
      <c r="Q145" s="371"/>
      <c r="R145" s="371"/>
    </row>
    <row r="146" spans="12:18" x14ac:dyDescent="0.25">
      <c r="L146" s="372"/>
      <c r="M146" s="371"/>
      <c r="N146" s="371"/>
      <c r="O146" s="371"/>
      <c r="P146" s="371"/>
      <c r="Q146" s="371"/>
      <c r="R146" s="371"/>
    </row>
    <row r="147" spans="12:18" x14ac:dyDescent="0.25">
      <c r="L147" s="372"/>
      <c r="M147" s="371"/>
      <c r="N147" s="371"/>
      <c r="O147" s="371"/>
      <c r="P147" s="371"/>
      <c r="Q147" s="371"/>
      <c r="R147" s="371"/>
    </row>
    <row r="148" spans="12:18" x14ac:dyDescent="0.25">
      <c r="L148" s="372"/>
      <c r="M148" s="371"/>
      <c r="N148" s="371"/>
      <c r="O148" s="371"/>
      <c r="P148" s="371"/>
      <c r="Q148" s="371"/>
      <c r="R148" s="371"/>
    </row>
    <row r="149" spans="12:18" x14ac:dyDescent="0.25">
      <c r="L149" s="372"/>
      <c r="M149" s="371"/>
      <c r="N149" s="371"/>
      <c r="O149" s="371"/>
      <c r="P149" s="371"/>
      <c r="Q149" s="371"/>
      <c r="R149" s="371"/>
    </row>
    <row r="150" spans="12:18" x14ac:dyDescent="0.25">
      <c r="L150" s="372"/>
      <c r="M150" s="371"/>
      <c r="N150" s="371"/>
      <c r="O150" s="371"/>
      <c r="P150" s="371"/>
      <c r="Q150" s="371"/>
      <c r="R150" s="371"/>
    </row>
    <row r="151" spans="12:18" x14ac:dyDescent="0.25">
      <c r="L151" s="372"/>
      <c r="M151" s="371"/>
      <c r="N151" s="371"/>
      <c r="O151" s="371"/>
      <c r="P151" s="371"/>
      <c r="Q151" s="371"/>
      <c r="R151" s="371"/>
    </row>
    <row r="152" spans="12:18" x14ac:dyDescent="0.25">
      <c r="L152" s="372"/>
      <c r="M152" s="371"/>
      <c r="N152" s="371"/>
      <c r="O152" s="371"/>
      <c r="P152" s="371"/>
      <c r="Q152" s="371"/>
      <c r="R152" s="371"/>
    </row>
    <row r="153" spans="12:18" x14ac:dyDescent="0.25">
      <c r="L153" s="372"/>
      <c r="M153" s="371"/>
      <c r="N153" s="371"/>
      <c r="O153" s="371"/>
      <c r="P153" s="371"/>
      <c r="Q153" s="371"/>
      <c r="R153" s="371"/>
    </row>
    <row r="154" spans="12:18" x14ac:dyDescent="0.25">
      <c r="L154" s="372"/>
      <c r="M154" s="371"/>
      <c r="N154" s="371"/>
      <c r="O154" s="371"/>
      <c r="P154" s="371"/>
      <c r="Q154" s="371"/>
      <c r="R154" s="371"/>
    </row>
    <row r="155" spans="12:18" x14ac:dyDescent="0.25">
      <c r="L155" s="372"/>
      <c r="M155" s="371"/>
      <c r="N155" s="371"/>
      <c r="O155" s="371"/>
      <c r="P155" s="371"/>
      <c r="Q155" s="371"/>
      <c r="R155" s="371"/>
    </row>
    <row r="156" spans="12:18" x14ac:dyDescent="0.25">
      <c r="L156" s="372"/>
      <c r="M156" s="371"/>
      <c r="N156" s="371"/>
      <c r="O156" s="371"/>
      <c r="P156" s="371"/>
      <c r="Q156" s="371"/>
      <c r="R156" s="371"/>
    </row>
    <row r="157" spans="12:18" x14ac:dyDescent="0.25">
      <c r="L157" s="372"/>
      <c r="M157" s="371"/>
      <c r="N157" s="371"/>
      <c r="O157" s="371"/>
      <c r="P157" s="371"/>
      <c r="Q157" s="371"/>
      <c r="R157" s="371"/>
    </row>
    <row r="158" spans="12:18" x14ac:dyDescent="0.25">
      <c r="L158" s="372"/>
      <c r="M158" s="371"/>
      <c r="N158" s="371"/>
      <c r="O158" s="371"/>
      <c r="P158" s="371"/>
      <c r="Q158" s="371"/>
      <c r="R158" s="371"/>
    </row>
    <row r="159" spans="12:18" x14ac:dyDescent="0.25">
      <c r="L159" s="372"/>
      <c r="M159" s="371"/>
      <c r="N159" s="371"/>
      <c r="O159" s="371"/>
      <c r="P159" s="371"/>
      <c r="Q159" s="371"/>
      <c r="R159" s="371"/>
    </row>
    <row r="160" spans="12:18" x14ac:dyDescent="0.25">
      <c r="L160" s="372"/>
      <c r="M160" s="371"/>
      <c r="N160" s="371"/>
      <c r="O160" s="371"/>
      <c r="P160" s="371"/>
      <c r="Q160" s="371"/>
      <c r="R160" s="371"/>
    </row>
    <row r="161" spans="12:18" x14ac:dyDescent="0.25">
      <c r="L161" s="372"/>
      <c r="M161" s="371"/>
      <c r="N161" s="371"/>
      <c r="O161" s="371"/>
      <c r="P161" s="371"/>
      <c r="Q161" s="371"/>
      <c r="R161" s="371"/>
    </row>
    <row r="162" spans="12:18" x14ac:dyDescent="0.25">
      <c r="L162" s="372"/>
      <c r="M162" s="371"/>
      <c r="N162" s="371"/>
      <c r="O162" s="371"/>
      <c r="P162" s="371"/>
      <c r="Q162" s="371"/>
      <c r="R162" s="371"/>
    </row>
    <row r="163" spans="12:18" x14ac:dyDescent="0.25">
      <c r="L163" s="372"/>
      <c r="M163" s="371"/>
      <c r="N163" s="371"/>
      <c r="O163" s="371"/>
      <c r="P163" s="371"/>
      <c r="Q163" s="371"/>
      <c r="R163" s="371"/>
    </row>
    <row r="164" spans="12:18" x14ac:dyDescent="0.25">
      <c r="L164" s="372"/>
      <c r="M164" s="371"/>
      <c r="N164" s="371"/>
      <c r="O164" s="371"/>
      <c r="P164" s="371"/>
      <c r="Q164" s="371"/>
      <c r="R164" s="371"/>
    </row>
    <row r="165" spans="12:18" x14ac:dyDescent="0.25">
      <c r="L165" s="372"/>
      <c r="M165" s="371"/>
      <c r="N165" s="371"/>
      <c r="O165" s="371"/>
      <c r="P165" s="371"/>
      <c r="Q165" s="371"/>
      <c r="R165" s="371"/>
    </row>
    <row r="166" spans="12:18" x14ac:dyDescent="0.25">
      <c r="L166" s="372"/>
      <c r="M166" s="371"/>
      <c r="N166" s="371"/>
      <c r="O166" s="371"/>
      <c r="P166" s="371"/>
      <c r="Q166" s="371"/>
      <c r="R166" s="371"/>
    </row>
    <row r="167" spans="12:18" x14ac:dyDescent="0.25">
      <c r="L167" s="372"/>
      <c r="M167" s="371"/>
      <c r="N167" s="371"/>
      <c r="O167" s="371"/>
      <c r="P167" s="371"/>
      <c r="Q167" s="371"/>
      <c r="R167" s="371"/>
    </row>
    <row r="168" spans="12:18" x14ac:dyDescent="0.25">
      <c r="L168" s="372"/>
      <c r="M168" s="371"/>
      <c r="N168" s="371"/>
      <c r="O168" s="371"/>
      <c r="P168" s="371"/>
      <c r="Q168" s="371"/>
      <c r="R168" s="371"/>
    </row>
    <row r="169" spans="12:18" x14ac:dyDescent="0.25">
      <c r="L169" s="372"/>
      <c r="M169" s="371"/>
      <c r="N169" s="371"/>
      <c r="O169" s="371"/>
      <c r="P169" s="371"/>
      <c r="Q169" s="371"/>
      <c r="R169" s="371"/>
    </row>
    <row r="170" spans="12:18" x14ac:dyDescent="0.25">
      <c r="L170" s="372"/>
      <c r="M170" s="371"/>
      <c r="N170" s="371"/>
      <c r="O170" s="371"/>
      <c r="P170" s="371"/>
      <c r="Q170" s="371"/>
      <c r="R170" s="371"/>
    </row>
    <row r="171" spans="12:18" x14ac:dyDescent="0.25">
      <c r="L171" s="372"/>
      <c r="M171" s="371"/>
      <c r="N171" s="371"/>
      <c r="O171" s="371"/>
      <c r="P171" s="371"/>
      <c r="Q171" s="371"/>
      <c r="R171" s="371"/>
    </row>
    <row r="172" spans="12:18" x14ac:dyDescent="0.25">
      <c r="L172" s="372"/>
      <c r="M172" s="371"/>
      <c r="N172" s="371"/>
      <c r="O172" s="371"/>
      <c r="P172" s="371"/>
      <c r="Q172" s="371"/>
      <c r="R172" s="371"/>
    </row>
    <row r="173" spans="12:18" x14ac:dyDescent="0.25">
      <c r="L173" s="372"/>
      <c r="M173" s="371"/>
      <c r="N173" s="371"/>
      <c r="O173" s="371"/>
      <c r="P173" s="371"/>
      <c r="Q173" s="371"/>
      <c r="R173" s="371"/>
    </row>
    <row r="174" spans="12:18" x14ac:dyDescent="0.25">
      <c r="L174" s="372"/>
      <c r="M174" s="371"/>
      <c r="N174" s="371"/>
      <c r="O174" s="371"/>
      <c r="P174" s="371"/>
      <c r="Q174" s="371"/>
      <c r="R174" s="371"/>
    </row>
    <row r="175" spans="12:18" x14ac:dyDescent="0.25">
      <c r="L175" s="372"/>
      <c r="M175" s="371"/>
      <c r="N175" s="371"/>
      <c r="O175" s="371"/>
      <c r="P175" s="371"/>
      <c r="Q175" s="371"/>
      <c r="R175" s="371"/>
    </row>
    <row r="176" spans="12:18" x14ac:dyDescent="0.25">
      <c r="L176" s="372"/>
      <c r="M176" s="371"/>
      <c r="N176" s="371"/>
      <c r="O176" s="371"/>
      <c r="P176" s="371"/>
      <c r="Q176" s="371"/>
      <c r="R176" s="371"/>
    </row>
    <row r="177" spans="12:18" x14ac:dyDescent="0.25">
      <c r="L177" s="372"/>
      <c r="M177" s="371"/>
      <c r="N177" s="371"/>
      <c r="O177" s="371"/>
      <c r="P177" s="371"/>
      <c r="Q177" s="371"/>
      <c r="R177" s="371"/>
    </row>
    <row r="178" spans="12:18" x14ac:dyDescent="0.25">
      <c r="L178" s="372"/>
      <c r="M178" s="371"/>
      <c r="N178" s="371"/>
      <c r="O178" s="371"/>
      <c r="P178" s="371"/>
      <c r="Q178" s="371"/>
      <c r="R178" s="371"/>
    </row>
    <row r="179" spans="12:18" x14ac:dyDescent="0.25">
      <c r="L179" s="372"/>
      <c r="M179" s="371"/>
      <c r="N179" s="371"/>
      <c r="O179" s="371"/>
      <c r="P179" s="371"/>
      <c r="Q179" s="371"/>
      <c r="R179" s="371"/>
    </row>
    <row r="180" spans="12:18" x14ac:dyDescent="0.25">
      <c r="L180" s="372"/>
      <c r="M180" s="371"/>
      <c r="N180" s="371"/>
      <c r="O180" s="371"/>
      <c r="P180" s="371"/>
      <c r="Q180" s="371"/>
      <c r="R180" s="371"/>
    </row>
    <row r="181" spans="12:18" x14ac:dyDescent="0.25">
      <c r="L181" s="372"/>
      <c r="M181" s="371"/>
      <c r="N181" s="371"/>
      <c r="O181" s="371"/>
      <c r="P181" s="371"/>
      <c r="Q181" s="371"/>
      <c r="R181" s="371"/>
    </row>
    <row r="182" spans="12:18" x14ac:dyDescent="0.25">
      <c r="L182" s="372"/>
      <c r="M182" s="371"/>
      <c r="N182" s="371"/>
      <c r="O182" s="371"/>
      <c r="P182" s="371"/>
      <c r="Q182" s="371"/>
      <c r="R182" s="371"/>
    </row>
    <row r="183" spans="12:18" x14ac:dyDescent="0.25">
      <c r="L183" s="372"/>
      <c r="M183" s="371"/>
      <c r="N183" s="371"/>
      <c r="O183" s="371"/>
      <c r="P183" s="371"/>
      <c r="Q183" s="371"/>
      <c r="R183" s="371"/>
    </row>
    <row r="184" spans="12:18" x14ac:dyDescent="0.25">
      <c r="L184" s="372"/>
      <c r="M184" s="371"/>
      <c r="N184" s="371"/>
      <c r="O184" s="371"/>
      <c r="P184" s="371"/>
      <c r="Q184" s="371"/>
      <c r="R184" s="371"/>
    </row>
    <row r="185" spans="12:18" x14ac:dyDescent="0.25">
      <c r="L185" s="372"/>
      <c r="M185" s="371"/>
      <c r="N185" s="371"/>
      <c r="O185" s="371"/>
      <c r="P185" s="371"/>
      <c r="Q185" s="371"/>
      <c r="R185" s="371"/>
    </row>
    <row r="186" spans="12:18" x14ac:dyDescent="0.25">
      <c r="L186" s="372"/>
      <c r="M186" s="371"/>
      <c r="N186" s="371"/>
      <c r="O186" s="371"/>
      <c r="P186" s="371"/>
      <c r="Q186" s="371"/>
      <c r="R186" s="371"/>
    </row>
    <row r="187" spans="12:18" x14ac:dyDescent="0.25">
      <c r="L187" s="372"/>
      <c r="M187" s="371"/>
      <c r="N187" s="371"/>
      <c r="O187" s="371"/>
      <c r="P187" s="371"/>
      <c r="Q187" s="371"/>
      <c r="R187" s="371"/>
    </row>
    <row r="188" spans="12:18" x14ac:dyDescent="0.25">
      <c r="L188" s="372"/>
      <c r="M188" s="371"/>
      <c r="N188" s="371"/>
      <c r="O188" s="371"/>
      <c r="P188" s="371"/>
      <c r="Q188" s="371"/>
      <c r="R188" s="371"/>
    </row>
    <row r="189" spans="12:18" x14ac:dyDescent="0.25">
      <c r="L189" s="372"/>
      <c r="M189" s="371"/>
      <c r="N189" s="371"/>
      <c r="O189" s="371"/>
      <c r="P189" s="371"/>
      <c r="Q189" s="371"/>
      <c r="R189" s="371"/>
    </row>
    <row r="190" spans="12:18" x14ac:dyDescent="0.25">
      <c r="L190" s="372"/>
      <c r="M190" s="371"/>
      <c r="N190" s="371"/>
      <c r="O190" s="371"/>
      <c r="P190" s="371"/>
      <c r="Q190" s="371"/>
      <c r="R190" s="371"/>
    </row>
    <row r="191" spans="12:18" x14ac:dyDescent="0.25">
      <c r="L191" s="372"/>
      <c r="M191" s="371"/>
      <c r="N191" s="371"/>
      <c r="O191" s="371"/>
      <c r="P191" s="371"/>
      <c r="Q191" s="371"/>
      <c r="R191" s="371"/>
    </row>
    <row r="192" spans="12:18" x14ac:dyDescent="0.25">
      <c r="L192" s="372"/>
      <c r="M192" s="371"/>
      <c r="N192" s="371"/>
      <c r="O192" s="371"/>
      <c r="P192" s="371"/>
      <c r="Q192" s="371"/>
      <c r="R192" s="371"/>
    </row>
    <row r="193" spans="12:18" x14ac:dyDescent="0.25">
      <c r="L193" s="372"/>
      <c r="M193" s="371"/>
      <c r="N193" s="371"/>
      <c r="O193" s="371"/>
      <c r="P193" s="371"/>
      <c r="Q193" s="371"/>
      <c r="R193" s="371"/>
    </row>
    <row r="194" spans="12:18" x14ac:dyDescent="0.25">
      <c r="L194" s="372"/>
      <c r="M194" s="371"/>
      <c r="N194" s="371"/>
      <c r="O194" s="371"/>
      <c r="P194" s="371"/>
      <c r="Q194" s="371"/>
      <c r="R194" s="371"/>
    </row>
    <row r="195" spans="12:18" x14ac:dyDescent="0.25">
      <c r="L195" s="372"/>
      <c r="M195" s="371"/>
      <c r="N195" s="371"/>
      <c r="O195" s="371"/>
      <c r="P195" s="371"/>
      <c r="Q195" s="371"/>
      <c r="R195" s="371"/>
    </row>
    <row r="196" spans="12:18" x14ac:dyDescent="0.25">
      <c r="L196" s="372"/>
      <c r="M196" s="371"/>
      <c r="N196" s="371"/>
      <c r="O196" s="371"/>
      <c r="P196" s="371"/>
      <c r="Q196" s="371"/>
      <c r="R196" s="371"/>
    </row>
    <row r="197" spans="12:18" x14ac:dyDescent="0.25">
      <c r="L197" s="372"/>
      <c r="M197" s="371"/>
      <c r="N197" s="371"/>
      <c r="O197" s="371"/>
      <c r="P197" s="371"/>
      <c r="Q197" s="371"/>
      <c r="R197" s="371"/>
    </row>
    <row r="198" spans="12:18" x14ac:dyDescent="0.25">
      <c r="L198" s="372"/>
      <c r="M198" s="371"/>
      <c r="N198" s="371"/>
      <c r="O198" s="371"/>
      <c r="P198" s="371"/>
      <c r="Q198" s="371"/>
      <c r="R198" s="371"/>
    </row>
    <row r="199" spans="12:18" x14ac:dyDescent="0.25">
      <c r="L199" s="372"/>
      <c r="M199" s="371"/>
      <c r="N199" s="371"/>
      <c r="O199" s="371"/>
      <c r="P199" s="371"/>
      <c r="Q199" s="371"/>
      <c r="R199" s="371"/>
    </row>
    <row r="200" spans="12:18" x14ac:dyDescent="0.25">
      <c r="L200" s="372"/>
      <c r="M200" s="371"/>
      <c r="N200" s="371"/>
      <c r="O200" s="371"/>
      <c r="P200" s="371"/>
      <c r="Q200" s="371"/>
      <c r="R200" s="371"/>
    </row>
    <row r="201" spans="12:18" x14ac:dyDescent="0.25">
      <c r="L201" s="372"/>
      <c r="M201" s="371"/>
      <c r="N201" s="371"/>
      <c r="O201" s="371"/>
      <c r="P201" s="371"/>
      <c r="Q201" s="371"/>
      <c r="R201" s="371"/>
    </row>
    <row r="202" spans="12:18" x14ac:dyDescent="0.25">
      <c r="L202" s="372"/>
      <c r="M202" s="371"/>
      <c r="N202" s="371"/>
      <c r="O202" s="371"/>
      <c r="P202" s="371"/>
      <c r="Q202" s="371"/>
      <c r="R202" s="371"/>
    </row>
    <row r="203" spans="12:18" x14ac:dyDescent="0.25">
      <c r="L203" s="372"/>
      <c r="M203" s="371"/>
      <c r="N203" s="371"/>
      <c r="O203" s="371"/>
      <c r="P203" s="371"/>
      <c r="Q203" s="371"/>
      <c r="R203" s="371"/>
    </row>
    <row r="204" spans="12:18" x14ac:dyDescent="0.25">
      <c r="L204" s="372"/>
      <c r="M204" s="371"/>
      <c r="N204" s="371"/>
      <c r="O204" s="371"/>
      <c r="P204" s="371"/>
      <c r="Q204" s="371"/>
      <c r="R204" s="371"/>
    </row>
    <row r="205" spans="12:18" x14ac:dyDescent="0.25">
      <c r="L205" s="372"/>
      <c r="M205" s="371"/>
      <c r="N205" s="371"/>
      <c r="O205" s="371"/>
      <c r="P205" s="371"/>
      <c r="Q205" s="371"/>
      <c r="R205" s="371"/>
    </row>
    <row r="206" spans="12:18" x14ac:dyDescent="0.25">
      <c r="L206" s="372"/>
      <c r="M206" s="371"/>
      <c r="N206" s="371"/>
      <c r="O206" s="371"/>
      <c r="P206" s="371"/>
      <c r="Q206" s="371"/>
      <c r="R206" s="371"/>
    </row>
    <row r="207" spans="12:18" x14ac:dyDescent="0.25">
      <c r="L207" s="372"/>
      <c r="M207" s="371"/>
      <c r="N207" s="371"/>
      <c r="O207" s="371"/>
      <c r="P207" s="371"/>
      <c r="Q207" s="371"/>
      <c r="R207" s="371"/>
    </row>
    <row r="208" spans="12:18" x14ac:dyDescent="0.25">
      <c r="L208" s="372"/>
      <c r="M208" s="371"/>
      <c r="N208" s="371"/>
      <c r="O208" s="371"/>
      <c r="P208" s="371"/>
      <c r="Q208" s="371"/>
      <c r="R208" s="371"/>
    </row>
    <row r="209" spans="12:18" x14ac:dyDescent="0.25">
      <c r="L209" s="372"/>
      <c r="M209" s="371"/>
      <c r="N209" s="371"/>
      <c r="O209" s="371"/>
      <c r="P209" s="371"/>
      <c r="Q209" s="371"/>
      <c r="R209" s="371"/>
    </row>
    <row r="210" spans="12:18" x14ac:dyDescent="0.25">
      <c r="L210" s="372"/>
      <c r="M210" s="371"/>
      <c r="N210" s="371"/>
      <c r="O210" s="371"/>
      <c r="P210" s="371"/>
      <c r="Q210" s="371"/>
      <c r="R210" s="371"/>
    </row>
    <row r="211" spans="12:18" x14ac:dyDescent="0.25">
      <c r="L211" s="372"/>
      <c r="M211" s="371"/>
      <c r="N211" s="371"/>
      <c r="O211" s="371"/>
      <c r="P211" s="371"/>
      <c r="Q211" s="371"/>
      <c r="R211" s="371"/>
    </row>
    <row r="212" spans="12:18" x14ac:dyDescent="0.25">
      <c r="L212" s="372"/>
      <c r="M212" s="371"/>
      <c r="N212" s="371"/>
      <c r="O212" s="371"/>
      <c r="P212" s="371"/>
      <c r="Q212" s="371"/>
      <c r="R212" s="371"/>
    </row>
    <row r="213" spans="12:18" x14ac:dyDescent="0.25">
      <c r="L213" s="372"/>
      <c r="M213" s="371"/>
      <c r="N213" s="371"/>
      <c r="O213" s="371"/>
      <c r="P213" s="371"/>
      <c r="Q213" s="371"/>
      <c r="R213" s="371"/>
    </row>
    <row r="214" spans="12:18" x14ac:dyDescent="0.25">
      <c r="L214" s="372"/>
      <c r="M214" s="371"/>
      <c r="N214" s="371"/>
      <c r="O214" s="371"/>
      <c r="P214" s="371"/>
      <c r="Q214" s="371"/>
      <c r="R214" s="371"/>
    </row>
    <row r="215" spans="12:18" x14ac:dyDescent="0.25">
      <c r="L215" s="372"/>
      <c r="M215" s="371"/>
      <c r="N215" s="371"/>
      <c r="O215" s="371"/>
      <c r="P215" s="371"/>
      <c r="Q215" s="371"/>
      <c r="R215" s="371"/>
    </row>
    <row r="216" spans="12:18" x14ac:dyDescent="0.25">
      <c r="L216" s="372"/>
      <c r="M216" s="371"/>
      <c r="N216" s="371"/>
      <c r="O216" s="371"/>
      <c r="P216" s="371"/>
      <c r="Q216" s="371"/>
      <c r="R216" s="371"/>
    </row>
    <row r="217" spans="12:18" x14ac:dyDescent="0.25">
      <c r="L217" s="372"/>
      <c r="M217" s="371"/>
      <c r="N217" s="371"/>
      <c r="O217" s="371"/>
      <c r="P217" s="371"/>
      <c r="Q217" s="371"/>
      <c r="R217" s="371"/>
    </row>
    <row r="218" spans="12:18" x14ac:dyDescent="0.25">
      <c r="L218" s="372"/>
      <c r="M218" s="371"/>
      <c r="N218" s="371"/>
      <c r="O218" s="371"/>
      <c r="P218" s="371"/>
      <c r="Q218" s="371"/>
      <c r="R218" s="371"/>
    </row>
    <row r="219" spans="12:18" x14ac:dyDescent="0.25">
      <c r="L219" s="372"/>
      <c r="M219" s="371"/>
      <c r="N219" s="371"/>
      <c r="O219" s="371"/>
      <c r="P219" s="371"/>
      <c r="Q219" s="371"/>
      <c r="R219" s="371"/>
    </row>
    <row r="220" spans="12:18" x14ac:dyDescent="0.25">
      <c r="L220" s="372"/>
      <c r="M220" s="371"/>
      <c r="N220" s="371"/>
      <c r="O220" s="371"/>
      <c r="P220" s="371"/>
      <c r="Q220" s="371"/>
      <c r="R220" s="371"/>
    </row>
    <row r="221" spans="12:18" x14ac:dyDescent="0.25">
      <c r="L221" s="372"/>
      <c r="M221" s="371"/>
      <c r="N221" s="371"/>
      <c r="O221" s="371"/>
      <c r="P221" s="371"/>
      <c r="Q221" s="371"/>
      <c r="R221" s="371"/>
    </row>
    <row r="222" spans="12:18" x14ac:dyDescent="0.25">
      <c r="L222" s="372"/>
      <c r="M222" s="371"/>
      <c r="N222" s="371"/>
      <c r="O222" s="371"/>
      <c r="P222" s="371"/>
      <c r="Q222" s="371"/>
      <c r="R222" s="371"/>
    </row>
    <row r="223" spans="12:18" x14ac:dyDescent="0.25">
      <c r="L223" s="372"/>
      <c r="M223" s="371"/>
      <c r="N223" s="371"/>
      <c r="O223" s="371"/>
      <c r="P223" s="371"/>
      <c r="Q223" s="371"/>
      <c r="R223" s="371"/>
    </row>
    <row r="224" spans="12:18" x14ac:dyDescent="0.25">
      <c r="L224" s="372"/>
      <c r="M224" s="371"/>
      <c r="N224" s="371"/>
      <c r="O224" s="371"/>
      <c r="P224" s="371"/>
      <c r="Q224" s="371"/>
      <c r="R224" s="371"/>
    </row>
    <row r="225" spans="12:18" x14ac:dyDescent="0.25">
      <c r="L225" s="372"/>
      <c r="M225" s="371"/>
      <c r="N225" s="371"/>
      <c r="O225" s="371"/>
      <c r="P225" s="371"/>
      <c r="Q225" s="371"/>
      <c r="R225" s="371"/>
    </row>
    <row r="226" spans="12:18" x14ac:dyDescent="0.25">
      <c r="L226" s="372"/>
      <c r="M226" s="371"/>
      <c r="N226" s="371"/>
      <c r="O226" s="371"/>
      <c r="P226" s="371"/>
      <c r="Q226" s="371"/>
      <c r="R226" s="371"/>
    </row>
    <row r="227" spans="12:18" x14ac:dyDescent="0.25">
      <c r="L227" s="372"/>
      <c r="M227" s="371"/>
      <c r="N227" s="371"/>
      <c r="O227" s="371"/>
      <c r="P227" s="371"/>
      <c r="Q227" s="371"/>
      <c r="R227" s="371"/>
    </row>
    <row r="228" spans="12:18" x14ac:dyDescent="0.25">
      <c r="L228" s="372"/>
      <c r="M228" s="371"/>
      <c r="N228" s="371"/>
      <c r="O228" s="371"/>
      <c r="P228" s="371"/>
      <c r="Q228" s="371"/>
      <c r="R228" s="371"/>
    </row>
    <row r="229" spans="12:18" x14ac:dyDescent="0.25">
      <c r="L229" s="372"/>
      <c r="M229" s="371"/>
      <c r="N229" s="371"/>
      <c r="O229" s="371"/>
      <c r="P229" s="371"/>
      <c r="Q229" s="371"/>
      <c r="R229" s="371"/>
    </row>
    <row r="230" spans="12:18" x14ac:dyDescent="0.25">
      <c r="L230" s="372"/>
      <c r="M230" s="371"/>
      <c r="N230" s="371"/>
      <c r="O230" s="371"/>
      <c r="P230" s="371"/>
      <c r="Q230" s="371"/>
      <c r="R230" s="371"/>
    </row>
    <row r="231" spans="12:18" x14ac:dyDescent="0.25">
      <c r="L231" s="372"/>
      <c r="M231" s="371"/>
      <c r="N231" s="371"/>
      <c r="O231" s="371"/>
      <c r="P231" s="371"/>
      <c r="Q231" s="371"/>
      <c r="R231" s="371"/>
    </row>
    <row r="232" spans="12:18" x14ac:dyDescent="0.25">
      <c r="L232" s="372"/>
      <c r="M232" s="371"/>
      <c r="N232" s="371"/>
      <c r="O232" s="371"/>
      <c r="P232" s="371"/>
      <c r="Q232" s="371"/>
      <c r="R232" s="371"/>
    </row>
    <row r="233" spans="12:18" x14ac:dyDescent="0.25">
      <c r="L233" s="372"/>
      <c r="M233" s="371"/>
      <c r="N233" s="371"/>
      <c r="O233" s="371"/>
      <c r="P233" s="371"/>
      <c r="Q233" s="371"/>
      <c r="R233" s="371"/>
    </row>
    <row r="234" spans="12:18" x14ac:dyDescent="0.25">
      <c r="L234" s="372"/>
      <c r="M234" s="371"/>
      <c r="N234" s="371"/>
      <c r="O234" s="371"/>
      <c r="P234" s="371"/>
      <c r="Q234" s="371"/>
      <c r="R234" s="371"/>
    </row>
    <row r="235" spans="12:18" x14ac:dyDescent="0.25">
      <c r="L235" s="372"/>
      <c r="M235" s="371"/>
      <c r="N235" s="371"/>
      <c r="O235" s="371"/>
      <c r="P235" s="371"/>
      <c r="Q235" s="371"/>
      <c r="R235" s="371"/>
    </row>
    <row r="236" spans="12:18" x14ac:dyDescent="0.25">
      <c r="L236" s="372"/>
      <c r="M236" s="371"/>
      <c r="N236" s="371"/>
      <c r="O236" s="371"/>
      <c r="P236" s="371"/>
      <c r="Q236" s="371"/>
      <c r="R236" s="371"/>
    </row>
    <row r="237" spans="12:18" x14ac:dyDescent="0.25">
      <c r="L237" s="372"/>
      <c r="M237" s="371"/>
      <c r="N237" s="371"/>
      <c r="O237" s="371"/>
      <c r="P237" s="371"/>
      <c r="Q237" s="371"/>
      <c r="R237" s="371"/>
    </row>
    <row r="238" spans="12:18" x14ac:dyDescent="0.25">
      <c r="L238" s="372"/>
      <c r="M238" s="371"/>
      <c r="N238" s="371"/>
      <c r="O238" s="371"/>
      <c r="P238" s="371"/>
      <c r="Q238" s="371"/>
      <c r="R238" s="371"/>
    </row>
    <row r="239" spans="12:18" x14ac:dyDescent="0.25">
      <c r="L239" s="372"/>
      <c r="M239" s="371"/>
      <c r="N239" s="371"/>
      <c r="O239" s="371"/>
      <c r="P239" s="371"/>
      <c r="Q239" s="371"/>
      <c r="R239" s="371"/>
    </row>
    <row r="240" spans="12:18" x14ac:dyDescent="0.25">
      <c r="L240" s="372"/>
      <c r="M240" s="371"/>
      <c r="N240" s="371"/>
      <c r="O240" s="371"/>
      <c r="P240" s="371"/>
      <c r="Q240" s="371"/>
      <c r="R240" s="371"/>
    </row>
    <row r="241" spans="12:18" x14ac:dyDescent="0.25">
      <c r="L241" s="372"/>
      <c r="M241" s="371"/>
      <c r="N241" s="371"/>
      <c r="O241" s="371"/>
      <c r="P241" s="371"/>
      <c r="Q241" s="371"/>
      <c r="R241" s="371"/>
    </row>
    <row r="242" spans="12:18" x14ac:dyDescent="0.25">
      <c r="L242" s="372"/>
      <c r="M242" s="371"/>
      <c r="N242" s="371"/>
      <c r="O242" s="371"/>
      <c r="P242" s="371"/>
      <c r="Q242" s="371"/>
      <c r="R242" s="371"/>
    </row>
    <row r="243" spans="12:18" x14ac:dyDescent="0.25">
      <c r="L243" s="372"/>
      <c r="M243" s="371"/>
      <c r="N243" s="371"/>
      <c r="O243" s="371"/>
      <c r="P243" s="371"/>
      <c r="Q243" s="371"/>
      <c r="R243" s="371"/>
    </row>
    <row r="244" spans="12:18" x14ac:dyDescent="0.25">
      <c r="L244" s="372"/>
      <c r="M244" s="371"/>
      <c r="N244" s="371"/>
      <c r="O244" s="371"/>
      <c r="P244" s="371"/>
      <c r="Q244" s="371"/>
      <c r="R244" s="371"/>
    </row>
    <row r="245" spans="12:18" x14ac:dyDescent="0.25">
      <c r="L245" s="372"/>
      <c r="M245" s="371"/>
      <c r="N245" s="371"/>
      <c r="O245" s="371"/>
      <c r="P245" s="371"/>
      <c r="Q245" s="371"/>
      <c r="R245" s="371"/>
    </row>
    <row r="246" spans="12:18" x14ac:dyDescent="0.25">
      <c r="L246" s="372"/>
      <c r="M246" s="371"/>
      <c r="N246" s="371"/>
      <c r="O246" s="371"/>
      <c r="P246" s="371"/>
      <c r="Q246" s="371"/>
      <c r="R246" s="371"/>
    </row>
    <row r="247" spans="12:18" x14ac:dyDescent="0.25">
      <c r="L247" s="372"/>
      <c r="M247" s="371"/>
      <c r="N247" s="371"/>
      <c r="O247" s="371"/>
      <c r="P247" s="371"/>
      <c r="Q247" s="371"/>
      <c r="R247" s="371"/>
    </row>
    <row r="248" spans="12:18" x14ac:dyDescent="0.25">
      <c r="L248" s="372"/>
      <c r="M248" s="371"/>
      <c r="N248" s="371"/>
      <c r="O248" s="371"/>
      <c r="P248" s="371"/>
      <c r="Q248" s="371"/>
      <c r="R248" s="371"/>
    </row>
    <row r="249" spans="12:18" x14ac:dyDescent="0.25">
      <c r="L249" s="372"/>
      <c r="M249" s="371"/>
      <c r="N249" s="371"/>
      <c r="O249" s="371"/>
      <c r="P249" s="371"/>
      <c r="Q249" s="371"/>
      <c r="R249" s="371"/>
    </row>
    <row r="250" spans="12:18" x14ac:dyDescent="0.25">
      <c r="L250" s="372"/>
      <c r="M250" s="371"/>
      <c r="N250" s="371"/>
      <c r="O250" s="371"/>
      <c r="P250" s="371"/>
      <c r="Q250" s="371"/>
      <c r="R250" s="371"/>
    </row>
    <row r="251" spans="12:18" x14ac:dyDescent="0.25">
      <c r="L251" s="372"/>
      <c r="M251" s="371"/>
      <c r="N251" s="371"/>
      <c r="O251" s="371"/>
      <c r="P251" s="371"/>
      <c r="Q251" s="371"/>
      <c r="R251" s="371"/>
    </row>
    <row r="252" spans="12:18" x14ac:dyDescent="0.25">
      <c r="L252" s="372"/>
      <c r="M252" s="371"/>
      <c r="N252" s="371"/>
      <c r="O252" s="371"/>
      <c r="P252" s="371"/>
      <c r="Q252" s="371"/>
      <c r="R252" s="371"/>
    </row>
    <row r="253" spans="12:18" x14ac:dyDescent="0.25">
      <c r="L253" s="372"/>
      <c r="M253" s="371"/>
      <c r="N253" s="371"/>
      <c r="O253" s="371"/>
      <c r="P253" s="371"/>
      <c r="Q253" s="371"/>
      <c r="R253" s="371"/>
    </row>
    <row r="254" spans="12:18" x14ac:dyDescent="0.25">
      <c r="L254" s="372"/>
      <c r="M254" s="371"/>
      <c r="N254" s="371"/>
      <c r="O254" s="371"/>
      <c r="P254" s="371"/>
      <c r="Q254" s="371"/>
      <c r="R254" s="371"/>
    </row>
    <row r="255" spans="12:18" x14ac:dyDescent="0.25">
      <c r="L255" s="372"/>
      <c r="M255" s="371"/>
      <c r="N255" s="371"/>
      <c r="O255" s="371"/>
      <c r="P255" s="371"/>
      <c r="Q255" s="371"/>
      <c r="R255" s="371"/>
    </row>
    <row r="256" spans="12:18" x14ac:dyDescent="0.25">
      <c r="L256" s="372"/>
      <c r="M256" s="371"/>
      <c r="N256" s="371"/>
      <c r="O256" s="371"/>
      <c r="P256" s="371"/>
      <c r="Q256" s="371"/>
      <c r="R256" s="371"/>
    </row>
    <row r="257" spans="12:18" x14ac:dyDescent="0.25">
      <c r="L257" s="372"/>
      <c r="M257" s="371"/>
      <c r="N257" s="371"/>
      <c r="O257" s="371"/>
      <c r="P257" s="371"/>
      <c r="Q257" s="371"/>
      <c r="R257" s="371"/>
    </row>
    <row r="258" spans="12:18" x14ac:dyDescent="0.25">
      <c r="L258" s="372"/>
      <c r="M258" s="371"/>
      <c r="N258" s="371"/>
      <c r="O258" s="371"/>
      <c r="P258" s="371"/>
      <c r="Q258" s="371"/>
      <c r="R258" s="371"/>
    </row>
    <row r="259" spans="12:18" x14ac:dyDescent="0.25">
      <c r="L259" s="372"/>
      <c r="M259" s="371"/>
      <c r="N259" s="371"/>
      <c r="O259" s="371"/>
      <c r="P259" s="371"/>
      <c r="Q259" s="371"/>
      <c r="R259" s="371"/>
    </row>
    <row r="260" spans="12:18" x14ac:dyDescent="0.25">
      <c r="L260" s="372"/>
      <c r="M260" s="371"/>
      <c r="N260" s="371"/>
      <c r="O260" s="371"/>
      <c r="P260" s="371"/>
      <c r="Q260" s="371"/>
      <c r="R260" s="371"/>
    </row>
    <row r="261" spans="12:18" x14ac:dyDescent="0.25">
      <c r="L261" s="372"/>
      <c r="M261" s="371"/>
      <c r="N261" s="371"/>
      <c r="O261" s="371"/>
      <c r="P261" s="371"/>
      <c r="Q261" s="371"/>
      <c r="R261" s="371"/>
    </row>
    <row r="262" spans="12:18" x14ac:dyDescent="0.25">
      <c r="L262" s="372"/>
      <c r="M262" s="371"/>
      <c r="N262" s="371"/>
      <c r="O262" s="371"/>
      <c r="P262" s="371"/>
      <c r="Q262" s="371"/>
      <c r="R262" s="371"/>
    </row>
    <row r="263" spans="12:18" x14ac:dyDescent="0.25">
      <c r="L263" s="372"/>
      <c r="M263" s="371"/>
      <c r="N263" s="371"/>
      <c r="O263" s="371"/>
      <c r="P263" s="371"/>
      <c r="Q263" s="371"/>
      <c r="R263" s="371"/>
    </row>
    <row r="264" spans="12:18" x14ac:dyDescent="0.25">
      <c r="L264" s="372"/>
      <c r="M264" s="371"/>
      <c r="N264" s="371"/>
      <c r="O264" s="371"/>
      <c r="P264" s="371"/>
      <c r="Q264" s="371"/>
      <c r="R264" s="371"/>
    </row>
    <row r="265" spans="12:18" x14ac:dyDescent="0.25">
      <c r="L265" s="372"/>
      <c r="M265" s="371"/>
      <c r="N265" s="371"/>
      <c r="O265" s="371"/>
      <c r="P265" s="371"/>
      <c r="Q265" s="371"/>
      <c r="R265" s="371"/>
    </row>
    <row r="266" spans="12:18" x14ac:dyDescent="0.25">
      <c r="L266" s="372"/>
      <c r="M266" s="371"/>
      <c r="N266" s="371"/>
      <c r="O266" s="371"/>
      <c r="P266" s="371"/>
      <c r="Q266" s="371"/>
      <c r="R266" s="371"/>
    </row>
    <row r="267" spans="12:18" x14ac:dyDescent="0.25">
      <c r="L267" s="372"/>
      <c r="M267" s="371"/>
      <c r="N267" s="371"/>
      <c r="O267" s="371"/>
      <c r="P267" s="371"/>
      <c r="Q267" s="371"/>
      <c r="R267" s="371"/>
    </row>
    <row r="268" spans="12:18" x14ac:dyDescent="0.25">
      <c r="L268" s="372"/>
      <c r="M268" s="371"/>
      <c r="N268" s="371"/>
      <c r="O268" s="371"/>
      <c r="P268" s="371"/>
      <c r="Q268" s="371"/>
      <c r="R268" s="371"/>
    </row>
    <row r="269" spans="12:18" x14ac:dyDescent="0.25">
      <c r="L269" s="372"/>
      <c r="M269" s="371"/>
      <c r="N269" s="371"/>
      <c r="O269" s="371"/>
      <c r="P269" s="371"/>
      <c r="Q269" s="371"/>
      <c r="R269" s="371"/>
    </row>
    <row r="270" spans="12:18" x14ac:dyDescent="0.25">
      <c r="L270" s="372"/>
      <c r="M270" s="371"/>
      <c r="N270" s="371"/>
      <c r="O270" s="371"/>
      <c r="P270" s="371"/>
      <c r="Q270" s="371"/>
      <c r="R270" s="371"/>
    </row>
    <row r="271" spans="12:18" x14ac:dyDescent="0.25">
      <c r="L271" s="372"/>
      <c r="M271" s="371"/>
      <c r="N271" s="371"/>
      <c r="O271" s="371"/>
      <c r="P271" s="371"/>
      <c r="Q271" s="371"/>
      <c r="R271" s="371"/>
    </row>
    <row r="272" spans="12:18" x14ac:dyDescent="0.25">
      <c r="L272" s="372"/>
      <c r="M272" s="371"/>
      <c r="N272" s="371"/>
      <c r="O272" s="371"/>
      <c r="P272" s="371"/>
      <c r="Q272" s="371"/>
      <c r="R272" s="371"/>
    </row>
    <row r="273" spans="12:18" x14ac:dyDescent="0.25">
      <c r="L273" s="372"/>
      <c r="M273" s="371"/>
      <c r="N273" s="371"/>
      <c r="O273" s="371"/>
      <c r="P273" s="371"/>
      <c r="Q273" s="371"/>
      <c r="R273" s="371"/>
    </row>
    <row r="274" spans="12:18" x14ac:dyDescent="0.25">
      <c r="L274" s="372"/>
      <c r="M274" s="371"/>
      <c r="N274" s="371"/>
      <c r="O274" s="371"/>
      <c r="P274" s="371"/>
      <c r="Q274" s="371"/>
      <c r="R274" s="371"/>
    </row>
    <row r="275" spans="12:18" x14ac:dyDescent="0.25">
      <c r="L275" s="372"/>
      <c r="M275" s="371"/>
      <c r="N275" s="371"/>
      <c r="O275" s="371"/>
      <c r="P275" s="371"/>
      <c r="Q275" s="371"/>
      <c r="R275" s="371"/>
    </row>
    <row r="276" spans="12:18" x14ac:dyDescent="0.25">
      <c r="L276" s="372"/>
      <c r="M276" s="371"/>
      <c r="N276" s="371"/>
      <c r="O276" s="371"/>
      <c r="P276" s="371"/>
      <c r="Q276" s="371"/>
      <c r="R276" s="371"/>
    </row>
    <row r="277" spans="12:18" x14ac:dyDescent="0.25">
      <c r="L277" s="372"/>
      <c r="M277" s="371"/>
      <c r="N277" s="371"/>
      <c r="O277" s="371"/>
      <c r="P277" s="371"/>
      <c r="Q277" s="371"/>
      <c r="R277" s="371"/>
    </row>
    <row r="278" spans="12:18" x14ac:dyDescent="0.25">
      <c r="L278" s="372"/>
      <c r="M278" s="371"/>
      <c r="N278" s="371"/>
      <c r="O278" s="371"/>
      <c r="P278" s="371"/>
      <c r="Q278" s="371"/>
      <c r="R278" s="371"/>
    </row>
    <row r="279" spans="12:18" x14ac:dyDescent="0.25">
      <c r="L279" s="372"/>
      <c r="M279" s="371"/>
      <c r="N279" s="371"/>
      <c r="O279" s="371"/>
      <c r="P279" s="371"/>
      <c r="Q279" s="371"/>
      <c r="R279" s="371"/>
    </row>
    <row r="280" spans="12:18" x14ac:dyDescent="0.25">
      <c r="L280" s="372"/>
      <c r="M280" s="371"/>
      <c r="N280" s="371"/>
      <c r="O280" s="371"/>
      <c r="P280" s="371"/>
      <c r="Q280" s="371"/>
      <c r="R280" s="371"/>
    </row>
    <row r="281" spans="12:18" x14ac:dyDescent="0.25">
      <c r="L281" s="372"/>
      <c r="M281" s="371"/>
      <c r="N281" s="371"/>
      <c r="O281" s="371"/>
      <c r="P281" s="371"/>
      <c r="Q281" s="371"/>
      <c r="R281" s="371"/>
    </row>
    <row r="282" spans="12:18" x14ac:dyDescent="0.25">
      <c r="L282" s="372"/>
      <c r="M282" s="371"/>
      <c r="N282" s="371"/>
      <c r="O282" s="371"/>
      <c r="P282" s="371"/>
      <c r="Q282" s="371"/>
      <c r="R282" s="371"/>
    </row>
    <row r="283" spans="12:18" x14ac:dyDescent="0.25">
      <c r="L283" s="372"/>
      <c r="M283" s="371"/>
      <c r="N283" s="371"/>
      <c r="O283" s="371"/>
      <c r="P283" s="371"/>
      <c r="Q283" s="371"/>
      <c r="R283" s="371"/>
    </row>
    <row r="284" spans="12:18" x14ac:dyDescent="0.25">
      <c r="L284" s="372"/>
      <c r="M284" s="371"/>
      <c r="N284" s="371"/>
      <c r="O284" s="371"/>
      <c r="P284" s="371"/>
      <c r="Q284" s="371"/>
      <c r="R284" s="371"/>
    </row>
    <row r="285" spans="12:18" x14ac:dyDescent="0.25">
      <c r="L285" s="372"/>
      <c r="M285" s="371"/>
      <c r="N285" s="371"/>
      <c r="O285" s="371"/>
      <c r="P285" s="371"/>
      <c r="Q285" s="371"/>
      <c r="R285" s="371"/>
    </row>
    <row r="286" spans="12:18" x14ac:dyDescent="0.25">
      <c r="L286" s="372"/>
      <c r="M286" s="371"/>
      <c r="N286" s="371"/>
      <c r="O286" s="371"/>
      <c r="P286" s="371"/>
      <c r="Q286" s="371"/>
      <c r="R286" s="371"/>
    </row>
    <row r="287" spans="12:18" x14ac:dyDescent="0.25">
      <c r="L287" s="372"/>
      <c r="M287" s="371"/>
      <c r="N287" s="371"/>
      <c r="O287" s="371"/>
      <c r="P287" s="371"/>
      <c r="Q287" s="371"/>
      <c r="R287" s="371"/>
    </row>
    <row r="288" spans="12:18" x14ac:dyDescent="0.25">
      <c r="L288" s="372"/>
      <c r="M288" s="371"/>
      <c r="N288" s="371"/>
      <c r="O288" s="371"/>
      <c r="P288" s="371"/>
      <c r="Q288" s="371"/>
      <c r="R288" s="371"/>
    </row>
    <row r="289" spans="12:18" x14ac:dyDescent="0.25">
      <c r="L289" s="372"/>
      <c r="M289" s="371"/>
      <c r="N289" s="371"/>
      <c r="O289" s="371"/>
      <c r="P289" s="371"/>
      <c r="Q289" s="371"/>
      <c r="R289" s="371"/>
    </row>
    <row r="290" spans="12:18" x14ac:dyDescent="0.25">
      <c r="L290" s="372"/>
      <c r="M290" s="371"/>
      <c r="N290" s="371"/>
      <c r="O290" s="371"/>
      <c r="P290" s="371"/>
      <c r="Q290" s="371"/>
      <c r="R290" s="371"/>
    </row>
    <row r="291" spans="12:18" x14ac:dyDescent="0.25">
      <c r="L291" s="372"/>
      <c r="M291" s="371"/>
      <c r="N291" s="371"/>
      <c r="O291" s="371"/>
      <c r="P291" s="371"/>
      <c r="Q291" s="371"/>
      <c r="R291" s="371"/>
    </row>
    <row r="292" spans="12:18" x14ac:dyDescent="0.25">
      <c r="L292" s="372"/>
      <c r="M292" s="371"/>
      <c r="N292" s="371"/>
      <c r="O292" s="371"/>
      <c r="P292" s="371"/>
      <c r="Q292" s="371"/>
      <c r="R292" s="371"/>
    </row>
    <row r="293" spans="12:18" x14ac:dyDescent="0.25">
      <c r="L293" s="372"/>
      <c r="M293" s="371"/>
      <c r="N293" s="371"/>
      <c r="O293" s="371"/>
      <c r="P293" s="371"/>
      <c r="Q293" s="371"/>
      <c r="R293" s="371"/>
    </row>
    <row r="294" spans="12:18" x14ac:dyDescent="0.25">
      <c r="L294" s="372"/>
      <c r="M294" s="371"/>
      <c r="N294" s="371"/>
      <c r="O294" s="371"/>
      <c r="P294" s="371"/>
      <c r="Q294" s="371"/>
      <c r="R294" s="371"/>
    </row>
    <row r="295" spans="12:18" x14ac:dyDescent="0.25">
      <c r="L295" s="372"/>
      <c r="M295" s="371"/>
      <c r="N295" s="371"/>
      <c r="O295" s="371"/>
      <c r="P295" s="371"/>
      <c r="Q295" s="371"/>
      <c r="R295" s="371"/>
    </row>
    <row r="296" spans="12:18" x14ac:dyDescent="0.25">
      <c r="L296" s="372"/>
      <c r="M296" s="371"/>
      <c r="N296" s="371"/>
      <c r="O296" s="371"/>
      <c r="P296" s="371"/>
      <c r="Q296" s="371"/>
      <c r="R296" s="371"/>
    </row>
    <row r="297" spans="12:18" x14ac:dyDescent="0.25">
      <c r="L297" s="372"/>
      <c r="M297" s="371"/>
      <c r="N297" s="371"/>
      <c r="O297" s="371"/>
      <c r="P297" s="371"/>
      <c r="Q297" s="371"/>
      <c r="R297" s="371"/>
    </row>
    <row r="298" spans="12:18" x14ac:dyDescent="0.25">
      <c r="L298" s="372"/>
      <c r="M298" s="371"/>
      <c r="N298" s="371"/>
      <c r="O298" s="371"/>
      <c r="P298" s="371"/>
      <c r="Q298" s="371"/>
      <c r="R298" s="371"/>
    </row>
    <row r="299" spans="12:18" x14ac:dyDescent="0.25">
      <c r="L299" s="372"/>
      <c r="M299" s="371"/>
      <c r="N299" s="371"/>
      <c r="O299" s="371"/>
      <c r="P299" s="371"/>
      <c r="Q299" s="371"/>
      <c r="R299" s="371"/>
    </row>
    <row r="300" spans="12:18" x14ac:dyDescent="0.25">
      <c r="L300" s="372"/>
      <c r="M300" s="371"/>
      <c r="N300" s="371"/>
      <c r="O300" s="371"/>
      <c r="P300" s="371"/>
      <c r="Q300" s="371"/>
      <c r="R300" s="371"/>
    </row>
    <row r="301" spans="12:18" x14ac:dyDescent="0.25">
      <c r="L301" s="372"/>
      <c r="M301" s="371"/>
      <c r="N301" s="371"/>
      <c r="O301" s="371"/>
      <c r="P301" s="371"/>
      <c r="Q301" s="371"/>
      <c r="R301" s="371"/>
    </row>
    <row r="302" spans="12:18" x14ac:dyDescent="0.25">
      <c r="L302" s="372"/>
      <c r="M302" s="371"/>
      <c r="N302" s="371"/>
      <c r="O302" s="371"/>
      <c r="P302" s="371"/>
      <c r="Q302" s="371"/>
      <c r="R302" s="371"/>
    </row>
    <row r="303" spans="12:18" x14ac:dyDescent="0.25">
      <c r="L303" s="372"/>
      <c r="M303" s="371"/>
      <c r="N303" s="371"/>
      <c r="O303" s="371"/>
      <c r="P303" s="371"/>
      <c r="Q303" s="371"/>
      <c r="R303" s="371"/>
    </row>
    <row r="304" spans="12:18" x14ac:dyDescent="0.25">
      <c r="L304" s="372"/>
      <c r="M304" s="371"/>
      <c r="N304" s="371"/>
      <c r="O304" s="371"/>
      <c r="P304" s="371"/>
      <c r="Q304" s="371"/>
      <c r="R304" s="371"/>
    </row>
    <row r="305" spans="12:18" x14ac:dyDescent="0.25">
      <c r="L305" s="372"/>
      <c r="M305" s="371"/>
      <c r="N305" s="371"/>
      <c r="O305" s="371"/>
      <c r="P305" s="371"/>
      <c r="Q305" s="371"/>
      <c r="R305" s="371"/>
    </row>
    <row r="306" spans="12:18" x14ac:dyDescent="0.25">
      <c r="L306" s="372"/>
      <c r="M306" s="371"/>
      <c r="N306" s="371"/>
      <c r="O306" s="371"/>
      <c r="P306" s="371"/>
      <c r="Q306" s="371"/>
      <c r="R306" s="371"/>
    </row>
    <row r="307" spans="12:18" x14ac:dyDescent="0.25">
      <c r="L307" s="372"/>
      <c r="M307" s="371"/>
      <c r="N307" s="371"/>
      <c r="O307" s="371"/>
      <c r="P307" s="371"/>
      <c r="Q307" s="371"/>
      <c r="R307" s="371"/>
    </row>
    <row r="308" spans="12:18" x14ac:dyDescent="0.25">
      <c r="L308" s="372"/>
      <c r="M308" s="371"/>
      <c r="N308" s="371"/>
      <c r="O308" s="371"/>
      <c r="P308" s="371"/>
      <c r="Q308" s="371"/>
      <c r="R308" s="371"/>
    </row>
    <row r="309" spans="12:18" x14ac:dyDescent="0.25">
      <c r="L309" s="372"/>
      <c r="M309" s="371"/>
      <c r="N309" s="371"/>
      <c r="O309" s="371"/>
      <c r="P309" s="371"/>
      <c r="Q309" s="371"/>
      <c r="R309" s="371"/>
    </row>
    <row r="310" spans="12:18" x14ac:dyDescent="0.25">
      <c r="L310" s="372"/>
      <c r="M310" s="371"/>
      <c r="N310" s="371"/>
      <c r="O310" s="371"/>
      <c r="P310" s="371"/>
      <c r="Q310" s="371"/>
      <c r="R310" s="371"/>
    </row>
    <row r="311" spans="12:18" x14ac:dyDescent="0.25">
      <c r="L311" s="372"/>
      <c r="M311" s="371"/>
      <c r="N311" s="371"/>
      <c r="O311" s="371"/>
      <c r="P311" s="371"/>
      <c r="Q311" s="371"/>
      <c r="R311" s="371"/>
    </row>
    <row r="312" spans="12:18" x14ac:dyDescent="0.25">
      <c r="L312" s="372"/>
      <c r="M312" s="371"/>
      <c r="N312" s="371"/>
      <c r="O312" s="371"/>
      <c r="P312" s="371"/>
      <c r="Q312" s="371"/>
      <c r="R312" s="371"/>
    </row>
    <row r="313" spans="12:18" x14ac:dyDescent="0.25">
      <c r="L313" s="372"/>
      <c r="M313" s="371"/>
      <c r="N313" s="371"/>
      <c r="O313" s="371"/>
      <c r="P313" s="371"/>
      <c r="Q313" s="371"/>
      <c r="R313" s="371"/>
    </row>
    <row r="314" spans="12:18" x14ac:dyDescent="0.25">
      <c r="L314" s="372"/>
      <c r="M314" s="371"/>
      <c r="N314" s="371"/>
      <c r="O314" s="371"/>
      <c r="P314" s="371"/>
      <c r="Q314" s="371"/>
      <c r="R314" s="371"/>
    </row>
    <row r="315" spans="12:18" x14ac:dyDescent="0.25">
      <c r="L315" s="372"/>
      <c r="M315" s="371"/>
      <c r="N315" s="371"/>
      <c r="O315" s="371"/>
      <c r="P315" s="371"/>
      <c r="Q315" s="371"/>
      <c r="R315" s="371"/>
    </row>
    <row r="316" spans="12:18" x14ac:dyDescent="0.25">
      <c r="L316" s="372"/>
      <c r="M316" s="371"/>
      <c r="N316" s="371"/>
      <c r="O316" s="371"/>
      <c r="P316" s="371"/>
      <c r="Q316" s="371"/>
      <c r="R316" s="371"/>
    </row>
    <row r="317" spans="12:18" x14ac:dyDescent="0.25">
      <c r="L317" s="372"/>
      <c r="M317" s="371"/>
      <c r="N317" s="371"/>
      <c r="O317" s="371"/>
      <c r="P317" s="371"/>
      <c r="Q317" s="371"/>
      <c r="R317" s="371"/>
    </row>
    <row r="318" spans="12:18" x14ac:dyDescent="0.25">
      <c r="L318" s="372"/>
      <c r="M318" s="371"/>
      <c r="N318" s="371"/>
      <c r="O318" s="371"/>
      <c r="P318" s="371"/>
      <c r="Q318" s="371"/>
      <c r="R318" s="371"/>
    </row>
    <row r="319" spans="12:18" x14ac:dyDescent="0.25">
      <c r="L319" s="372"/>
      <c r="M319" s="371"/>
      <c r="N319" s="371"/>
      <c r="O319" s="371"/>
      <c r="P319" s="371"/>
      <c r="Q319" s="371"/>
      <c r="R319" s="371"/>
    </row>
    <row r="320" spans="12:18" x14ac:dyDescent="0.25">
      <c r="L320" s="372"/>
      <c r="M320" s="371"/>
      <c r="N320" s="371"/>
      <c r="O320" s="371"/>
      <c r="P320" s="371"/>
      <c r="Q320" s="371"/>
      <c r="R320" s="371"/>
    </row>
    <row r="321" spans="12:18" x14ac:dyDescent="0.25">
      <c r="L321" s="372"/>
      <c r="M321" s="371"/>
      <c r="N321" s="371"/>
      <c r="O321" s="371"/>
      <c r="P321" s="371"/>
      <c r="Q321" s="371"/>
      <c r="R321" s="371"/>
    </row>
    <row r="322" spans="12:18" x14ac:dyDescent="0.25">
      <c r="L322" s="372"/>
      <c r="M322" s="371"/>
      <c r="N322" s="371"/>
      <c r="O322" s="371"/>
      <c r="P322" s="371"/>
      <c r="Q322" s="371"/>
      <c r="R322" s="371"/>
    </row>
    <row r="323" spans="12:18" x14ac:dyDescent="0.25">
      <c r="L323" s="372"/>
      <c r="M323" s="371"/>
      <c r="N323" s="371"/>
      <c r="O323" s="371"/>
      <c r="P323" s="371"/>
      <c r="Q323" s="371"/>
      <c r="R323" s="371"/>
    </row>
    <row r="324" spans="12:18" x14ac:dyDescent="0.25">
      <c r="L324" s="372"/>
      <c r="M324" s="371"/>
      <c r="N324" s="371"/>
      <c r="O324" s="371"/>
      <c r="P324" s="371"/>
      <c r="Q324" s="371"/>
      <c r="R324" s="371"/>
    </row>
    <row r="325" spans="12:18" x14ac:dyDescent="0.25">
      <c r="L325" s="372"/>
      <c r="M325" s="371"/>
      <c r="N325" s="371"/>
      <c r="O325" s="371"/>
      <c r="P325" s="371"/>
      <c r="Q325" s="371"/>
      <c r="R325" s="371"/>
    </row>
    <row r="326" spans="12:18" x14ac:dyDescent="0.25">
      <c r="L326" s="372"/>
      <c r="M326" s="371"/>
      <c r="N326" s="371"/>
      <c r="O326" s="371"/>
      <c r="P326" s="371"/>
      <c r="Q326" s="371"/>
      <c r="R326" s="371"/>
    </row>
    <row r="327" spans="12:18" x14ac:dyDescent="0.25">
      <c r="L327" s="372"/>
      <c r="M327" s="371"/>
      <c r="N327" s="371"/>
      <c r="O327" s="371"/>
      <c r="P327" s="371"/>
      <c r="Q327" s="371"/>
      <c r="R327" s="371"/>
    </row>
    <row r="328" spans="12:18" x14ac:dyDescent="0.25">
      <c r="L328" s="372"/>
      <c r="M328" s="371"/>
      <c r="N328" s="371"/>
      <c r="O328" s="371"/>
      <c r="P328" s="371"/>
      <c r="Q328" s="371"/>
      <c r="R328" s="371"/>
    </row>
    <row r="329" spans="12:18" x14ac:dyDescent="0.25">
      <c r="L329" s="372"/>
      <c r="M329" s="371"/>
      <c r="N329" s="371"/>
      <c r="O329" s="371"/>
      <c r="P329" s="371"/>
      <c r="Q329" s="371"/>
      <c r="R329" s="371"/>
    </row>
    <row r="330" spans="12:18" x14ac:dyDescent="0.25">
      <c r="L330" s="372"/>
      <c r="M330" s="371"/>
      <c r="N330" s="371"/>
      <c r="O330" s="371"/>
      <c r="P330" s="371"/>
      <c r="Q330" s="371"/>
      <c r="R330" s="371"/>
    </row>
    <row r="331" spans="12:18" x14ac:dyDescent="0.25">
      <c r="L331" s="372"/>
      <c r="M331" s="371"/>
      <c r="N331" s="371"/>
      <c r="O331" s="371"/>
      <c r="P331" s="371"/>
      <c r="Q331" s="371"/>
      <c r="R331" s="371"/>
    </row>
    <row r="332" spans="12:18" x14ac:dyDescent="0.25">
      <c r="L332" s="372"/>
      <c r="M332" s="371"/>
      <c r="N332" s="371"/>
      <c r="O332" s="371"/>
      <c r="P332" s="371"/>
      <c r="Q332" s="371"/>
      <c r="R332" s="371"/>
    </row>
    <row r="333" spans="12:18" x14ac:dyDescent="0.25">
      <c r="L333" s="372"/>
      <c r="M333" s="371"/>
      <c r="N333" s="371"/>
      <c r="O333" s="371"/>
      <c r="P333" s="371"/>
      <c r="Q333" s="371"/>
      <c r="R333" s="371"/>
    </row>
    <row r="334" spans="12:18" x14ac:dyDescent="0.25">
      <c r="L334" s="372"/>
      <c r="M334" s="371"/>
      <c r="N334" s="371"/>
      <c r="O334" s="371"/>
      <c r="P334" s="371"/>
      <c r="Q334" s="371"/>
      <c r="R334" s="371"/>
    </row>
    <row r="335" spans="12:18" x14ac:dyDescent="0.25">
      <c r="L335" s="372"/>
      <c r="M335" s="371"/>
      <c r="N335" s="371"/>
      <c r="O335" s="371"/>
      <c r="P335" s="371"/>
      <c r="Q335" s="371"/>
      <c r="R335" s="371"/>
    </row>
    <row r="336" spans="12:18" x14ac:dyDescent="0.25">
      <c r="L336" s="372"/>
      <c r="M336" s="371"/>
      <c r="N336" s="371"/>
      <c r="O336" s="371"/>
      <c r="P336" s="371"/>
      <c r="Q336" s="371"/>
      <c r="R336" s="371"/>
    </row>
    <row r="337" spans="12:18" x14ac:dyDescent="0.25">
      <c r="L337" s="372"/>
      <c r="M337" s="371"/>
      <c r="N337" s="371"/>
      <c r="O337" s="371"/>
      <c r="P337" s="371"/>
      <c r="Q337" s="371"/>
      <c r="R337" s="371"/>
    </row>
    <row r="338" spans="12:18" x14ac:dyDescent="0.25">
      <c r="L338" s="372"/>
      <c r="M338" s="371"/>
      <c r="N338" s="371"/>
      <c r="O338" s="371"/>
      <c r="P338" s="371"/>
      <c r="Q338" s="371"/>
      <c r="R338" s="371"/>
    </row>
    <row r="339" spans="12:18" x14ac:dyDescent="0.25">
      <c r="L339" s="372"/>
      <c r="M339" s="371"/>
      <c r="N339" s="371"/>
      <c r="O339" s="371"/>
      <c r="P339" s="371"/>
      <c r="Q339" s="371"/>
      <c r="R339" s="371"/>
    </row>
    <row r="340" spans="12:18" x14ac:dyDescent="0.25">
      <c r="L340" s="372"/>
      <c r="M340" s="371"/>
      <c r="N340" s="371"/>
      <c r="O340" s="371"/>
      <c r="P340" s="371"/>
      <c r="Q340" s="371"/>
      <c r="R340" s="371"/>
    </row>
    <row r="341" spans="12:18" x14ac:dyDescent="0.25">
      <c r="L341" s="372"/>
      <c r="M341" s="371"/>
      <c r="N341" s="371"/>
      <c r="O341" s="371"/>
      <c r="P341" s="371"/>
      <c r="Q341" s="371"/>
      <c r="R341" s="371"/>
    </row>
    <row r="342" spans="12:18" x14ac:dyDescent="0.25">
      <c r="L342" s="372"/>
      <c r="M342" s="371"/>
      <c r="N342" s="371"/>
      <c r="O342" s="371"/>
      <c r="P342" s="371"/>
      <c r="Q342" s="371"/>
      <c r="R342" s="371"/>
    </row>
    <row r="343" spans="12:18" x14ac:dyDescent="0.25">
      <c r="L343" s="372"/>
      <c r="M343" s="371"/>
      <c r="N343" s="371"/>
      <c r="O343" s="371"/>
      <c r="P343" s="371"/>
      <c r="Q343" s="371"/>
      <c r="R343" s="371"/>
    </row>
    <row r="344" spans="12:18" x14ac:dyDescent="0.25">
      <c r="L344" s="372"/>
      <c r="M344" s="371"/>
      <c r="N344" s="371"/>
      <c r="O344" s="371"/>
      <c r="P344" s="371"/>
      <c r="Q344" s="371"/>
      <c r="R344" s="371"/>
    </row>
    <row r="345" spans="12:18" x14ac:dyDescent="0.25">
      <c r="L345" s="372"/>
      <c r="M345" s="371"/>
      <c r="N345" s="371"/>
      <c r="O345" s="371"/>
      <c r="P345" s="371"/>
      <c r="Q345" s="371"/>
      <c r="R345" s="371"/>
    </row>
    <row r="346" spans="12:18" x14ac:dyDescent="0.25">
      <c r="L346" s="372"/>
      <c r="M346" s="371"/>
      <c r="N346" s="371"/>
      <c r="O346" s="371"/>
      <c r="P346" s="371"/>
      <c r="Q346" s="371"/>
      <c r="R346" s="371"/>
    </row>
    <row r="347" spans="12:18" x14ac:dyDescent="0.25">
      <c r="L347" s="372"/>
      <c r="M347" s="371"/>
      <c r="N347" s="371"/>
      <c r="O347" s="371"/>
      <c r="P347" s="371"/>
      <c r="Q347" s="371"/>
      <c r="R347" s="371"/>
    </row>
    <row r="348" spans="12:18" x14ac:dyDescent="0.25">
      <c r="L348" s="372"/>
      <c r="M348" s="371"/>
      <c r="N348" s="371"/>
      <c r="O348" s="371"/>
      <c r="P348" s="371"/>
      <c r="Q348" s="371"/>
      <c r="R348" s="371"/>
    </row>
    <row r="349" spans="12:18" x14ac:dyDescent="0.25">
      <c r="L349" s="372"/>
      <c r="M349" s="371"/>
      <c r="N349" s="371"/>
      <c r="O349" s="371"/>
      <c r="P349" s="371"/>
      <c r="Q349" s="371"/>
      <c r="R349" s="371"/>
    </row>
    <row r="350" spans="12:18" x14ac:dyDescent="0.25">
      <c r="L350" s="372"/>
      <c r="M350" s="371"/>
      <c r="N350" s="371"/>
      <c r="O350" s="371"/>
      <c r="P350" s="371"/>
      <c r="Q350" s="371"/>
      <c r="R350" s="371"/>
    </row>
    <row r="351" spans="12:18" x14ac:dyDescent="0.25">
      <c r="L351" s="372"/>
      <c r="M351" s="371"/>
      <c r="N351" s="371"/>
      <c r="O351" s="371"/>
      <c r="P351" s="371"/>
      <c r="Q351" s="371"/>
      <c r="R351" s="371"/>
    </row>
    <row r="352" spans="12:18" x14ac:dyDescent="0.25">
      <c r="L352" s="372"/>
      <c r="M352" s="371"/>
      <c r="N352" s="371"/>
      <c r="O352" s="371"/>
      <c r="P352" s="371"/>
      <c r="Q352" s="371"/>
      <c r="R352" s="371"/>
    </row>
    <row r="353" spans="12:18" x14ac:dyDescent="0.25">
      <c r="L353" s="372"/>
      <c r="M353" s="371"/>
      <c r="N353" s="371"/>
      <c r="O353" s="371"/>
      <c r="P353" s="371"/>
      <c r="Q353" s="371"/>
      <c r="R353" s="371"/>
    </row>
    <row r="354" spans="12:18" x14ac:dyDescent="0.25">
      <c r="L354" s="372"/>
      <c r="M354" s="371"/>
      <c r="N354" s="371"/>
      <c r="O354" s="371"/>
      <c r="P354" s="371"/>
      <c r="Q354" s="371"/>
      <c r="R354" s="371"/>
    </row>
    <row r="355" spans="12:18" x14ac:dyDescent="0.25">
      <c r="L355" s="372"/>
      <c r="M355" s="371"/>
      <c r="N355" s="371"/>
      <c r="O355" s="371"/>
      <c r="P355" s="371"/>
      <c r="Q355" s="371"/>
      <c r="R355" s="371"/>
    </row>
    <row r="356" spans="12:18" x14ac:dyDescent="0.25">
      <c r="L356" s="372"/>
      <c r="M356" s="371"/>
      <c r="N356" s="371"/>
      <c r="O356" s="371"/>
      <c r="P356" s="371"/>
      <c r="Q356" s="371"/>
      <c r="R356" s="371"/>
    </row>
    <row r="357" spans="12:18" x14ac:dyDescent="0.25">
      <c r="L357" s="372"/>
      <c r="M357" s="371"/>
      <c r="N357" s="371"/>
      <c r="O357" s="371"/>
      <c r="P357" s="371"/>
      <c r="Q357" s="371"/>
      <c r="R357" s="371"/>
    </row>
    <row r="358" spans="12:18" x14ac:dyDescent="0.25">
      <c r="L358" s="372"/>
      <c r="M358" s="371"/>
      <c r="N358" s="371"/>
      <c r="O358" s="371"/>
      <c r="P358" s="371"/>
      <c r="Q358" s="371"/>
      <c r="R358" s="371"/>
    </row>
    <row r="359" spans="12:18" x14ac:dyDescent="0.25">
      <c r="L359" s="372"/>
      <c r="M359" s="371"/>
      <c r="N359" s="371"/>
      <c r="O359" s="371"/>
      <c r="P359" s="371"/>
      <c r="Q359" s="371"/>
      <c r="R359" s="371"/>
    </row>
    <row r="360" spans="12:18" x14ac:dyDescent="0.25">
      <c r="L360" s="372"/>
      <c r="M360" s="371"/>
      <c r="N360" s="371"/>
      <c r="O360" s="371"/>
      <c r="P360" s="371"/>
      <c r="Q360" s="371"/>
      <c r="R360" s="371"/>
    </row>
    <row r="361" spans="12:18" x14ac:dyDescent="0.25">
      <c r="L361" s="372"/>
      <c r="M361" s="371"/>
      <c r="N361" s="371"/>
      <c r="O361" s="371"/>
      <c r="P361" s="371"/>
      <c r="Q361" s="371"/>
      <c r="R361" s="371"/>
    </row>
    <row r="362" spans="12:18" x14ac:dyDescent="0.25">
      <c r="L362" s="372"/>
      <c r="M362" s="371"/>
      <c r="N362" s="371"/>
      <c r="O362" s="371"/>
      <c r="P362" s="371"/>
      <c r="Q362" s="371"/>
      <c r="R362" s="371"/>
    </row>
    <row r="363" spans="12:18" x14ac:dyDescent="0.25">
      <c r="L363" s="372"/>
      <c r="M363" s="371"/>
      <c r="N363" s="371"/>
      <c r="O363" s="371"/>
      <c r="P363" s="371"/>
      <c r="Q363" s="371"/>
      <c r="R363" s="371"/>
    </row>
    <row r="364" spans="12:18" x14ac:dyDescent="0.25">
      <c r="L364" s="372"/>
      <c r="M364" s="371"/>
      <c r="N364" s="371"/>
      <c r="O364" s="371"/>
      <c r="P364" s="371"/>
      <c r="Q364" s="371"/>
      <c r="R364" s="371"/>
    </row>
    <row r="365" spans="12:18" x14ac:dyDescent="0.25">
      <c r="L365" s="372"/>
      <c r="M365" s="371"/>
      <c r="N365" s="371"/>
      <c r="O365" s="371"/>
      <c r="P365" s="371"/>
      <c r="Q365" s="371"/>
      <c r="R365" s="371"/>
    </row>
    <row r="366" spans="12:18" x14ac:dyDescent="0.25">
      <c r="L366" s="372"/>
      <c r="M366" s="371"/>
      <c r="N366" s="371"/>
      <c r="O366" s="371"/>
      <c r="P366" s="371"/>
      <c r="Q366" s="371"/>
      <c r="R366" s="371"/>
    </row>
    <row r="367" spans="12:18" x14ac:dyDescent="0.25">
      <c r="L367" s="372"/>
      <c r="M367" s="371"/>
      <c r="N367" s="371"/>
      <c r="O367" s="371"/>
      <c r="P367" s="371"/>
      <c r="Q367" s="371"/>
      <c r="R367" s="371"/>
    </row>
    <row r="368" spans="12:18" x14ac:dyDescent="0.25">
      <c r="L368" s="372"/>
      <c r="M368" s="371"/>
      <c r="N368" s="371"/>
      <c r="O368" s="371"/>
      <c r="P368" s="371"/>
      <c r="Q368" s="371"/>
      <c r="R368" s="371"/>
    </row>
    <row r="369" spans="12:18" x14ac:dyDescent="0.25">
      <c r="L369" s="372"/>
      <c r="M369" s="371"/>
      <c r="N369" s="371"/>
      <c r="O369" s="371"/>
      <c r="P369" s="371"/>
      <c r="Q369" s="371"/>
      <c r="R369" s="371"/>
    </row>
    <row r="370" spans="12:18" x14ac:dyDescent="0.25">
      <c r="L370" s="372"/>
      <c r="M370" s="371"/>
      <c r="N370" s="371"/>
      <c r="O370" s="371"/>
      <c r="P370" s="371"/>
      <c r="Q370" s="371"/>
      <c r="R370" s="371"/>
    </row>
    <row r="371" spans="12:18" x14ac:dyDescent="0.25">
      <c r="L371" s="372"/>
      <c r="M371" s="371"/>
      <c r="N371" s="371"/>
      <c r="O371" s="371"/>
      <c r="P371" s="371"/>
      <c r="Q371" s="371"/>
      <c r="R371" s="371"/>
    </row>
    <row r="372" spans="12:18" x14ac:dyDescent="0.25">
      <c r="L372" s="372"/>
      <c r="M372" s="371"/>
      <c r="N372" s="371"/>
      <c r="O372" s="371"/>
      <c r="P372" s="371"/>
      <c r="Q372" s="371"/>
      <c r="R372" s="371"/>
    </row>
    <row r="373" spans="12:18" x14ac:dyDescent="0.25">
      <c r="L373" s="372"/>
      <c r="M373" s="371"/>
      <c r="N373" s="371"/>
      <c r="O373" s="371"/>
      <c r="P373" s="371"/>
      <c r="Q373" s="371"/>
      <c r="R373" s="371"/>
    </row>
    <row r="374" spans="12:18" x14ac:dyDescent="0.25">
      <c r="L374" s="372"/>
      <c r="M374" s="371"/>
      <c r="N374" s="371"/>
      <c r="O374" s="371"/>
      <c r="P374" s="371"/>
      <c r="Q374" s="371"/>
      <c r="R374" s="371"/>
    </row>
    <row r="375" spans="12:18" x14ac:dyDescent="0.25">
      <c r="L375" s="372"/>
      <c r="M375" s="371"/>
      <c r="N375" s="371"/>
      <c r="O375" s="371"/>
      <c r="P375" s="371"/>
      <c r="Q375" s="371"/>
      <c r="R375" s="371"/>
    </row>
    <row r="376" spans="12:18" x14ac:dyDescent="0.25">
      <c r="L376" s="372"/>
      <c r="M376" s="371"/>
      <c r="N376" s="371"/>
      <c r="O376" s="371"/>
      <c r="P376" s="371"/>
      <c r="Q376" s="371"/>
      <c r="R376" s="371"/>
    </row>
    <row r="377" spans="12:18" x14ac:dyDescent="0.25">
      <c r="L377" s="372"/>
      <c r="M377" s="371"/>
      <c r="N377" s="371"/>
      <c r="O377" s="371"/>
      <c r="P377" s="371"/>
      <c r="Q377" s="371"/>
      <c r="R377" s="371"/>
    </row>
    <row r="378" spans="12:18" x14ac:dyDescent="0.25">
      <c r="L378" s="372"/>
      <c r="M378" s="371"/>
      <c r="N378" s="371"/>
      <c r="O378" s="371"/>
      <c r="P378" s="371"/>
      <c r="Q378" s="371"/>
      <c r="R378" s="371"/>
    </row>
    <row r="379" spans="12:18" x14ac:dyDescent="0.25">
      <c r="L379" s="372"/>
      <c r="M379" s="371"/>
      <c r="N379" s="371"/>
      <c r="O379" s="371"/>
      <c r="P379" s="371"/>
      <c r="Q379" s="371"/>
      <c r="R379" s="371"/>
    </row>
    <row r="380" spans="12:18" x14ac:dyDescent="0.25">
      <c r="L380" s="372"/>
      <c r="M380" s="371"/>
      <c r="N380" s="371"/>
      <c r="O380" s="371"/>
      <c r="P380" s="371"/>
      <c r="Q380" s="371"/>
      <c r="R380" s="371"/>
    </row>
    <row r="381" spans="12:18" x14ac:dyDescent="0.25">
      <c r="L381" s="372"/>
      <c r="M381" s="371"/>
      <c r="N381" s="371"/>
      <c r="O381" s="371"/>
      <c r="P381" s="371"/>
      <c r="Q381" s="371"/>
      <c r="R381" s="371"/>
    </row>
    <row r="382" spans="12:18" x14ac:dyDescent="0.25">
      <c r="L382" s="372"/>
      <c r="M382" s="371"/>
      <c r="N382" s="371"/>
      <c r="O382" s="371"/>
      <c r="P382" s="371"/>
      <c r="Q382" s="371"/>
      <c r="R382" s="371"/>
    </row>
    <row r="383" spans="12:18" x14ac:dyDescent="0.25">
      <c r="L383" s="372"/>
      <c r="M383" s="371"/>
      <c r="N383" s="371"/>
      <c r="O383" s="371"/>
      <c r="P383" s="371"/>
      <c r="Q383" s="371"/>
      <c r="R383" s="371"/>
    </row>
    <row r="384" spans="12:18" x14ac:dyDescent="0.25">
      <c r="L384" s="372"/>
      <c r="M384" s="371"/>
      <c r="N384" s="371"/>
      <c r="O384" s="371"/>
      <c r="P384" s="371"/>
      <c r="Q384" s="371"/>
      <c r="R384" s="371"/>
    </row>
    <row r="385" spans="12:18" x14ac:dyDescent="0.25">
      <c r="L385" s="372"/>
      <c r="M385" s="371"/>
      <c r="N385" s="371"/>
      <c r="O385" s="371"/>
      <c r="P385" s="371"/>
      <c r="Q385" s="371"/>
      <c r="R385" s="371"/>
    </row>
    <row r="386" spans="12:18" x14ac:dyDescent="0.25">
      <c r="L386" s="372"/>
      <c r="M386" s="371"/>
      <c r="N386" s="371"/>
      <c r="O386" s="371"/>
      <c r="P386" s="371"/>
      <c r="Q386" s="371"/>
      <c r="R386" s="371"/>
    </row>
    <row r="387" spans="12:18" x14ac:dyDescent="0.25">
      <c r="L387" s="372"/>
      <c r="M387" s="371"/>
      <c r="N387" s="371"/>
      <c r="O387" s="371"/>
      <c r="P387" s="371"/>
      <c r="Q387" s="371"/>
      <c r="R387" s="371"/>
    </row>
    <row r="388" spans="12:18" x14ac:dyDescent="0.25">
      <c r="L388" s="372"/>
      <c r="M388" s="371"/>
      <c r="N388" s="371"/>
      <c r="O388" s="371"/>
      <c r="P388" s="371"/>
      <c r="Q388" s="371"/>
      <c r="R388" s="371"/>
    </row>
    <row r="389" spans="12:18" x14ac:dyDescent="0.25">
      <c r="L389" s="372"/>
      <c r="M389" s="371"/>
      <c r="N389" s="371"/>
      <c r="O389" s="371"/>
      <c r="P389" s="371"/>
      <c r="Q389" s="371"/>
      <c r="R389" s="371"/>
    </row>
    <row r="390" spans="12:18" x14ac:dyDescent="0.25">
      <c r="L390" s="372"/>
      <c r="M390" s="371"/>
      <c r="N390" s="371"/>
      <c r="O390" s="371"/>
      <c r="P390" s="371"/>
      <c r="Q390" s="371"/>
      <c r="R390" s="371"/>
    </row>
    <row r="391" spans="12:18" x14ac:dyDescent="0.25">
      <c r="L391" s="372"/>
      <c r="M391" s="371"/>
      <c r="N391" s="371"/>
      <c r="O391" s="371"/>
      <c r="P391" s="371"/>
      <c r="Q391" s="371"/>
      <c r="R391" s="371"/>
    </row>
    <row r="392" spans="12:18" x14ac:dyDescent="0.25">
      <c r="L392" s="372"/>
      <c r="M392" s="371"/>
      <c r="N392" s="371"/>
      <c r="O392" s="371"/>
      <c r="P392" s="371"/>
      <c r="Q392" s="371"/>
      <c r="R392" s="371"/>
    </row>
    <row r="393" spans="12:18" x14ac:dyDescent="0.25">
      <c r="L393" s="372"/>
      <c r="M393" s="371"/>
      <c r="N393" s="371"/>
      <c r="O393" s="371"/>
      <c r="P393" s="371"/>
      <c r="Q393" s="371"/>
      <c r="R393" s="371"/>
    </row>
    <row r="394" spans="12:18" x14ac:dyDescent="0.25">
      <c r="L394" s="372"/>
      <c r="M394" s="371"/>
      <c r="N394" s="371"/>
      <c r="O394" s="371"/>
      <c r="P394" s="371"/>
      <c r="Q394" s="371"/>
      <c r="R394" s="371"/>
    </row>
    <row r="395" spans="12:18" x14ac:dyDescent="0.25">
      <c r="L395" s="372"/>
      <c r="M395" s="371"/>
      <c r="N395" s="371"/>
      <c r="O395" s="371"/>
      <c r="P395" s="371"/>
      <c r="Q395" s="371"/>
      <c r="R395" s="371"/>
    </row>
    <row r="396" spans="12:18" x14ac:dyDescent="0.25">
      <c r="L396" s="372"/>
      <c r="M396" s="371"/>
      <c r="N396" s="371"/>
      <c r="O396" s="371"/>
      <c r="P396" s="371"/>
      <c r="Q396" s="371"/>
      <c r="R396" s="371"/>
    </row>
    <row r="397" spans="12:18" x14ac:dyDescent="0.25">
      <c r="L397" s="372"/>
      <c r="M397" s="371"/>
      <c r="N397" s="371"/>
      <c r="O397" s="371"/>
      <c r="P397" s="371"/>
      <c r="Q397" s="371"/>
      <c r="R397" s="371"/>
    </row>
    <row r="398" spans="12:18" x14ac:dyDescent="0.25">
      <c r="L398" s="372"/>
      <c r="M398" s="371"/>
      <c r="N398" s="371"/>
      <c r="O398" s="371"/>
      <c r="P398" s="371"/>
      <c r="Q398" s="371"/>
      <c r="R398" s="371"/>
    </row>
    <row r="399" spans="12:18" x14ac:dyDescent="0.25">
      <c r="L399" s="372"/>
      <c r="M399" s="371"/>
      <c r="N399" s="371"/>
      <c r="O399" s="371"/>
      <c r="P399" s="371"/>
      <c r="Q399" s="371"/>
      <c r="R399" s="371"/>
    </row>
    <row r="400" spans="12:18" x14ac:dyDescent="0.25">
      <c r="L400" s="372"/>
      <c r="M400" s="371"/>
      <c r="N400" s="371"/>
      <c r="O400" s="371"/>
      <c r="P400" s="371"/>
      <c r="Q400" s="371"/>
      <c r="R400" s="371"/>
    </row>
    <row r="401" spans="12:18" x14ac:dyDescent="0.25">
      <c r="L401" s="372"/>
      <c r="M401" s="371"/>
      <c r="N401" s="371"/>
      <c r="O401" s="371"/>
      <c r="P401" s="371"/>
      <c r="Q401" s="371"/>
      <c r="R401" s="371"/>
    </row>
    <row r="402" spans="12:18" x14ac:dyDescent="0.25">
      <c r="L402" s="372"/>
      <c r="M402" s="371"/>
      <c r="N402" s="371"/>
      <c r="O402" s="371"/>
      <c r="P402" s="371"/>
      <c r="Q402" s="371"/>
      <c r="R402" s="371"/>
    </row>
    <row r="403" spans="12:18" x14ac:dyDescent="0.25">
      <c r="L403" s="372"/>
      <c r="M403" s="371"/>
      <c r="N403" s="371"/>
      <c r="O403" s="371"/>
      <c r="P403" s="371"/>
      <c r="Q403" s="371"/>
      <c r="R403" s="371"/>
    </row>
    <row r="404" spans="12:18" x14ac:dyDescent="0.25">
      <c r="L404" s="372"/>
      <c r="M404" s="371"/>
      <c r="N404" s="371"/>
      <c r="O404" s="371"/>
      <c r="P404" s="371"/>
      <c r="Q404" s="371"/>
      <c r="R404" s="371"/>
    </row>
    <row r="405" spans="12:18" x14ac:dyDescent="0.25">
      <c r="L405" s="372"/>
      <c r="M405" s="371"/>
      <c r="N405" s="371"/>
      <c r="O405" s="371"/>
      <c r="P405" s="371"/>
      <c r="Q405" s="371"/>
      <c r="R405" s="371"/>
    </row>
    <row r="406" spans="12:18" x14ac:dyDescent="0.25">
      <c r="L406" s="372"/>
      <c r="M406" s="371"/>
      <c r="N406" s="371"/>
      <c r="O406" s="371"/>
      <c r="P406" s="371"/>
      <c r="Q406" s="371"/>
      <c r="R406" s="371"/>
    </row>
    <row r="407" spans="12:18" x14ac:dyDescent="0.25">
      <c r="L407" s="372"/>
      <c r="M407" s="371"/>
      <c r="N407" s="371"/>
      <c r="O407" s="371"/>
      <c r="P407" s="371"/>
      <c r="Q407" s="371"/>
      <c r="R407" s="371"/>
    </row>
    <row r="408" spans="12:18" x14ac:dyDescent="0.25">
      <c r="L408" s="372"/>
      <c r="M408" s="371"/>
      <c r="N408" s="371"/>
      <c r="O408" s="371"/>
      <c r="P408" s="371"/>
      <c r="Q408" s="371"/>
      <c r="R408" s="371"/>
    </row>
    <row r="409" spans="12:18" x14ac:dyDescent="0.25">
      <c r="L409" s="372"/>
      <c r="M409" s="371"/>
      <c r="N409" s="371"/>
      <c r="O409" s="371"/>
      <c r="P409" s="371"/>
      <c r="Q409" s="371"/>
      <c r="R409" s="371"/>
    </row>
    <row r="410" spans="12:18" x14ac:dyDescent="0.25">
      <c r="L410" s="372"/>
      <c r="M410" s="371"/>
      <c r="N410" s="371"/>
      <c r="O410" s="371"/>
      <c r="P410" s="371"/>
      <c r="Q410" s="371"/>
      <c r="R410" s="371"/>
    </row>
    <row r="411" spans="12:18" x14ac:dyDescent="0.25">
      <c r="L411" s="372"/>
      <c r="M411" s="371"/>
      <c r="N411" s="371"/>
      <c r="O411" s="371"/>
      <c r="P411" s="371"/>
      <c r="Q411" s="371"/>
      <c r="R411" s="371"/>
    </row>
    <row r="412" spans="12:18" x14ac:dyDescent="0.25">
      <c r="L412" s="372"/>
      <c r="M412" s="371"/>
      <c r="N412" s="371"/>
      <c r="O412" s="371"/>
      <c r="P412" s="371"/>
      <c r="Q412" s="371"/>
      <c r="R412" s="371"/>
    </row>
    <row r="413" spans="12:18" x14ac:dyDescent="0.25">
      <c r="L413" s="372"/>
      <c r="M413" s="371"/>
      <c r="N413" s="371"/>
      <c r="O413" s="371"/>
      <c r="P413" s="371"/>
      <c r="Q413" s="371"/>
      <c r="R413" s="371"/>
    </row>
    <row r="414" spans="12:18" x14ac:dyDescent="0.25">
      <c r="L414" s="372"/>
      <c r="M414" s="371"/>
      <c r="N414" s="371"/>
      <c r="O414" s="371"/>
      <c r="P414" s="371"/>
      <c r="Q414" s="371"/>
      <c r="R414" s="371"/>
    </row>
    <row r="415" spans="12:18" x14ac:dyDescent="0.25">
      <c r="L415" s="372"/>
      <c r="M415" s="371"/>
      <c r="N415" s="371"/>
      <c r="O415" s="371"/>
      <c r="P415" s="371"/>
      <c r="Q415" s="371"/>
      <c r="R415" s="371"/>
    </row>
    <row r="416" spans="12:18" x14ac:dyDescent="0.25">
      <c r="L416" s="372"/>
      <c r="M416" s="371"/>
      <c r="N416" s="371"/>
      <c r="O416" s="371"/>
      <c r="P416" s="371"/>
      <c r="Q416" s="371"/>
      <c r="R416" s="371"/>
    </row>
    <row r="417" spans="12:18" x14ac:dyDescent="0.25">
      <c r="L417" s="372"/>
      <c r="M417" s="371"/>
      <c r="N417" s="371"/>
      <c r="O417" s="371"/>
      <c r="P417" s="371"/>
      <c r="Q417" s="371"/>
      <c r="R417" s="371"/>
    </row>
    <row r="418" spans="12:18" x14ac:dyDescent="0.25">
      <c r="L418" s="372"/>
      <c r="M418" s="371"/>
      <c r="N418" s="371"/>
      <c r="O418" s="371"/>
      <c r="P418" s="371"/>
      <c r="Q418" s="371"/>
      <c r="R418" s="371"/>
    </row>
    <row r="419" spans="12:18" x14ac:dyDescent="0.25">
      <c r="L419" s="372"/>
      <c r="M419" s="371"/>
      <c r="N419" s="371"/>
      <c r="O419" s="371"/>
      <c r="P419" s="371"/>
      <c r="Q419" s="371"/>
      <c r="R419" s="371"/>
    </row>
    <row r="420" spans="12:18" x14ac:dyDescent="0.25">
      <c r="L420" s="372"/>
      <c r="M420" s="371"/>
      <c r="N420" s="371"/>
      <c r="O420" s="371"/>
      <c r="P420" s="371"/>
      <c r="Q420" s="371"/>
      <c r="R420" s="371"/>
    </row>
    <row r="421" spans="12:18" x14ac:dyDescent="0.25">
      <c r="L421" s="372"/>
      <c r="M421" s="371"/>
      <c r="N421" s="371"/>
      <c r="O421" s="371"/>
      <c r="P421" s="371"/>
      <c r="Q421" s="371"/>
      <c r="R421" s="371"/>
    </row>
    <row r="422" spans="12:18" x14ac:dyDescent="0.25">
      <c r="L422" s="372"/>
      <c r="M422" s="371"/>
      <c r="N422" s="371"/>
      <c r="O422" s="371"/>
      <c r="P422" s="371"/>
      <c r="Q422" s="371"/>
      <c r="R422" s="371"/>
    </row>
    <row r="423" spans="12:18" x14ac:dyDescent="0.25">
      <c r="L423" s="372"/>
      <c r="M423" s="371"/>
      <c r="N423" s="371"/>
      <c r="O423" s="371"/>
      <c r="P423" s="371"/>
      <c r="Q423" s="371"/>
      <c r="R423" s="371"/>
    </row>
    <row r="424" spans="12:18" x14ac:dyDescent="0.25">
      <c r="L424" s="372"/>
      <c r="M424" s="371"/>
      <c r="N424" s="371"/>
      <c r="O424" s="371"/>
      <c r="P424" s="371"/>
      <c r="Q424" s="371"/>
      <c r="R424" s="371"/>
    </row>
    <row r="425" spans="12:18" x14ac:dyDescent="0.25">
      <c r="L425" s="372"/>
      <c r="M425" s="371"/>
      <c r="N425" s="371"/>
      <c r="O425" s="371"/>
      <c r="P425" s="371"/>
      <c r="Q425" s="371"/>
      <c r="R425" s="371"/>
    </row>
    <row r="426" spans="12:18" x14ac:dyDescent="0.25">
      <c r="L426" s="372"/>
      <c r="M426" s="371"/>
      <c r="N426" s="371"/>
      <c r="O426" s="371"/>
      <c r="P426" s="371"/>
      <c r="Q426" s="371"/>
      <c r="R426" s="371"/>
    </row>
    <row r="427" spans="12:18" x14ac:dyDescent="0.25">
      <c r="L427" s="372"/>
      <c r="M427" s="371"/>
      <c r="N427" s="371"/>
      <c r="O427" s="371"/>
      <c r="P427" s="371"/>
      <c r="Q427" s="371"/>
      <c r="R427" s="371"/>
    </row>
    <row r="428" spans="12:18" x14ac:dyDescent="0.25">
      <c r="L428" s="372"/>
      <c r="M428" s="371"/>
      <c r="N428" s="371"/>
      <c r="O428" s="371"/>
      <c r="P428" s="371"/>
      <c r="Q428" s="371"/>
      <c r="R428" s="371"/>
    </row>
    <row r="429" spans="12:18" x14ac:dyDescent="0.25">
      <c r="L429" s="372"/>
      <c r="M429" s="371"/>
      <c r="N429" s="371"/>
      <c r="O429" s="371"/>
      <c r="P429" s="371"/>
      <c r="Q429" s="371"/>
      <c r="R429" s="371"/>
    </row>
    <row r="430" spans="12:18" x14ac:dyDescent="0.25">
      <c r="L430" s="372"/>
      <c r="M430" s="371"/>
      <c r="N430" s="371"/>
      <c r="O430" s="371"/>
      <c r="P430" s="371"/>
      <c r="Q430" s="371"/>
      <c r="R430" s="371"/>
    </row>
    <row r="431" spans="12:18" x14ac:dyDescent="0.25">
      <c r="L431" s="372"/>
      <c r="M431" s="371"/>
      <c r="N431" s="371"/>
      <c r="O431" s="371"/>
      <c r="P431" s="371"/>
      <c r="Q431" s="371"/>
      <c r="R431" s="371"/>
    </row>
    <row r="432" spans="12:18" x14ac:dyDescent="0.25">
      <c r="L432" s="372"/>
      <c r="M432" s="371"/>
      <c r="N432" s="371"/>
      <c r="O432" s="371"/>
      <c r="P432" s="371"/>
      <c r="Q432" s="371"/>
      <c r="R432" s="371"/>
    </row>
    <row r="433" spans="12:18" x14ac:dyDescent="0.25">
      <c r="L433" s="372"/>
      <c r="M433" s="371"/>
      <c r="N433" s="371"/>
      <c r="O433" s="371"/>
      <c r="P433" s="371"/>
      <c r="Q433" s="371"/>
      <c r="R433" s="371"/>
    </row>
    <row r="434" spans="12:18" x14ac:dyDescent="0.25">
      <c r="L434" s="372"/>
      <c r="M434" s="371"/>
      <c r="N434" s="371"/>
      <c r="O434" s="371"/>
      <c r="P434" s="371"/>
      <c r="Q434" s="371"/>
      <c r="R434" s="371"/>
    </row>
    <row r="435" spans="12:18" x14ac:dyDescent="0.25">
      <c r="L435" s="372"/>
      <c r="M435" s="371"/>
      <c r="N435" s="371"/>
      <c r="O435" s="371"/>
      <c r="P435" s="371"/>
      <c r="Q435" s="371"/>
      <c r="R435" s="371"/>
    </row>
    <row r="436" spans="12:18" x14ac:dyDescent="0.25">
      <c r="L436" s="372"/>
      <c r="M436" s="371"/>
      <c r="N436" s="371"/>
      <c r="O436" s="371"/>
      <c r="P436" s="371"/>
      <c r="Q436" s="371"/>
      <c r="R436" s="371"/>
    </row>
    <row r="437" spans="12:18" x14ac:dyDescent="0.25">
      <c r="L437" s="372"/>
      <c r="M437" s="371"/>
      <c r="N437" s="371"/>
      <c r="O437" s="371"/>
      <c r="P437" s="371"/>
      <c r="Q437" s="371"/>
      <c r="R437" s="371"/>
    </row>
    <row r="438" spans="12:18" x14ac:dyDescent="0.25">
      <c r="L438" s="372"/>
      <c r="M438" s="371"/>
      <c r="N438" s="371"/>
      <c r="O438" s="371"/>
      <c r="P438" s="371"/>
      <c r="Q438" s="371"/>
      <c r="R438" s="371"/>
    </row>
    <row r="439" spans="12:18" x14ac:dyDescent="0.25">
      <c r="L439" s="372"/>
      <c r="M439" s="371"/>
      <c r="N439" s="371"/>
      <c r="O439" s="371"/>
      <c r="P439" s="371"/>
      <c r="Q439" s="371"/>
      <c r="R439" s="371"/>
    </row>
    <row r="440" spans="12:18" x14ac:dyDescent="0.25">
      <c r="L440" s="372"/>
      <c r="M440" s="371"/>
      <c r="N440" s="371"/>
      <c r="O440" s="371"/>
      <c r="P440" s="371"/>
      <c r="Q440" s="371"/>
      <c r="R440" s="371"/>
    </row>
    <row r="441" spans="12:18" x14ac:dyDescent="0.25">
      <c r="L441" s="372"/>
      <c r="M441" s="371"/>
      <c r="N441" s="371"/>
      <c r="O441" s="371"/>
      <c r="P441" s="371"/>
      <c r="Q441" s="371"/>
      <c r="R441" s="371"/>
    </row>
    <row r="442" spans="12:18" x14ac:dyDescent="0.25">
      <c r="L442" s="372"/>
      <c r="M442" s="371"/>
      <c r="N442" s="371"/>
      <c r="O442" s="371"/>
      <c r="P442" s="371"/>
      <c r="Q442" s="371"/>
      <c r="R442" s="371"/>
    </row>
    <row r="443" spans="12:18" x14ac:dyDescent="0.25">
      <c r="L443" s="372"/>
      <c r="M443" s="371"/>
      <c r="N443" s="371"/>
      <c r="O443" s="371"/>
      <c r="P443" s="371"/>
      <c r="Q443" s="371"/>
      <c r="R443" s="371"/>
    </row>
    <row r="444" spans="12:18" x14ac:dyDescent="0.25">
      <c r="L444" s="372"/>
      <c r="M444" s="371"/>
      <c r="N444" s="371"/>
      <c r="O444" s="371"/>
      <c r="P444" s="371"/>
      <c r="Q444" s="371"/>
      <c r="R444" s="371"/>
    </row>
    <row r="445" spans="12:18" x14ac:dyDescent="0.25">
      <c r="L445" s="372"/>
      <c r="M445" s="371"/>
      <c r="N445" s="371"/>
      <c r="O445" s="371"/>
      <c r="P445" s="371"/>
      <c r="Q445" s="371"/>
      <c r="R445" s="371"/>
    </row>
    <row r="446" spans="12:18" x14ac:dyDescent="0.25">
      <c r="L446" s="372"/>
      <c r="M446" s="371"/>
      <c r="N446" s="371"/>
      <c r="O446" s="371"/>
      <c r="P446" s="371"/>
      <c r="Q446" s="371"/>
      <c r="R446" s="371"/>
    </row>
    <row r="447" spans="12:18" x14ac:dyDescent="0.25">
      <c r="L447" s="372"/>
      <c r="M447" s="371"/>
      <c r="N447" s="371"/>
      <c r="O447" s="371"/>
      <c r="P447" s="371"/>
      <c r="Q447" s="371"/>
      <c r="R447" s="371"/>
    </row>
    <row r="448" spans="12:18" x14ac:dyDescent="0.25">
      <c r="L448" s="372"/>
      <c r="M448" s="371"/>
      <c r="N448" s="371"/>
      <c r="O448" s="371"/>
      <c r="P448" s="371"/>
      <c r="Q448" s="371"/>
      <c r="R448" s="371"/>
    </row>
    <row r="449" spans="12:18" x14ac:dyDescent="0.25">
      <c r="L449" s="372"/>
      <c r="M449" s="371"/>
      <c r="N449" s="371"/>
      <c r="O449" s="371"/>
      <c r="P449" s="371"/>
      <c r="Q449" s="371"/>
      <c r="R449" s="371"/>
    </row>
    <row r="450" spans="12:18" x14ac:dyDescent="0.25">
      <c r="L450" s="372"/>
      <c r="M450" s="371"/>
      <c r="N450" s="371"/>
      <c r="O450" s="371"/>
      <c r="P450" s="371"/>
      <c r="Q450" s="371"/>
      <c r="R450" s="371"/>
    </row>
    <row r="451" spans="12:18" x14ac:dyDescent="0.25">
      <c r="L451" s="372"/>
      <c r="M451" s="371"/>
      <c r="N451" s="371"/>
      <c r="O451" s="371"/>
      <c r="P451" s="371"/>
      <c r="Q451" s="371"/>
      <c r="R451" s="371"/>
    </row>
    <row r="452" spans="12:18" x14ac:dyDescent="0.25">
      <c r="L452" s="372"/>
      <c r="M452" s="371"/>
      <c r="N452" s="371"/>
      <c r="O452" s="371"/>
      <c r="P452" s="371"/>
      <c r="Q452" s="371"/>
      <c r="R452" s="371"/>
    </row>
    <row r="453" spans="12:18" x14ac:dyDescent="0.25">
      <c r="L453" s="372"/>
      <c r="M453" s="371"/>
      <c r="N453" s="371"/>
      <c r="O453" s="371"/>
      <c r="P453" s="371"/>
      <c r="Q453" s="371"/>
      <c r="R453" s="371"/>
    </row>
    <row r="454" spans="12:18" x14ac:dyDescent="0.25">
      <c r="L454" s="372"/>
      <c r="M454" s="371"/>
      <c r="N454" s="371"/>
      <c r="O454" s="371"/>
      <c r="P454" s="371"/>
      <c r="Q454" s="371"/>
      <c r="R454" s="371"/>
    </row>
    <row r="455" spans="12:18" x14ac:dyDescent="0.25">
      <c r="L455" s="372"/>
      <c r="M455" s="371"/>
      <c r="N455" s="371"/>
      <c r="O455" s="371"/>
      <c r="P455" s="371"/>
      <c r="Q455" s="371"/>
      <c r="R455" s="371"/>
    </row>
    <row r="456" spans="12:18" x14ac:dyDescent="0.25">
      <c r="L456" s="372"/>
      <c r="M456" s="371"/>
      <c r="N456" s="371"/>
      <c r="O456" s="371"/>
      <c r="P456" s="371"/>
      <c r="Q456" s="371"/>
      <c r="R456" s="371"/>
    </row>
    <row r="457" spans="12:18" x14ac:dyDescent="0.25">
      <c r="L457" s="372"/>
      <c r="M457" s="371"/>
      <c r="N457" s="371"/>
      <c r="O457" s="371"/>
      <c r="P457" s="371"/>
      <c r="Q457" s="371"/>
      <c r="R457" s="371"/>
    </row>
    <row r="458" spans="12:18" x14ac:dyDescent="0.25">
      <c r="L458" s="372"/>
      <c r="M458" s="371"/>
      <c r="N458" s="371"/>
      <c r="O458" s="371"/>
      <c r="P458" s="371"/>
      <c r="Q458" s="371"/>
      <c r="R458" s="371"/>
    </row>
    <row r="459" spans="12:18" x14ac:dyDescent="0.25">
      <c r="L459" s="372"/>
      <c r="M459" s="371"/>
      <c r="N459" s="371"/>
      <c r="O459" s="371"/>
      <c r="P459" s="371"/>
      <c r="Q459" s="371"/>
      <c r="R459" s="371"/>
    </row>
    <row r="460" spans="12:18" x14ac:dyDescent="0.25">
      <c r="L460" s="372"/>
      <c r="M460" s="371"/>
      <c r="N460" s="371"/>
      <c r="O460" s="371"/>
      <c r="P460" s="371"/>
      <c r="Q460" s="371"/>
      <c r="R460" s="371"/>
    </row>
    <row r="461" spans="12:18" x14ac:dyDescent="0.25">
      <c r="L461" s="372"/>
      <c r="M461" s="371"/>
      <c r="N461" s="371"/>
      <c r="O461" s="371"/>
      <c r="P461" s="371"/>
      <c r="Q461" s="371"/>
      <c r="R461" s="371"/>
    </row>
    <row r="462" spans="12:18" x14ac:dyDescent="0.25">
      <c r="L462" s="372"/>
      <c r="M462" s="371"/>
      <c r="N462" s="371"/>
      <c r="O462" s="371"/>
      <c r="P462" s="371"/>
      <c r="Q462" s="371"/>
      <c r="R462" s="371"/>
    </row>
    <row r="463" spans="12:18" x14ac:dyDescent="0.25">
      <c r="L463" s="372"/>
      <c r="M463" s="371"/>
      <c r="N463" s="371"/>
      <c r="O463" s="371"/>
      <c r="P463" s="371"/>
      <c r="Q463" s="371"/>
      <c r="R463" s="371"/>
    </row>
    <row r="464" spans="12:18" x14ac:dyDescent="0.25">
      <c r="L464" s="372"/>
      <c r="M464" s="371"/>
      <c r="N464" s="371"/>
      <c r="O464" s="371"/>
      <c r="P464" s="371"/>
      <c r="Q464" s="371"/>
      <c r="R464" s="371"/>
    </row>
    <row r="465" spans="12:18" x14ac:dyDescent="0.25">
      <c r="L465" s="372"/>
      <c r="M465" s="371"/>
      <c r="N465" s="371"/>
      <c r="O465" s="371"/>
      <c r="P465" s="371"/>
      <c r="Q465" s="371"/>
      <c r="R465" s="371"/>
    </row>
    <row r="466" spans="12:18" x14ac:dyDescent="0.25">
      <c r="L466" s="372"/>
      <c r="M466" s="371"/>
      <c r="N466" s="371"/>
      <c r="O466" s="371"/>
      <c r="P466" s="371"/>
      <c r="Q466" s="371"/>
      <c r="R466" s="371"/>
    </row>
    <row r="467" spans="12:18" x14ac:dyDescent="0.25">
      <c r="L467" s="372"/>
      <c r="M467" s="371"/>
      <c r="N467" s="371"/>
      <c r="O467" s="371"/>
      <c r="P467" s="371"/>
      <c r="Q467" s="371"/>
      <c r="R467" s="371"/>
    </row>
    <row r="468" spans="12:18" x14ac:dyDescent="0.25">
      <c r="L468" s="372"/>
      <c r="M468" s="371"/>
      <c r="N468" s="371"/>
      <c r="O468" s="371"/>
      <c r="P468" s="371"/>
      <c r="Q468" s="371"/>
      <c r="R468" s="371"/>
    </row>
    <row r="469" spans="12:18" x14ac:dyDescent="0.25">
      <c r="L469" s="372"/>
      <c r="M469" s="371"/>
      <c r="N469" s="371"/>
      <c r="O469" s="371"/>
      <c r="P469" s="371"/>
      <c r="Q469" s="371"/>
      <c r="R469" s="371"/>
    </row>
    <row r="470" spans="12:18" x14ac:dyDescent="0.25">
      <c r="L470" s="372"/>
      <c r="M470" s="371"/>
      <c r="N470" s="371"/>
      <c r="O470" s="371"/>
      <c r="P470" s="371"/>
      <c r="Q470" s="371"/>
      <c r="R470" s="371"/>
    </row>
    <row r="471" spans="12:18" x14ac:dyDescent="0.25">
      <c r="L471" s="372"/>
      <c r="M471" s="371"/>
      <c r="N471" s="371"/>
      <c r="O471" s="371"/>
      <c r="P471" s="371"/>
      <c r="Q471" s="371"/>
      <c r="R471" s="371"/>
    </row>
    <row r="472" spans="12:18" x14ac:dyDescent="0.25">
      <c r="L472" s="372"/>
      <c r="M472" s="371"/>
      <c r="N472" s="371"/>
      <c r="O472" s="371"/>
      <c r="P472" s="371"/>
      <c r="Q472" s="371"/>
      <c r="R472" s="371"/>
    </row>
    <row r="473" spans="12:18" x14ac:dyDescent="0.25">
      <c r="L473" s="372"/>
      <c r="M473" s="371"/>
      <c r="N473" s="371"/>
      <c r="O473" s="371"/>
      <c r="P473" s="371"/>
      <c r="Q473" s="371"/>
      <c r="R473" s="371"/>
    </row>
    <row r="474" spans="12:18" x14ac:dyDescent="0.25">
      <c r="L474" s="372"/>
      <c r="M474" s="371"/>
      <c r="N474" s="371"/>
      <c r="O474" s="371"/>
      <c r="P474" s="371"/>
      <c r="Q474" s="371"/>
      <c r="R474" s="371"/>
    </row>
    <row r="475" spans="12:18" x14ac:dyDescent="0.25">
      <c r="L475" s="372"/>
      <c r="M475" s="371"/>
      <c r="N475" s="371"/>
      <c r="O475" s="371"/>
      <c r="P475" s="371"/>
      <c r="Q475" s="371"/>
      <c r="R475" s="371"/>
    </row>
    <row r="476" spans="12:18" x14ac:dyDescent="0.25">
      <c r="L476" s="372"/>
      <c r="M476" s="371"/>
      <c r="N476" s="371"/>
      <c r="O476" s="371"/>
      <c r="P476" s="371"/>
      <c r="Q476" s="371"/>
      <c r="R476" s="371"/>
    </row>
    <row r="477" spans="12:18" x14ac:dyDescent="0.25">
      <c r="L477" s="372"/>
      <c r="M477" s="371"/>
      <c r="N477" s="371"/>
      <c r="O477" s="371"/>
      <c r="P477" s="371"/>
      <c r="Q477" s="371"/>
      <c r="R477" s="371"/>
    </row>
    <row r="478" spans="12:18" x14ac:dyDescent="0.25">
      <c r="L478" s="372"/>
      <c r="M478" s="371"/>
      <c r="N478" s="371"/>
      <c r="O478" s="371"/>
      <c r="P478" s="371"/>
      <c r="Q478" s="371"/>
      <c r="R478" s="371"/>
    </row>
    <row r="479" spans="12:18" x14ac:dyDescent="0.25">
      <c r="L479" s="372"/>
      <c r="M479" s="371"/>
      <c r="N479" s="371"/>
      <c r="O479" s="371"/>
      <c r="P479" s="371"/>
      <c r="Q479" s="371"/>
      <c r="R479" s="371"/>
    </row>
    <row r="480" spans="12:18" x14ac:dyDescent="0.25">
      <c r="L480" s="372"/>
      <c r="M480" s="371"/>
      <c r="N480" s="371"/>
      <c r="O480" s="371"/>
      <c r="P480" s="371"/>
      <c r="Q480" s="371"/>
      <c r="R480" s="371"/>
    </row>
    <row r="481" spans="12:18" x14ac:dyDescent="0.25">
      <c r="L481" s="372"/>
      <c r="M481" s="371"/>
      <c r="N481" s="371"/>
      <c r="O481" s="371"/>
      <c r="P481" s="371"/>
      <c r="Q481" s="371"/>
      <c r="R481" s="371"/>
    </row>
    <row r="482" spans="12:18" x14ac:dyDescent="0.25">
      <c r="L482" s="372"/>
      <c r="M482" s="371"/>
      <c r="N482" s="371"/>
      <c r="O482" s="371"/>
      <c r="P482" s="371"/>
      <c r="Q482" s="371"/>
      <c r="R482" s="371"/>
    </row>
    <row r="483" spans="12:18" x14ac:dyDescent="0.25">
      <c r="L483" s="372"/>
      <c r="M483" s="371"/>
      <c r="N483" s="371"/>
      <c r="O483" s="371"/>
      <c r="P483" s="371"/>
      <c r="Q483" s="371"/>
      <c r="R483" s="371"/>
    </row>
    <row r="484" spans="12:18" x14ac:dyDescent="0.25">
      <c r="L484" s="372"/>
      <c r="M484" s="371"/>
      <c r="N484" s="371"/>
      <c r="O484" s="371"/>
      <c r="P484" s="371"/>
      <c r="Q484" s="371"/>
      <c r="R484" s="371"/>
    </row>
    <row r="485" spans="12:18" x14ac:dyDescent="0.25">
      <c r="L485" s="372"/>
      <c r="M485" s="371"/>
      <c r="N485" s="371"/>
      <c r="O485" s="371"/>
      <c r="P485" s="371"/>
      <c r="Q485" s="371"/>
      <c r="R485" s="371"/>
    </row>
    <row r="486" spans="12:18" x14ac:dyDescent="0.25">
      <c r="L486" s="372"/>
      <c r="M486" s="371"/>
      <c r="N486" s="371"/>
      <c r="O486" s="371"/>
      <c r="P486" s="371"/>
      <c r="Q486" s="371"/>
      <c r="R486" s="371"/>
    </row>
    <row r="487" spans="12:18" x14ac:dyDescent="0.25">
      <c r="L487" s="372"/>
      <c r="M487" s="371"/>
      <c r="N487" s="371"/>
      <c r="O487" s="371"/>
      <c r="P487" s="371"/>
      <c r="Q487" s="371"/>
      <c r="R487" s="371"/>
    </row>
    <row r="488" spans="12:18" x14ac:dyDescent="0.25">
      <c r="L488" s="372"/>
      <c r="M488" s="371"/>
      <c r="N488" s="371"/>
      <c r="O488" s="371"/>
      <c r="P488" s="371"/>
      <c r="Q488" s="371"/>
      <c r="R488" s="371"/>
    </row>
    <row r="489" spans="12:18" x14ac:dyDescent="0.25">
      <c r="L489" s="372"/>
      <c r="M489" s="371"/>
      <c r="N489" s="371"/>
      <c r="O489" s="371"/>
      <c r="P489" s="371"/>
      <c r="Q489" s="371"/>
      <c r="R489" s="371"/>
    </row>
    <row r="490" spans="12:18" x14ac:dyDescent="0.25">
      <c r="L490" s="372"/>
      <c r="M490" s="371"/>
      <c r="N490" s="371"/>
      <c r="O490" s="371"/>
      <c r="P490" s="371"/>
      <c r="Q490" s="371"/>
      <c r="R490" s="371"/>
    </row>
    <row r="491" spans="12:18" x14ac:dyDescent="0.25">
      <c r="L491" s="372"/>
      <c r="M491" s="371"/>
      <c r="N491" s="371"/>
      <c r="O491" s="371"/>
      <c r="P491" s="371"/>
      <c r="Q491" s="371"/>
      <c r="R491" s="371"/>
    </row>
    <row r="492" spans="12:18" x14ac:dyDescent="0.25">
      <c r="L492" s="372"/>
      <c r="M492" s="371"/>
      <c r="N492" s="371"/>
      <c r="O492" s="371"/>
      <c r="P492" s="371"/>
      <c r="Q492" s="371"/>
      <c r="R492" s="371"/>
    </row>
    <row r="493" spans="12:18" x14ac:dyDescent="0.25">
      <c r="L493" s="372"/>
      <c r="M493" s="371"/>
      <c r="N493" s="371"/>
      <c r="O493" s="371"/>
      <c r="P493" s="371"/>
      <c r="Q493" s="371"/>
      <c r="R493" s="371"/>
    </row>
    <row r="494" spans="12:18" x14ac:dyDescent="0.25">
      <c r="L494" s="372"/>
      <c r="M494" s="371"/>
      <c r="N494" s="371"/>
      <c r="O494" s="371"/>
      <c r="P494" s="371"/>
      <c r="Q494" s="371"/>
      <c r="R494" s="371"/>
    </row>
    <row r="495" spans="12:18" x14ac:dyDescent="0.25">
      <c r="L495" s="372"/>
      <c r="M495" s="371"/>
      <c r="N495" s="371"/>
      <c r="O495" s="371"/>
      <c r="P495" s="371"/>
      <c r="Q495" s="371"/>
      <c r="R495" s="371"/>
    </row>
    <row r="496" spans="12:18" x14ac:dyDescent="0.25">
      <c r="L496" s="372"/>
      <c r="M496" s="371"/>
      <c r="N496" s="371"/>
      <c r="O496" s="371"/>
      <c r="P496" s="371"/>
      <c r="Q496" s="371"/>
      <c r="R496" s="371"/>
    </row>
    <row r="497" spans="12:18" x14ac:dyDescent="0.25">
      <c r="L497" s="372"/>
      <c r="M497" s="371"/>
      <c r="N497" s="371"/>
      <c r="O497" s="371"/>
      <c r="P497" s="371"/>
      <c r="Q497" s="371"/>
      <c r="R497" s="371"/>
    </row>
    <row r="498" spans="12:18" x14ac:dyDescent="0.25">
      <c r="L498" s="372"/>
      <c r="M498" s="371"/>
      <c r="N498" s="371"/>
      <c r="O498" s="371"/>
      <c r="P498" s="371"/>
      <c r="Q498" s="371"/>
      <c r="R498" s="371"/>
    </row>
    <row r="499" spans="12:18" x14ac:dyDescent="0.25">
      <c r="L499" s="372"/>
      <c r="M499" s="371"/>
      <c r="N499" s="371"/>
      <c r="O499" s="371"/>
      <c r="P499" s="371"/>
      <c r="Q499" s="371"/>
      <c r="R499" s="371"/>
    </row>
    <row r="500" spans="12:18" x14ac:dyDescent="0.25">
      <c r="L500" s="372"/>
      <c r="M500" s="371"/>
      <c r="N500" s="371"/>
      <c r="O500" s="371"/>
      <c r="P500" s="371"/>
      <c r="Q500" s="371"/>
      <c r="R500" s="371"/>
    </row>
    <row r="501" spans="12:18" x14ac:dyDescent="0.25">
      <c r="L501" s="372"/>
      <c r="M501" s="371"/>
      <c r="N501" s="371"/>
      <c r="O501" s="371"/>
      <c r="P501" s="371"/>
      <c r="Q501" s="371"/>
      <c r="R501" s="371"/>
    </row>
    <row r="502" spans="12:18" x14ac:dyDescent="0.25">
      <c r="L502" s="372"/>
      <c r="M502" s="371"/>
      <c r="N502" s="371"/>
      <c r="O502" s="371"/>
      <c r="P502" s="371"/>
      <c r="Q502" s="371"/>
      <c r="R502" s="371"/>
    </row>
    <row r="503" spans="12:18" x14ac:dyDescent="0.25">
      <c r="L503" s="372"/>
      <c r="M503" s="371"/>
      <c r="N503" s="371"/>
      <c r="O503" s="371"/>
      <c r="P503" s="371"/>
      <c r="Q503" s="371"/>
      <c r="R503" s="371"/>
    </row>
    <row r="504" spans="12:18" x14ac:dyDescent="0.25">
      <c r="L504" s="372"/>
      <c r="M504" s="371"/>
      <c r="N504" s="371"/>
      <c r="O504" s="371"/>
      <c r="P504" s="371"/>
      <c r="Q504" s="371"/>
      <c r="R504" s="371"/>
    </row>
    <row r="505" spans="12:18" x14ac:dyDescent="0.25">
      <c r="L505" s="372"/>
      <c r="M505" s="371"/>
      <c r="N505" s="371"/>
      <c r="O505" s="371"/>
      <c r="P505" s="371"/>
      <c r="Q505" s="371"/>
      <c r="R505" s="371"/>
    </row>
    <row r="506" spans="12:18" x14ac:dyDescent="0.25">
      <c r="L506" s="372"/>
      <c r="M506" s="371"/>
      <c r="N506" s="371"/>
      <c r="O506" s="371"/>
      <c r="P506" s="371"/>
      <c r="Q506" s="371"/>
      <c r="R506" s="371"/>
    </row>
    <row r="507" spans="12:18" x14ac:dyDescent="0.25">
      <c r="L507" s="372"/>
      <c r="M507" s="371"/>
      <c r="N507" s="371"/>
      <c r="O507" s="371"/>
      <c r="P507" s="371"/>
      <c r="Q507" s="371"/>
      <c r="R507" s="371"/>
    </row>
    <row r="508" spans="12:18" x14ac:dyDescent="0.25">
      <c r="L508" s="372"/>
      <c r="M508" s="371"/>
      <c r="N508" s="371"/>
      <c r="O508" s="371"/>
      <c r="P508" s="371"/>
      <c r="Q508" s="371"/>
      <c r="R508" s="371"/>
    </row>
    <row r="509" spans="12:18" x14ac:dyDescent="0.25">
      <c r="L509" s="372"/>
      <c r="M509" s="371"/>
      <c r="N509" s="371"/>
      <c r="O509" s="371"/>
      <c r="P509" s="371"/>
      <c r="Q509" s="371"/>
      <c r="R509" s="371"/>
    </row>
    <row r="510" spans="12:18" x14ac:dyDescent="0.25">
      <c r="L510" s="372"/>
      <c r="M510" s="371"/>
      <c r="N510" s="371"/>
      <c r="O510" s="371"/>
      <c r="P510" s="371"/>
      <c r="Q510" s="371"/>
      <c r="R510" s="371"/>
    </row>
    <row r="511" spans="12:18" x14ac:dyDescent="0.25">
      <c r="L511" s="372"/>
      <c r="M511" s="371"/>
      <c r="N511" s="371"/>
      <c r="O511" s="371"/>
      <c r="P511" s="371"/>
      <c r="Q511" s="371"/>
      <c r="R511" s="371"/>
    </row>
    <row r="512" spans="12:18" x14ac:dyDescent="0.25">
      <c r="L512" s="372"/>
      <c r="M512" s="371"/>
      <c r="N512" s="371"/>
      <c r="O512" s="371"/>
      <c r="P512" s="371"/>
      <c r="Q512" s="371"/>
      <c r="R512" s="371"/>
    </row>
    <row r="513" spans="12:18" x14ac:dyDescent="0.25">
      <c r="L513" s="372"/>
      <c r="M513" s="371"/>
      <c r="N513" s="371"/>
      <c r="O513" s="371"/>
      <c r="P513" s="371"/>
      <c r="Q513" s="371"/>
      <c r="R513" s="371"/>
    </row>
    <row r="514" spans="12:18" x14ac:dyDescent="0.25">
      <c r="L514" s="372"/>
      <c r="M514" s="371"/>
      <c r="N514" s="371"/>
      <c r="O514" s="371"/>
      <c r="P514" s="371"/>
      <c r="Q514" s="371"/>
      <c r="R514" s="371"/>
    </row>
    <row r="515" spans="12:18" x14ac:dyDescent="0.25">
      <c r="L515" s="372"/>
      <c r="M515" s="371"/>
      <c r="N515" s="371"/>
      <c r="O515" s="371"/>
      <c r="P515" s="371"/>
      <c r="Q515" s="371"/>
      <c r="R515" s="371"/>
    </row>
    <row r="516" spans="12:18" x14ac:dyDescent="0.25">
      <c r="L516" s="372"/>
      <c r="M516" s="371"/>
      <c r="N516" s="371"/>
      <c r="O516" s="371"/>
      <c r="P516" s="371"/>
      <c r="Q516" s="371"/>
      <c r="R516" s="371"/>
    </row>
    <row r="517" spans="12:18" x14ac:dyDescent="0.25">
      <c r="L517" s="372"/>
      <c r="M517" s="371"/>
      <c r="N517" s="371"/>
      <c r="O517" s="371"/>
      <c r="P517" s="371"/>
      <c r="Q517" s="371"/>
      <c r="R517" s="371"/>
    </row>
    <row r="518" spans="12:18" x14ac:dyDescent="0.25">
      <c r="L518" s="372"/>
      <c r="M518" s="371"/>
      <c r="N518" s="371"/>
      <c r="O518" s="371"/>
      <c r="P518" s="371"/>
      <c r="Q518" s="371"/>
      <c r="R518" s="371"/>
    </row>
    <row r="519" spans="12:18" x14ac:dyDescent="0.25">
      <c r="L519" s="372"/>
      <c r="M519" s="371"/>
      <c r="N519" s="371"/>
      <c r="O519" s="371"/>
      <c r="P519" s="371"/>
      <c r="Q519" s="371"/>
      <c r="R519" s="371"/>
    </row>
    <row r="520" spans="12:18" x14ac:dyDescent="0.25">
      <c r="L520" s="372"/>
      <c r="M520" s="371"/>
      <c r="N520" s="371"/>
      <c r="O520" s="371"/>
      <c r="P520" s="371"/>
      <c r="Q520" s="371"/>
      <c r="R520" s="371"/>
    </row>
    <row r="521" spans="12:18" x14ac:dyDescent="0.25">
      <c r="L521" s="372"/>
      <c r="M521" s="371"/>
      <c r="N521" s="371"/>
      <c r="O521" s="371"/>
      <c r="P521" s="371"/>
      <c r="Q521" s="371"/>
      <c r="R521" s="371"/>
    </row>
    <row r="522" spans="12:18" x14ac:dyDescent="0.25">
      <c r="L522" s="372"/>
      <c r="M522" s="371"/>
      <c r="N522" s="371"/>
      <c r="O522" s="371"/>
      <c r="P522" s="371"/>
      <c r="Q522" s="371"/>
      <c r="R522" s="371"/>
    </row>
    <row r="523" spans="12:18" x14ac:dyDescent="0.25">
      <c r="L523" s="372"/>
      <c r="M523" s="371"/>
      <c r="N523" s="371"/>
      <c r="O523" s="371"/>
      <c r="P523" s="371"/>
      <c r="Q523" s="371"/>
      <c r="R523" s="371"/>
    </row>
    <row r="524" spans="12:18" x14ac:dyDescent="0.25">
      <c r="L524" s="372"/>
      <c r="M524" s="371"/>
      <c r="N524" s="371"/>
      <c r="O524" s="371"/>
      <c r="P524" s="371"/>
      <c r="Q524" s="371"/>
      <c r="R524" s="371"/>
    </row>
    <row r="525" spans="12:18" x14ac:dyDescent="0.25">
      <c r="L525" s="372"/>
      <c r="M525" s="371"/>
      <c r="N525" s="371"/>
      <c r="O525" s="371"/>
      <c r="P525" s="371"/>
      <c r="Q525" s="371"/>
      <c r="R525" s="371"/>
    </row>
    <row r="526" spans="12:18" x14ac:dyDescent="0.25">
      <c r="L526" s="372"/>
      <c r="M526" s="371"/>
      <c r="N526" s="371"/>
      <c r="O526" s="371"/>
      <c r="P526" s="371"/>
      <c r="Q526" s="371"/>
      <c r="R526" s="371"/>
    </row>
    <row r="527" spans="12:18" x14ac:dyDescent="0.25">
      <c r="L527" s="372"/>
      <c r="M527" s="371"/>
      <c r="N527" s="371"/>
      <c r="O527" s="371"/>
      <c r="P527" s="371"/>
      <c r="Q527" s="371"/>
      <c r="R527" s="371"/>
    </row>
    <row r="528" spans="12:18" x14ac:dyDescent="0.25">
      <c r="L528" s="372"/>
      <c r="M528" s="371"/>
      <c r="N528" s="371"/>
      <c r="O528" s="371"/>
      <c r="P528" s="371"/>
      <c r="Q528" s="371"/>
      <c r="R528" s="371"/>
    </row>
    <row r="529" spans="12:18" x14ac:dyDescent="0.25">
      <c r="L529" s="372"/>
      <c r="M529" s="371"/>
      <c r="N529" s="371"/>
      <c r="O529" s="371"/>
      <c r="P529" s="371"/>
      <c r="Q529" s="371"/>
      <c r="R529" s="371"/>
    </row>
    <row r="530" spans="12:18" x14ac:dyDescent="0.25">
      <c r="L530" s="372"/>
      <c r="M530" s="371"/>
      <c r="N530" s="371"/>
      <c r="O530" s="371"/>
      <c r="P530" s="371"/>
      <c r="Q530" s="371"/>
      <c r="R530" s="371"/>
    </row>
    <row r="531" spans="12:18" x14ac:dyDescent="0.25">
      <c r="L531" s="372"/>
      <c r="M531" s="371"/>
      <c r="N531" s="371"/>
      <c r="O531" s="371"/>
      <c r="P531" s="371"/>
      <c r="Q531" s="371"/>
      <c r="R531" s="371"/>
    </row>
    <row r="532" spans="12:18" x14ac:dyDescent="0.25">
      <c r="L532" s="372"/>
      <c r="M532" s="371"/>
      <c r="N532" s="371"/>
      <c r="O532" s="371"/>
      <c r="P532" s="371"/>
      <c r="Q532" s="371"/>
      <c r="R532" s="371"/>
    </row>
    <row r="533" spans="12:18" x14ac:dyDescent="0.25">
      <c r="L533" s="372"/>
      <c r="M533" s="371"/>
      <c r="N533" s="371"/>
      <c r="O533" s="371"/>
      <c r="P533" s="371"/>
      <c r="Q533" s="371"/>
      <c r="R533" s="371"/>
    </row>
    <row r="534" spans="12:18" x14ac:dyDescent="0.25">
      <c r="L534" s="372"/>
      <c r="M534" s="371"/>
      <c r="N534" s="371"/>
      <c r="O534" s="371"/>
      <c r="P534" s="371"/>
      <c r="Q534" s="371"/>
      <c r="R534" s="371"/>
    </row>
    <row r="535" spans="12:18" x14ac:dyDescent="0.25">
      <c r="L535" s="372"/>
      <c r="M535" s="371"/>
      <c r="N535" s="371"/>
      <c r="O535" s="371"/>
      <c r="P535" s="371"/>
      <c r="Q535" s="371"/>
      <c r="R535" s="371"/>
    </row>
    <row r="536" spans="12:18" x14ac:dyDescent="0.25">
      <c r="L536" s="372"/>
      <c r="M536" s="371"/>
      <c r="N536" s="371"/>
      <c r="O536" s="371"/>
      <c r="P536" s="371"/>
      <c r="Q536" s="371"/>
      <c r="R536" s="371"/>
    </row>
    <row r="537" spans="12:18" x14ac:dyDescent="0.25">
      <c r="L537" s="372"/>
      <c r="M537" s="371"/>
      <c r="N537" s="371"/>
      <c r="O537" s="371"/>
      <c r="P537" s="371"/>
      <c r="Q537" s="371"/>
      <c r="R537" s="371"/>
    </row>
    <row r="538" spans="12:18" x14ac:dyDescent="0.25">
      <c r="L538" s="372"/>
      <c r="M538" s="371"/>
      <c r="N538" s="371"/>
      <c r="O538" s="371"/>
      <c r="P538" s="371"/>
      <c r="Q538" s="371"/>
      <c r="R538" s="371"/>
    </row>
    <row r="539" spans="12:18" x14ac:dyDescent="0.25">
      <c r="L539" s="372"/>
      <c r="M539" s="371"/>
      <c r="N539" s="371"/>
      <c r="O539" s="371"/>
      <c r="P539" s="371"/>
      <c r="Q539" s="371"/>
      <c r="R539" s="371"/>
    </row>
    <row r="540" spans="12:18" x14ac:dyDescent="0.25">
      <c r="L540" s="372"/>
      <c r="M540" s="371"/>
      <c r="N540" s="371"/>
      <c r="O540" s="371"/>
      <c r="P540" s="371"/>
      <c r="Q540" s="371"/>
      <c r="R540" s="371"/>
    </row>
    <row r="541" spans="12:18" x14ac:dyDescent="0.25">
      <c r="L541" s="372"/>
      <c r="M541" s="371"/>
      <c r="N541" s="371"/>
      <c r="O541" s="371"/>
      <c r="P541" s="371"/>
      <c r="Q541" s="371"/>
      <c r="R541" s="371"/>
    </row>
    <row r="542" spans="12:18" x14ac:dyDescent="0.25">
      <c r="L542" s="372"/>
      <c r="M542" s="371"/>
      <c r="N542" s="371"/>
      <c r="O542" s="371"/>
      <c r="P542" s="371"/>
      <c r="Q542" s="371"/>
      <c r="R542" s="371"/>
    </row>
    <row r="543" spans="12:18" x14ac:dyDescent="0.25">
      <c r="L543" s="372"/>
      <c r="M543" s="371"/>
      <c r="N543" s="371"/>
      <c r="O543" s="371"/>
      <c r="P543" s="371"/>
      <c r="Q543" s="371"/>
      <c r="R543" s="371"/>
    </row>
    <row r="544" spans="12:18" x14ac:dyDescent="0.25">
      <c r="L544" s="372"/>
      <c r="M544" s="371"/>
      <c r="N544" s="371"/>
      <c r="O544" s="371"/>
      <c r="P544" s="371"/>
      <c r="Q544" s="371"/>
      <c r="R544" s="371"/>
    </row>
    <row r="545" spans="12:18" x14ac:dyDescent="0.25">
      <c r="L545" s="372"/>
      <c r="M545" s="371"/>
      <c r="N545" s="371"/>
      <c r="O545" s="371"/>
      <c r="P545" s="371"/>
      <c r="Q545" s="371"/>
      <c r="R545" s="371"/>
    </row>
    <row r="546" spans="12:18" x14ac:dyDescent="0.25">
      <c r="L546" s="372"/>
      <c r="M546" s="371"/>
      <c r="N546" s="371"/>
      <c r="O546" s="371"/>
      <c r="P546" s="371"/>
      <c r="Q546" s="371"/>
      <c r="R546" s="371"/>
    </row>
    <row r="547" spans="12:18" x14ac:dyDescent="0.25">
      <c r="L547" s="372"/>
      <c r="M547" s="371"/>
      <c r="N547" s="371"/>
      <c r="O547" s="371"/>
      <c r="P547" s="371"/>
      <c r="Q547" s="371"/>
      <c r="R547" s="371"/>
    </row>
    <row r="548" spans="12:18" x14ac:dyDescent="0.25">
      <c r="L548" s="372"/>
      <c r="M548" s="371"/>
      <c r="N548" s="371"/>
      <c r="O548" s="371"/>
      <c r="P548" s="371"/>
      <c r="Q548" s="371"/>
      <c r="R548" s="371"/>
    </row>
    <row r="549" spans="12:18" x14ac:dyDescent="0.25">
      <c r="L549" s="372"/>
      <c r="M549" s="371"/>
      <c r="N549" s="371"/>
      <c r="O549" s="371"/>
      <c r="P549" s="371"/>
      <c r="Q549" s="371"/>
      <c r="R549" s="371"/>
    </row>
    <row r="550" spans="12:18" x14ac:dyDescent="0.25">
      <c r="L550" s="372"/>
      <c r="M550" s="371"/>
      <c r="N550" s="371"/>
      <c r="O550" s="371"/>
      <c r="P550" s="371"/>
      <c r="Q550" s="371"/>
      <c r="R550" s="371"/>
    </row>
    <row r="551" spans="12:18" x14ac:dyDescent="0.25">
      <c r="L551" s="372"/>
      <c r="M551" s="371"/>
      <c r="N551" s="371"/>
      <c r="O551" s="371"/>
      <c r="P551" s="371"/>
      <c r="Q551" s="371"/>
      <c r="R551" s="371"/>
    </row>
    <row r="552" spans="12:18" x14ac:dyDescent="0.25">
      <c r="L552" s="372"/>
      <c r="M552" s="371"/>
      <c r="N552" s="371"/>
      <c r="O552" s="371"/>
      <c r="P552" s="371"/>
      <c r="Q552" s="371"/>
      <c r="R552" s="371"/>
    </row>
    <row r="553" spans="12:18" x14ac:dyDescent="0.25">
      <c r="L553" s="372"/>
      <c r="M553" s="371"/>
      <c r="N553" s="371"/>
      <c r="O553" s="371"/>
      <c r="P553" s="371"/>
      <c r="Q553" s="371"/>
      <c r="R553" s="371"/>
    </row>
    <row r="554" spans="12:18" x14ac:dyDescent="0.25">
      <c r="L554" s="372"/>
      <c r="M554" s="371"/>
      <c r="N554" s="371"/>
      <c r="O554" s="371"/>
      <c r="P554" s="371"/>
      <c r="Q554" s="371"/>
      <c r="R554" s="371"/>
    </row>
    <row r="555" spans="12:18" x14ac:dyDescent="0.25">
      <c r="L555" s="372"/>
      <c r="M555" s="371"/>
      <c r="N555" s="371"/>
      <c r="O555" s="371"/>
      <c r="P555" s="371"/>
      <c r="Q555" s="371"/>
      <c r="R555" s="371"/>
    </row>
    <row r="556" spans="12:18" x14ac:dyDescent="0.25">
      <c r="L556" s="372"/>
      <c r="M556" s="371"/>
      <c r="N556" s="371"/>
      <c r="O556" s="371"/>
      <c r="P556" s="371"/>
      <c r="Q556" s="371"/>
      <c r="R556" s="371"/>
    </row>
    <row r="557" spans="12:18" x14ac:dyDescent="0.25">
      <c r="L557" s="372"/>
      <c r="M557" s="371"/>
      <c r="N557" s="371"/>
      <c r="O557" s="371"/>
      <c r="P557" s="371"/>
      <c r="Q557" s="371"/>
      <c r="R557" s="371"/>
    </row>
    <row r="558" spans="12:18" x14ac:dyDescent="0.25">
      <c r="L558" s="372"/>
      <c r="M558" s="371"/>
      <c r="N558" s="371"/>
      <c r="O558" s="371"/>
      <c r="P558" s="371"/>
      <c r="Q558" s="371"/>
      <c r="R558" s="371"/>
    </row>
    <row r="559" spans="12:18" x14ac:dyDescent="0.25">
      <c r="L559" s="372"/>
      <c r="M559" s="371"/>
      <c r="N559" s="371"/>
      <c r="O559" s="371"/>
      <c r="P559" s="371"/>
      <c r="Q559" s="371"/>
      <c r="R559" s="371"/>
    </row>
    <row r="560" spans="12:18" x14ac:dyDescent="0.25">
      <c r="L560" s="372"/>
      <c r="M560" s="371"/>
      <c r="N560" s="371"/>
      <c r="O560" s="371"/>
      <c r="P560" s="371"/>
      <c r="Q560" s="371"/>
      <c r="R560" s="371"/>
    </row>
    <row r="561" spans="12:18" x14ac:dyDescent="0.25">
      <c r="L561" s="372"/>
      <c r="M561" s="371"/>
      <c r="N561" s="371"/>
      <c r="O561" s="371"/>
      <c r="P561" s="371"/>
      <c r="Q561" s="371"/>
      <c r="R561" s="371"/>
    </row>
    <row r="562" spans="12:18" x14ac:dyDescent="0.25">
      <c r="L562" s="372"/>
      <c r="M562" s="371"/>
      <c r="N562" s="371"/>
      <c r="O562" s="371"/>
      <c r="P562" s="371"/>
      <c r="Q562" s="371"/>
      <c r="R562" s="371"/>
    </row>
    <row r="563" spans="12:18" x14ac:dyDescent="0.25">
      <c r="L563" s="372"/>
      <c r="M563" s="371"/>
      <c r="N563" s="371"/>
      <c r="O563" s="371"/>
      <c r="P563" s="371"/>
      <c r="Q563" s="371"/>
      <c r="R563" s="371"/>
    </row>
    <row r="564" spans="12:18" x14ac:dyDescent="0.25">
      <c r="L564" s="372"/>
      <c r="M564" s="371"/>
      <c r="N564" s="371"/>
      <c r="O564" s="371"/>
      <c r="P564" s="371"/>
      <c r="Q564" s="371"/>
      <c r="R564" s="371"/>
    </row>
    <row r="565" spans="12:18" x14ac:dyDescent="0.25">
      <c r="L565" s="372"/>
      <c r="M565" s="371"/>
      <c r="N565" s="371"/>
      <c r="O565" s="371"/>
      <c r="P565" s="371"/>
      <c r="Q565" s="371"/>
      <c r="R565" s="371"/>
    </row>
    <row r="566" spans="12:18" x14ac:dyDescent="0.25">
      <c r="L566" s="372"/>
      <c r="M566" s="371"/>
      <c r="N566" s="371"/>
      <c r="O566" s="371"/>
      <c r="P566" s="371"/>
      <c r="Q566" s="371"/>
      <c r="R566" s="371"/>
    </row>
    <row r="567" spans="12:18" x14ac:dyDescent="0.25">
      <c r="L567" s="372"/>
      <c r="M567" s="371"/>
      <c r="N567" s="371"/>
      <c r="O567" s="371"/>
      <c r="P567" s="371"/>
      <c r="Q567" s="371"/>
      <c r="R567" s="371"/>
    </row>
    <row r="568" spans="12:18" x14ac:dyDescent="0.25">
      <c r="L568" s="372"/>
      <c r="M568" s="371"/>
      <c r="N568" s="371"/>
      <c r="O568" s="371"/>
      <c r="P568" s="371"/>
      <c r="Q568" s="371"/>
      <c r="R568" s="371"/>
    </row>
    <row r="569" spans="12:18" x14ac:dyDescent="0.25">
      <c r="L569" s="372"/>
      <c r="M569" s="371"/>
      <c r="N569" s="371"/>
      <c r="O569" s="371"/>
      <c r="P569" s="371"/>
      <c r="Q569" s="371"/>
      <c r="R569" s="371"/>
    </row>
    <row r="570" spans="12:18" x14ac:dyDescent="0.25">
      <c r="L570" s="372"/>
      <c r="M570" s="371"/>
      <c r="N570" s="371"/>
      <c r="O570" s="371"/>
      <c r="P570" s="371"/>
      <c r="Q570" s="371"/>
      <c r="R570" s="371"/>
    </row>
    <row r="571" spans="12:18" x14ac:dyDescent="0.25">
      <c r="L571" s="372"/>
      <c r="M571" s="371"/>
      <c r="N571" s="371"/>
      <c r="O571" s="371"/>
      <c r="P571" s="371"/>
      <c r="Q571" s="371"/>
      <c r="R571" s="371"/>
    </row>
    <row r="572" spans="12:18" x14ac:dyDescent="0.25">
      <c r="L572" s="372"/>
      <c r="M572" s="371"/>
      <c r="N572" s="371"/>
      <c r="O572" s="371"/>
      <c r="P572" s="371"/>
      <c r="Q572" s="371"/>
      <c r="R572" s="371"/>
    </row>
    <row r="573" spans="12:18" x14ac:dyDescent="0.25">
      <c r="L573" s="372"/>
      <c r="M573" s="371"/>
      <c r="N573" s="371"/>
      <c r="O573" s="371"/>
      <c r="P573" s="371"/>
      <c r="Q573" s="371"/>
      <c r="R573" s="371"/>
    </row>
    <row r="574" spans="12:18" x14ac:dyDescent="0.25">
      <c r="L574" s="372"/>
      <c r="M574" s="371"/>
      <c r="N574" s="371"/>
      <c r="O574" s="371"/>
      <c r="P574" s="371"/>
      <c r="Q574" s="371"/>
      <c r="R574" s="371"/>
    </row>
    <row r="575" spans="12:18" x14ac:dyDescent="0.25">
      <c r="L575" s="372"/>
      <c r="M575" s="371"/>
      <c r="N575" s="371"/>
      <c r="O575" s="371"/>
      <c r="P575" s="371"/>
      <c r="Q575" s="371"/>
      <c r="R575" s="371"/>
    </row>
    <row r="576" spans="12:18" x14ac:dyDescent="0.25">
      <c r="L576" s="372"/>
      <c r="M576" s="371"/>
      <c r="N576" s="371"/>
      <c r="O576" s="371"/>
      <c r="P576" s="371"/>
      <c r="Q576" s="371"/>
      <c r="R576" s="371"/>
    </row>
    <row r="577" spans="12:18" x14ac:dyDescent="0.25">
      <c r="L577" s="372"/>
      <c r="M577" s="371"/>
      <c r="N577" s="371"/>
      <c r="O577" s="371"/>
      <c r="P577" s="371"/>
      <c r="Q577" s="371"/>
      <c r="R577" s="371"/>
    </row>
    <row r="578" spans="12:18" x14ac:dyDescent="0.25">
      <c r="L578" s="372"/>
      <c r="M578" s="371"/>
      <c r="N578" s="371"/>
      <c r="O578" s="371"/>
      <c r="P578" s="371"/>
      <c r="Q578" s="371"/>
      <c r="R578" s="371"/>
    </row>
    <row r="579" spans="12:18" x14ac:dyDescent="0.25">
      <c r="L579" s="372"/>
      <c r="M579" s="371"/>
      <c r="N579" s="371"/>
      <c r="O579" s="371"/>
      <c r="P579" s="371"/>
      <c r="Q579" s="371"/>
      <c r="R579" s="371"/>
    </row>
    <row r="580" spans="12:18" x14ac:dyDescent="0.25">
      <c r="L580" s="372"/>
      <c r="M580" s="371"/>
      <c r="N580" s="371"/>
      <c r="O580" s="371"/>
      <c r="P580" s="371"/>
      <c r="Q580" s="371"/>
      <c r="R580" s="371"/>
    </row>
    <row r="581" spans="12:18" x14ac:dyDescent="0.25">
      <c r="L581" s="372"/>
      <c r="M581" s="371"/>
      <c r="N581" s="371"/>
      <c r="O581" s="371"/>
      <c r="P581" s="371"/>
      <c r="Q581" s="371"/>
      <c r="R581" s="371"/>
    </row>
    <row r="582" spans="12:18" x14ac:dyDescent="0.25">
      <c r="L582" s="372"/>
      <c r="M582" s="371"/>
      <c r="N582" s="371"/>
      <c r="O582" s="371"/>
      <c r="P582" s="371"/>
      <c r="Q582" s="371"/>
      <c r="R582" s="371"/>
    </row>
    <row r="583" spans="12:18" x14ac:dyDescent="0.25">
      <c r="L583" s="372"/>
      <c r="M583" s="371"/>
      <c r="N583" s="371"/>
      <c r="O583" s="371"/>
      <c r="P583" s="371"/>
      <c r="Q583" s="371"/>
      <c r="R583" s="371"/>
    </row>
    <row r="584" spans="12:18" x14ac:dyDescent="0.25">
      <c r="L584" s="372"/>
      <c r="M584" s="371"/>
      <c r="N584" s="371"/>
      <c r="O584" s="371"/>
      <c r="P584" s="371"/>
      <c r="Q584" s="371"/>
      <c r="R584" s="371"/>
    </row>
    <row r="585" spans="12:18" x14ac:dyDescent="0.25">
      <c r="L585" s="372"/>
      <c r="M585" s="371"/>
      <c r="N585" s="371"/>
      <c r="O585" s="371"/>
      <c r="P585" s="371"/>
      <c r="Q585" s="371"/>
      <c r="R585" s="371"/>
    </row>
    <row r="586" spans="12:18" x14ac:dyDescent="0.25">
      <c r="L586" s="372"/>
      <c r="M586" s="371"/>
      <c r="N586" s="371"/>
      <c r="O586" s="371"/>
      <c r="P586" s="371"/>
      <c r="Q586" s="371"/>
      <c r="R586" s="371"/>
    </row>
    <row r="587" spans="12:18" x14ac:dyDescent="0.25">
      <c r="L587" s="372"/>
      <c r="M587" s="371"/>
      <c r="N587" s="371"/>
      <c r="O587" s="371"/>
      <c r="P587" s="371"/>
      <c r="Q587" s="371"/>
      <c r="R587" s="371"/>
    </row>
    <row r="588" spans="12:18" x14ac:dyDescent="0.25">
      <c r="L588" s="372"/>
      <c r="M588" s="371"/>
      <c r="N588" s="371"/>
      <c r="O588" s="371"/>
      <c r="P588" s="371"/>
      <c r="Q588" s="371"/>
      <c r="R588" s="371"/>
    </row>
    <row r="589" spans="12:18" x14ac:dyDescent="0.25">
      <c r="L589" s="372"/>
      <c r="M589" s="371"/>
      <c r="N589" s="371"/>
      <c r="O589" s="371"/>
      <c r="P589" s="371"/>
      <c r="Q589" s="371"/>
      <c r="R589" s="371"/>
    </row>
    <row r="590" spans="12:18" x14ac:dyDescent="0.25">
      <c r="L590" s="372"/>
      <c r="M590" s="371"/>
      <c r="N590" s="371"/>
      <c r="O590" s="371"/>
      <c r="P590" s="371"/>
      <c r="Q590" s="371"/>
      <c r="R590" s="371"/>
    </row>
    <row r="591" spans="12:18" x14ac:dyDescent="0.25">
      <c r="L591" s="372"/>
      <c r="M591" s="371"/>
      <c r="N591" s="371"/>
      <c r="O591" s="371"/>
      <c r="P591" s="371"/>
      <c r="Q591" s="371"/>
      <c r="R591" s="371"/>
    </row>
    <row r="592" spans="12:18" x14ac:dyDescent="0.25">
      <c r="L592" s="372"/>
      <c r="M592" s="371"/>
      <c r="N592" s="371"/>
      <c r="O592" s="371"/>
      <c r="P592" s="371"/>
      <c r="Q592" s="371"/>
      <c r="R592" s="371"/>
    </row>
    <row r="593" spans="12:18" x14ac:dyDescent="0.25">
      <c r="L593" s="372"/>
      <c r="M593" s="371"/>
      <c r="N593" s="371"/>
      <c r="O593" s="371"/>
      <c r="P593" s="371"/>
      <c r="Q593" s="371"/>
      <c r="R593" s="371"/>
    </row>
    <row r="594" spans="12:18" x14ac:dyDescent="0.25">
      <c r="L594" s="372"/>
      <c r="M594" s="371"/>
      <c r="N594" s="371"/>
      <c r="O594" s="371"/>
      <c r="P594" s="371"/>
      <c r="Q594" s="371"/>
      <c r="R594" s="371"/>
    </row>
    <row r="595" spans="12:18" x14ac:dyDescent="0.25">
      <c r="L595" s="372"/>
      <c r="M595" s="371"/>
      <c r="N595" s="371"/>
      <c r="O595" s="371"/>
      <c r="P595" s="371"/>
      <c r="Q595" s="371"/>
      <c r="R595" s="371"/>
    </row>
    <row r="596" spans="12:18" x14ac:dyDescent="0.25">
      <c r="L596" s="372"/>
      <c r="M596" s="371"/>
      <c r="N596" s="371"/>
      <c r="O596" s="371"/>
      <c r="P596" s="371"/>
      <c r="Q596" s="371"/>
      <c r="R596" s="371"/>
    </row>
    <row r="597" spans="12:18" x14ac:dyDescent="0.25">
      <c r="L597" s="372"/>
      <c r="M597" s="371"/>
      <c r="N597" s="371"/>
      <c r="O597" s="371"/>
      <c r="P597" s="371"/>
      <c r="Q597" s="371"/>
      <c r="R597" s="371"/>
    </row>
    <row r="598" spans="12:18" x14ac:dyDescent="0.25">
      <c r="L598" s="372"/>
      <c r="M598" s="371"/>
      <c r="N598" s="371"/>
      <c r="O598" s="371"/>
      <c r="P598" s="371"/>
      <c r="Q598" s="371"/>
      <c r="R598" s="371"/>
    </row>
    <row r="599" spans="12:18" x14ac:dyDescent="0.25">
      <c r="L599" s="372"/>
      <c r="M599" s="371"/>
      <c r="N599" s="371"/>
      <c r="O599" s="371"/>
      <c r="P599" s="371"/>
      <c r="Q599" s="371"/>
      <c r="R599" s="371"/>
    </row>
    <row r="600" spans="12:18" x14ac:dyDescent="0.25">
      <c r="L600" s="372"/>
      <c r="M600" s="371"/>
      <c r="N600" s="371"/>
      <c r="O600" s="371"/>
      <c r="P600" s="371"/>
      <c r="Q600" s="371"/>
      <c r="R600" s="371"/>
    </row>
    <row r="601" spans="12:18" x14ac:dyDescent="0.25">
      <c r="L601" s="372"/>
      <c r="M601" s="371"/>
      <c r="N601" s="371"/>
      <c r="O601" s="371"/>
      <c r="P601" s="371"/>
      <c r="Q601" s="371"/>
      <c r="R601" s="371"/>
    </row>
    <row r="602" spans="12:18" x14ac:dyDescent="0.25">
      <c r="L602" s="372"/>
      <c r="M602" s="371"/>
      <c r="N602" s="371"/>
      <c r="O602" s="371"/>
      <c r="P602" s="371"/>
      <c r="Q602" s="371"/>
      <c r="R602" s="371"/>
    </row>
    <row r="603" spans="12:18" x14ac:dyDescent="0.25">
      <c r="L603" s="372"/>
      <c r="M603" s="371"/>
      <c r="N603" s="371"/>
      <c r="O603" s="371"/>
      <c r="P603" s="371"/>
      <c r="Q603" s="371"/>
      <c r="R603" s="371"/>
    </row>
    <row r="604" spans="12:18" x14ac:dyDescent="0.25">
      <c r="L604" s="372"/>
      <c r="M604" s="371"/>
      <c r="N604" s="371"/>
      <c r="O604" s="371"/>
      <c r="P604" s="371"/>
      <c r="Q604" s="371"/>
      <c r="R604" s="371"/>
    </row>
    <row r="605" spans="12:18" x14ac:dyDescent="0.25">
      <c r="L605" s="372"/>
      <c r="M605" s="371"/>
      <c r="N605" s="371"/>
      <c r="O605" s="371"/>
      <c r="P605" s="371"/>
      <c r="Q605" s="371"/>
      <c r="R605" s="371"/>
    </row>
    <row r="606" spans="12:18" x14ac:dyDescent="0.25">
      <c r="L606" s="372"/>
      <c r="M606" s="371"/>
      <c r="N606" s="371"/>
      <c r="O606" s="371"/>
      <c r="P606" s="371"/>
      <c r="Q606" s="371"/>
      <c r="R606" s="371"/>
    </row>
    <row r="607" spans="12:18" x14ac:dyDescent="0.25">
      <c r="L607" s="372"/>
      <c r="M607" s="371"/>
      <c r="N607" s="371"/>
      <c r="O607" s="371"/>
      <c r="P607" s="371"/>
      <c r="Q607" s="371"/>
      <c r="R607" s="371"/>
    </row>
    <row r="608" spans="12:18" x14ac:dyDescent="0.25">
      <c r="L608" s="372"/>
      <c r="M608" s="371"/>
      <c r="N608" s="371"/>
      <c r="O608" s="371"/>
      <c r="P608" s="371"/>
      <c r="Q608" s="371"/>
      <c r="R608" s="371"/>
    </row>
    <row r="609" spans="12:18" x14ac:dyDescent="0.25">
      <c r="L609" s="372"/>
      <c r="M609" s="371"/>
      <c r="N609" s="371"/>
      <c r="O609" s="371"/>
      <c r="P609" s="371"/>
      <c r="Q609" s="371"/>
      <c r="R609" s="371"/>
    </row>
    <row r="610" spans="12:18" x14ac:dyDescent="0.25">
      <c r="L610" s="372"/>
      <c r="M610" s="371"/>
      <c r="N610" s="371"/>
      <c r="O610" s="371"/>
      <c r="P610" s="371"/>
      <c r="Q610" s="371"/>
      <c r="R610" s="371"/>
    </row>
    <row r="611" spans="12:18" x14ac:dyDescent="0.25">
      <c r="L611" s="372"/>
      <c r="M611" s="371"/>
      <c r="N611" s="371"/>
      <c r="O611" s="371"/>
      <c r="P611" s="371"/>
      <c r="Q611" s="371"/>
      <c r="R611" s="371"/>
    </row>
    <row r="612" spans="12:18" x14ac:dyDescent="0.25">
      <c r="L612" s="372"/>
      <c r="M612" s="371"/>
      <c r="N612" s="371"/>
      <c r="O612" s="371"/>
      <c r="P612" s="371"/>
      <c r="Q612" s="371"/>
      <c r="R612" s="371"/>
    </row>
    <row r="613" spans="12:18" x14ac:dyDescent="0.25">
      <c r="L613" s="372"/>
      <c r="M613" s="371"/>
      <c r="N613" s="371"/>
      <c r="O613" s="371"/>
      <c r="P613" s="371"/>
      <c r="Q613" s="371"/>
      <c r="R613" s="371"/>
    </row>
    <row r="614" spans="12:18" x14ac:dyDescent="0.25">
      <c r="L614" s="372"/>
      <c r="M614" s="371"/>
      <c r="N614" s="371"/>
      <c r="O614" s="371"/>
      <c r="P614" s="371"/>
      <c r="Q614" s="371"/>
      <c r="R614" s="371"/>
    </row>
    <row r="615" spans="12:18" x14ac:dyDescent="0.25">
      <c r="L615" s="372"/>
      <c r="M615" s="371"/>
      <c r="N615" s="371"/>
      <c r="O615" s="371"/>
      <c r="P615" s="371"/>
      <c r="Q615" s="371"/>
      <c r="R615" s="371"/>
    </row>
    <row r="616" spans="12:18" x14ac:dyDescent="0.25">
      <c r="L616" s="372"/>
      <c r="M616" s="371"/>
      <c r="N616" s="371"/>
      <c r="O616" s="371"/>
      <c r="P616" s="371"/>
      <c r="Q616" s="371"/>
      <c r="R616" s="371"/>
    </row>
    <row r="617" spans="12:18" x14ac:dyDescent="0.25">
      <c r="L617" s="372"/>
      <c r="M617" s="371"/>
      <c r="N617" s="371"/>
      <c r="O617" s="371"/>
      <c r="P617" s="371"/>
      <c r="Q617" s="371"/>
      <c r="R617" s="371"/>
    </row>
    <row r="618" spans="12:18" x14ac:dyDescent="0.25">
      <c r="L618" s="372"/>
      <c r="M618" s="371"/>
      <c r="N618" s="371"/>
      <c r="O618" s="371"/>
      <c r="P618" s="371"/>
      <c r="Q618" s="371"/>
      <c r="R618" s="371"/>
    </row>
    <row r="619" spans="12:18" x14ac:dyDescent="0.25">
      <c r="L619" s="372"/>
      <c r="M619" s="371"/>
      <c r="N619" s="371"/>
      <c r="O619" s="371"/>
      <c r="P619" s="371"/>
      <c r="Q619" s="371"/>
      <c r="R619" s="371"/>
    </row>
    <row r="620" spans="12:18" x14ac:dyDescent="0.25">
      <c r="L620" s="372"/>
      <c r="M620" s="371"/>
      <c r="N620" s="371"/>
      <c r="O620" s="371"/>
      <c r="P620" s="371"/>
      <c r="Q620" s="371"/>
      <c r="R620" s="371"/>
    </row>
    <row r="621" spans="12:18" x14ac:dyDescent="0.25">
      <c r="L621" s="372"/>
      <c r="M621" s="371"/>
      <c r="N621" s="371"/>
      <c r="O621" s="371"/>
      <c r="P621" s="371"/>
      <c r="Q621" s="371"/>
      <c r="R621" s="371"/>
    </row>
    <row r="622" spans="12:18" x14ac:dyDescent="0.25">
      <c r="L622" s="372"/>
      <c r="M622" s="371"/>
      <c r="N622" s="371"/>
      <c r="O622" s="371"/>
      <c r="P622" s="371"/>
      <c r="Q622" s="371"/>
      <c r="R622" s="371"/>
    </row>
    <row r="623" spans="12:18" x14ac:dyDescent="0.25">
      <c r="L623" s="372"/>
      <c r="M623" s="371"/>
      <c r="N623" s="371"/>
      <c r="O623" s="371"/>
      <c r="P623" s="371"/>
      <c r="Q623" s="371"/>
      <c r="R623" s="371"/>
    </row>
    <row r="624" spans="12:18" x14ac:dyDescent="0.25">
      <c r="L624" s="372"/>
      <c r="M624" s="371"/>
      <c r="N624" s="371"/>
      <c r="O624" s="371"/>
      <c r="P624" s="371"/>
      <c r="Q624" s="371"/>
      <c r="R624" s="371"/>
    </row>
    <row r="625" spans="12:18" x14ac:dyDescent="0.25">
      <c r="L625" s="372"/>
      <c r="M625" s="371"/>
      <c r="N625" s="371"/>
      <c r="O625" s="371"/>
      <c r="P625" s="371"/>
      <c r="Q625" s="371"/>
      <c r="R625" s="371"/>
    </row>
    <row r="626" spans="12:18" x14ac:dyDescent="0.25">
      <c r="L626" s="372"/>
      <c r="M626" s="371"/>
      <c r="N626" s="371"/>
      <c r="O626" s="371"/>
      <c r="P626" s="371"/>
      <c r="Q626" s="371"/>
      <c r="R626" s="371"/>
    </row>
    <row r="627" spans="12:18" x14ac:dyDescent="0.25">
      <c r="L627" s="372"/>
      <c r="M627" s="371"/>
      <c r="N627" s="371"/>
      <c r="O627" s="371"/>
      <c r="P627" s="371"/>
      <c r="Q627" s="371"/>
      <c r="R627" s="371"/>
    </row>
    <row r="628" spans="12:18" x14ac:dyDescent="0.25">
      <c r="L628" s="372"/>
      <c r="M628" s="371"/>
      <c r="N628" s="371"/>
      <c r="O628" s="371"/>
      <c r="P628" s="371"/>
      <c r="Q628" s="371"/>
      <c r="R628" s="371"/>
    </row>
    <row r="629" spans="12:18" x14ac:dyDescent="0.25">
      <c r="L629" s="372"/>
      <c r="M629" s="371"/>
      <c r="N629" s="371"/>
      <c r="O629" s="371"/>
      <c r="P629" s="371"/>
      <c r="Q629" s="371"/>
      <c r="R629" s="371"/>
    </row>
    <row r="630" spans="12:18" x14ac:dyDescent="0.25">
      <c r="L630" s="372"/>
      <c r="M630" s="371"/>
      <c r="N630" s="371"/>
      <c r="O630" s="371"/>
      <c r="P630" s="371"/>
      <c r="Q630" s="371"/>
      <c r="R630" s="371"/>
    </row>
    <row r="631" spans="12:18" x14ac:dyDescent="0.25">
      <c r="L631" s="372"/>
      <c r="M631" s="371"/>
      <c r="N631" s="371"/>
      <c r="O631" s="371"/>
      <c r="P631" s="371"/>
      <c r="Q631" s="371"/>
      <c r="R631" s="371"/>
    </row>
    <row r="632" spans="12:18" x14ac:dyDescent="0.25">
      <c r="L632" s="372"/>
      <c r="M632" s="371"/>
      <c r="N632" s="371"/>
      <c r="O632" s="371"/>
      <c r="P632" s="371"/>
      <c r="Q632" s="371"/>
      <c r="R632" s="371"/>
    </row>
    <row r="633" spans="12:18" x14ac:dyDescent="0.25">
      <c r="L633" s="372"/>
      <c r="M633" s="371"/>
      <c r="N633" s="371"/>
      <c r="O633" s="371"/>
      <c r="P633" s="371"/>
      <c r="Q633" s="371"/>
      <c r="R633" s="371"/>
    </row>
    <row r="634" spans="12:18" x14ac:dyDescent="0.25">
      <c r="L634" s="372"/>
      <c r="M634" s="371"/>
      <c r="N634" s="371"/>
      <c r="O634" s="371"/>
      <c r="P634" s="371"/>
      <c r="Q634" s="371"/>
      <c r="R634" s="371"/>
    </row>
    <row r="635" spans="12:18" x14ac:dyDescent="0.25">
      <c r="L635" s="372"/>
      <c r="M635" s="371"/>
      <c r="N635" s="371"/>
      <c r="O635" s="371"/>
      <c r="P635" s="371"/>
      <c r="Q635" s="371"/>
      <c r="R635" s="371"/>
    </row>
    <row r="636" spans="12:18" x14ac:dyDescent="0.25">
      <c r="L636" s="372"/>
      <c r="M636" s="371"/>
      <c r="N636" s="371"/>
      <c r="O636" s="371"/>
      <c r="P636" s="371"/>
      <c r="Q636" s="371"/>
      <c r="R636" s="371"/>
    </row>
    <row r="637" spans="12:18" x14ac:dyDescent="0.25">
      <c r="L637" s="372"/>
      <c r="M637" s="371"/>
      <c r="N637" s="371"/>
      <c r="O637" s="371"/>
      <c r="P637" s="371"/>
      <c r="Q637" s="371"/>
      <c r="R637" s="371"/>
    </row>
    <row r="638" spans="12:18" x14ac:dyDescent="0.25">
      <c r="L638" s="372"/>
      <c r="M638" s="371"/>
      <c r="N638" s="371"/>
      <c r="O638" s="371"/>
      <c r="P638" s="371"/>
      <c r="Q638" s="371"/>
      <c r="R638" s="371"/>
    </row>
    <row r="639" spans="12:18" x14ac:dyDescent="0.25">
      <c r="L639" s="372"/>
      <c r="M639" s="371"/>
      <c r="N639" s="371"/>
      <c r="O639" s="371"/>
      <c r="P639" s="371"/>
      <c r="Q639" s="371"/>
      <c r="R639" s="371"/>
    </row>
    <row r="640" spans="12:18" x14ac:dyDescent="0.25">
      <c r="L640" s="372"/>
      <c r="M640" s="371"/>
      <c r="N640" s="371"/>
      <c r="O640" s="371"/>
      <c r="P640" s="371"/>
      <c r="Q640" s="371"/>
      <c r="R640" s="371"/>
    </row>
    <row r="641" spans="12:18" x14ac:dyDescent="0.25">
      <c r="L641" s="372"/>
      <c r="M641" s="371"/>
      <c r="N641" s="371"/>
      <c r="O641" s="371"/>
      <c r="P641" s="371"/>
      <c r="Q641" s="371"/>
      <c r="R641" s="371"/>
    </row>
    <row r="642" spans="12:18" x14ac:dyDescent="0.25">
      <c r="L642" s="372"/>
      <c r="M642" s="371"/>
      <c r="N642" s="371"/>
      <c r="O642" s="371"/>
      <c r="P642" s="371"/>
      <c r="Q642" s="371"/>
      <c r="R642" s="371"/>
    </row>
    <row r="643" spans="12:18" x14ac:dyDescent="0.25">
      <c r="L643" s="372"/>
      <c r="M643" s="371"/>
      <c r="N643" s="371"/>
      <c r="O643" s="371"/>
      <c r="P643" s="371"/>
      <c r="Q643" s="371"/>
      <c r="R643" s="371"/>
    </row>
    <row r="644" spans="12:18" x14ac:dyDescent="0.25">
      <c r="L644" s="372"/>
      <c r="M644" s="371"/>
      <c r="N644" s="371"/>
      <c r="O644" s="371"/>
      <c r="P644" s="371"/>
      <c r="Q644" s="371"/>
      <c r="R644" s="371"/>
    </row>
    <row r="645" spans="12:18" x14ac:dyDescent="0.25">
      <c r="L645" s="372"/>
      <c r="M645" s="371"/>
      <c r="N645" s="371"/>
      <c r="O645" s="371"/>
      <c r="P645" s="371"/>
      <c r="Q645" s="371"/>
      <c r="R645" s="371"/>
    </row>
    <row r="646" spans="12:18" x14ac:dyDescent="0.25">
      <c r="L646" s="372"/>
      <c r="M646" s="371"/>
      <c r="N646" s="371"/>
      <c r="O646" s="371"/>
      <c r="P646" s="371"/>
      <c r="Q646" s="371"/>
      <c r="R646" s="371"/>
    </row>
    <row r="647" spans="12:18" x14ac:dyDescent="0.25">
      <c r="L647" s="372"/>
      <c r="M647" s="371"/>
      <c r="N647" s="371"/>
      <c r="O647" s="371"/>
      <c r="P647" s="371"/>
      <c r="Q647" s="371"/>
      <c r="R647" s="371"/>
    </row>
    <row r="648" spans="12:18" x14ac:dyDescent="0.25">
      <c r="L648" s="372"/>
      <c r="M648" s="371"/>
      <c r="N648" s="371"/>
      <c r="O648" s="371"/>
      <c r="P648" s="371"/>
      <c r="Q648" s="371"/>
      <c r="R648" s="371"/>
    </row>
    <row r="649" spans="12:18" x14ac:dyDescent="0.25">
      <c r="L649" s="372"/>
      <c r="M649" s="371"/>
      <c r="N649" s="371"/>
      <c r="O649" s="371"/>
      <c r="P649" s="371"/>
      <c r="Q649" s="371"/>
      <c r="R649" s="371"/>
    </row>
    <row r="650" spans="12:18" x14ac:dyDescent="0.25">
      <c r="L650" s="372"/>
      <c r="M650" s="371"/>
      <c r="N650" s="371"/>
      <c r="O650" s="371"/>
      <c r="P650" s="371"/>
      <c r="Q650" s="371"/>
      <c r="R650" s="371"/>
    </row>
    <row r="651" spans="12:18" x14ac:dyDescent="0.25">
      <c r="L651" s="372"/>
      <c r="M651" s="371"/>
      <c r="N651" s="371"/>
      <c r="O651" s="371"/>
      <c r="P651" s="371"/>
      <c r="Q651" s="371"/>
      <c r="R651" s="371"/>
    </row>
    <row r="652" spans="12:18" x14ac:dyDescent="0.25">
      <c r="L652" s="372"/>
      <c r="M652" s="371"/>
      <c r="N652" s="371"/>
      <c r="O652" s="371"/>
      <c r="P652" s="371"/>
      <c r="Q652" s="371"/>
      <c r="R652" s="371"/>
    </row>
    <row r="653" spans="12:18" x14ac:dyDescent="0.25">
      <c r="L653" s="372"/>
      <c r="M653" s="371"/>
      <c r="N653" s="371"/>
      <c r="O653" s="371"/>
      <c r="P653" s="371"/>
      <c r="Q653" s="371"/>
      <c r="R653" s="371"/>
    </row>
    <row r="654" spans="12:18" x14ac:dyDescent="0.25">
      <c r="L654" s="372"/>
      <c r="M654" s="371"/>
      <c r="N654" s="371"/>
      <c r="O654" s="371"/>
      <c r="P654" s="371"/>
      <c r="Q654" s="371"/>
      <c r="R654" s="371"/>
    </row>
    <row r="655" spans="12:18" x14ac:dyDescent="0.25">
      <c r="L655" s="372"/>
      <c r="M655" s="371"/>
      <c r="N655" s="371"/>
      <c r="O655" s="371"/>
      <c r="P655" s="371"/>
      <c r="Q655" s="371"/>
      <c r="R655" s="371"/>
    </row>
    <row r="656" spans="12:18" x14ac:dyDescent="0.25">
      <c r="L656" s="372"/>
      <c r="M656" s="371"/>
      <c r="N656" s="371"/>
      <c r="O656" s="371"/>
      <c r="P656" s="371"/>
      <c r="Q656" s="371"/>
      <c r="R656" s="371"/>
    </row>
    <row r="657" spans="12:18" x14ac:dyDescent="0.25">
      <c r="L657" s="372"/>
      <c r="M657" s="371"/>
      <c r="N657" s="371"/>
      <c r="O657" s="371"/>
      <c r="P657" s="371"/>
      <c r="Q657" s="371"/>
      <c r="R657" s="371"/>
    </row>
    <row r="658" spans="12:18" x14ac:dyDescent="0.25">
      <c r="L658" s="372"/>
      <c r="M658" s="371"/>
      <c r="N658" s="371"/>
      <c r="O658" s="371"/>
      <c r="P658" s="371"/>
      <c r="Q658" s="371"/>
      <c r="R658" s="371"/>
    </row>
    <row r="659" spans="12:18" x14ac:dyDescent="0.25">
      <c r="L659" s="372"/>
      <c r="M659" s="371"/>
      <c r="N659" s="371"/>
      <c r="O659" s="371"/>
      <c r="P659" s="371"/>
      <c r="Q659" s="371"/>
      <c r="R659" s="371"/>
    </row>
    <row r="660" spans="12:18" x14ac:dyDescent="0.25">
      <c r="L660" s="372"/>
      <c r="M660" s="371"/>
      <c r="N660" s="371"/>
      <c r="O660" s="371"/>
      <c r="P660" s="371"/>
      <c r="Q660" s="371"/>
      <c r="R660" s="371"/>
    </row>
    <row r="661" spans="12:18" x14ac:dyDescent="0.25">
      <c r="L661" s="372"/>
      <c r="M661" s="371"/>
      <c r="N661" s="371"/>
      <c r="O661" s="371"/>
      <c r="P661" s="371"/>
      <c r="Q661" s="371"/>
      <c r="R661" s="371"/>
    </row>
    <row r="662" spans="12:18" x14ac:dyDescent="0.25">
      <c r="L662" s="372"/>
      <c r="M662" s="371"/>
      <c r="N662" s="371"/>
      <c r="O662" s="371"/>
      <c r="P662" s="371"/>
      <c r="Q662" s="371"/>
      <c r="R662" s="371"/>
    </row>
    <row r="663" spans="12:18" x14ac:dyDescent="0.25">
      <c r="L663" s="372"/>
      <c r="M663" s="371"/>
      <c r="N663" s="371"/>
      <c r="O663" s="371"/>
      <c r="P663" s="371"/>
      <c r="Q663" s="371"/>
      <c r="R663" s="371"/>
    </row>
    <row r="664" spans="12:18" x14ac:dyDescent="0.25">
      <c r="L664" s="372"/>
      <c r="M664" s="371"/>
      <c r="N664" s="371"/>
      <c r="O664" s="371"/>
      <c r="P664" s="371"/>
      <c r="Q664" s="371"/>
      <c r="R664" s="371"/>
    </row>
    <row r="665" spans="12:18" x14ac:dyDescent="0.25">
      <c r="L665" s="372"/>
      <c r="M665" s="371"/>
      <c r="N665" s="371"/>
      <c r="O665" s="371"/>
      <c r="P665" s="371"/>
      <c r="Q665" s="371"/>
      <c r="R665" s="371"/>
    </row>
    <row r="666" spans="12:18" x14ac:dyDescent="0.25">
      <c r="L666" s="372"/>
      <c r="M666" s="371"/>
      <c r="N666" s="371"/>
      <c r="O666" s="371"/>
      <c r="P666" s="371"/>
      <c r="Q666" s="371"/>
      <c r="R666" s="371"/>
    </row>
    <row r="667" spans="12:18" x14ac:dyDescent="0.25">
      <c r="L667" s="372"/>
      <c r="M667" s="371"/>
      <c r="N667" s="371"/>
      <c r="O667" s="371"/>
      <c r="P667" s="371"/>
      <c r="Q667" s="371"/>
      <c r="R667" s="371"/>
    </row>
    <row r="668" spans="12:18" x14ac:dyDescent="0.25">
      <c r="L668" s="372"/>
      <c r="M668" s="371"/>
      <c r="N668" s="371"/>
      <c r="O668" s="371"/>
      <c r="P668" s="371"/>
      <c r="Q668" s="371"/>
      <c r="R668" s="371"/>
    </row>
    <row r="669" spans="12:18" x14ac:dyDescent="0.25">
      <c r="L669" s="372"/>
      <c r="M669" s="371"/>
      <c r="N669" s="371"/>
      <c r="O669" s="371"/>
      <c r="P669" s="371"/>
      <c r="Q669" s="371"/>
      <c r="R669" s="371"/>
    </row>
    <row r="670" spans="12:18" x14ac:dyDescent="0.25">
      <c r="L670" s="372"/>
      <c r="M670" s="371"/>
      <c r="N670" s="371"/>
      <c r="O670" s="371"/>
      <c r="P670" s="371"/>
      <c r="Q670" s="371"/>
      <c r="R670" s="371"/>
    </row>
    <row r="671" spans="12:18" x14ac:dyDescent="0.25">
      <c r="L671" s="372"/>
      <c r="M671" s="371"/>
      <c r="N671" s="371"/>
      <c r="O671" s="371"/>
      <c r="P671" s="371"/>
      <c r="Q671" s="371"/>
      <c r="R671" s="371"/>
    </row>
    <row r="672" spans="12:18" x14ac:dyDescent="0.25">
      <c r="L672" s="372"/>
      <c r="M672" s="371"/>
      <c r="N672" s="371"/>
      <c r="O672" s="371"/>
      <c r="P672" s="371"/>
      <c r="Q672" s="371"/>
      <c r="R672" s="371"/>
    </row>
    <row r="673" spans="12:18" x14ac:dyDescent="0.25">
      <c r="L673" s="372"/>
      <c r="M673" s="371"/>
      <c r="N673" s="371"/>
      <c r="O673" s="371"/>
      <c r="P673" s="371"/>
      <c r="Q673" s="371"/>
      <c r="R673" s="371"/>
    </row>
    <row r="674" spans="12:18" x14ac:dyDescent="0.25">
      <c r="L674" s="372"/>
      <c r="M674" s="371"/>
      <c r="N674" s="371"/>
      <c r="O674" s="371"/>
      <c r="P674" s="371"/>
      <c r="Q674" s="371"/>
      <c r="R674" s="371"/>
    </row>
    <row r="675" spans="12:18" x14ac:dyDescent="0.25">
      <c r="L675" s="372"/>
      <c r="M675" s="371"/>
      <c r="N675" s="371"/>
      <c r="O675" s="371"/>
      <c r="P675" s="371"/>
      <c r="Q675" s="371"/>
      <c r="R675" s="371"/>
    </row>
    <row r="676" spans="12:18" x14ac:dyDescent="0.25">
      <c r="L676" s="372"/>
      <c r="M676" s="371"/>
      <c r="N676" s="371"/>
      <c r="O676" s="371"/>
      <c r="P676" s="371"/>
      <c r="Q676" s="371"/>
      <c r="R676" s="371"/>
    </row>
    <row r="677" spans="12:18" x14ac:dyDescent="0.25">
      <c r="L677" s="372"/>
      <c r="M677" s="371"/>
      <c r="N677" s="371"/>
      <c r="O677" s="371"/>
      <c r="P677" s="371"/>
      <c r="Q677" s="371"/>
      <c r="R677" s="371"/>
    </row>
    <row r="678" spans="12:18" x14ac:dyDescent="0.25">
      <c r="L678" s="372"/>
      <c r="M678" s="371"/>
      <c r="N678" s="371"/>
      <c r="O678" s="371"/>
      <c r="P678" s="371"/>
      <c r="Q678" s="371"/>
      <c r="R678" s="371"/>
    </row>
    <row r="679" spans="12:18" x14ac:dyDescent="0.25">
      <c r="L679" s="372"/>
      <c r="M679" s="371"/>
      <c r="N679" s="371"/>
      <c r="O679" s="371"/>
      <c r="P679" s="371"/>
      <c r="Q679" s="371"/>
      <c r="R679" s="371"/>
    </row>
    <row r="680" spans="12:18" x14ac:dyDescent="0.25">
      <c r="L680" s="372"/>
      <c r="M680" s="371"/>
      <c r="N680" s="371"/>
      <c r="O680" s="371"/>
      <c r="P680" s="371"/>
      <c r="Q680" s="371"/>
      <c r="R680" s="371"/>
    </row>
    <row r="681" spans="12:18" x14ac:dyDescent="0.25">
      <c r="L681" s="372"/>
      <c r="M681" s="371"/>
      <c r="N681" s="371"/>
      <c r="O681" s="371"/>
      <c r="P681" s="371"/>
      <c r="Q681" s="371"/>
      <c r="R681" s="371"/>
    </row>
    <row r="682" spans="12:18" x14ac:dyDescent="0.25">
      <c r="L682" s="372"/>
      <c r="M682" s="371"/>
      <c r="N682" s="371"/>
      <c r="O682" s="371"/>
      <c r="P682" s="371"/>
      <c r="Q682" s="371"/>
      <c r="R682" s="371"/>
    </row>
    <row r="683" spans="12:18" x14ac:dyDescent="0.25">
      <c r="L683" s="372"/>
      <c r="M683" s="371"/>
      <c r="N683" s="371"/>
      <c r="O683" s="371"/>
      <c r="P683" s="371"/>
      <c r="Q683" s="371"/>
      <c r="R683" s="371"/>
    </row>
    <row r="684" spans="12:18" x14ac:dyDescent="0.25">
      <c r="L684" s="372"/>
      <c r="M684" s="371"/>
      <c r="N684" s="371"/>
      <c r="O684" s="371"/>
      <c r="P684" s="371"/>
      <c r="Q684" s="371"/>
      <c r="R684" s="371"/>
    </row>
    <row r="685" spans="12:18" x14ac:dyDescent="0.25">
      <c r="L685" s="372"/>
      <c r="M685" s="371"/>
      <c r="N685" s="371"/>
      <c r="O685" s="371"/>
      <c r="P685" s="371"/>
      <c r="Q685" s="371"/>
      <c r="R685" s="371"/>
    </row>
    <row r="686" spans="12:18" x14ac:dyDescent="0.25">
      <c r="L686" s="372"/>
      <c r="M686" s="371"/>
      <c r="N686" s="371"/>
      <c r="O686" s="371"/>
      <c r="P686" s="371"/>
      <c r="Q686" s="371"/>
      <c r="R686" s="371"/>
    </row>
    <row r="687" spans="12:18" x14ac:dyDescent="0.25">
      <c r="L687" s="372"/>
      <c r="M687" s="371"/>
      <c r="N687" s="371"/>
      <c r="O687" s="371"/>
      <c r="P687" s="371"/>
      <c r="Q687" s="371"/>
      <c r="R687" s="371"/>
    </row>
    <row r="688" spans="12:18" x14ac:dyDescent="0.25">
      <c r="L688" s="372"/>
      <c r="M688" s="371"/>
      <c r="N688" s="371"/>
      <c r="O688" s="371"/>
      <c r="P688" s="371"/>
      <c r="Q688" s="371"/>
      <c r="R688" s="371"/>
    </row>
    <row r="689" spans="12:18" x14ac:dyDescent="0.25">
      <c r="L689" s="372"/>
      <c r="M689" s="371"/>
      <c r="N689" s="371"/>
      <c r="O689" s="371"/>
      <c r="P689" s="371"/>
      <c r="Q689" s="371"/>
      <c r="R689" s="371"/>
    </row>
    <row r="690" spans="12:18" x14ac:dyDescent="0.25">
      <c r="L690" s="372"/>
      <c r="M690" s="371"/>
      <c r="N690" s="371"/>
      <c r="O690" s="371"/>
      <c r="P690" s="371"/>
      <c r="Q690" s="371"/>
      <c r="R690" s="371"/>
    </row>
    <row r="691" spans="12:18" x14ac:dyDescent="0.25">
      <c r="L691" s="372"/>
      <c r="M691" s="371"/>
      <c r="N691" s="371"/>
      <c r="O691" s="371"/>
      <c r="P691" s="371"/>
      <c r="Q691" s="371"/>
      <c r="R691" s="371"/>
    </row>
    <row r="692" spans="12:18" x14ac:dyDescent="0.25">
      <c r="L692" s="372"/>
      <c r="M692" s="371"/>
      <c r="N692" s="371"/>
      <c r="O692" s="371"/>
      <c r="P692" s="371"/>
      <c r="Q692" s="371"/>
      <c r="R692" s="371"/>
    </row>
    <row r="693" spans="12:18" x14ac:dyDescent="0.25">
      <c r="L693" s="372"/>
      <c r="M693" s="371"/>
      <c r="N693" s="371"/>
      <c r="O693" s="371"/>
      <c r="P693" s="371"/>
      <c r="Q693" s="371"/>
      <c r="R693" s="371"/>
    </row>
    <row r="694" spans="12:18" x14ac:dyDescent="0.25">
      <c r="L694" s="372"/>
      <c r="M694" s="371"/>
      <c r="N694" s="371"/>
      <c r="O694" s="371"/>
      <c r="P694" s="371"/>
      <c r="Q694" s="371"/>
      <c r="R694" s="371"/>
    </row>
    <row r="695" spans="12:18" x14ac:dyDescent="0.25">
      <c r="L695" s="372"/>
      <c r="M695" s="371"/>
      <c r="N695" s="371"/>
      <c r="O695" s="371"/>
      <c r="P695" s="371"/>
      <c r="Q695" s="371"/>
      <c r="R695" s="371"/>
    </row>
    <row r="696" spans="12:18" x14ac:dyDescent="0.25">
      <c r="L696" s="372"/>
      <c r="M696" s="371"/>
      <c r="N696" s="371"/>
      <c r="O696" s="371"/>
      <c r="P696" s="371"/>
      <c r="Q696" s="371"/>
      <c r="R696" s="371"/>
    </row>
    <row r="697" spans="12:18" x14ac:dyDescent="0.25">
      <c r="L697" s="372"/>
      <c r="M697" s="371"/>
      <c r="N697" s="371"/>
      <c r="O697" s="371"/>
      <c r="P697" s="371"/>
      <c r="Q697" s="371"/>
      <c r="R697" s="371"/>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O52"/>
  <sheetViews>
    <sheetView showGridLines="0" topLeftCell="A11" zoomScale="80" zoomScaleNormal="80" workbookViewId="0">
      <selection activeCell="L47" sqref="L47"/>
    </sheetView>
  </sheetViews>
  <sheetFormatPr defaultColWidth="9.140625" defaultRowHeight="13.5" x14ac:dyDescent="0.25"/>
  <cols>
    <col min="1" max="10" width="9.140625" style="14"/>
    <col min="11" max="11" width="25" style="14" bestFit="1" customWidth="1"/>
    <col min="12" max="12" width="21.42578125" style="14" customWidth="1"/>
    <col min="13" max="13" width="9.85546875" style="14" bestFit="1" customWidth="1"/>
    <col min="14" max="14" width="10.28515625" style="14" bestFit="1" customWidth="1"/>
    <col min="15" max="15" width="19.5703125" style="14" bestFit="1" customWidth="1"/>
    <col min="16" max="16384" width="9.140625" style="14"/>
  </cols>
  <sheetData>
    <row r="4" spans="2:15" x14ac:dyDescent="0.25">
      <c r="B4" s="322" t="s">
        <v>1095</v>
      </c>
    </row>
    <row r="5" spans="2:15" x14ac:dyDescent="0.25">
      <c r="K5" s="32"/>
      <c r="L5" s="32"/>
    </row>
    <row r="6" spans="2:15" x14ac:dyDescent="0.25">
      <c r="M6" s="122"/>
      <c r="N6" s="122"/>
    </row>
    <row r="7" spans="2:15" x14ac:dyDescent="0.25">
      <c r="M7" s="122"/>
      <c r="N7" s="122"/>
    </row>
    <row r="8" spans="2:15" x14ac:dyDescent="0.25">
      <c r="M8" s="122"/>
      <c r="N8" s="122"/>
    </row>
    <row r="9" spans="2:15" x14ac:dyDescent="0.25">
      <c r="M9" s="371" t="s">
        <v>1093</v>
      </c>
      <c r="N9" s="371" t="s">
        <v>1080</v>
      </c>
      <c r="O9" s="371" t="s">
        <v>1081</v>
      </c>
    </row>
    <row r="10" spans="2:15" x14ac:dyDescent="0.25">
      <c r="M10" s="371" t="s">
        <v>1094</v>
      </c>
      <c r="N10" s="123" t="s">
        <v>1084</v>
      </c>
      <c r="O10" s="123" t="s">
        <v>1085</v>
      </c>
    </row>
    <row r="11" spans="2:15" x14ac:dyDescent="0.25">
      <c r="M11" s="14">
        <v>1</v>
      </c>
      <c r="N11" s="130">
        <v>1.6824869837277351E-2</v>
      </c>
      <c r="O11" s="130">
        <v>6.1595604693861911E-2</v>
      </c>
    </row>
    <row r="12" spans="2:15" x14ac:dyDescent="0.25">
      <c r="M12" s="14">
        <v>2</v>
      </c>
      <c r="N12" s="130">
        <v>2.0367086950967082E-2</v>
      </c>
      <c r="O12" s="130">
        <v>2.5773605595412023E-2</v>
      </c>
    </row>
    <row r="13" spans="2:15" x14ac:dyDescent="0.25">
      <c r="M13" s="14">
        <v>3</v>
      </c>
      <c r="N13" s="130">
        <v>2.3247998957926327E-2</v>
      </c>
      <c r="O13" s="130">
        <v>2.6594159764571565E-2</v>
      </c>
    </row>
    <row r="14" spans="2:15" x14ac:dyDescent="0.25">
      <c r="M14" s="14">
        <v>4</v>
      </c>
      <c r="N14" s="130">
        <v>2.1113797660325239E-2</v>
      </c>
      <c r="O14" s="130">
        <v>2.3246441417008018E-2</v>
      </c>
    </row>
    <row r="15" spans="2:15" x14ac:dyDescent="0.25">
      <c r="M15" s="14">
        <v>5</v>
      </c>
      <c r="N15" s="130">
        <v>2.2124119115259029E-2</v>
      </c>
      <c r="O15" s="130">
        <v>2.4042360715175924E-2</v>
      </c>
    </row>
    <row r="16" spans="2:15" x14ac:dyDescent="0.25">
      <c r="M16" s="14">
        <v>6</v>
      </c>
      <c r="N16" s="130">
        <v>1.7168367278936707E-2</v>
      </c>
      <c r="O16" s="130">
        <v>1.9246621688973151E-2</v>
      </c>
    </row>
    <row r="17" spans="2:15" x14ac:dyDescent="0.25">
      <c r="M17" s="14">
        <v>7</v>
      </c>
      <c r="N17" s="130">
        <v>1.5247180040853804E-2</v>
      </c>
      <c r="O17" s="130">
        <v>1.750411161886041E-2</v>
      </c>
    </row>
    <row r="18" spans="2:15" x14ac:dyDescent="0.25">
      <c r="M18" s="14">
        <v>8</v>
      </c>
      <c r="N18" s="130">
        <v>1.194725692825512E-2</v>
      </c>
      <c r="O18" s="130">
        <v>1.1989644441352912E-2</v>
      </c>
    </row>
    <row r="19" spans="2:15" x14ac:dyDescent="0.25">
      <c r="M19" s="14">
        <v>9</v>
      </c>
      <c r="N19" s="130">
        <v>8.7830521781360835E-3</v>
      </c>
      <c r="O19" s="130">
        <v>9.7489785651014918E-3</v>
      </c>
    </row>
    <row r="20" spans="2:15" x14ac:dyDescent="0.25">
      <c r="M20" s="14">
        <v>10</v>
      </c>
      <c r="N20" s="130">
        <v>4.1889703397384945E-3</v>
      </c>
      <c r="O20" s="130">
        <v>3.6110951739062977E-3</v>
      </c>
    </row>
    <row r="27" spans="2:15" x14ac:dyDescent="0.25">
      <c r="H27" s="369" t="s">
        <v>554</v>
      </c>
    </row>
    <row r="29" spans="2:15" x14ac:dyDescent="0.25">
      <c r="B29" s="322" t="s">
        <v>1096</v>
      </c>
    </row>
    <row r="52" spans="8:8" x14ac:dyDescent="0.25">
      <c r="H52" s="369" t="s">
        <v>555</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0">
    <tabColor rgb="FF92D050"/>
  </sheetPr>
  <dimension ref="A3:H61"/>
  <sheetViews>
    <sheetView showGridLines="0" zoomScale="80" zoomScaleNormal="80" workbookViewId="0"/>
  </sheetViews>
  <sheetFormatPr defaultColWidth="9.140625" defaultRowHeight="13.5" x14ac:dyDescent="0.25"/>
  <cols>
    <col min="1" max="1" width="41.140625" style="14" customWidth="1"/>
    <col min="2" max="2" width="7.7109375" style="14" customWidth="1"/>
    <col min="3" max="3" width="6.85546875" style="14" customWidth="1"/>
    <col min="4" max="4" width="9" style="14" customWidth="1"/>
    <col min="5" max="5" width="8.28515625" style="14" customWidth="1"/>
    <col min="6" max="8" width="10.42578125" style="14" bestFit="1" customWidth="1"/>
    <col min="9" max="16384" width="9.140625" style="14"/>
  </cols>
  <sheetData>
    <row r="3" spans="1:8" ht="17.45" customHeight="1" thickBot="1" x14ac:dyDescent="0.3">
      <c r="A3" s="1116" t="s">
        <v>1189</v>
      </c>
      <c r="B3" s="1116"/>
      <c r="C3" s="1116"/>
      <c r="D3" s="1116"/>
      <c r="E3" s="1116"/>
      <c r="F3" s="1116"/>
      <c r="G3" s="1116"/>
      <c r="H3" s="1116"/>
    </row>
    <row r="4" spans="1:8" ht="16.5" x14ac:dyDescent="0.25">
      <c r="A4" s="683"/>
      <c r="B4" s="667" t="s">
        <v>11</v>
      </c>
      <c r="C4" s="668" t="s">
        <v>11</v>
      </c>
      <c r="D4" s="669" t="s">
        <v>11</v>
      </c>
      <c r="E4" s="667" t="s">
        <v>39</v>
      </c>
      <c r="F4" s="1117" t="s">
        <v>633</v>
      </c>
      <c r="G4" s="1118"/>
      <c r="H4" s="1118"/>
    </row>
    <row r="5" spans="1:8" ht="17.25" thickBot="1" x14ac:dyDescent="0.3">
      <c r="A5" s="683"/>
      <c r="B5" s="667">
        <v>2019</v>
      </c>
      <c r="C5" s="668">
        <v>2020</v>
      </c>
      <c r="D5" s="669">
        <v>2021</v>
      </c>
      <c r="E5" s="667">
        <v>2022</v>
      </c>
      <c r="F5" s="669">
        <v>2023</v>
      </c>
      <c r="G5" s="669">
        <v>2024</v>
      </c>
      <c r="H5" s="669">
        <v>2025</v>
      </c>
    </row>
    <row r="6" spans="1:8" x14ac:dyDescent="0.25">
      <c r="A6" s="670" t="s">
        <v>448</v>
      </c>
      <c r="B6" s="888">
        <v>39.4</v>
      </c>
      <c r="C6" s="889">
        <v>39.9</v>
      </c>
      <c r="D6" s="890">
        <v>40.700000000000003</v>
      </c>
      <c r="E6" s="891">
        <v>40.200000000000003</v>
      </c>
      <c r="F6" s="890">
        <v>40.799999999999997</v>
      </c>
      <c r="G6" s="890">
        <v>38.700000000000003</v>
      </c>
      <c r="H6" s="890">
        <v>38.299999999999997</v>
      </c>
    </row>
    <row r="7" spans="1:8" x14ac:dyDescent="0.25">
      <c r="A7" s="671" t="s">
        <v>213</v>
      </c>
      <c r="B7" s="892">
        <v>19.3</v>
      </c>
      <c r="C7" s="893">
        <v>19.399999999999999</v>
      </c>
      <c r="D7" s="894">
        <v>19.7</v>
      </c>
      <c r="E7" s="895">
        <v>19.399999999999999</v>
      </c>
      <c r="F7" s="894">
        <v>19.100000000000001</v>
      </c>
      <c r="G7" s="894">
        <v>18.8</v>
      </c>
      <c r="H7" s="894">
        <v>18.5</v>
      </c>
    </row>
    <row r="8" spans="1:8" x14ac:dyDescent="0.25">
      <c r="A8" s="671" t="s">
        <v>242</v>
      </c>
      <c r="B8" s="892">
        <v>15.3</v>
      </c>
      <c r="C8" s="893">
        <v>15.7</v>
      </c>
      <c r="D8" s="894">
        <v>16.100000000000001</v>
      </c>
      <c r="E8" s="895">
        <v>15.3</v>
      </c>
      <c r="F8" s="894">
        <v>14.9</v>
      </c>
      <c r="G8" s="894">
        <v>14.9</v>
      </c>
      <c r="H8" s="894">
        <v>14.9</v>
      </c>
    </row>
    <row r="9" spans="1:8" x14ac:dyDescent="0.25">
      <c r="A9" s="671" t="s">
        <v>251</v>
      </c>
      <c r="B9" s="892">
        <v>3.3</v>
      </c>
      <c r="C9" s="893">
        <v>3.1</v>
      </c>
      <c r="D9" s="894">
        <v>3.3</v>
      </c>
      <c r="E9" s="895">
        <v>2.8</v>
      </c>
      <c r="F9" s="894">
        <v>2.7</v>
      </c>
      <c r="G9" s="894">
        <v>2.6</v>
      </c>
      <c r="H9" s="894">
        <v>2.5</v>
      </c>
    </row>
    <row r="10" spans="1:8" x14ac:dyDescent="0.25">
      <c r="A10" s="671" t="s">
        <v>262</v>
      </c>
      <c r="B10" s="892">
        <v>1.6</v>
      </c>
      <c r="C10" s="893">
        <v>1.6</v>
      </c>
      <c r="D10" s="894">
        <v>1.6</v>
      </c>
      <c r="E10" s="895">
        <v>2.7</v>
      </c>
      <c r="F10" s="894">
        <v>4.0999999999999996</v>
      </c>
      <c r="G10" s="894">
        <v>2.4</v>
      </c>
      <c r="H10" s="894">
        <v>2.2999999999999998</v>
      </c>
    </row>
    <row r="11" spans="1:8" ht="14.25" thickBot="1" x14ac:dyDescent="0.3">
      <c r="A11" s="674" t="s">
        <v>499</v>
      </c>
      <c r="B11" s="896">
        <v>1</v>
      </c>
      <c r="C11" s="897">
        <v>1.2</v>
      </c>
      <c r="D11" s="898">
        <v>1.2</v>
      </c>
      <c r="E11" s="896">
        <v>2.1</v>
      </c>
      <c r="F11" s="898">
        <v>3.6</v>
      </c>
      <c r="G11" s="898">
        <v>1.9</v>
      </c>
      <c r="H11" s="898">
        <v>1.9</v>
      </c>
    </row>
    <row r="12" spans="1:8" x14ac:dyDescent="0.25">
      <c r="A12" s="676" t="s">
        <v>40</v>
      </c>
      <c r="B12" s="899">
        <v>40.700000000000003</v>
      </c>
      <c r="C12" s="900">
        <v>45.3</v>
      </c>
      <c r="D12" s="901">
        <v>46.8</v>
      </c>
      <c r="E12" s="899">
        <v>45.3</v>
      </c>
      <c r="F12" s="901">
        <v>44.1</v>
      </c>
      <c r="G12" s="901">
        <v>41.9</v>
      </c>
      <c r="H12" s="901">
        <v>41.8</v>
      </c>
    </row>
    <row r="13" spans="1:8" x14ac:dyDescent="0.25">
      <c r="A13" s="676" t="s">
        <v>41</v>
      </c>
      <c r="B13" s="892">
        <v>36.700000000000003</v>
      </c>
      <c r="C13" s="893">
        <v>41</v>
      </c>
      <c r="D13" s="902">
        <v>43.3</v>
      </c>
      <c r="E13" s="892">
        <v>39.799999999999997</v>
      </c>
      <c r="F13" s="902">
        <v>39.1</v>
      </c>
      <c r="G13" s="902">
        <v>37.4</v>
      </c>
      <c r="H13" s="902">
        <v>37.200000000000003</v>
      </c>
    </row>
    <row r="14" spans="1:8" x14ac:dyDescent="0.25">
      <c r="A14" s="677" t="s">
        <v>42</v>
      </c>
      <c r="B14" s="892">
        <v>10.199999999999999</v>
      </c>
      <c r="C14" s="893">
        <v>11.4</v>
      </c>
      <c r="D14" s="902">
        <v>11.6</v>
      </c>
      <c r="E14" s="892">
        <v>10.4</v>
      </c>
      <c r="F14" s="902">
        <v>9.6999999999999993</v>
      </c>
      <c r="G14" s="902">
        <v>9.6</v>
      </c>
      <c r="H14" s="902">
        <v>9.4</v>
      </c>
    </row>
    <row r="15" spans="1:8" x14ac:dyDescent="0.25">
      <c r="A15" s="677" t="s">
        <v>43</v>
      </c>
      <c r="B15" s="892">
        <v>5.5</v>
      </c>
      <c r="C15" s="893">
        <v>5.7</v>
      </c>
      <c r="D15" s="902">
        <v>6</v>
      </c>
      <c r="E15" s="892">
        <v>7</v>
      </c>
      <c r="F15" s="902">
        <v>7.9</v>
      </c>
      <c r="G15" s="902">
        <v>6.4</v>
      </c>
      <c r="H15" s="902">
        <v>6.5</v>
      </c>
    </row>
    <row r="16" spans="1:8" x14ac:dyDescent="0.25">
      <c r="A16" s="677" t="s">
        <v>44</v>
      </c>
      <c r="B16" s="892">
        <v>1</v>
      </c>
      <c r="C16" s="893">
        <v>1.3</v>
      </c>
      <c r="D16" s="902">
        <v>1.4</v>
      </c>
      <c r="E16" s="892">
        <v>1.1000000000000001</v>
      </c>
      <c r="F16" s="902">
        <v>0.8</v>
      </c>
      <c r="G16" s="902">
        <v>0.7</v>
      </c>
      <c r="H16" s="902">
        <v>0.7</v>
      </c>
    </row>
    <row r="17" spans="1:8" x14ac:dyDescent="0.25">
      <c r="A17" s="677" t="s">
        <v>45</v>
      </c>
      <c r="B17" s="892">
        <v>1.2</v>
      </c>
      <c r="C17" s="893">
        <v>1.2</v>
      </c>
      <c r="D17" s="902">
        <v>1.1000000000000001</v>
      </c>
      <c r="E17" s="892">
        <v>0.8</v>
      </c>
      <c r="F17" s="902">
        <v>0.8</v>
      </c>
      <c r="G17" s="902">
        <v>0.9</v>
      </c>
      <c r="H17" s="902">
        <v>1</v>
      </c>
    </row>
    <row r="18" spans="1:8" x14ac:dyDescent="0.25">
      <c r="A18" s="677" t="s">
        <v>46</v>
      </c>
      <c r="B18" s="892">
        <v>16.7</v>
      </c>
      <c r="C18" s="893">
        <v>18.2</v>
      </c>
      <c r="D18" s="902">
        <v>18.899999999999999</v>
      </c>
      <c r="E18" s="892">
        <v>17.899999999999999</v>
      </c>
      <c r="F18" s="902">
        <v>17</v>
      </c>
      <c r="G18" s="902">
        <v>17.399999999999999</v>
      </c>
      <c r="H18" s="902">
        <v>17.3</v>
      </c>
    </row>
    <row r="19" spans="1:8" x14ac:dyDescent="0.25">
      <c r="A19" s="677" t="s">
        <v>214</v>
      </c>
      <c r="B19" s="892">
        <v>13.4</v>
      </c>
      <c r="C19" s="893">
        <v>14.9</v>
      </c>
      <c r="D19" s="902">
        <v>15.4</v>
      </c>
      <c r="E19" s="892">
        <v>14.3</v>
      </c>
      <c r="F19" s="902">
        <v>13.7</v>
      </c>
      <c r="G19" s="902">
        <v>14.1</v>
      </c>
      <c r="H19" s="902">
        <v>14</v>
      </c>
    </row>
    <row r="20" spans="1:8" x14ac:dyDescent="0.25">
      <c r="A20" s="677" t="s">
        <v>47</v>
      </c>
      <c r="B20" s="892">
        <v>3.3</v>
      </c>
      <c r="C20" s="893">
        <v>3.3</v>
      </c>
      <c r="D20" s="902">
        <v>3.5</v>
      </c>
      <c r="E20" s="892">
        <v>3.5</v>
      </c>
      <c r="F20" s="902">
        <v>3.3</v>
      </c>
      <c r="G20" s="902">
        <v>3.3</v>
      </c>
      <c r="H20" s="902">
        <v>3.3</v>
      </c>
    </row>
    <row r="21" spans="1:8" x14ac:dyDescent="0.25">
      <c r="A21" s="677" t="s">
        <v>48</v>
      </c>
      <c r="B21" s="892">
        <v>1.8</v>
      </c>
      <c r="C21" s="893">
        <v>3</v>
      </c>
      <c r="D21" s="902">
        <v>4.0999999999999996</v>
      </c>
      <c r="E21" s="892">
        <v>2.4</v>
      </c>
      <c r="F21" s="902">
        <v>2.8</v>
      </c>
      <c r="G21" s="902">
        <v>2.2999999999999998</v>
      </c>
      <c r="H21" s="902">
        <v>2.2999999999999998</v>
      </c>
    </row>
    <row r="22" spans="1:8" ht="14.25" thickBot="1" x14ac:dyDescent="0.3">
      <c r="A22" s="678" t="s">
        <v>49</v>
      </c>
      <c r="B22" s="896">
        <v>4</v>
      </c>
      <c r="C22" s="897">
        <v>4.3</v>
      </c>
      <c r="D22" s="898">
        <v>3.5</v>
      </c>
      <c r="E22" s="896">
        <v>5.5</v>
      </c>
      <c r="F22" s="898">
        <v>5</v>
      </c>
      <c r="G22" s="898">
        <v>4.5</v>
      </c>
      <c r="H22" s="898">
        <v>4.5</v>
      </c>
    </row>
    <row r="23" spans="1:8" x14ac:dyDescent="0.25">
      <c r="A23" s="677" t="s">
        <v>50</v>
      </c>
      <c r="B23" s="892">
        <v>3.7</v>
      </c>
      <c r="C23" s="893">
        <v>3.6</v>
      </c>
      <c r="D23" s="902">
        <v>3.2</v>
      </c>
      <c r="E23" s="892">
        <v>4.8</v>
      </c>
      <c r="F23" s="902">
        <v>4.5999999999999996</v>
      </c>
      <c r="G23" s="902">
        <v>4.3</v>
      </c>
      <c r="H23" s="902">
        <v>4.3</v>
      </c>
    </row>
    <row r="24" spans="1:8" x14ac:dyDescent="0.25">
      <c r="A24" s="677" t="s">
        <v>51</v>
      </c>
      <c r="B24" s="892">
        <v>3.6</v>
      </c>
      <c r="C24" s="893">
        <v>3.5</v>
      </c>
      <c r="D24" s="902">
        <v>3.2</v>
      </c>
      <c r="E24" s="892">
        <v>4.7</v>
      </c>
      <c r="F24" s="902">
        <v>4.5</v>
      </c>
      <c r="G24" s="902">
        <v>4.2</v>
      </c>
      <c r="H24" s="902">
        <v>4.2</v>
      </c>
    </row>
    <row r="25" spans="1:8" ht="14.25" thickBot="1" x14ac:dyDescent="0.3">
      <c r="A25" s="674" t="s">
        <v>52</v>
      </c>
      <c r="B25" s="896">
        <v>0.4</v>
      </c>
      <c r="C25" s="897">
        <v>0.7</v>
      </c>
      <c r="D25" s="898">
        <v>0.3</v>
      </c>
      <c r="E25" s="896">
        <v>0.7</v>
      </c>
      <c r="F25" s="898">
        <v>0.3</v>
      </c>
      <c r="G25" s="898">
        <v>0.2</v>
      </c>
      <c r="H25" s="898">
        <v>0.2</v>
      </c>
    </row>
    <row r="26" spans="1:8" ht="14.25" thickBot="1" x14ac:dyDescent="0.3">
      <c r="A26" s="676" t="s">
        <v>500</v>
      </c>
      <c r="B26" s="896"/>
      <c r="C26" s="897"/>
      <c r="D26" s="903"/>
      <c r="E26" s="903"/>
      <c r="F26" s="887">
        <v>0.9</v>
      </c>
      <c r="G26" s="887">
        <v>0.9</v>
      </c>
      <c r="H26" s="887">
        <v>1.4</v>
      </c>
    </row>
    <row r="27" spans="1:8" ht="14.25" thickBot="1" x14ac:dyDescent="0.3">
      <c r="A27" s="679" t="s">
        <v>1190</v>
      </c>
      <c r="B27" s="903">
        <v>-1.3</v>
      </c>
      <c r="C27" s="903">
        <v>-5.5</v>
      </c>
      <c r="D27" s="903">
        <v>-6.2</v>
      </c>
      <c r="E27" s="903">
        <v>-5.0999999999999996</v>
      </c>
      <c r="F27" s="887">
        <v>-2.4</v>
      </c>
      <c r="G27" s="887">
        <v>-2.2999999999999998</v>
      </c>
      <c r="H27" s="887">
        <v>-2</v>
      </c>
    </row>
    <row r="28" spans="1:8" ht="14.25" thickBot="1" x14ac:dyDescent="0.3">
      <c r="A28" s="680" t="s">
        <v>1191</v>
      </c>
      <c r="B28" s="903">
        <v>-1.3</v>
      </c>
      <c r="C28" s="903">
        <v>-5.5</v>
      </c>
      <c r="D28" s="903">
        <v>-6.2</v>
      </c>
      <c r="E28" s="903">
        <v>-5.0999999999999996</v>
      </c>
      <c r="F28" s="887">
        <v>-3.3</v>
      </c>
      <c r="G28" s="887">
        <v>-3.2</v>
      </c>
      <c r="H28" s="887">
        <v>-3.5</v>
      </c>
    </row>
    <row r="29" spans="1:8" x14ac:dyDescent="0.25">
      <c r="A29" s="54"/>
      <c r="B29" s="54"/>
      <c r="C29" s="54"/>
      <c r="D29" s="54"/>
      <c r="E29" s="54"/>
      <c r="F29" s="54"/>
      <c r="G29" s="54"/>
    </row>
    <row r="30" spans="1:8" x14ac:dyDescent="0.25">
      <c r="A30" s="54"/>
      <c r="B30" s="54"/>
      <c r="C30" s="54"/>
      <c r="D30" s="54"/>
      <c r="E30" s="54"/>
      <c r="F30" s="54"/>
      <c r="G30" s="54"/>
      <c r="H30" s="376" t="s">
        <v>8</v>
      </c>
    </row>
    <row r="34" spans="1:8" ht="14.25" thickBot="1" x14ac:dyDescent="0.3">
      <c r="A34" s="1116" t="s">
        <v>1197</v>
      </c>
      <c r="B34" s="1116"/>
      <c r="C34" s="1116"/>
      <c r="D34" s="1116"/>
      <c r="E34" s="1116"/>
      <c r="F34" s="1116"/>
      <c r="G34" s="1116"/>
      <c r="H34" s="1116"/>
    </row>
    <row r="35" spans="1:8" ht="16.5" x14ac:dyDescent="0.25">
      <c r="A35" s="684"/>
      <c r="B35" s="681"/>
      <c r="C35" s="682"/>
      <c r="D35" s="673"/>
      <c r="E35" s="681" t="s">
        <v>1195</v>
      </c>
      <c r="F35" s="1117" t="s">
        <v>1196</v>
      </c>
      <c r="G35" s="1118"/>
      <c r="H35" s="1118"/>
    </row>
    <row r="36" spans="1:8" ht="17.25" thickBot="1" x14ac:dyDescent="0.3">
      <c r="A36" s="683"/>
      <c r="B36" s="667">
        <v>2019</v>
      </c>
      <c r="C36" s="668">
        <v>2020</v>
      </c>
      <c r="D36" s="669">
        <v>2021</v>
      </c>
      <c r="E36" s="667">
        <v>2022</v>
      </c>
      <c r="F36" s="669">
        <v>2023</v>
      </c>
      <c r="G36" s="669">
        <v>2024</v>
      </c>
      <c r="H36" s="669">
        <v>2025</v>
      </c>
    </row>
    <row r="37" spans="1:8" x14ac:dyDescent="0.25">
      <c r="A37" s="670" t="s">
        <v>449</v>
      </c>
      <c r="B37" s="888">
        <v>39.4</v>
      </c>
      <c r="C37" s="889">
        <v>39.9</v>
      </c>
      <c r="D37" s="890">
        <v>40.700000000000003</v>
      </c>
      <c r="E37" s="891">
        <v>40.200000000000003</v>
      </c>
      <c r="F37" s="890">
        <v>40.799999999999997</v>
      </c>
      <c r="G37" s="890">
        <v>38.700000000000003</v>
      </c>
      <c r="H37" s="890">
        <v>38.299999999999997</v>
      </c>
    </row>
    <row r="38" spans="1:8" x14ac:dyDescent="0.25">
      <c r="A38" s="671" t="s">
        <v>215</v>
      </c>
      <c r="B38" s="892">
        <v>19.3</v>
      </c>
      <c r="C38" s="893">
        <v>19.399999999999999</v>
      </c>
      <c r="D38" s="894">
        <v>19.7</v>
      </c>
      <c r="E38" s="895">
        <v>19.399999999999999</v>
      </c>
      <c r="F38" s="894">
        <v>19.100000000000001</v>
      </c>
      <c r="G38" s="894">
        <v>18.8</v>
      </c>
      <c r="H38" s="894">
        <v>18.5</v>
      </c>
    </row>
    <row r="39" spans="1:8" x14ac:dyDescent="0.25">
      <c r="A39" s="671" t="s">
        <v>450</v>
      </c>
      <c r="B39" s="892">
        <v>15.3</v>
      </c>
      <c r="C39" s="893">
        <v>15.7</v>
      </c>
      <c r="D39" s="894">
        <v>16.100000000000001</v>
      </c>
      <c r="E39" s="895">
        <v>15.3</v>
      </c>
      <c r="F39" s="894">
        <v>14.9</v>
      </c>
      <c r="G39" s="894">
        <v>14.9</v>
      </c>
      <c r="H39" s="894">
        <v>14.9</v>
      </c>
    </row>
    <row r="40" spans="1:8" x14ac:dyDescent="0.25">
      <c r="A40" s="671" t="s">
        <v>216</v>
      </c>
      <c r="B40" s="892">
        <v>3.3</v>
      </c>
      <c r="C40" s="893">
        <v>3.1</v>
      </c>
      <c r="D40" s="894">
        <v>3.3</v>
      </c>
      <c r="E40" s="895">
        <v>2.8</v>
      </c>
      <c r="F40" s="894">
        <v>2.7</v>
      </c>
      <c r="G40" s="894">
        <v>2.6</v>
      </c>
      <c r="H40" s="894">
        <v>2.5</v>
      </c>
    </row>
    <row r="41" spans="1:8" x14ac:dyDescent="0.25">
      <c r="A41" s="671" t="s">
        <v>217</v>
      </c>
      <c r="B41" s="892">
        <v>1.6</v>
      </c>
      <c r="C41" s="893">
        <v>1.6</v>
      </c>
      <c r="D41" s="894">
        <v>1.6</v>
      </c>
      <c r="E41" s="895">
        <v>2.7</v>
      </c>
      <c r="F41" s="894">
        <v>4.0999999999999996</v>
      </c>
      <c r="G41" s="894">
        <v>2.4</v>
      </c>
      <c r="H41" s="894">
        <v>2.2999999999999998</v>
      </c>
    </row>
    <row r="42" spans="1:8" ht="14.25" thickBot="1" x14ac:dyDescent="0.3">
      <c r="A42" s="674" t="s">
        <v>578</v>
      </c>
      <c r="B42" s="896">
        <v>1</v>
      </c>
      <c r="C42" s="897">
        <v>1.2</v>
      </c>
      <c r="D42" s="898">
        <v>1.2</v>
      </c>
      <c r="E42" s="896">
        <v>2.1</v>
      </c>
      <c r="F42" s="898">
        <v>3.6</v>
      </c>
      <c r="G42" s="898">
        <v>1.9</v>
      </c>
      <c r="H42" s="898">
        <v>1.9</v>
      </c>
    </row>
    <row r="43" spans="1:8" x14ac:dyDescent="0.25">
      <c r="A43" s="676" t="s">
        <v>194</v>
      </c>
      <c r="B43" s="899">
        <v>40.700000000000003</v>
      </c>
      <c r="C43" s="900">
        <v>45.3</v>
      </c>
      <c r="D43" s="901">
        <v>46.8</v>
      </c>
      <c r="E43" s="899">
        <v>45.3</v>
      </c>
      <c r="F43" s="901">
        <v>44.1</v>
      </c>
      <c r="G43" s="901">
        <v>41.9</v>
      </c>
      <c r="H43" s="901">
        <v>41.8</v>
      </c>
    </row>
    <row r="44" spans="1:8" x14ac:dyDescent="0.25">
      <c r="A44" s="676" t="s">
        <v>162</v>
      </c>
      <c r="B44" s="892">
        <v>36.700000000000003</v>
      </c>
      <c r="C44" s="893">
        <v>41</v>
      </c>
      <c r="D44" s="902">
        <v>43.3</v>
      </c>
      <c r="E44" s="892">
        <v>39.799999999999997</v>
      </c>
      <c r="F44" s="902">
        <v>39.1</v>
      </c>
      <c r="G44" s="902">
        <v>37.4</v>
      </c>
      <c r="H44" s="902">
        <v>37.200000000000003</v>
      </c>
    </row>
    <row r="45" spans="1:8" x14ac:dyDescent="0.25">
      <c r="A45" s="677" t="s">
        <v>1192</v>
      </c>
      <c r="B45" s="892">
        <v>10.199999999999999</v>
      </c>
      <c r="C45" s="893">
        <v>11.4</v>
      </c>
      <c r="D45" s="902">
        <v>11.6</v>
      </c>
      <c r="E45" s="892">
        <v>10.4</v>
      </c>
      <c r="F45" s="902">
        <v>9.6999999999999993</v>
      </c>
      <c r="G45" s="902">
        <v>9.6</v>
      </c>
      <c r="H45" s="902">
        <v>9.4</v>
      </c>
    </row>
    <row r="46" spans="1:8" x14ac:dyDescent="0.25">
      <c r="A46" s="677" t="s">
        <v>163</v>
      </c>
      <c r="B46" s="892">
        <v>5.5</v>
      </c>
      <c r="C46" s="893">
        <v>5.7</v>
      </c>
      <c r="D46" s="902">
        <v>6</v>
      </c>
      <c r="E46" s="892">
        <v>7</v>
      </c>
      <c r="F46" s="902">
        <v>7.9</v>
      </c>
      <c r="G46" s="902">
        <v>6.4</v>
      </c>
      <c r="H46" s="902">
        <v>6.5</v>
      </c>
    </row>
    <row r="47" spans="1:8" x14ac:dyDescent="0.25">
      <c r="A47" s="677" t="s">
        <v>1193</v>
      </c>
      <c r="B47" s="892">
        <v>1</v>
      </c>
      <c r="C47" s="893">
        <v>1.3</v>
      </c>
      <c r="D47" s="902">
        <v>1.4</v>
      </c>
      <c r="E47" s="892">
        <v>1.1000000000000001</v>
      </c>
      <c r="F47" s="902">
        <v>0.8</v>
      </c>
      <c r="G47" s="902">
        <v>0.7</v>
      </c>
      <c r="H47" s="902">
        <v>0.7</v>
      </c>
    </row>
    <row r="48" spans="1:8" x14ac:dyDescent="0.25">
      <c r="A48" s="677" t="s">
        <v>164</v>
      </c>
      <c r="B48" s="892">
        <v>1.2</v>
      </c>
      <c r="C48" s="893">
        <v>1.2</v>
      </c>
      <c r="D48" s="902">
        <v>1.1000000000000001</v>
      </c>
      <c r="E48" s="892">
        <v>0.8</v>
      </c>
      <c r="F48" s="902">
        <v>0.8</v>
      </c>
      <c r="G48" s="902">
        <v>0.9</v>
      </c>
      <c r="H48" s="902">
        <v>1</v>
      </c>
    </row>
    <row r="49" spans="1:8" x14ac:dyDescent="0.25">
      <c r="A49" s="677" t="s">
        <v>165</v>
      </c>
      <c r="B49" s="892">
        <v>16.7</v>
      </c>
      <c r="C49" s="893">
        <v>18.2</v>
      </c>
      <c r="D49" s="902">
        <v>18.899999999999999</v>
      </c>
      <c r="E49" s="892">
        <v>17.899999999999999</v>
      </c>
      <c r="F49" s="902">
        <v>17</v>
      </c>
      <c r="G49" s="902">
        <v>17.399999999999999</v>
      </c>
      <c r="H49" s="902">
        <v>17.3</v>
      </c>
    </row>
    <row r="50" spans="1:8" x14ac:dyDescent="0.25">
      <c r="A50" s="677" t="s">
        <v>166</v>
      </c>
      <c r="B50" s="892">
        <v>13.4</v>
      </c>
      <c r="C50" s="893">
        <v>14.9</v>
      </c>
      <c r="D50" s="902">
        <v>15.4</v>
      </c>
      <c r="E50" s="892">
        <v>14.3</v>
      </c>
      <c r="F50" s="902">
        <v>13.7</v>
      </c>
      <c r="G50" s="902">
        <v>14.1</v>
      </c>
      <c r="H50" s="902">
        <v>14</v>
      </c>
    </row>
    <row r="51" spans="1:8" x14ac:dyDescent="0.25">
      <c r="A51" s="677" t="s">
        <v>167</v>
      </c>
      <c r="B51" s="892">
        <v>3.3</v>
      </c>
      <c r="C51" s="893">
        <v>3.3</v>
      </c>
      <c r="D51" s="902">
        <v>3.5</v>
      </c>
      <c r="E51" s="892">
        <v>3.5</v>
      </c>
      <c r="F51" s="902">
        <v>3.3</v>
      </c>
      <c r="G51" s="902">
        <v>3.3</v>
      </c>
      <c r="H51" s="902">
        <v>3.3</v>
      </c>
    </row>
    <row r="52" spans="1:8" x14ac:dyDescent="0.25">
      <c r="A52" s="677" t="s">
        <v>168</v>
      </c>
      <c r="B52" s="892">
        <v>1.8</v>
      </c>
      <c r="C52" s="893">
        <v>3</v>
      </c>
      <c r="D52" s="902">
        <v>4.0999999999999996</v>
      </c>
      <c r="E52" s="892">
        <v>2.4</v>
      </c>
      <c r="F52" s="902">
        <v>2.8</v>
      </c>
      <c r="G52" s="902">
        <v>2.2999999999999998</v>
      </c>
      <c r="H52" s="902">
        <v>2.2999999999999998</v>
      </c>
    </row>
    <row r="53" spans="1:8" ht="14.25" thickBot="1" x14ac:dyDescent="0.3">
      <c r="A53" s="678" t="s">
        <v>169</v>
      </c>
      <c r="B53" s="896">
        <v>4</v>
      </c>
      <c r="C53" s="897">
        <v>4.3</v>
      </c>
      <c r="D53" s="898">
        <v>3.5</v>
      </c>
      <c r="E53" s="896">
        <v>5.5</v>
      </c>
      <c r="F53" s="898">
        <v>5</v>
      </c>
      <c r="G53" s="898">
        <v>4.5</v>
      </c>
      <c r="H53" s="898">
        <v>4.5</v>
      </c>
    </row>
    <row r="54" spans="1:8" x14ac:dyDescent="0.25">
      <c r="A54" s="677" t="s">
        <v>170</v>
      </c>
      <c r="B54" s="892">
        <v>3.7</v>
      </c>
      <c r="C54" s="893">
        <v>3.6</v>
      </c>
      <c r="D54" s="902">
        <v>3.2</v>
      </c>
      <c r="E54" s="892">
        <v>4.8</v>
      </c>
      <c r="F54" s="902">
        <v>4.5999999999999996</v>
      </c>
      <c r="G54" s="902">
        <v>4.3</v>
      </c>
      <c r="H54" s="902">
        <v>4.3</v>
      </c>
    </row>
    <row r="55" spans="1:8" x14ac:dyDescent="0.25">
      <c r="A55" s="677" t="s">
        <v>171</v>
      </c>
      <c r="B55" s="892">
        <v>3.6</v>
      </c>
      <c r="C55" s="893">
        <v>3.5</v>
      </c>
      <c r="D55" s="902">
        <v>3.2</v>
      </c>
      <c r="E55" s="892">
        <v>4.7</v>
      </c>
      <c r="F55" s="902">
        <v>4.5</v>
      </c>
      <c r="G55" s="902">
        <v>4.2</v>
      </c>
      <c r="H55" s="902">
        <v>4.2</v>
      </c>
    </row>
    <row r="56" spans="1:8" ht="14.25" thickBot="1" x14ac:dyDescent="0.3">
      <c r="A56" s="674" t="s">
        <v>172</v>
      </c>
      <c r="B56" s="896">
        <v>0.4</v>
      </c>
      <c r="C56" s="897">
        <v>0.7</v>
      </c>
      <c r="D56" s="898">
        <v>0.3</v>
      </c>
      <c r="E56" s="896">
        <v>0.7</v>
      </c>
      <c r="F56" s="898">
        <v>0.3</v>
      </c>
      <c r="G56" s="898">
        <v>0.2</v>
      </c>
      <c r="H56" s="898">
        <v>0.2</v>
      </c>
    </row>
    <row r="57" spans="1:8" ht="14.25" thickBot="1" x14ac:dyDescent="0.3">
      <c r="A57" s="676" t="s">
        <v>1194</v>
      </c>
      <c r="B57" s="896"/>
      <c r="C57" s="897"/>
      <c r="D57" s="903"/>
      <c r="E57" s="903"/>
      <c r="F57" s="887">
        <v>0.9</v>
      </c>
      <c r="G57" s="887">
        <v>0.9</v>
      </c>
      <c r="H57" s="887">
        <v>1.4</v>
      </c>
    </row>
    <row r="58" spans="1:8" ht="14.25" thickBot="1" x14ac:dyDescent="0.3">
      <c r="A58" s="679" t="s">
        <v>576</v>
      </c>
      <c r="B58" s="903">
        <v>-1.3</v>
      </c>
      <c r="C58" s="903">
        <v>-5.5</v>
      </c>
      <c r="D58" s="903">
        <v>-6.2</v>
      </c>
      <c r="E58" s="903">
        <v>-5.0999999999999996</v>
      </c>
      <c r="F58" s="887">
        <v>-2.4</v>
      </c>
      <c r="G58" s="887">
        <v>-2.2999999999999998</v>
      </c>
      <c r="H58" s="887">
        <v>-2</v>
      </c>
    </row>
    <row r="59" spans="1:8" ht="14.25" thickBot="1" x14ac:dyDescent="0.3">
      <c r="A59" s="680" t="s">
        <v>577</v>
      </c>
      <c r="B59" s="903">
        <v>-1.3</v>
      </c>
      <c r="C59" s="903">
        <v>-5.5</v>
      </c>
      <c r="D59" s="903">
        <v>-6.2</v>
      </c>
      <c r="E59" s="903">
        <v>-5.0999999999999996</v>
      </c>
      <c r="F59" s="887">
        <v>-3.3</v>
      </c>
      <c r="G59" s="887">
        <v>-3.2</v>
      </c>
      <c r="H59" s="887">
        <v>-3.5</v>
      </c>
    </row>
    <row r="60" spans="1:8" x14ac:dyDescent="0.25">
      <c r="A60" s="54"/>
      <c r="B60" s="54"/>
      <c r="C60" s="54"/>
      <c r="D60" s="54"/>
      <c r="E60" s="54"/>
      <c r="F60" s="54"/>
      <c r="G60" s="54"/>
    </row>
    <row r="61" spans="1:8" x14ac:dyDescent="0.25">
      <c r="A61" s="54"/>
      <c r="B61" s="54"/>
      <c r="C61" s="54"/>
      <c r="D61" s="54"/>
      <c r="E61" s="54"/>
      <c r="F61" s="54"/>
      <c r="G61" s="54"/>
      <c r="H61" s="376" t="s">
        <v>105</v>
      </c>
    </row>
  </sheetData>
  <mergeCells count="4">
    <mergeCell ref="A3:H3"/>
    <mergeCell ref="F4:H4"/>
    <mergeCell ref="F35:H35"/>
    <mergeCell ref="A34:H34"/>
  </mergeCells>
  <pageMargins left="0.7" right="0.7" top="0.75" bottom="0.75" header="0.3" footer="0.3"/>
  <pageSetup paperSize="9" orientation="portrait"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T59"/>
  <sheetViews>
    <sheetView showGridLines="0" zoomScale="80" zoomScaleNormal="80" workbookViewId="0"/>
  </sheetViews>
  <sheetFormatPr defaultColWidth="9.140625" defaultRowHeight="13.5" x14ac:dyDescent="0.25"/>
  <cols>
    <col min="1" max="1" width="26" style="14" customWidth="1"/>
    <col min="2" max="19" width="9.140625" style="14"/>
    <col min="20" max="20" width="17.85546875" style="14" bestFit="1" customWidth="1"/>
    <col min="21" max="16384" width="9.140625" style="14"/>
  </cols>
  <sheetData>
    <row r="3" spans="1:13" x14ac:dyDescent="0.25">
      <c r="A3" s="685" t="s">
        <v>1204</v>
      </c>
      <c r="B3" s="54"/>
      <c r="C3" s="54"/>
      <c r="D3" s="54"/>
      <c r="E3" s="54"/>
      <c r="F3" s="54"/>
      <c r="G3" s="54"/>
      <c r="H3" s="54"/>
      <c r="I3" s="54"/>
      <c r="J3" s="54"/>
      <c r="K3" s="54"/>
      <c r="L3" s="54"/>
      <c r="M3" s="54"/>
    </row>
    <row r="23" spans="1:20" x14ac:dyDescent="0.25">
      <c r="B23" s="32"/>
      <c r="C23" s="32"/>
      <c r="D23" s="32"/>
      <c r="E23" s="32"/>
      <c r="F23" s="32"/>
      <c r="G23" s="32"/>
      <c r="H23" s="32"/>
      <c r="I23" s="32"/>
      <c r="J23" s="32"/>
      <c r="K23" s="32"/>
      <c r="L23" s="32"/>
      <c r="M23" s="32"/>
    </row>
    <row r="24" spans="1:20" x14ac:dyDescent="0.25">
      <c r="A24" s="1119" t="s">
        <v>1209</v>
      </c>
      <c r="B24" s="1119"/>
      <c r="C24" s="1119"/>
      <c r="D24" s="1119"/>
      <c r="E24" s="1119"/>
      <c r="F24" s="1119"/>
      <c r="G24" s="376" t="s">
        <v>8</v>
      </c>
      <c r="H24" s="32"/>
      <c r="I24" s="32"/>
      <c r="J24" s="32"/>
      <c r="K24" s="32"/>
      <c r="L24" s="32"/>
      <c r="M24" s="32"/>
    </row>
    <row r="25" spans="1:20" x14ac:dyDescent="0.25">
      <c r="A25" s="1119"/>
      <c r="B25" s="1119"/>
      <c r="C25" s="1119"/>
      <c r="D25" s="1119"/>
      <c r="E25" s="1119"/>
      <c r="F25" s="1119"/>
      <c r="G25" s="32"/>
      <c r="H25" s="32"/>
      <c r="I25" s="32"/>
      <c r="J25" s="32"/>
      <c r="K25" s="32"/>
      <c r="L25" s="32"/>
      <c r="M25" s="32"/>
    </row>
    <row r="26" spans="1:20" x14ac:dyDescent="0.25">
      <c r="A26" s="53"/>
      <c r="B26" s="52">
        <v>2008</v>
      </c>
      <c r="C26" s="52">
        <v>2009</v>
      </c>
      <c r="D26" s="52">
        <v>2010</v>
      </c>
      <c r="E26" s="52">
        <v>2011</v>
      </c>
      <c r="F26" s="52">
        <v>2012</v>
      </c>
      <c r="G26" s="52">
        <v>2013</v>
      </c>
      <c r="H26" s="52">
        <v>2014</v>
      </c>
      <c r="I26" s="52">
        <v>2015</v>
      </c>
      <c r="J26" s="52">
        <v>2016</v>
      </c>
      <c r="K26" s="52">
        <v>2017</v>
      </c>
      <c r="L26" s="52">
        <v>2018</v>
      </c>
      <c r="M26" s="52">
        <v>2019</v>
      </c>
      <c r="N26" s="52">
        <v>2020</v>
      </c>
      <c r="O26" s="52">
        <v>2021</v>
      </c>
      <c r="P26" s="52">
        <v>2022</v>
      </c>
      <c r="Q26" s="52">
        <v>2023</v>
      </c>
      <c r="R26" s="52">
        <v>2024</v>
      </c>
      <c r="S26" s="52">
        <v>2025</v>
      </c>
    </row>
    <row r="27" spans="1:20" x14ac:dyDescent="0.25">
      <c r="A27" s="14" t="s">
        <v>454</v>
      </c>
      <c r="B27" s="122">
        <v>28.598844266178187</v>
      </c>
      <c r="C27" s="122">
        <v>36.360888192511553</v>
      </c>
      <c r="D27" s="122">
        <v>41.015691430321638</v>
      </c>
      <c r="E27" s="122">
        <v>43.502305229419441</v>
      </c>
      <c r="F27" s="122">
        <v>51.845561326410049</v>
      </c>
      <c r="G27" s="122">
        <v>54.794008379682587</v>
      </c>
      <c r="H27" s="122">
        <v>53.561788094018638</v>
      </c>
      <c r="I27" s="122">
        <v>51.923690653091235</v>
      </c>
      <c r="J27" s="122">
        <v>52.412725889252222</v>
      </c>
      <c r="K27" s="122">
        <v>51.599917885306233</v>
      </c>
      <c r="L27" s="122">
        <v>49.629580785317003</v>
      </c>
      <c r="M27" s="122">
        <v>48.142494378377911</v>
      </c>
      <c r="N27" s="122">
        <v>59.744350879996823</v>
      </c>
      <c r="O27" s="122">
        <v>63.074366211029421</v>
      </c>
      <c r="P27" s="122">
        <v>61.597419227432063</v>
      </c>
      <c r="Q27" s="122">
        <v>58.019477974885667</v>
      </c>
      <c r="R27" s="122">
        <v>58.167417455327389</v>
      </c>
      <c r="S27" s="122">
        <v>57.279923815567514</v>
      </c>
      <c r="T27" s="14" t="s">
        <v>157</v>
      </c>
    </row>
    <row r="28" spans="1:20" x14ac:dyDescent="0.25">
      <c r="A28" s="14" t="s">
        <v>830</v>
      </c>
      <c r="B28" s="122">
        <v>22.598307807313471</v>
      </c>
      <c r="C28" s="122">
        <v>31.683494130065476</v>
      </c>
      <c r="D28" s="122">
        <v>37.068734443693771</v>
      </c>
      <c r="E28" s="122">
        <v>40.927685019601448</v>
      </c>
      <c r="F28" s="122">
        <v>45.136737716228204</v>
      </c>
      <c r="G28" s="122">
        <v>47.881345190081426</v>
      </c>
      <c r="H28" s="122">
        <v>49.543867162149482</v>
      </c>
      <c r="I28" s="122">
        <v>47.484021642515039</v>
      </c>
      <c r="J28" s="122">
        <v>47.052183451906302</v>
      </c>
      <c r="K28" s="122">
        <v>45.864679034753259</v>
      </c>
      <c r="L28" s="122">
        <v>43.562043692126409</v>
      </c>
      <c r="M28" s="122">
        <v>43.250632365697648</v>
      </c>
      <c r="N28" s="122">
        <v>49.636970882029203</v>
      </c>
      <c r="O28" s="122">
        <v>51.529128021188178</v>
      </c>
      <c r="P28" s="122">
        <v>51.859643664998089</v>
      </c>
      <c r="Q28" s="122">
        <v>50.03204844228609</v>
      </c>
      <c r="R28" s="122">
        <v>50.794619432125963</v>
      </c>
      <c r="S28" s="122">
        <v>51.595390781669536</v>
      </c>
      <c r="T28" s="14" t="s">
        <v>159</v>
      </c>
    </row>
    <row r="29" spans="1:20" x14ac:dyDescent="0.25">
      <c r="A29" s="14" t="s">
        <v>451</v>
      </c>
      <c r="B29" s="122">
        <f>B27-B28</f>
        <v>6.0005364588647154</v>
      </c>
      <c r="C29" s="122">
        <f t="shared" ref="C29:L29" si="0">C27-C28</f>
        <v>4.6773940624460764</v>
      </c>
      <c r="D29" s="122">
        <f t="shared" si="0"/>
        <v>3.9469569866278675</v>
      </c>
      <c r="E29" s="122">
        <f t="shared" si="0"/>
        <v>2.5746202098179936</v>
      </c>
      <c r="F29" s="122">
        <f t="shared" si="0"/>
        <v>6.7088236101818453</v>
      </c>
      <c r="G29" s="122">
        <f t="shared" si="0"/>
        <v>6.9126631896011617</v>
      </c>
      <c r="H29" s="122">
        <f t="shared" si="0"/>
        <v>4.0179209318691562</v>
      </c>
      <c r="I29" s="122">
        <f t="shared" si="0"/>
        <v>4.4396690105761962</v>
      </c>
      <c r="J29" s="122">
        <f t="shared" si="0"/>
        <v>5.3605424373459201</v>
      </c>
      <c r="K29" s="122">
        <f t="shared" si="0"/>
        <v>5.7352388505529746</v>
      </c>
      <c r="L29" s="122">
        <f t="shared" si="0"/>
        <v>6.0675370931905945</v>
      </c>
      <c r="M29" s="122">
        <f>M27-M28</f>
        <v>4.8918620126802637</v>
      </c>
      <c r="N29" s="122">
        <f t="shared" ref="N29:R29" si="1">N27-N28</f>
        <v>10.10737999796762</v>
      </c>
      <c r="O29" s="122">
        <f t="shared" si="1"/>
        <v>11.545238189841243</v>
      </c>
      <c r="P29" s="122">
        <f t="shared" si="1"/>
        <v>9.7377755624339741</v>
      </c>
      <c r="Q29" s="122">
        <f t="shared" si="1"/>
        <v>7.9874295325995774</v>
      </c>
      <c r="R29" s="122">
        <f t="shared" si="1"/>
        <v>7.3727980232014261</v>
      </c>
      <c r="S29" s="122">
        <f t="shared" ref="S29" si="2">S27-S28</f>
        <v>5.6845330338979778</v>
      </c>
      <c r="T29" s="14" t="s">
        <v>831</v>
      </c>
    </row>
    <row r="30" spans="1:20" x14ac:dyDescent="0.25">
      <c r="A30" s="14" t="s">
        <v>1205</v>
      </c>
      <c r="B30" s="122"/>
      <c r="C30" s="122"/>
      <c r="D30" s="122"/>
      <c r="E30" s="122"/>
      <c r="F30" s="122">
        <f>G30</f>
        <v>60</v>
      </c>
      <c r="G30" s="122">
        <f t="shared" ref="G30:I30" si="3">H30</f>
        <v>60</v>
      </c>
      <c r="H30" s="122">
        <f t="shared" si="3"/>
        <v>60</v>
      </c>
      <c r="I30" s="122">
        <f t="shared" si="3"/>
        <v>60</v>
      </c>
      <c r="J30" s="122">
        <f>K30</f>
        <v>60</v>
      </c>
      <c r="K30" s="122">
        <f>L30+1</f>
        <v>60</v>
      </c>
      <c r="L30" s="122">
        <f>M30+1</f>
        <v>59</v>
      </c>
      <c r="M30" s="122">
        <v>58</v>
      </c>
      <c r="N30" s="122">
        <f>M30-1</f>
        <v>57</v>
      </c>
      <c r="O30" s="122">
        <f t="shared" ref="O30:S30" si="4">N30-1</f>
        <v>56</v>
      </c>
      <c r="P30" s="122">
        <f t="shared" si="4"/>
        <v>55</v>
      </c>
      <c r="Q30" s="122">
        <f t="shared" si="4"/>
        <v>54</v>
      </c>
      <c r="R30" s="122">
        <f t="shared" si="4"/>
        <v>53</v>
      </c>
      <c r="S30" s="122">
        <f t="shared" si="4"/>
        <v>52</v>
      </c>
      <c r="T30" s="14" t="s">
        <v>1206</v>
      </c>
    </row>
    <row r="31" spans="1:20" x14ac:dyDescent="0.25">
      <c r="A31" s="484" t="s">
        <v>1201</v>
      </c>
      <c r="B31" s="122"/>
      <c r="C31" s="122"/>
      <c r="D31" s="122"/>
      <c r="E31" s="122"/>
      <c r="F31" s="122"/>
      <c r="G31" s="122"/>
      <c r="H31" s="122"/>
      <c r="I31" s="122"/>
      <c r="J31" s="122"/>
      <c r="K31" s="122"/>
      <c r="L31" s="122"/>
      <c r="M31" s="122"/>
      <c r="N31" s="122"/>
      <c r="O31" s="122"/>
      <c r="P31" s="122">
        <v>61.597419227432063</v>
      </c>
      <c r="Q31" s="122">
        <v>57.139444386167561</v>
      </c>
      <c r="R31" s="122">
        <v>56.415801774462061</v>
      </c>
      <c r="S31" s="122">
        <v>54.145798426782001</v>
      </c>
      <c r="T31" s="14" t="s">
        <v>1207</v>
      </c>
    </row>
    <row r="32" spans="1:20" x14ac:dyDescent="0.25">
      <c r="A32" s="484" t="s">
        <v>1202</v>
      </c>
      <c r="B32" s="122"/>
      <c r="C32" s="122"/>
      <c r="D32" s="122"/>
      <c r="E32" s="122"/>
      <c r="F32" s="122"/>
      <c r="G32" s="122"/>
      <c r="H32" s="122"/>
      <c r="I32" s="122"/>
      <c r="J32" s="122"/>
      <c r="K32" s="122"/>
      <c r="L32" s="122"/>
      <c r="M32" s="122"/>
      <c r="N32" s="122"/>
      <c r="O32" s="122"/>
      <c r="P32" s="122">
        <v>51.859643664998089</v>
      </c>
      <c r="Q32" s="122">
        <v>49.152014853567977</v>
      </c>
      <c r="R32" s="122">
        <v>49.043003751260642</v>
      </c>
      <c r="S32" s="122">
        <v>48.461265392884023</v>
      </c>
      <c r="T32" s="14" t="s">
        <v>1208</v>
      </c>
    </row>
    <row r="35" spans="1:13" x14ac:dyDescent="0.25">
      <c r="A35" s="119" t="s">
        <v>1203</v>
      </c>
      <c r="B35" s="53"/>
      <c r="C35" s="53"/>
      <c r="D35" s="53"/>
      <c r="E35" s="53"/>
      <c r="F35" s="53"/>
      <c r="G35" s="53"/>
      <c r="H35" s="54"/>
      <c r="I35" s="54"/>
      <c r="J35" s="54"/>
      <c r="K35" s="54"/>
      <c r="L35" s="54"/>
      <c r="M35" s="54"/>
    </row>
    <row r="58" spans="1:7" x14ac:dyDescent="0.25">
      <c r="A58" s="1120" t="s">
        <v>1210</v>
      </c>
      <c r="B58" s="1120"/>
      <c r="C58" s="1120"/>
      <c r="D58" s="1120"/>
      <c r="E58" s="1120"/>
      <c r="F58" s="1120"/>
      <c r="G58" s="376" t="s">
        <v>105</v>
      </c>
    </row>
    <row r="59" spans="1:7" x14ac:dyDescent="0.25">
      <c r="A59" s="1120"/>
      <c r="B59" s="1120"/>
      <c r="C59" s="1120"/>
      <c r="D59" s="1120"/>
      <c r="E59" s="1120"/>
      <c r="F59" s="1120"/>
    </row>
  </sheetData>
  <mergeCells count="2">
    <mergeCell ref="A24:F25"/>
    <mergeCell ref="A58:F59"/>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5">
    <tabColor rgb="FF92D050"/>
  </sheetPr>
  <dimension ref="A2:AH56"/>
  <sheetViews>
    <sheetView showGridLines="0" zoomScale="80" zoomScaleNormal="80" workbookViewId="0"/>
  </sheetViews>
  <sheetFormatPr defaultColWidth="9.140625" defaultRowHeight="13.5" x14ac:dyDescent="0.25"/>
  <cols>
    <col min="1" max="1" width="41.85546875" style="14" bestFit="1" customWidth="1"/>
    <col min="2" max="9" width="9.140625" style="14"/>
    <col min="10" max="10" width="13.42578125" style="14" customWidth="1"/>
    <col min="11" max="11" width="9.140625" style="14"/>
    <col min="12" max="12" width="24" style="14" customWidth="1"/>
    <col min="13" max="17" width="9.140625" style="14"/>
    <col min="18" max="18" width="10.42578125" style="14" customWidth="1"/>
    <col min="19" max="16384" width="9.140625" style="14"/>
  </cols>
  <sheetData>
    <row r="2" spans="1:17" x14ac:dyDescent="0.25">
      <c r="K2" s="54"/>
      <c r="L2" s="54"/>
      <c r="M2" s="54"/>
      <c r="N2" s="54"/>
      <c r="O2" s="54"/>
      <c r="P2" s="54"/>
      <c r="Q2" s="54"/>
    </row>
    <row r="3" spans="1:17" x14ac:dyDescent="0.25">
      <c r="A3" s="685" t="s">
        <v>1211</v>
      </c>
      <c r="B3" s="54"/>
      <c r="C3" s="54"/>
      <c r="D3" s="54"/>
      <c r="E3" s="54"/>
      <c r="K3" s="54"/>
      <c r="L3" s="685" t="s">
        <v>1216</v>
      </c>
      <c r="M3" s="54"/>
      <c r="N3" s="54"/>
      <c r="O3" s="54"/>
      <c r="P3" s="685"/>
      <c r="Q3" s="54"/>
    </row>
    <row r="4" spans="1:17" x14ac:dyDescent="0.25">
      <c r="A4" s="54"/>
      <c r="B4" s="54"/>
      <c r="C4" s="54"/>
      <c r="D4" s="54"/>
      <c r="E4" s="54"/>
      <c r="K4" s="54"/>
      <c r="L4" s="54"/>
      <c r="M4" s="54"/>
      <c r="N4" s="54"/>
      <c r="O4" s="54"/>
      <c r="P4" s="54"/>
      <c r="Q4" s="54"/>
    </row>
    <row r="5" spans="1:17" x14ac:dyDescent="0.25">
      <c r="A5" s="54"/>
      <c r="B5" s="54"/>
      <c r="C5" s="54"/>
      <c r="D5" s="54"/>
      <c r="E5" s="54"/>
      <c r="K5" s="54"/>
      <c r="L5" s="54"/>
      <c r="M5" s="54"/>
      <c r="N5" s="54"/>
      <c r="O5" s="54"/>
      <c r="P5" s="54"/>
      <c r="Q5" s="54"/>
    </row>
    <row r="6" spans="1:17" x14ac:dyDescent="0.25">
      <c r="A6" s="54"/>
      <c r="B6" s="54"/>
      <c r="C6" s="54"/>
      <c r="D6" s="54"/>
      <c r="E6" s="54"/>
      <c r="K6" s="54"/>
      <c r="L6" s="54"/>
      <c r="M6" s="54"/>
      <c r="N6" s="54"/>
      <c r="O6" s="54"/>
      <c r="P6" s="54"/>
      <c r="Q6" s="54"/>
    </row>
    <row r="7" spans="1:17" x14ac:dyDescent="0.25">
      <c r="A7" s="54"/>
      <c r="B7" s="54"/>
      <c r="C7" s="54"/>
      <c r="D7" s="54"/>
      <c r="E7" s="54"/>
      <c r="K7" s="54"/>
      <c r="L7" s="54"/>
      <c r="M7" s="54"/>
      <c r="N7" s="54"/>
      <c r="O7" s="54"/>
      <c r="P7" s="54"/>
      <c r="Q7" s="54"/>
    </row>
    <row r="8" spans="1:17" x14ac:dyDescent="0.25">
      <c r="A8" s="54"/>
      <c r="B8" s="54"/>
      <c r="C8" s="54"/>
      <c r="D8" s="54"/>
      <c r="E8" s="54"/>
      <c r="K8" s="54"/>
      <c r="L8" s="54"/>
      <c r="M8" s="54"/>
      <c r="N8" s="54"/>
      <c r="O8" s="54"/>
      <c r="P8" s="54"/>
      <c r="Q8" s="54"/>
    </row>
    <row r="9" spans="1:17" x14ac:dyDescent="0.25">
      <c r="A9" s="54"/>
      <c r="B9" s="54"/>
      <c r="C9" s="54"/>
      <c r="D9" s="54"/>
      <c r="E9" s="54"/>
      <c r="K9" s="54"/>
      <c r="L9" s="54"/>
      <c r="M9" s="54"/>
      <c r="N9" s="54"/>
      <c r="O9" s="54"/>
      <c r="P9" s="54"/>
      <c r="Q9" s="54"/>
    </row>
    <row r="10" spans="1:17" x14ac:dyDescent="0.25">
      <c r="A10" s="54"/>
      <c r="B10" s="54"/>
      <c r="C10" s="54"/>
      <c r="D10" s="54"/>
      <c r="E10" s="54"/>
      <c r="K10" s="54"/>
      <c r="L10" s="54"/>
      <c r="M10" s="54"/>
      <c r="N10" s="54"/>
      <c r="O10" s="54"/>
      <c r="P10" s="54"/>
      <c r="Q10" s="54"/>
    </row>
    <row r="11" spans="1:17" x14ac:dyDescent="0.25">
      <c r="A11" s="54"/>
      <c r="B11" s="54"/>
      <c r="C11" s="54"/>
      <c r="D11" s="54"/>
      <c r="E11" s="54"/>
      <c r="K11" s="54"/>
      <c r="L11" s="54"/>
      <c r="M11" s="54"/>
      <c r="N11" s="54"/>
      <c r="O11" s="54"/>
      <c r="P11" s="54"/>
      <c r="Q11" s="54"/>
    </row>
    <row r="12" spans="1:17" x14ac:dyDescent="0.25">
      <c r="A12" s="54"/>
      <c r="B12" s="54"/>
      <c r="C12" s="54"/>
      <c r="D12" s="54"/>
      <c r="E12" s="54"/>
      <c r="K12" s="54"/>
      <c r="L12" s="54"/>
      <c r="M12" s="54"/>
      <c r="N12" s="54"/>
      <c r="O12" s="54"/>
      <c r="P12" s="54"/>
      <c r="Q12" s="54"/>
    </row>
    <row r="13" spans="1:17" x14ac:dyDescent="0.25">
      <c r="A13" s="54"/>
      <c r="B13" s="54"/>
      <c r="C13" s="54"/>
      <c r="D13" s="54"/>
      <c r="E13" s="54"/>
      <c r="K13" s="54"/>
      <c r="L13" s="54"/>
      <c r="M13" s="54"/>
      <c r="N13" s="54"/>
      <c r="O13" s="54"/>
      <c r="P13" s="54"/>
      <c r="Q13" s="54"/>
    </row>
    <row r="14" spans="1:17" x14ac:dyDescent="0.25">
      <c r="A14" s="54"/>
      <c r="B14" s="54"/>
      <c r="C14" s="54"/>
      <c r="D14" s="54"/>
      <c r="E14" s="54"/>
      <c r="K14" s="54"/>
      <c r="L14" s="54"/>
      <c r="M14" s="54"/>
      <c r="N14" s="54"/>
      <c r="O14" s="54"/>
      <c r="P14" s="54"/>
      <c r="Q14" s="54"/>
    </row>
    <row r="15" spans="1:17" x14ac:dyDescent="0.25">
      <c r="A15" s="54"/>
      <c r="B15" s="54"/>
      <c r="C15" s="54"/>
      <c r="D15" s="54"/>
      <c r="E15" s="54"/>
      <c r="K15" s="54"/>
      <c r="L15" s="54"/>
      <c r="M15" s="54"/>
      <c r="N15" s="54"/>
      <c r="O15" s="54"/>
      <c r="P15" s="54"/>
      <c r="Q15" s="54"/>
    </row>
    <row r="16" spans="1:17" x14ac:dyDescent="0.25">
      <c r="A16" s="54"/>
      <c r="B16" s="54"/>
      <c r="C16" s="54"/>
      <c r="D16" s="54"/>
      <c r="E16" s="54"/>
      <c r="K16" s="54"/>
      <c r="L16" s="54"/>
      <c r="M16" s="54"/>
      <c r="N16" s="54"/>
      <c r="O16" s="54"/>
      <c r="P16" s="54"/>
      <c r="Q16" s="54"/>
    </row>
    <row r="17" spans="1:34" x14ac:dyDescent="0.25">
      <c r="A17" s="54"/>
      <c r="B17" s="54"/>
      <c r="C17" s="54"/>
      <c r="D17" s="54"/>
      <c r="E17" s="54"/>
      <c r="K17" s="54"/>
      <c r="L17" s="54"/>
      <c r="M17" s="54"/>
      <c r="N17" s="54"/>
      <c r="O17" s="54"/>
      <c r="P17" s="54"/>
      <c r="Q17" s="54"/>
    </row>
    <row r="19" spans="1:34" x14ac:dyDescent="0.25">
      <c r="P19" s="376" t="s">
        <v>8</v>
      </c>
      <c r="R19" s="54"/>
    </row>
    <row r="20" spans="1:34" ht="15.75" customHeight="1" thickBot="1" x14ac:dyDescent="0.3">
      <c r="A20" s="618"/>
      <c r="B20" s="687" t="s">
        <v>8</v>
      </c>
      <c r="C20" s="618"/>
      <c r="D20" s="618"/>
      <c r="E20" s="618"/>
      <c r="F20" s="618"/>
      <c r="G20" s="618"/>
      <c r="H20" s="147"/>
      <c r="L20" s="1076"/>
      <c r="M20" s="1076"/>
      <c r="N20" s="1076"/>
      <c r="O20" s="1076"/>
      <c r="P20" s="1076"/>
      <c r="Q20" s="1076"/>
      <c r="R20" s="147"/>
    </row>
    <row r="21" spans="1:34" ht="14.25" thickBot="1" x14ac:dyDescent="0.3">
      <c r="A21" s="484"/>
      <c r="B21" s="485" t="s">
        <v>1200</v>
      </c>
      <c r="C21" s="485">
        <v>2020</v>
      </c>
      <c r="D21" s="485">
        <v>2021</v>
      </c>
      <c r="E21" s="485">
        <v>2022</v>
      </c>
      <c r="F21" s="485">
        <v>2023</v>
      </c>
      <c r="G21" s="485">
        <v>2024</v>
      </c>
      <c r="H21" s="686">
        <v>2025</v>
      </c>
      <c r="L21" s="10"/>
      <c r="M21" s="7">
        <v>2020</v>
      </c>
      <c r="N21" s="7">
        <v>2021</v>
      </c>
      <c r="O21" s="7">
        <v>2022</v>
      </c>
      <c r="P21" s="7">
        <v>2023</v>
      </c>
      <c r="Q21" s="7">
        <v>2024</v>
      </c>
      <c r="R21" s="7">
        <v>2025</v>
      </c>
      <c r="S21" s="7">
        <v>2026</v>
      </c>
      <c r="T21" s="7">
        <v>2027</v>
      </c>
      <c r="U21" s="7">
        <v>2028</v>
      </c>
      <c r="V21" s="7">
        <v>2029</v>
      </c>
      <c r="W21" s="7">
        <v>2030</v>
      </c>
      <c r="X21" s="7">
        <v>2031</v>
      </c>
      <c r="Y21" s="7">
        <v>2032</v>
      </c>
      <c r="Z21" s="7">
        <v>2033</v>
      </c>
      <c r="AA21" s="7">
        <v>2034</v>
      </c>
      <c r="AB21" s="7">
        <v>2035</v>
      </c>
      <c r="AC21" s="7">
        <v>2036</v>
      </c>
      <c r="AD21" s="7">
        <v>2037</v>
      </c>
      <c r="AE21" s="7">
        <v>2038</v>
      </c>
      <c r="AF21" s="7">
        <v>2039</v>
      </c>
      <c r="AG21" s="7">
        <v>2040</v>
      </c>
    </row>
    <row r="22" spans="1:34" x14ac:dyDescent="0.25">
      <c r="A22" s="484" t="s">
        <v>821</v>
      </c>
      <c r="B22" s="486">
        <v>1.1781606185866358</v>
      </c>
      <c r="C22" s="486">
        <v>11.601856501618911</v>
      </c>
      <c r="D22" s="486">
        <v>3.3300153310325982</v>
      </c>
      <c r="E22" s="486">
        <v>-1.4769469835973581</v>
      </c>
      <c r="F22" s="486">
        <v>-3.5779412525463954</v>
      </c>
      <c r="G22" s="486">
        <v>0.14793948044172112</v>
      </c>
      <c r="H22" s="486">
        <v>-0.8874936397598745</v>
      </c>
      <c r="I22" s="14" t="s">
        <v>180</v>
      </c>
      <c r="L22" s="379" t="s">
        <v>1217</v>
      </c>
      <c r="M22" s="382">
        <v>59.744350879996823</v>
      </c>
      <c r="N22" s="382">
        <v>63.074366211029421</v>
      </c>
      <c r="O22" s="382">
        <v>61.597419227432063</v>
      </c>
      <c r="P22" s="382">
        <v>58.001633142084728</v>
      </c>
      <c r="Q22" s="382">
        <v>58.95520262108186</v>
      </c>
      <c r="R22" s="382">
        <v>59.31493096432262</v>
      </c>
      <c r="S22" s="382">
        <v>60.458762202892927</v>
      </c>
      <c r="T22" s="382">
        <v>64.101886519660397</v>
      </c>
      <c r="U22" s="382">
        <v>67.737777896630959</v>
      </c>
      <c r="V22" s="382">
        <v>70.594431488963551</v>
      </c>
      <c r="W22" s="382">
        <v>71.972287049543183</v>
      </c>
      <c r="X22" s="382">
        <v>74.781616524902603</v>
      </c>
      <c r="Y22" s="382">
        <v>77.711149378363601</v>
      </c>
      <c r="Z22" s="382">
        <v>80.765707829851536</v>
      </c>
      <c r="AA22" s="382">
        <v>83.935071001856883</v>
      </c>
      <c r="AB22" s="382">
        <v>87.288189829543185</v>
      </c>
      <c r="AC22" s="382">
        <v>90.851719484870131</v>
      </c>
      <c r="AD22" s="382">
        <v>94.659458444353419</v>
      </c>
      <c r="AE22" s="382">
        <v>98.688950343086816</v>
      </c>
      <c r="AF22" s="382">
        <v>102.92516072002232</v>
      </c>
      <c r="AG22" s="382">
        <v>107.33621636329234</v>
      </c>
      <c r="AH22" s="14" t="s">
        <v>1219</v>
      </c>
    </row>
    <row r="23" spans="1:34" x14ac:dyDescent="0.25">
      <c r="A23" s="484" t="s">
        <v>67</v>
      </c>
      <c r="B23" s="486">
        <v>1.4800314161367816</v>
      </c>
      <c r="C23" s="486">
        <v>4.2681373620613519</v>
      </c>
      <c r="D23" s="486">
        <v>5.0354743203761352</v>
      </c>
      <c r="E23" s="486">
        <v>4.2215778490997344</v>
      </c>
      <c r="F23" s="486">
        <v>2.4618491394707229</v>
      </c>
      <c r="G23" s="486">
        <v>2.3084568164932482</v>
      </c>
      <c r="H23" s="486">
        <v>2.4523625953606545</v>
      </c>
      <c r="I23" s="14" t="s">
        <v>181</v>
      </c>
      <c r="L23" s="379" t="s">
        <v>1218</v>
      </c>
      <c r="M23" s="382">
        <v>59.744350879996823</v>
      </c>
      <c r="N23" s="382">
        <v>63.074366211029421</v>
      </c>
      <c r="O23" s="382">
        <v>61.597419227432063</v>
      </c>
      <c r="P23" s="382">
        <v>57.139444386167561</v>
      </c>
      <c r="Q23" s="382">
        <v>56.415801774462061</v>
      </c>
      <c r="R23" s="382">
        <v>54.145798426782001</v>
      </c>
      <c r="S23" s="382">
        <v>52.944401951879897</v>
      </c>
      <c r="T23" s="382">
        <v>53.519787110408771</v>
      </c>
      <c r="U23" s="382">
        <v>53.43711489510352</v>
      </c>
      <c r="V23" s="382">
        <v>52.070789876548254</v>
      </c>
      <c r="W23" s="382">
        <v>48.858958795017962</v>
      </c>
      <c r="X23" s="382">
        <v>46.745627310768214</v>
      </c>
      <c r="Y23" s="382">
        <v>44.713349153557274</v>
      </c>
      <c r="Z23" s="382">
        <v>42.761303422124655</v>
      </c>
      <c r="AA23" s="382">
        <v>40.889043066628822</v>
      </c>
      <c r="AB23" s="382">
        <v>39.111865431489619</v>
      </c>
      <c r="AC23" s="382">
        <v>37.426617030359772</v>
      </c>
      <c r="AD23" s="382">
        <v>35.830941927820028</v>
      </c>
      <c r="AE23" s="382">
        <v>34.307365327631274</v>
      </c>
      <c r="AF23" s="382">
        <v>32.847033390080639</v>
      </c>
      <c r="AG23" s="382">
        <v>31.44590317756958</v>
      </c>
      <c r="AH23" s="14" t="s">
        <v>1220</v>
      </c>
    </row>
    <row r="24" spans="1:34" x14ac:dyDescent="0.25">
      <c r="A24" s="484" t="s">
        <v>292</v>
      </c>
      <c r="B24" s="486">
        <v>1.598593043481723</v>
      </c>
      <c r="C24" s="486">
        <v>1.200123767294246</v>
      </c>
      <c r="D24" s="486">
        <v>1.1146386261499897</v>
      </c>
      <c r="E24" s="486">
        <v>0.84886678136843297</v>
      </c>
      <c r="F24" s="486">
        <v>0.81643469480127306</v>
      </c>
      <c r="G24" s="486">
        <v>0.92241652541762198</v>
      </c>
      <c r="H24" s="486">
        <v>1.0206996506032655</v>
      </c>
      <c r="I24" s="14" t="s">
        <v>182</v>
      </c>
      <c r="L24" s="379"/>
      <c r="M24" s="382"/>
      <c r="N24" s="382"/>
      <c r="O24" s="382"/>
      <c r="P24" s="382"/>
      <c r="Q24" s="382"/>
      <c r="R24" s="378"/>
    </row>
    <row r="25" spans="1:34" x14ac:dyDescent="0.25">
      <c r="A25" s="484" t="s">
        <v>822</v>
      </c>
      <c r="B25" s="486">
        <v>-0.29406278123741519</v>
      </c>
      <c r="C25" s="486">
        <v>-4.3989279539440318E-2</v>
      </c>
      <c r="D25" s="486">
        <v>-1.9211952195345356</v>
      </c>
      <c r="E25" s="486">
        <v>-0.20697802120043951</v>
      </c>
      <c r="F25" s="486">
        <v>-9.5503828655201572E-2</v>
      </c>
      <c r="G25" s="486">
        <v>-0.4470096444533489</v>
      </c>
      <c r="H25" s="486">
        <v>-0.75114215987626576</v>
      </c>
      <c r="I25" s="14" t="s">
        <v>1215</v>
      </c>
      <c r="L25" s="380"/>
      <c r="M25" s="381"/>
      <c r="N25" s="381"/>
      <c r="O25" s="381"/>
      <c r="P25" s="381"/>
      <c r="Q25" s="381"/>
      <c r="R25" s="13"/>
    </row>
    <row r="26" spans="1:34" x14ac:dyDescent="0.25">
      <c r="A26" s="484" t="s">
        <v>1198</v>
      </c>
      <c r="B26" s="486">
        <v>-1.4024950603441053</v>
      </c>
      <c r="C26" s="486">
        <v>2.2484415859583233</v>
      </c>
      <c r="D26" s="486">
        <v>-1.7921697230222093</v>
      </c>
      <c r="E26" s="486">
        <v>-1.3952295179483545</v>
      </c>
      <c r="F26" s="486">
        <v>-3.2448435608400108</v>
      </c>
      <c r="G26" s="486">
        <v>-1.0379869298585438</v>
      </c>
      <c r="H26" s="486">
        <v>-1.0435405978846179</v>
      </c>
      <c r="I26" s="14" t="s">
        <v>1214</v>
      </c>
      <c r="L26" s="11"/>
      <c r="M26" s="13"/>
      <c r="N26" s="13"/>
      <c r="O26" s="13"/>
      <c r="P26" s="13"/>
      <c r="Q26" s="13"/>
      <c r="R26" s="13"/>
    </row>
    <row r="27" spans="1:34" ht="13.5" customHeight="1" x14ac:dyDescent="0.25">
      <c r="A27" s="484" t="s">
        <v>1199</v>
      </c>
      <c r="B27" s="486">
        <v>-0.38242143378683685</v>
      </c>
      <c r="C27" s="486">
        <v>-1.2190894029832644</v>
      </c>
      <c r="D27" s="486">
        <v>-1.3101600988077504</v>
      </c>
      <c r="E27" s="486">
        <v>-4.1533411680209724</v>
      </c>
      <c r="F27" s="486">
        <v>-2.7063385456119105</v>
      </c>
      <c r="G27" s="486">
        <v>-1.3050535726271149</v>
      </c>
      <c r="H27" s="486">
        <v>-1.1564613275487856</v>
      </c>
      <c r="I27" s="14" t="s">
        <v>1213</v>
      </c>
      <c r="Q27" s="1121"/>
      <c r="R27" s="1121"/>
    </row>
    <row r="28" spans="1:34" x14ac:dyDescent="0.25">
      <c r="A28" s="14" t="s">
        <v>823</v>
      </c>
      <c r="B28" s="486">
        <v>0.17851543433648845</v>
      </c>
      <c r="C28" s="486">
        <v>5.148232468827695</v>
      </c>
      <c r="D28" s="486">
        <v>2.2034274258709687</v>
      </c>
      <c r="E28" s="486">
        <v>-0.79184290689575976</v>
      </c>
      <c r="F28" s="486">
        <v>-0.80953915171126811</v>
      </c>
      <c r="G28" s="486">
        <v>-0.2928837145301415</v>
      </c>
      <c r="H28" s="486">
        <v>-1.4094118004141252</v>
      </c>
      <c r="I28" s="14" t="s">
        <v>832</v>
      </c>
      <c r="L28" s="54"/>
      <c r="M28" s="54"/>
      <c r="N28" s="54"/>
      <c r="O28" s="54"/>
      <c r="P28" s="54"/>
      <c r="Q28" s="54"/>
      <c r="R28" s="54"/>
    </row>
    <row r="29" spans="1:34" x14ac:dyDescent="0.25">
      <c r="L29" s="54"/>
      <c r="M29" s="54"/>
      <c r="N29" s="54"/>
      <c r="O29" s="54"/>
      <c r="P29" s="54"/>
      <c r="Q29" s="54"/>
      <c r="R29" s="54"/>
    </row>
    <row r="30" spans="1:34" x14ac:dyDescent="0.25">
      <c r="L30" s="685" t="s">
        <v>1221</v>
      </c>
      <c r="M30" s="54"/>
      <c r="N30" s="54"/>
      <c r="O30" s="54"/>
      <c r="P30" s="54"/>
      <c r="Q30" s="54"/>
      <c r="R30" s="54"/>
    </row>
    <row r="31" spans="1:34" x14ac:dyDescent="0.25">
      <c r="A31" s="32"/>
      <c r="B31" s="122"/>
      <c r="C31" s="122"/>
      <c r="D31" s="122"/>
      <c r="E31" s="122"/>
      <c r="F31" s="122"/>
      <c r="G31" s="122"/>
      <c r="H31" s="122"/>
      <c r="L31" s="54"/>
      <c r="M31" s="54"/>
      <c r="N31" s="54"/>
      <c r="O31" s="54"/>
      <c r="P31" s="54"/>
      <c r="Q31" s="54"/>
      <c r="R31" s="54"/>
    </row>
    <row r="32" spans="1:34" x14ac:dyDescent="0.25">
      <c r="A32" s="685" t="s">
        <v>1212</v>
      </c>
      <c r="B32" s="54"/>
      <c r="C32" s="54"/>
      <c r="D32" s="54"/>
    </row>
    <row r="33" spans="1:16" x14ac:dyDescent="0.25">
      <c r="A33" s="54"/>
      <c r="B33" s="54"/>
      <c r="C33" s="54"/>
      <c r="D33" s="54"/>
    </row>
    <row r="34" spans="1:16" x14ac:dyDescent="0.25">
      <c r="A34" s="54"/>
      <c r="B34" s="54"/>
      <c r="C34" s="54"/>
      <c r="D34" s="54"/>
    </row>
    <row r="35" spans="1:16" x14ac:dyDescent="0.25">
      <c r="A35" s="54"/>
      <c r="B35" s="54"/>
      <c r="C35" s="54"/>
      <c r="D35" s="54"/>
    </row>
    <row r="47" spans="1:16" x14ac:dyDescent="0.25">
      <c r="B47" s="32"/>
      <c r="C47" s="32"/>
      <c r="D47" s="32"/>
      <c r="E47" s="32"/>
      <c r="F47" s="32"/>
      <c r="P47" s="376" t="s">
        <v>105</v>
      </c>
    </row>
    <row r="48" spans="1:16" x14ac:dyDescent="0.25">
      <c r="B48" s="32"/>
      <c r="C48" s="32"/>
      <c r="D48" s="32"/>
      <c r="E48" s="32"/>
      <c r="F48" s="32"/>
    </row>
    <row r="49" spans="2:13" x14ac:dyDescent="0.25">
      <c r="B49" s="32"/>
      <c r="C49" s="32"/>
      <c r="D49" s="32"/>
      <c r="E49" s="32"/>
      <c r="F49" s="32"/>
    </row>
    <row r="50" spans="2:13" x14ac:dyDescent="0.25">
      <c r="B50" s="32"/>
      <c r="C50" s="32"/>
      <c r="D50" s="32"/>
      <c r="E50" s="32"/>
      <c r="F50" s="32"/>
      <c r="G50" s="32"/>
      <c r="H50" s="32"/>
      <c r="I50" s="32"/>
      <c r="J50" s="32"/>
      <c r="K50" s="32"/>
      <c r="L50" s="32"/>
      <c r="M50" s="32"/>
    </row>
    <row r="51" spans="2:13" x14ac:dyDescent="0.25">
      <c r="B51" s="688" t="s">
        <v>105</v>
      </c>
      <c r="C51" s="122"/>
      <c r="D51" s="122"/>
      <c r="E51" s="122"/>
      <c r="F51" s="122"/>
      <c r="G51" s="122"/>
      <c r="H51" s="122"/>
      <c r="I51" s="122"/>
      <c r="J51" s="122"/>
      <c r="K51" s="122"/>
      <c r="L51" s="122"/>
      <c r="M51" s="122"/>
    </row>
    <row r="52" spans="2:13" x14ac:dyDescent="0.25">
      <c r="B52" s="122"/>
      <c r="C52" s="122"/>
      <c r="D52" s="122"/>
      <c r="E52" s="122"/>
      <c r="F52" s="122"/>
      <c r="G52" s="122"/>
      <c r="H52" s="122"/>
      <c r="I52" s="122"/>
      <c r="J52" s="122"/>
      <c r="K52" s="122"/>
      <c r="L52" s="122"/>
      <c r="M52" s="122"/>
    </row>
    <row r="53" spans="2:13" x14ac:dyDescent="0.25">
      <c r="B53" s="122"/>
      <c r="C53" s="122"/>
      <c r="D53" s="122"/>
      <c r="E53" s="122"/>
      <c r="F53" s="122"/>
      <c r="G53" s="122"/>
      <c r="H53" s="122"/>
      <c r="I53" s="122"/>
      <c r="J53" s="122"/>
      <c r="K53" s="122"/>
      <c r="L53" s="122"/>
      <c r="M53" s="122"/>
    </row>
    <row r="54" spans="2:13" x14ac:dyDescent="0.25">
      <c r="B54" s="122"/>
      <c r="C54" s="122"/>
      <c r="D54" s="122"/>
      <c r="E54" s="122"/>
      <c r="F54" s="122"/>
      <c r="G54" s="122"/>
      <c r="H54" s="122"/>
      <c r="I54" s="122"/>
      <c r="J54" s="122"/>
      <c r="K54" s="122"/>
      <c r="L54" s="122"/>
      <c r="M54" s="122"/>
    </row>
    <row r="55" spans="2:13" x14ac:dyDescent="0.25">
      <c r="B55" s="122"/>
      <c r="C55" s="122"/>
      <c r="D55" s="122"/>
      <c r="E55" s="122"/>
      <c r="F55" s="122"/>
      <c r="G55" s="122"/>
      <c r="H55" s="122"/>
      <c r="I55" s="122"/>
      <c r="J55" s="122"/>
      <c r="K55" s="122"/>
      <c r="L55" s="122"/>
      <c r="M55" s="122"/>
    </row>
    <row r="56" spans="2:13" x14ac:dyDescent="0.25">
      <c r="I56" s="122"/>
      <c r="J56" s="122"/>
    </row>
  </sheetData>
  <mergeCells count="2">
    <mergeCell ref="Q27:R27"/>
    <mergeCell ref="L20:Q2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9">
    <tabColor rgb="FF92D050"/>
  </sheetPr>
  <dimension ref="A3:Q61"/>
  <sheetViews>
    <sheetView showGridLines="0" zoomScale="80" zoomScaleNormal="80" workbookViewId="0"/>
  </sheetViews>
  <sheetFormatPr defaultColWidth="9.140625" defaultRowHeight="13.5" x14ac:dyDescent="0.25"/>
  <cols>
    <col min="1" max="1" width="9.140625" style="65"/>
    <col min="2" max="2" width="45.5703125" style="65" customWidth="1"/>
    <col min="3" max="3" width="7" style="148" customWidth="1"/>
    <col min="4" max="8" width="7" style="65" customWidth="1"/>
    <col min="9" max="12" width="7" style="75" customWidth="1"/>
    <col min="13" max="17" width="6.28515625" style="148" customWidth="1"/>
    <col min="18" max="16384" width="9.140625" style="65"/>
  </cols>
  <sheetData>
    <row r="3" spans="1:17" x14ac:dyDescent="0.25">
      <c r="B3" s="72"/>
      <c r="C3" s="383"/>
      <c r="D3" s="129">
        <v>2006</v>
      </c>
      <c r="E3" s="129">
        <v>2009</v>
      </c>
      <c r="F3" s="129">
        <v>2012</v>
      </c>
      <c r="G3" s="129">
        <v>2015</v>
      </c>
      <c r="H3" s="129">
        <v>2016</v>
      </c>
      <c r="I3" s="128">
        <v>2017</v>
      </c>
      <c r="J3" s="129">
        <v>2018</v>
      </c>
      <c r="K3" s="129">
        <v>2019</v>
      </c>
      <c r="L3" s="129">
        <v>2020</v>
      </c>
      <c r="M3" s="129">
        <v>2021</v>
      </c>
      <c r="N3" s="129">
        <v>2022</v>
      </c>
      <c r="O3" s="129">
        <v>2025</v>
      </c>
      <c r="P3" s="696"/>
      <c r="Q3" s="696"/>
    </row>
    <row r="4" spans="1:17" x14ac:dyDescent="0.25">
      <c r="A4" s="65" t="s">
        <v>1225</v>
      </c>
      <c r="B4" s="66" t="s">
        <v>631</v>
      </c>
      <c r="C4" s="105"/>
      <c r="D4" s="67">
        <v>1.3</v>
      </c>
      <c r="E4" s="67">
        <v>5.7</v>
      </c>
      <c r="F4" s="67">
        <v>2.2000000000000002</v>
      </c>
      <c r="G4" s="67">
        <v>-0.7</v>
      </c>
      <c r="H4" s="67">
        <v>-2.1</v>
      </c>
      <c r="I4" s="67">
        <v>-2.6</v>
      </c>
      <c r="J4" s="67">
        <v>-2.9</v>
      </c>
      <c r="K4" s="131">
        <v>-1.8</v>
      </c>
      <c r="L4" s="131">
        <v>3.2</v>
      </c>
      <c r="M4" s="691">
        <v>1.9</v>
      </c>
      <c r="N4" s="691"/>
      <c r="O4" s="691"/>
    </row>
    <row r="5" spans="1:17" s="107" customFormat="1" x14ac:dyDescent="0.25">
      <c r="A5" s="107" t="s">
        <v>1224</v>
      </c>
      <c r="B5" s="105" t="s">
        <v>1222</v>
      </c>
      <c r="C5" s="105"/>
      <c r="D5" s="106"/>
      <c r="E5" s="106"/>
      <c r="F5" s="106"/>
      <c r="G5" s="106"/>
      <c r="H5" s="106"/>
      <c r="I5" s="106"/>
      <c r="J5" s="131"/>
      <c r="K5" s="131"/>
      <c r="L5" s="131"/>
      <c r="M5" s="692"/>
      <c r="N5" s="692">
        <v>3.4</v>
      </c>
      <c r="O5" s="692">
        <v>0.5</v>
      </c>
      <c r="P5" s="149"/>
      <c r="Q5" s="149"/>
    </row>
    <row r="6" spans="1:17" x14ac:dyDescent="0.25">
      <c r="A6" s="65" t="s">
        <v>833</v>
      </c>
      <c r="B6" s="65" t="s">
        <v>1223</v>
      </c>
      <c r="C6" s="694">
        <v>-6</v>
      </c>
      <c r="D6" s="67">
        <v>-6</v>
      </c>
      <c r="E6" s="67">
        <v>-6</v>
      </c>
      <c r="F6" s="67">
        <v>-6</v>
      </c>
      <c r="G6" s="67">
        <v>-6</v>
      </c>
      <c r="H6" s="67">
        <v>-6</v>
      </c>
      <c r="I6" s="67">
        <v>-6</v>
      </c>
      <c r="J6" s="67">
        <v>-6</v>
      </c>
      <c r="K6" s="67">
        <v>-6</v>
      </c>
      <c r="L6" s="67">
        <v>-6</v>
      </c>
      <c r="M6" s="689">
        <v>-6</v>
      </c>
      <c r="N6" s="689">
        <v>-6</v>
      </c>
      <c r="O6" s="689">
        <v>-6</v>
      </c>
      <c r="P6" s="150">
        <v>-6</v>
      </c>
      <c r="Q6" s="689"/>
    </row>
    <row r="7" spans="1:17" x14ac:dyDescent="0.25">
      <c r="A7" s="65" t="s">
        <v>834</v>
      </c>
      <c r="B7" s="65" t="s">
        <v>837</v>
      </c>
      <c r="C7" s="694">
        <v>2.5</v>
      </c>
      <c r="D7" s="67">
        <v>2.5</v>
      </c>
      <c r="E7" s="67">
        <v>2.5</v>
      </c>
      <c r="F7" s="67">
        <v>2.5</v>
      </c>
      <c r="G7" s="67">
        <v>2.5</v>
      </c>
      <c r="H7" s="67">
        <v>2.5</v>
      </c>
      <c r="I7" s="67">
        <v>2.5</v>
      </c>
      <c r="J7" s="67">
        <v>2.5</v>
      </c>
      <c r="K7" s="67">
        <v>2.5</v>
      </c>
      <c r="L7" s="67">
        <v>2.5</v>
      </c>
      <c r="M7" s="689">
        <v>2.5</v>
      </c>
      <c r="N7" s="689">
        <v>2.5</v>
      </c>
      <c r="O7" s="689">
        <v>2.5</v>
      </c>
      <c r="P7" s="150">
        <v>2.5</v>
      </c>
      <c r="Q7" s="689"/>
    </row>
    <row r="8" spans="1:17" x14ac:dyDescent="0.25">
      <c r="A8" s="65" t="s">
        <v>835</v>
      </c>
      <c r="B8" s="65" t="s">
        <v>838</v>
      </c>
      <c r="C8" s="694">
        <v>7</v>
      </c>
      <c r="D8" s="67">
        <v>7</v>
      </c>
      <c r="E8" s="67">
        <v>7</v>
      </c>
      <c r="F8" s="67">
        <v>7</v>
      </c>
      <c r="G8" s="67">
        <v>7</v>
      </c>
      <c r="H8" s="67">
        <v>7</v>
      </c>
      <c r="I8" s="67">
        <v>7</v>
      </c>
      <c r="J8" s="67">
        <v>7</v>
      </c>
      <c r="K8" s="67">
        <v>7</v>
      </c>
      <c r="L8" s="67">
        <v>7</v>
      </c>
      <c r="M8" s="689">
        <v>7</v>
      </c>
      <c r="N8" s="689">
        <v>7</v>
      </c>
      <c r="O8" s="689">
        <v>7</v>
      </c>
      <c r="P8" s="150">
        <v>7</v>
      </c>
      <c r="Q8" s="689"/>
    </row>
    <row r="9" spans="1:17" x14ac:dyDescent="0.25">
      <c r="A9" s="65" t="s">
        <v>836</v>
      </c>
      <c r="B9" s="72" t="s">
        <v>839</v>
      </c>
      <c r="C9" s="695">
        <v>2.5</v>
      </c>
      <c r="D9" s="74">
        <v>2.5</v>
      </c>
      <c r="E9" s="74">
        <v>2.5</v>
      </c>
      <c r="F9" s="74">
        <v>2.5</v>
      </c>
      <c r="G9" s="74">
        <v>2.5</v>
      </c>
      <c r="H9" s="74">
        <v>2.5</v>
      </c>
      <c r="I9" s="74">
        <v>2.5</v>
      </c>
      <c r="J9" s="74">
        <v>2.5</v>
      </c>
      <c r="K9" s="74">
        <v>2.5</v>
      </c>
      <c r="L9" s="74">
        <v>2.5</v>
      </c>
      <c r="M9" s="690">
        <v>2.5</v>
      </c>
      <c r="N9" s="690">
        <v>2.5</v>
      </c>
      <c r="O9" s="690">
        <v>2.5</v>
      </c>
      <c r="P9" s="151">
        <v>2.5</v>
      </c>
      <c r="Q9" s="693"/>
    </row>
    <row r="11" spans="1:17" x14ac:dyDescent="0.25">
      <c r="B11" s="68" t="s">
        <v>1227</v>
      </c>
      <c r="E11" s="68" t="s">
        <v>1228</v>
      </c>
    </row>
    <row r="26" spans="2:17" x14ac:dyDescent="0.25">
      <c r="B26" s="697"/>
      <c r="C26" s="75"/>
      <c r="D26" s="698"/>
      <c r="E26" s="698"/>
      <c r="F26" s="698"/>
      <c r="G26" s="698"/>
      <c r="H26" s="698"/>
      <c r="I26" s="696"/>
      <c r="J26" s="699"/>
      <c r="K26" s="699"/>
      <c r="L26" s="699"/>
    </row>
    <row r="27" spans="2:17" x14ac:dyDescent="0.25">
      <c r="B27" s="698"/>
      <c r="C27" s="700"/>
      <c r="D27" s="269"/>
      <c r="E27" s="269"/>
      <c r="F27" s="269"/>
      <c r="G27" s="269"/>
      <c r="H27" s="269"/>
      <c r="I27" s="269"/>
      <c r="J27" s="269"/>
      <c r="K27" s="701"/>
      <c r="L27" s="701"/>
    </row>
    <row r="28" spans="2:17" s="107" customFormat="1" x14ac:dyDescent="0.25">
      <c r="B28" s="702"/>
      <c r="C28" s="703"/>
      <c r="D28" s="704"/>
      <c r="E28" s="704"/>
      <c r="F28" s="704"/>
      <c r="G28" s="704"/>
      <c r="H28" s="704"/>
      <c r="I28" s="704"/>
      <c r="J28" s="701"/>
      <c r="K28" s="701"/>
      <c r="L28" s="701"/>
      <c r="M28" s="149"/>
      <c r="N28" s="149"/>
      <c r="O28" s="149"/>
      <c r="P28" s="149"/>
      <c r="Q28" s="149"/>
    </row>
    <row r="29" spans="2:17" s="107" customFormat="1" x14ac:dyDescent="0.25">
      <c r="B29" s="702"/>
      <c r="C29" s="703"/>
      <c r="D29" s="704"/>
      <c r="E29" s="704"/>
      <c r="F29" s="704"/>
      <c r="G29" s="704"/>
      <c r="H29" s="704"/>
      <c r="I29" s="704"/>
      <c r="J29" s="701"/>
      <c r="K29" s="701"/>
      <c r="L29" s="701"/>
      <c r="M29" s="149"/>
      <c r="N29" s="149"/>
      <c r="O29" s="149"/>
      <c r="P29" s="149"/>
      <c r="Q29" s="149"/>
    </row>
    <row r="30" spans="2:17" x14ac:dyDescent="0.25">
      <c r="B30" s="705" t="s">
        <v>8</v>
      </c>
      <c r="C30" s="151"/>
      <c r="D30" s="269"/>
      <c r="E30" s="269"/>
      <c r="F30" s="269"/>
      <c r="G30" s="269"/>
      <c r="H30" s="269"/>
      <c r="I30" s="269"/>
      <c r="J30" s="706" t="s">
        <v>105</v>
      </c>
      <c r="K30" s="269"/>
      <c r="L30" s="269"/>
      <c r="M30" s="150">
        <v>-2</v>
      </c>
      <c r="N30" s="150"/>
      <c r="O30" s="150"/>
      <c r="P30" s="150">
        <v>-2</v>
      </c>
      <c r="Q30" s="150"/>
    </row>
    <row r="31" spans="2:17" x14ac:dyDescent="0.25">
      <c r="B31" s="697"/>
      <c r="C31" s="151"/>
      <c r="D31" s="269"/>
      <c r="E31" s="269"/>
      <c r="F31" s="269"/>
      <c r="G31" s="269"/>
      <c r="H31" s="269"/>
      <c r="I31" s="269"/>
      <c r="J31" s="269"/>
      <c r="K31" s="269"/>
      <c r="L31" s="269"/>
      <c r="M31" s="150">
        <v>6</v>
      </c>
      <c r="N31" s="150"/>
      <c r="O31" s="150"/>
      <c r="P31" s="150">
        <v>6</v>
      </c>
      <c r="Q31" s="150"/>
    </row>
    <row r="32" spans="2:17" x14ac:dyDescent="0.25">
      <c r="B32" s="697"/>
      <c r="C32" s="151"/>
      <c r="D32" s="269"/>
      <c r="E32" s="269"/>
      <c r="F32" s="269"/>
      <c r="G32" s="269"/>
      <c r="H32" s="269"/>
      <c r="I32" s="269"/>
      <c r="J32" s="269"/>
      <c r="K32" s="269"/>
      <c r="L32" s="269"/>
      <c r="M32" s="150">
        <v>14</v>
      </c>
      <c r="N32" s="150"/>
      <c r="O32" s="150"/>
      <c r="P32" s="150">
        <v>14</v>
      </c>
      <c r="Q32" s="150"/>
    </row>
    <row r="33" spans="1:17" x14ac:dyDescent="0.25">
      <c r="B33" s="72"/>
      <c r="C33" s="383"/>
      <c r="D33" s="73">
        <v>2006</v>
      </c>
      <c r="E33" s="73">
        <v>2009</v>
      </c>
      <c r="F33" s="73">
        <v>2012</v>
      </c>
      <c r="G33" s="73">
        <v>2015</v>
      </c>
      <c r="H33" s="73">
        <v>2016</v>
      </c>
      <c r="I33" s="129">
        <v>2017</v>
      </c>
      <c r="J33" s="128">
        <v>2018</v>
      </c>
      <c r="K33" s="128">
        <v>2019</v>
      </c>
      <c r="L33" s="128">
        <v>2020</v>
      </c>
      <c r="M33" s="128">
        <v>2021</v>
      </c>
      <c r="N33" s="128">
        <v>2022</v>
      </c>
      <c r="O33" s="128">
        <v>2025</v>
      </c>
      <c r="P33" s="269"/>
      <c r="Q33" s="151"/>
    </row>
    <row r="34" spans="1:17" ht="16.5" x14ac:dyDescent="0.3">
      <c r="A34" s="65" t="s">
        <v>151</v>
      </c>
      <c r="B34" s="66" t="s">
        <v>3</v>
      </c>
      <c r="C34" s="384"/>
      <c r="D34" s="67">
        <v>3</v>
      </c>
      <c r="E34" s="67">
        <v>7.4</v>
      </c>
      <c r="F34" s="67">
        <v>6.9</v>
      </c>
      <c r="G34" s="67">
        <v>3.5</v>
      </c>
      <c r="H34" s="67">
        <v>2.4</v>
      </c>
      <c r="I34" s="67">
        <v>2.4</v>
      </c>
      <c r="J34" s="67">
        <v>2.5</v>
      </c>
      <c r="K34" s="131">
        <v>3.8</v>
      </c>
      <c r="L34" s="131">
        <v>7.7</v>
      </c>
      <c r="M34" s="707">
        <v>8.1999999999999993</v>
      </c>
      <c r="N34" s="707"/>
      <c r="O34" s="707"/>
      <c r="P34" s="708"/>
    </row>
    <row r="35" spans="1:17" ht="15" x14ac:dyDescent="0.25">
      <c r="A35" s="107" t="s">
        <v>1224</v>
      </c>
      <c r="B35" s="105" t="s">
        <v>1222</v>
      </c>
      <c r="C35" s="385"/>
      <c r="D35" s="106"/>
      <c r="E35" s="106"/>
      <c r="F35" s="106"/>
      <c r="G35" s="106"/>
      <c r="H35" s="106"/>
      <c r="I35" s="106"/>
      <c r="J35" s="131"/>
      <c r="K35" s="131"/>
      <c r="L35" s="131"/>
      <c r="M35" s="707"/>
      <c r="N35" s="707">
        <v>10.8</v>
      </c>
      <c r="O35" s="100">
        <v>8.4</v>
      </c>
      <c r="P35" s="709"/>
    </row>
    <row r="36" spans="1:17" x14ac:dyDescent="0.25">
      <c r="A36" s="65" t="s">
        <v>833</v>
      </c>
      <c r="B36" s="65" t="s">
        <v>1223</v>
      </c>
      <c r="C36" s="150">
        <v>2</v>
      </c>
      <c r="D36" s="67">
        <v>2</v>
      </c>
      <c r="E36" s="67">
        <v>2</v>
      </c>
      <c r="F36" s="67">
        <v>2</v>
      </c>
      <c r="G36" s="67">
        <v>2</v>
      </c>
      <c r="H36" s="67">
        <v>2</v>
      </c>
      <c r="I36" s="67">
        <v>2</v>
      </c>
      <c r="J36" s="67">
        <v>2</v>
      </c>
      <c r="K36" s="67">
        <v>2</v>
      </c>
      <c r="L36" s="67">
        <v>2</v>
      </c>
      <c r="M36" s="67">
        <v>2</v>
      </c>
      <c r="N36" s="67">
        <v>2</v>
      </c>
      <c r="O36" s="67">
        <v>2</v>
      </c>
      <c r="P36" s="150">
        <v>2</v>
      </c>
    </row>
    <row r="37" spans="1:17" x14ac:dyDescent="0.25">
      <c r="A37" s="65" t="s">
        <v>834</v>
      </c>
      <c r="B37" s="65" t="s">
        <v>837</v>
      </c>
      <c r="C37" s="150">
        <v>6</v>
      </c>
      <c r="D37" s="67">
        <v>6</v>
      </c>
      <c r="E37" s="67">
        <v>6</v>
      </c>
      <c r="F37" s="67">
        <v>6</v>
      </c>
      <c r="G37" s="67">
        <v>6</v>
      </c>
      <c r="H37" s="67">
        <v>6</v>
      </c>
      <c r="I37" s="67">
        <v>6</v>
      </c>
      <c r="J37" s="67">
        <v>6</v>
      </c>
      <c r="K37" s="67">
        <f t="shared" ref="K37:K39" si="0">J37</f>
        <v>6</v>
      </c>
      <c r="L37" s="67">
        <v>6</v>
      </c>
      <c r="M37" s="689">
        <v>6</v>
      </c>
      <c r="N37" s="689">
        <v>6</v>
      </c>
      <c r="O37" s="689">
        <v>6</v>
      </c>
      <c r="P37" s="150">
        <v>6</v>
      </c>
    </row>
    <row r="38" spans="1:17" x14ac:dyDescent="0.25">
      <c r="A38" s="65" t="s">
        <v>835</v>
      </c>
      <c r="B38" s="65" t="s">
        <v>838</v>
      </c>
      <c r="C38" s="150">
        <v>14</v>
      </c>
      <c r="D38" s="67">
        <v>14</v>
      </c>
      <c r="E38" s="67">
        <v>14</v>
      </c>
      <c r="F38" s="67">
        <v>14</v>
      </c>
      <c r="G38" s="67">
        <v>14</v>
      </c>
      <c r="H38" s="67">
        <v>14</v>
      </c>
      <c r="I38" s="67">
        <v>14</v>
      </c>
      <c r="J38" s="67">
        <v>14</v>
      </c>
      <c r="K38" s="67">
        <v>14</v>
      </c>
      <c r="L38" s="67">
        <v>14</v>
      </c>
      <c r="M38" s="689">
        <v>14</v>
      </c>
      <c r="N38" s="689">
        <v>14</v>
      </c>
      <c r="O38" s="689">
        <v>14</v>
      </c>
      <c r="P38" s="150">
        <v>14</v>
      </c>
    </row>
    <row r="39" spans="1:17" x14ac:dyDescent="0.25">
      <c r="A39" s="65" t="s">
        <v>836</v>
      </c>
      <c r="B39" s="72" t="s">
        <v>839</v>
      </c>
      <c r="C39" s="386">
        <v>6</v>
      </c>
      <c r="D39" s="74">
        <v>6</v>
      </c>
      <c r="E39" s="74">
        <v>6</v>
      </c>
      <c r="F39" s="74">
        <v>6</v>
      </c>
      <c r="G39" s="74">
        <v>6</v>
      </c>
      <c r="H39" s="74">
        <v>6</v>
      </c>
      <c r="I39" s="74">
        <v>6</v>
      </c>
      <c r="J39" s="74">
        <v>6</v>
      </c>
      <c r="K39" s="74">
        <f t="shared" si="0"/>
        <v>6</v>
      </c>
      <c r="L39" s="74">
        <v>6</v>
      </c>
      <c r="M39" s="690">
        <v>6</v>
      </c>
      <c r="N39" s="690">
        <v>6</v>
      </c>
      <c r="O39" s="690">
        <v>6</v>
      </c>
      <c r="P39" s="386">
        <v>6</v>
      </c>
    </row>
    <row r="40" spans="1:17" x14ac:dyDescent="0.25">
      <c r="B40" s="697"/>
      <c r="C40" s="75"/>
      <c r="D40" s="697"/>
      <c r="E40" s="697"/>
      <c r="F40" s="697"/>
      <c r="G40" s="697"/>
      <c r="H40" s="697"/>
    </row>
    <row r="41" spans="1:17" x14ac:dyDescent="0.25">
      <c r="B41" s="697"/>
      <c r="C41" s="75"/>
      <c r="D41" s="697"/>
      <c r="E41" s="697"/>
      <c r="F41" s="697"/>
      <c r="G41" s="697"/>
      <c r="H41" s="697"/>
    </row>
    <row r="42" spans="1:17" x14ac:dyDescent="0.25">
      <c r="B42" s="68" t="s">
        <v>1226</v>
      </c>
      <c r="C42" s="75"/>
      <c r="D42" s="697"/>
      <c r="E42" s="68" t="s">
        <v>1229</v>
      </c>
      <c r="F42" s="697"/>
      <c r="G42" s="697"/>
      <c r="H42" s="697"/>
    </row>
    <row r="50" spans="2:15" x14ac:dyDescent="0.25">
      <c r="K50" s="269"/>
      <c r="L50" s="269"/>
      <c r="M50" s="151"/>
      <c r="N50" s="151"/>
      <c r="O50" s="151"/>
    </row>
    <row r="51" spans="2:15" x14ac:dyDescent="0.25">
      <c r="K51" s="269"/>
      <c r="L51" s="269"/>
      <c r="M51" s="151"/>
      <c r="N51" s="151"/>
      <c r="O51" s="151"/>
    </row>
    <row r="61" spans="2:15" x14ac:dyDescent="0.25">
      <c r="B61" s="705" t="s">
        <v>8</v>
      </c>
      <c r="C61" s="151"/>
      <c r="D61" s="269"/>
      <c r="E61" s="269"/>
      <c r="F61" s="269"/>
      <c r="G61" s="269"/>
      <c r="H61" s="269"/>
      <c r="I61" s="269"/>
      <c r="J61" s="706" t="s">
        <v>105</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E27"/>
  <sheetViews>
    <sheetView showGridLines="0" zoomScale="80" zoomScaleNormal="80" workbookViewId="0"/>
  </sheetViews>
  <sheetFormatPr defaultRowHeight="15" x14ac:dyDescent="0.25"/>
  <cols>
    <col min="3" max="3" width="16" customWidth="1"/>
    <col min="4" max="4" width="25" customWidth="1"/>
    <col min="5" max="5" width="16" customWidth="1"/>
  </cols>
  <sheetData>
    <row r="2" spans="1:5" x14ac:dyDescent="0.25">
      <c r="A2" s="1127" t="s">
        <v>1231</v>
      </c>
      <c r="B2" s="1127"/>
      <c r="C2" s="1127"/>
      <c r="D2" s="1127"/>
      <c r="E2" s="1127"/>
    </row>
    <row r="3" spans="1:5" x14ac:dyDescent="0.25">
      <c r="A3" s="1123"/>
      <c r="B3" s="1125"/>
      <c r="C3" s="388" t="s">
        <v>840</v>
      </c>
      <c r="D3" s="388" t="s">
        <v>841</v>
      </c>
      <c r="E3" s="623" t="s">
        <v>841</v>
      </c>
    </row>
    <row r="4" spans="1:5" ht="15.75" thickBot="1" x14ac:dyDescent="0.3">
      <c r="A4" s="1124"/>
      <c r="B4" s="1126"/>
      <c r="C4" s="626">
        <v>2022</v>
      </c>
      <c r="D4" s="626" t="s">
        <v>1234</v>
      </c>
      <c r="E4" s="327">
        <v>2025</v>
      </c>
    </row>
    <row r="5" spans="1:5" ht="15.75" thickBot="1" x14ac:dyDescent="0.3">
      <c r="A5" s="624" t="s">
        <v>842</v>
      </c>
      <c r="B5" s="413"/>
      <c r="C5" s="411">
        <v>10.8</v>
      </c>
      <c r="D5" s="310">
        <v>9</v>
      </c>
      <c r="E5" s="413">
        <v>8.1999999999999993</v>
      </c>
    </row>
    <row r="6" spans="1:5" x14ac:dyDescent="0.25">
      <c r="A6" s="677" t="s">
        <v>843</v>
      </c>
      <c r="B6" s="671"/>
      <c r="C6" s="677"/>
      <c r="D6" s="666"/>
      <c r="E6" s="710"/>
    </row>
    <row r="7" spans="1:5" x14ac:dyDescent="0.25">
      <c r="A7" s="677" t="s">
        <v>844</v>
      </c>
      <c r="B7" s="672"/>
      <c r="C7" s="669">
        <v>3</v>
      </c>
      <c r="D7" s="669">
        <v>1.6</v>
      </c>
      <c r="E7" s="672">
        <v>1</v>
      </c>
    </row>
    <row r="8" spans="1:5" x14ac:dyDescent="0.25">
      <c r="A8" s="677" t="s">
        <v>845</v>
      </c>
      <c r="B8" s="672"/>
      <c r="C8" s="669">
        <v>4.2</v>
      </c>
      <c r="D8" s="669">
        <v>4.0999999999999996</v>
      </c>
      <c r="E8" s="672">
        <v>4.0999999999999996</v>
      </c>
    </row>
    <row r="9" spans="1:5" x14ac:dyDescent="0.25">
      <c r="A9" s="677" t="s">
        <v>846</v>
      </c>
      <c r="B9" s="672"/>
      <c r="C9" s="669">
        <v>1.7</v>
      </c>
      <c r="D9" s="669">
        <v>1.6</v>
      </c>
      <c r="E9" s="672">
        <v>1.5</v>
      </c>
    </row>
    <row r="10" spans="1:5" x14ac:dyDescent="0.25">
      <c r="A10" s="677" t="s">
        <v>847</v>
      </c>
      <c r="B10" s="672"/>
      <c r="C10" s="669">
        <v>1.7</v>
      </c>
      <c r="D10" s="669">
        <v>1.6</v>
      </c>
      <c r="E10" s="672">
        <v>1.6</v>
      </c>
    </row>
    <row r="11" spans="1:5" x14ac:dyDescent="0.25">
      <c r="A11" s="677" t="s">
        <v>848</v>
      </c>
      <c r="B11" s="672"/>
      <c r="C11" s="669">
        <v>0.4</v>
      </c>
      <c r="D11" s="669">
        <v>0.4</v>
      </c>
      <c r="E11" s="672">
        <v>0.3</v>
      </c>
    </row>
    <row r="12" spans="1:5" ht="15.75" thickBot="1" x14ac:dyDescent="0.3">
      <c r="A12" s="674" t="s">
        <v>849</v>
      </c>
      <c r="B12" s="711"/>
      <c r="C12" s="675">
        <v>-0.2</v>
      </c>
      <c r="D12" s="675">
        <v>-0.3</v>
      </c>
      <c r="E12" s="711">
        <v>-0.3</v>
      </c>
    </row>
    <row r="13" spans="1:5" ht="21" customHeight="1" x14ac:dyDescent="0.25">
      <c r="A13" s="1122" t="s">
        <v>1230</v>
      </c>
      <c r="B13" s="1122"/>
      <c r="C13" s="1122"/>
      <c r="D13" s="1122"/>
      <c r="E13" s="712" t="s">
        <v>8</v>
      </c>
    </row>
    <row r="16" spans="1:5" x14ac:dyDescent="0.25">
      <c r="A16" s="1127" t="s">
        <v>1232</v>
      </c>
      <c r="B16" s="1127"/>
      <c r="C16" s="1127"/>
      <c r="D16" s="1127"/>
      <c r="E16" s="1127"/>
    </row>
    <row r="17" spans="1:5" x14ac:dyDescent="0.25">
      <c r="A17" s="1123"/>
      <c r="B17" s="1125"/>
      <c r="C17" s="388" t="s">
        <v>1233</v>
      </c>
      <c r="D17" s="388" t="s">
        <v>1233</v>
      </c>
      <c r="E17" s="388" t="s">
        <v>1233</v>
      </c>
    </row>
    <row r="18" spans="1:5" ht="15.75" thickBot="1" x14ac:dyDescent="0.3">
      <c r="A18" s="1124"/>
      <c r="B18" s="1126"/>
      <c r="C18" s="626">
        <v>2022</v>
      </c>
      <c r="D18" s="626" t="s">
        <v>1235</v>
      </c>
      <c r="E18" s="327">
        <v>2025</v>
      </c>
    </row>
    <row r="19" spans="1:5" ht="15.75" thickBot="1" x14ac:dyDescent="0.3">
      <c r="A19" s="624" t="s">
        <v>1236</v>
      </c>
      <c r="B19" s="413"/>
      <c r="C19" s="411">
        <v>10.8</v>
      </c>
      <c r="D19" s="310">
        <v>9</v>
      </c>
      <c r="E19" s="413">
        <v>8.1999999999999993</v>
      </c>
    </row>
    <row r="20" spans="1:5" x14ac:dyDescent="0.25">
      <c r="A20" s="677" t="s">
        <v>1237</v>
      </c>
      <c r="B20" s="671"/>
      <c r="C20" s="677"/>
      <c r="D20" s="666"/>
      <c r="E20" s="710"/>
    </row>
    <row r="21" spans="1:5" x14ac:dyDescent="0.25">
      <c r="A21" s="713" t="s">
        <v>850</v>
      </c>
      <c r="B21" s="672"/>
      <c r="C21" s="669">
        <v>3</v>
      </c>
      <c r="D21" s="669">
        <v>1.6</v>
      </c>
      <c r="E21" s="672">
        <v>1</v>
      </c>
    </row>
    <row r="22" spans="1:5" x14ac:dyDescent="0.25">
      <c r="A22" s="713" t="s">
        <v>851</v>
      </c>
      <c r="B22" s="672"/>
      <c r="C22" s="669">
        <v>4.2</v>
      </c>
      <c r="D22" s="669">
        <v>4.0999999999999996</v>
      </c>
      <c r="E22" s="672">
        <v>4.0999999999999996</v>
      </c>
    </row>
    <row r="23" spans="1:5" x14ac:dyDescent="0.25">
      <c r="A23" s="713" t="s">
        <v>1238</v>
      </c>
      <c r="B23" s="672"/>
      <c r="C23" s="669">
        <v>1.7</v>
      </c>
      <c r="D23" s="669">
        <v>1.6</v>
      </c>
      <c r="E23" s="672">
        <v>1.5</v>
      </c>
    </row>
    <row r="24" spans="1:5" x14ac:dyDescent="0.25">
      <c r="A24" s="713" t="s">
        <v>1239</v>
      </c>
      <c r="B24" s="672"/>
      <c r="C24" s="669">
        <v>1.7</v>
      </c>
      <c r="D24" s="669">
        <v>1.6</v>
      </c>
      <c r="E24" s="672">
        <v>1.6</v>
      </c>
    </row>
    <row r="25" spans="1:5" x14ac:dyDescent="0.25">
      <c r="A25" s="713" t="s">
        <v>1240</v>
      </c>
      <c r="B25" s="672"/>
      <c r="C25" s="669">
        <v>0.4</v>
      </c>
      <c r="D25" s="669">
        <v>0.4</v>
      </c>
      <c r="E25" s="672">
        <v>0.3</v>
      </c>
    </row>
    <row r="26" spans="1:5" ht="15.75" thickBot="1" x14ac:dyDescent="0.3">
      <c r="A26" s="714" t="s">
        <v>161</v>
      </c>
      <c r="B26" s="711"/>
      <c r="C26" s="675">
        <v>-0.2</v>
      </c>
      <c r="D26" s="675">
        <v>-0.3</v>
      </c>
      <c r="E26" s="711">
        <v>-0.3</v>
      </c>
    </row>
    <row r="27" spans="1:5" x14ac:dyDescent="0.25">
      <c r="A27" s="1122" t="s">
        <v>1241</v>
      </c>
      <c r="B27" s="1122"/>
      <c r="C27" s="1122"/>
      <c r="D27" s="1122"/>
      <c r="E27" s="712" t="s">
        <v>105</v>
      </c>
    </row>
  </sheetData>
  <mergeCells count="8">
    <mergeCell ref="A27:D27"/>
    <mergeCell ref="A3:A4"/>
    <mergeCell ref="B3:B4"/>
    <mergeCell ref="A2:E2"/>
    <mergeCell ref="A13:D13"/>
    <mergeCell ref="A16:E16"/>
    <mergeCell ref="A17:A18"/>
    <mergeCell ref="B17:B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N132"/>
  <sheetViews>
    <sheetView showGridLines="0" zoomScale="80" zoomScaleNormal="80" workbookViewId="0"/>
  </sheetViews>
  <sheetFormatPr defaultRowHeight="15" x14ac:dyDescent="0.25"/>
  <cols>
    <col min="1" max="1" width="8.7109375" style="628"/>
    <col min="2" max="2" width="16.28515625" style="628" customWidth="1"/>
    <col min="3" max="3" width="19.85546875" style="628" customWidth="1"/>
    <col min="4" max="4" width="21" style="628" customWidth="1"/>
    <col min="5" max="5" width="7.140625" style="595" customWidth="1"/>
  </cols>
  <sheetData>
    <row r="3" spans="1:13" ht="25.5" x14ac:dyDescent="0.25">
      <c r="A3" s="1056" t="s">
        <v>818</v>
      </c>
      <c r="B3" s="1057" t="s">
        <v>1097</v>
      </c>
      <c r="C3" s="1057" t="s">
        <v>1116</v>
      </c>
      <c r="D3" s="1058" t="s">
        <v>1117</v>
      </c>
      <c r="E3" s="627"/>
      <c r="F3" s="1071" t="s">
        <v>1115</v>
      </c>
      <c r="G3" s="1071"/>
      <c r="H3" s="1071"/>
      <c r="I3" s="1071"/>
      <c r="J3" s="1071"/>
      <c r="K3" s="1071"/>
      <c r="L3" s="1071"/>
      <c r="M3" s="1071"/>
    </row>
    <row r="4" spans="1:13" x14ac:dyDescent="0.25">
      <c r="A4" s="628">
        <v>1990</v>
      </c>
      <c r="B4" s="1059">
        <v>12496.47</v>
      </c>
      <c r="C4" s="629"/>
      <c r="E4" s="628"/>
    </row>
    <row r="5" spans="1:13" x14ac:dyDescent="0.25">
      <c r="B5" s="1059">
        <v>8769.9650000000001</v>
      </c>
      <c r="C5" s="629"/>
      <c r="E5" s="628"/>
    </row>
    <row r="6" spans="1:13" x14ac:dyDescent="0.25">
      <c r="B6" s="1059">
        <v>16198.83</v>
      </c>
      <c r="C6" s="629" t="s">
        <v>1098</v>
      </c>
      <c r="D6" s="628" t="s">
        <v>1107</v>
      </c>
      <c r="E6" s="628"/>
    </row>
    <row r="7" spans="1:13" x14ac:dyDescent="0.25">
      <c r="B7" s="1059">
        <v>11872.27</v>
      </c>
      <c r="C7" s="629"/>
      <c r="E7" s="628"/>
    </row>
    <row r="8" spans="1:13" x14ac:dyDescent="0.25">
      <c r="B8" s="1059">
        <v>8223.5499999999993</v>
      </c>
      <c r="C8" s="629"/>
      <c r="E8" s="628"/>
    </row>
    <row r="9" spans="1:13" x14ac:dyDescent="0.25">
      <c r="B9" s="1059">
        <v>10483.81</v>
      </c>
      <c r="C9" s="629"/>
      <c r="E9" s="628"/>
    </row>
    <row r="10" spans="1:13" x14ac:dyDescent="0.25">
      <c r="B10" s="1059">
        <v>6208.3220000000001</v>
      </c>
      <c r="C10" s="629"/>
      <c r="E10" s="628"/>
    </row>
    <row r="11" spans="1:13" x14ac:dyDescent="0.25">
      <c r="B11" s="1059">
        <v>7314.1329999999998</v>
      </c>
      <c r="C11" s="629"/>
      <c r="E11" s="628"/>
    </row>
    <row r="12" spans="1:13" x14ac:dyDescent="0.25">
      <c r="B12" s="1059">
        <v>12616.9</v>
      </c>
      <c r="C12" s="629"/>
      <c r="E12" s="628"/>
    </row>
    <row r="13" spans="1:13" x14ac:dyDescent="0.25">
      <c r="B13" s="1059">
        <v>7358.835</v>
      </c>
      <c r="C13" s="629"/>
      <c r="E13" s="628"/>
    </row>
    <row r="14" spans="1:13" x14ac:dyDescent="0.25">
      <c r="B14" s="1059">
        <v>6777.6109999999999</v>
      </c>
      <c r="C14" s="629"/>
      <c r="E14" s="628"/>
    </row>
    <row r="15" spans="1:13" x14ac:dyDescent="0.25">
      <c r="B15" s="1059">
        <v>13982.37</v>
      </c>
      <c r="C15" s="629"/>
      <c r="E15" s="628"/>
    </row>
    <row r="16" spans="1:13" x14ac:dyDescent="0.25">
      <c r="B16" s="1059">
        <v>13705.72</v>
      </c>
      <c r="C16" s="629"/>
      <c r="E16" s="628"/>
    </row>
    <row r="17" spans="1:14" x14ac:dyDescent="0.25">
      <c r="B17" s="1059">
        <v>10558.9</v>
      </c>
      <c r="C17" s="629"/>
      <c r="E17" s="628"/>
    </row>
    <row r="18" spans="1:14" x14ac:dyDescent="0.25">
      <c r="B18" s="1059">
        <v>15698.88</v>
      </c>
      <c r="C18" s="629"/>
      <c r="E18" s="628"/>
    </row>
    <row r="19" spans="1:14" x14ac:dyDescent="0.25">
      <c r="B19" s="1059">
        <v>11880.08</v>
      </c>
      <c r="C19" s="629"/>
      <c r="E19" s="628"/>
    </row>
    <row r="20" spans="1:14" x14ac:dyDescent="0.25">
      <c r="B20" s="1059">
        <v>9655.8529999999992</v>
      </c>
      <c r="C20" s="629"/>
      <c r="E20" s="628"/>
    </row>
    <row r="21" spans="1:14" x14ac:dyDescent="0.25">
      <c r="B21" s="1059">
        <v>9446.2360000000008</v>
      </c>
      <c r="C21" s="629"/>
      <c r="E21" s="628"/>
      <c r="M21" s="1072" t="s">
        <v>8</v>
      </c>
      <c r="N21" s="1072"/>
    </row>
    <row r="22" spans="1:14" x14ac:dyDescent="0.25">
      <c r="B22" s="1059">
        <v>12937.13</v>
      </c>
      <c r="C22" s="629"/>
      <c r="E22" s="628"/>
    </row>
    <row r="23" spans="1:14" x14ac:dyDescent="0.25">
      <c r="B23" s="1059">
        <v>8478.3179999999993</v>
      </c>
      <c r="C23" s="629"/>
      <c r="E23" s="628"/>
      <c r="F23" s="1071" t="s">
        <v>1122</v>
      </c>
      <c r="G23" s="1071"/>
      <c r="H23" s="1071"/>
      <c r="I23" s="1071"/>
      <c r="J23" s="1071"/>
      <c r="K23" s="1071"/>
      <c r="L23" s="1071"/>
      <c r="M23" s="1071"/>
    </row>
    <row r="24" spans="1:14" x14ac:dyDescent="0.25">
      <c r="A24" s="628">
        <v>1995</v>
      </c>
      <c r="B24" s="1059">
        <v>11010.07</v>
      </c>
      <c r="C24" s="629"/>
      <c r="E24" s="628"/>
    </row>
    <row r="25" spans="1:14" x14ac:dyDescent="0.25">
      <c r="B25" s="1059">
        <v>9926.9740000000002</v>
      </c>
      <c r="C25" s="629"/>
      <c r="E25" s="628"/>
    </row>
    <row r="26" spans="1:14" x14ac:dyDescent="0.25">
      <c r="B26" s="1059">
        <v>8000.6670000000004</v>
      </c>
      <c r="C26" s="629"/>
      <c r="E26" s="628"/>
    </row>
    <row r="27" spans="1:14" x14ac:dyDescent="0.25">
      <c r="B27" s="1059">
        <v>11781.52</v>
      </c>
      <c r="C27" s="629"/>
      <c r="E27" s="628"/>
    </row>
    <row r="28" spans="1:14" x14ac:dyDescent="0.25">
      <c r="B28" s="1059">
        <v>10780.95</v>
      </c>
      <c r="C28" s="629"/>
      <c r="E28" s="628"/>
    </row>
    <row r="29" spans="1:14" x14ac:dyDescent="0.25">
      <c r="B29" s="1059">
        <v>11799.2</v>
      </c>
      <c r="C29" s="629"/>
      <c r="E29" s="628"/>
    </row>
    <row r="30" spans="1:14" x14ac:dyDescent="0.25">
      <c r="B30" s="1059">
        <v>9862.2459999999992</v>
      </c>
      <c r="C30" s="629"/>
      <c r="E30" s="628"/>
    </row>
    <row r="31" spans="1:14" x14ac:dyDescent="0.25">
      <c r="B31" s="1059">
        <v>8467.3970000000008</v>
      </c>
      <c r="C31" s="629"/>
      <c r="E31" s="628"/>
    </row>
    <row r="32" spans="1:14" x14ac:dyDescent="0.25">
      <c r="B32" s="1059">
        <v>8311.3050000000003</v>
      </c>
      <c r="C32" s="629"/>
      <c r="E32" s="628"/>
    </row>
    <row r="33" spans="1:14" x14ac:dyDescent="0.25">
      <c r="B33" s="1059">
        <v>11003.56</v>
      </c>
      <c r="C33" s="629"/>
      <c r="E33" s="628"/>
    </row>
    <row r="34" spans="1:14" x14ac:dyDescent="0.25">
      <c r="B34" s="1059">
        <v>8718.8449999999993</v>
      </c>
      <c r="C34" s="629"/>
      <c r="E34" s="628"/>
    </row>
    <row r="35" spans="1:14" x14ac:dyDescent="0.25">
      <c r="B35" s="1059">
        <v>6869.1059999999998</v>
      </c>
      <c r="C35" s="629"/>
      <c r="E35" s="628"/>
    </row>
    <row r="36" spans="1:14" x14ac:dyDescent="0.25">
      <c r="B36" s="1059">
        <v>13808.13</v>
      </c>
      <c r="C36" s="629"/>
      <c r="E36" s="628"/>
    </row>
    <row r="37" spans="1:14" x14ac:dyDescent="0.25">
      <c r="B37" s="1059">
        <v>9724.482</v>
      </c>
      <c r="C37" s="629"/>
      <c r="E37" s="628"/>
    </row>
    <row r="38" spans="1:14" x14ac:dyDescent="0.25">
      <c r="B38" s="1059">
        <v>14250.31</v>
      </c>
      <c r="C38" s="629"/>
      <c r="E38" s="628"/>
    </row>
    <row r="39" spans="1:14" x14ac:dyDescent="0.25">
      <c r="B39" s="1059">
        <v>9511.1049999999996</v>
      </c>
      <c r="C39" s="629"/>
      <c r="E39" s="628"/>
    </row>
    <row r="40" spans="1:14" x14ac:dyDescent="0.25">
      <c r="B40" s="1059">
        <v>11074.92</v>
      </c>
      <c r="C40" s="629"/>
      <c r="E40" s="628"/>
    </row>
    <row r="41" spans="1:14" x14ac:dyDescent="0.25">
      <c r="B41" s="1059">
        <v>13018.25</v>
      </c>
      <c r="C41" s="629"/>
      <c r="E41" s="628"/>
    </row>
    <row r="42" spans="1:14" x14ac:dyDescent="0.25">
      <c r="B42" s="1059">
        <v>5777.7690000000002</v>
      </c>
      <c r="C42" s="629"/>
      <c r="E42" s="628"/>
      <c r="M42" s="1072" t="s">
        <v>105</v>
      </c>
      <c r="N42" s="1072"/>
    </row>
    <row r="43" spans="1:14" x14ac:dyDescent="0.25">
      <c r="B43" s="1059">
        <v>7862.549</v>
      </c>
      <c r="C43" s="629"/>
      <c r="E43" s="628"/>
    </row>
    <row r="44" spans="1:14" x14ac:dyDescent="0.25">
      <c r="A44" s="628">
        <v>2000</v>
      </c>
      <c r="B44" s="1059">
        <v>5832.3329999999996</v>
      </c>
      <c r="C44" s="629"/>
      <c r="E44" s="628"/>
    </row>
    <row r="45" spans="1:14" x14ac:dyDescent="0.25">
      <c r="B45" s="1059">
        <v>5569.9409999999998</v>
      </c>
      <c r="C45" s="629"/>
      <c r="E45" s="628"/>
    </row>
    <row r="46" spans="1:14" x14ac:dyDescent="0.25">
      <c r="B46" s="1059">
        <v>13816.67</v>
      </c>
      <c r="C46" s="629"/>
      <c r="E46" s="628"/>
    </row>
    <row r="47" spans="1:14" x14ac:dyDescent="0.25">
      <c r="B47" s="1059">
        <v>11881.05</v>
      </c>
      <c r="C47" s="629"/>
      <c r="E47" s="628"/>
    </row>
    <row r="48" spans="1:14" x14ac:dyDescent="0.25">
      <c r="B48" s="1059">
        <v>22324.51</v>
      </c>
      <c r="C48" s="629"/>
      <c r="E48" s="628"/>
    </row>
    <row r="49" spans="1:5" x14ac:dyDescent="0.25">
      <c r="B49" s="1059">
        <v>13179.21</v>
      </c>
      <c r="C49" s="629"/>
      <c r="E49" s="628"/>
    </row>
    <row r="50" spans="1:5" x14ac:dyDescent="0.25">
      <c r="B50" s="1059">
        <v>25155.95</v>
      </c>
      <c r="C50" s="629" t="s">
        <v>1099</v>
      </c>
      <c r="D50" s="628" t="s">
        <v>1108</v>
      </c>
      <c r="E50" s="628"/>
    </row>
    <row r="51" spans="1:5" x14ac:dyDescent="0.25">
      <c r="B51" s="1059">
        <v>23448.18</v>
      </c>
      <c r="C51" s="629"/>
      <c r="E51" s="628"/>
    </row>
    <row r="52" spans="1:5" x14ac:dyDescent="0.25">
      <c r="B52" s="1059">
        <v>22597.360000000001</v>
      </c>
      <c r="C52" s="629"/>
      <c r="E52" s="628"/>
    </row>
    <row r="53" spans="1:5" x14ac:dyDescent="0.25">
      <c r="B53" s="1059">
        <v>17938.45</v>
      </c>
      <c r="C53" s="629"/>
      <c r="E53" s="628"/>
    </row>
    <row r="54" spans="1:5" x14ac:dyDescent="0.25">
      <c r="B54" s="1059">
        <v>14136.45</v>
      </c>
      <c r="C54" s="629"/>
      <c r="E54" s="628"/>
    </row>
    <row r="55" spans="1:5" x14ac:dyDescent="0.25">
      <c r="B55" s="1059">
        <v>27832.880000000001</v>
      </c>
      <c r="C55" s="629"/>
      <c r="E55" s="628"/>
    </row>
    <row r="56" spans="1:5" x14ac:dyDescent="0.25">
      <c r="B56" s="1059">
        <v>25718.62</v>
      </c>
      <c r="C56" s="629"/>
      <c r="E56" s="628"/>
    </row>
    <row r="57" spans="1:5" x14ac:dyDescent="0.25">
      <c r="B57" s="1059">
        <v>34454.82</v>
      </c>
      <c r="C57" s="629" t="s">
        <v>1100</v>
      </c>
      <c r="D57" s="628" t="s">
        <v>1109</v>
      </c>
      <c r="E57" s="628"/>
    </row>
    <row r="58" spans="1:5" x14ac:dyDescent="0.25">
      <c r="B58" s="1059">
        <v>23886.34</v>
      </c>
      <c r="C58" s="629"/>
      <c r="E58" s="628"/>
    </row>
    <row r="59" spans="1:5" x14ac:dyDescent="0.25">
      <c r="B59" s="1059">
        <v>12058.21</v>
      </c>
      <c r="C59" s="629"/>
      <c r="E59" s="628"/>
    </row>
    <row r="60" spans="1:5" x14ac:dyDescent="0.25">
      <c r="B60" s="1059">
        <v>16122.31</v>
      </c>
      <c r="C60" s="629"/>
      <c r="E60" s="628"/>
    </row>
    <row r="61" spans="1:5" x14ac:dyDescent="0.25">
      <c r="B61" s="1059">
        <v>9975.3389999999999</v>
      </c>
      <c r="C61" s="629"/>
      <c r="E61" s="628"/>
    </row>
    <row r="62" spans="1:5" x14ac:dyDescent="0.25">
      <c r="B62" s="1059">
        <v>14397.81</v>
      </c>
      <c r="C62" s="629"/>
      <c r="E62" s="628"/>
    </row>
    <row r="63" spans="1:5" x14ac:dyDescent="0.25">
      <c r="B63" s="1059">
        <v>13202.73</v>
      </c>
      <c r="C63" s="629"/>
      <c r="E63" s="628"/>
    </row>
    <row r="64" spans="1:5" x14ac:dyDescent="0.25">
      <c r="A64" s="628">
        <v>2005</v>
      </c>
      <c r="B64" s="1059">
        <v>11537.9</v>
      </c>
      <c r="C64" s="629"/>
      <c r="E64" s="628"/>
    </row>
    <row r="65" spans="2:5" x14ac:dyDescent="0.25">
      <c r="B65" s="1059">
        <v>11866.98</v>
      </c>
      <c r="C65" s="629"/>
      <c r="E65" s="628"/>
    </row>
    <row r="66" spans="2:5" x14ac:dyDescent="0.25">
      <c r="B66" s="1059">
        <v>20193.73</v>
      </c>
      <c r="C66" s="629"/>
      <c r="E66" s="628"/>
    </row>
    <row r="67" spans="2:5" x14ac:dyDescent="0.25">
      <c r="B67" s="1059">
        <v>12165.63</v>
      </c>
      <c r="C67" s="629"/>
      <c r="E67" s="628"/>
    </row>
    <row r="68" spans="2:5" x14ac:dyDescent="0.25">
      <c r="B68" s="1059">
        <v>11552.83</v>
      </c>
      <c r="C68" s="629"/>
      <c r="E68" s="628"/>
    </row>
    <row r="69" spans="2:5" x14ac:dyDescent="0.25">
      <c r="B69" s="1059">
        <v>8235.1579999999994</v>
      </c>
      <c r="C69" s="629"/>
      <c r="E69" s="628"/>
    </row>
    <row r="70" spans="2:5" x14ac:dyDescent="0.25">
      <c r="B70" s="1059">
        <v>11854.69</v>
      </c>
      <c r="C70" s="629"/>
      <c r="E70" s="628"/>
    </row>
    <row r="71" spans="2:5" x14ac:dyDescent="0.25">
      <c r="B71" s="1059">
        <v>9051.4310000000005</v>
      </c>
      <c r="C71" s="629"/>
      <c r="E71" s="628"/>
    </row>
    <row r="72" spans="2:5" x14ac:dyDescent="0.25">
      <c r="B72" s="1059">
        <v>13357.51</v>
      </c>
      <c r="C72" s="629"/>
      <c r="E72" s="628"/>
    </row>
    <row r="73" spans="2:5" x14ac:dyDescent="0.25">
      <c r="B73" s="1059">
        <v>18459.61</v>
      </c>
      <c r="C73" s="629"/>
      <c r="E73" s="628"/>
    </row>
    <row r="74" spans="2:5" x14ac:dyDescent="0.25">
      <c r="B74" s="1059">
        <v>21867.71</v>
      </c>
      <c r="C74" s="629" t="s">
        <v>1101</v>
      </c>
      <c r="D74" s="628" t="s">
        <v>1110</v>
      </c>
      <c r="E74" s="628"/>
    </row>
    <row r="75" spans="2:5" x14ac:dyDescent="0.25">
      <c r="B75" s="1059">
        <v>13843.68</v>
      </c>
      <c r="C75" s="629"/>
      <c r="E75" s="628"/>
    </row>
    <row r="76" spans="2:5" x14ac:dyDescent="0.25">
      <c r="B76" s="1059">
        <v>13176.87</v>
      </c>
      <c r="C76" s="629"/>
      <c r="E76" s="628"/>
    </row>
    <row r="77" spans="2:5" x14ac:dyDescent="0.25">
      <c r="B77" s="1059">
        <v>18019.05</v>
      </c>
      <c r="C77" s="629"/>
      <c r="E77" s="628"/>
    </row>
    <row r="78" spans="2:5" x14ac:dyDescent="0.25">
      <c r="B78" s="1059">
        <v>14048.15</v>
      </c>
      <c r="C78" s="629"/>
      <c r="E78" s="628"/>
    </row>
    <row r="79" spans="2:5" x14ac:dyDescent="0.25">
      <c r="B79" s="1059">
        <v>13245.42</v>
      </c>
      <c r="C79" s="629"/>
      <c r="E79" s="628"/>
    </row>
    <row r="80" spans="2:5" x14ac:dyDescent="0.25">
      <c r="B80" s="1059">
        <v>21794.11</v>
      </c>
      <c r="C80" s="629"/>
      <c r="E80" s="628"/>
    </row>
    <row r="81" spans="1:5" x14ac:dyDescent="0.25">
      <c r="B81" s="1059">
        <v>18972.07</v>
      </c>
      <c r="C81" s="629"/>
      <c r="E81" s="628"/>
    </row>
    <row r="82" spans="1:5" x14ac:dyDescent="0.25">
      <c r="B82" s="1059">
        <v>14507.25</v>
      </c>
      <c r="C82" s="629"/>
      <c r="E82" s="628"/>
    </row>
    <row r="83" spans="1:5" x14ac:dyDescent="0.25">
      <c r="B83" s="1059">
        <v>18951.79</v>
      </c>
      <c r="C83" s="629"/>
      <c r="E83" s="628"/>
    </row>
    <row r="84" spans="1:5" x14ac:dyDescent="0.25">
      <c r="A84" s="628">
        <v>2010</v>
      </c>
      <c r="B84" s="1059">
        <v>19711.91</v>
      </c>
      <c r="C84" s="629"/>
      <c r="E84" s="628"/>
    </row>
    <row r="85" spans="1:5" x14ac:dyDescent="0.25">
      <c r="B85" s="1059">
        <v>21449.03</v>
      </c>
      <c r="C85" s="629"/>
      <c r="E85" s="628"/>
    </row>
    <row r="86" spans="1:5" x14ac:dyDescent="0.25">
      <c r="B86" s="1059">
        <v>19653.439999999999</v>
      </c>
      <c r="C86" s="629"/>
      <c r="E86" s="628"/>
    </row>
    <row r="87" spans="1:5" x14ac:dyDescent="0.25">
      <c r="B87" s="1059">
        <v>14901.64</v>
      </c>
      <c r="C87" s="629"/>
      <c r="E87" s="628"/>
    </row>
    <row r="88" spans="1:5" x14ac:dyDescent="0.25">
      <c r="B88" s="1059">
        <v>13397.83</v>
      </c>
      <c r="C88" s="629"/>
      <c r="E88" s="628"/>
    </row>
    <row r="89" spans="1:5" x14ac:dyDescent="0.25">
      <c r="B89" s="1059">
        <v>14121</v>
      </c>
      <c r="C89" s="629"/>
      <c r="E89" s="628"/>
    </row>
    <row r="90" spans="1:5" x14ac:dyDescent="0.25">
      <c r="B90" s="1059">
        <v>20227.560000000001</v>
      </c>
      <c r="C90" s="629"/>
      <c r="E90" s="628"/>
    </row>
    <row r="91" spans="1:5" x14ac:dyDescent="0.25">
      <c r="B91" s="1059">
        <v>19436.98</v>
      </c>
      <c r="C91" s="629"/>
      <c r="E91" s="628"/>
    </row>
    <row r="92" spans="1:5" x14ac:dyDescent="0.25">
      <c r="B92" s="1059">
        <v>18629.88</v>
      </c>
      <c r="C92" s="629"/>
      <c r="E92" s="628"/>
    </row>
    <row r="93" spans="1:5" x14ac:dyDescent="0.25">
      <c r="B93" s="1059">
        <v>36827.879999999997</v>
      </c>
      <c r="C93" s="629"/>
      <c r="E93" s="628"/>
    </row>
    <row r="94" spans="1:5" x14ac:dyDescent="0.25">
      <c r="B94" s="1059">
        <v>25945.24</v>
      </c>
      <c r="C94" s="629"/>
      <c r="E94" s="628"/>
    </row>
    <row r="95" spans="1:5" x14ac:dyDescent="0.25">
      <c r="B95" s="1059">
        <v>38752.269999999997</v>
      </c>
      <c r="C95" s="629" t="s">
        <v>1102</v>
      </c>
      <c r="D95" s="628" t="s">
        <v>1111</v>
      </c>
      <c r="E95" s="628"/>
    </row>
    <row r="96" spans="1:5" x14ac:dyDescent="0.25">
      <c r="B96" s="1059">
        <v>31598.92</v>
      </c>
      <c r="C96" s="629"/>
      <c r="E96" s="628"/>
    </row>
    <row r="97" spans="1:5" x14ac:dyDescent="0.25">
      <c r="B97" s="1059">
        <v>14113.9</v>
      </c>
      <c r="C97" s="629"/>
      <c r="E97" s="628"/>
    </row>
    <row r="98" spans="1:5" x14ac:dyDescent="0.25">
      <c r="B98" s="1059">
        <v>15802.53</v>
      </c>
      <c r="C98" s="629"/>
      <c r="E98" s="628"/>
    </row>
    <row r="99" spans="1:5" x14ac:dyDescent="0.25">
      <c r="B99" s="1059">
        <v>18492.009999999998</v>
      </c>
      <c r="C99" s="629"/>
      <c r="E99" s="628"/>
    </row>
    <row r="100" spans="1:5" x14ac:dyDescent="0.25">
      <c r="B100" s="1059">
        <v>19536.86</v>
      </c>
      <c r="C100" s="629"/>
      <c r="E100" s="628"/>
    </row>
    <row r="101" spans="1:5" x14ac:dyDescent="0.25">
      <c r="B101" s="1059">
        <v>20086.099999999999</v>
      </c>
      <c r="C101" s="629"/>
      <c r="E101" s="628"/>
    </row>
    <row r="102" spans="1:5" x14ac:dyDescent="0.25">
      <c r="B102" s="1059">
        <v>14211.19</v>
      </c>
      <c r="C102" s="629"/>
      <c r="E102" s="628"/>
    </row>
    <row r="103" spans="1:5" x14ac:dyDescent="0.25">
      <c r="B103" s="1059">
        <v>17252.02</v>
      </c>
      <c r="C103" s="629"/>
      <c r="E103" s="628"/>
    </row>
    <row r="104" spans="1:5" x14ac:dyDescent="0.25">
      <c r="A104" s="628">
        <v>2015</v>
      </c>
      <c r="B104" s="1059">
        <v>29838.2</v>
      </c>
      <c r="C104" s="629"/>
      <c r="E104" s="628"/>
    </row>
    <row r="105" spans="1:5" x14ac:dyDescent="0.25">
      <c r="B105" s="1059">
        <v>25360.74</v>
      </c>
      <c r="C105" s="629"/>
      <c r="E105" s="628"/>
    </row>
    <row r="106" spans="1:5" x14ac:dyDescent="0.25">
      <c r="B106" s="1059">
        <v>21280.47</v>
      </c>
      <c r="C106" s="629"/>
      <c r="E106" s="628"/>
    </row>
    <row r="107" spans="1:5" x14ac:dyDescent="0.25">
      <c r="B107" s="1059">
        <v>18517.900000000001</v>
      </c>
      <c r="C107" s="629"/>
      <c r="E107" s="628"/>
    </row>
    <row r="108" spans="1:5" x14ac:dyDescent="0.25">
      <c r="B108" s="1059">
        <v>22826.080000000002</v>
      </c>
      <c r="C108" s="629"/>
      <c r="E108" s="628"/>
    </row>
    <row r="109" spans="1:5" x14ac:dyDescent="0.25">
      <c r="B109" s="1059">
        <v>18513.21</v>
      </c>
      <c r="C109" s="629"/>
      <c r="E109" s="628"/>
    </row>
    <row r="110" spans="1:5" x14ac:dyDescent="0.25">
      <c r="B110" s="1059">
        <v>30182.29</v>
      </c>
      <c r="C110" s="629" t="s">
        <v>1103</v>
      </c>
      <c r="D110" s="629" t="s">
        <v>1103</v>
      </c>
      <c r="E110" s="629"/>
    </row>
    <row r="111" spans="1:5" x14ac:dyDescent="0.25">
      <c r="B111" s="1059">
        <v>32031.3</v>
      </c>
      <c r="C111" s="629" t="s">
        <v>1104</v>
      </c>
      <c r="D111" s="628" t="s">
        <v>1112</v>
      </c>
      <c r="E111" s="628"/>
    </row>
    <row r="112" spans="1:5" x14ac:dyDescent="0.25">
      <c r="B112" s="1059">
        <v>29910.11</v>
      </c>
      <c r="C112" s="629"/>
      <c r="E112" s="628"/>
    </row>
    <row r="113" spans="1:5" x14ac:dyDescent="0.25">
      <c r="B113" s="1059">
        <v>16514.349999999999</v>
      </c>
      <c r="C113" s="629"/>
      <c r="E113" s="628"/>
    </row>
    <row r="114" spans="1:5" x14ac:dyDescent="0.25">
      <c r="B114" s="1059">
        <v>16325.61</v>
      </c>
      <c r="C114" s="629"/>
      <c r="E114" s="628"/>
    </row>
    <row r="115" spans="1:5" x14ac:dyDescent="0.25">
      <c r="B115" s="1059">
        <v>28396.560000000001</v>
      </c>
      <c r="C115" s="629"/>
      <c r="E115" s="628"/>
    </row>
    <row r="116" spans="1:5" x14ac:dyDescent="0.25">
      <c r="B116" s="1059">
        <v>13622.16</v>
      </c>
      <c r="C116" s="629"/>
      <c r="E116" s="628"/>
    </row>
    <row r="117" spans="1:5" x14ac:dyDescent="0.25">
      <c r="B117" s="1059">
        <v>25653.23</v>
      </c>
      <c r="C117" s="629"/>
      <c r="E117" s="628"/>
    </row>
    <row r="118" spans="1:5" x14ac:dyDescent="0.25">
      <c r="B118" s="1059">
        <v>28710.76</v>
      </c>
      <c r="C118" s="629"/>
      <c r="E118" s="628"/>
    </row>
    <row r="119" spans="1:5" x14ac:dyDescent="0.25">
      <c r="B119" s="1059">
        <v>26443.05</v>
      </c>
      <c r="C119" s="629"/>
      <c r="E119" s="628"/>
    </row>
    <row r="120" spans="1:5" x14ac:dyDescent="0.25">
      <c r="B120" s="1059">
        <v>36588.019999999997</v>
      </c>
      <c r="C120" s="629"/>
      <c r="E120" s="628"/>
    </row>
    <row r="121" spans="1:5" x14ac:dyDescent="0.25">
      <c r="B121" s="1059">
        <v>40489.040000000001</v>
      </c>
      <c r="C121" s="629" t="s">
        <v>1105</v>
      </c>
      <c r="D121" s="628" t="s">
        <v>1113</v>
      </c>
      <c r="E121" s="628"/>
    </row>
    <row r="122" spans="1:5" x14ac:dyDescent="0.25">
      <c r="B122" s="1059">
        <v>32800.980000000003</v>
      </c>
      <c r="C122" s="629"/>
      <c r="E122" s="628"/>
    </row>
    <row r="123" spans="1:5" x14ac:dyDescent="0.25">
      <c r="B123" s="1059">
        <v>52716.26</v>
      </c>
      <c r="C123" s="629"/>
      <c r="E123" s="628"/>
    </row>
    <row r="124" spans="1:5" x14ac:dyDescent="0.25">
      <c r="A124" s="628">
        <v>2020</v>
      </c>
      <c r="B124" s="1059">
        <v>55684.71</v>
      </c>
      <c r="C124" s="629" t="s">
        <v>816</v>
      </c>
      <c r="D124" s="629" t="s">
        <v>816</v>
      </c>
      <c r="E124" s="629"/>
    </row>
    <row r="125" spans="1:5" x14ac:dyDescent="0.25">
      <c r="B125" s="1059">
        <v>28914.37</v>
      </c>
      <c r="C125" s="629"/>
      <c r="E125" s="628"/>
    </row>
    <row r="126" spans="1:5" x14ac:dyDescent="0.25">
      <c r="B126" s="1059">
        <v>27497.73</v>
      </c>
      <c r="C126" s="629"/>
      <c r="E126" s="628"/>
    </row>
    <row r="127" spans="1:5" x14ac:dyDescent="0.25">
      <c r="B127" s="1059">
        <v>22319.62</v>
      </c>
      <c r="C127" s="629"/>
      <c r="E127" s="628"/>
    </row>
    <row r="128" spans="1:5" x14ac:dyDescent="0.25">
      <c r="B128" s="1059">
        <v>11888.73</v>
      </c>
      <c r="C128" s="629"/>
      <c r="E128" s="628"/>
    </row>
    <row r="129" spans="1:5" x14ac:dyDescent="0.25">
      <c r="B129" s="1059">
        <v>18072.810000000001</v>
      </c>
      <c r="C129" s="629"/>
      <c r="E129" s="628"/>
    </row>
    <row r="130" spans="1:5" x14ac:dyDescent="0.25">
      <c r="B130" s="1059">
        <v>21508.560000000001</v>
      </c>
      <c r="C130" s="629"/>
      <c r="E130" s="628"/>
    </row>
    <row r="131" spans="1:5" x14ac:dyDescent="0.25">
      <c r="B131" s="1059">
        <v>19802.650000000001</v>
      </c>
      <c r="C131" s="629"/>
      <c r="E131" s="628"/>
    </row>
    <row r="132" spans="1:5" x14ac:dyDescent="0.25">
      <c r="A132" s="628">
        <v>2022</v>
      </c>
      <c r="B132" s="1059">
        <v>26455.02</v>
      </c>
      <c r="C132" s="629" t="s">
        <v>1106</v>
      </c>
      <c r="D132" s="628" t="s">
        <v>1114</v>
      </c>
      <c r="E132" s="628"/>
    </row>
  </sheetData>
  <mergeCells count="4">
    <mergeCell ref="F3:M3"/>
    <mergeCell ref="F23:M23"/>
    <mergeCell ref="M21:N21"/>
    <mergeCell ref="M42:N42"/>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BA26"/>
  <sheetViews>
    <sheetView showGridLines="0" zoomScale="80" zoomScaleNormal="80" workbookViewId="0"/>
  </sheetViews>
  <sheetFormatPr defaultColWidth="9.140625" defaultRowHeight="13.5" x14ac:dyDescent="0.25"/>
  <cols>
    <col min="1" max="2" width="10.140625" style="14" customWidth="1"/>
    <col min="3" max="16384" width="9.140625" style="14"/>
  </cols>
  <sheetData>
    <row r="2" spans="1:53" x14ac:dyDescent="0.25">
      <c r="D2" s="130"/>
      <c r="E2" s="130"/>
      <c r="F2" s="130"/>
    </row>
    <row r="3" spans="1:53" x14ac:dyDescent="0.25">
      <c r="D3" s="130"/>
      <c r="E3" s="130"/>
      <c r="F3" s="130"/>
    </row>
    <row r="4" spans="1:53" x14ac:dyDescent="0.25">
      <c r="C4" s="14">
        <v>2023</v>
      </c>
      <c r="D4" s="14">
        <v>2024</v>
      </c>
      <c r="E4" s="14">
        <v>2025</v>
      </c>
      <c r="F4" s="14">
        <v>2026</v>
      </c>
      <c r="G4" s="14">
        <v>2027</v>
      </c>
      <c r="H4" s="14">
        <v>2028</v>
      </c>
      <c r="I4" s="14">
        <v>2029</v>
      </c>
      <c r="J4" s="14">
        <v>2030</v>
      </c>
      <c r="K4" s="14">
        <v>2031</v>
      </c>
      <c r="L4" s="14">
        <v>2032</v>
      </c>
      <c r="M4" s="14">
        <v>2033</v>
      </c>
      <c r="N4" s="14">
        <v>2034</v>
      </c>
      <c r="O4" s="14">
        <v>2035</v>
      </c>
      <c r="P4" s="14">
        <v>2036</v>
      </c>
      <c r="Q4" s="14">
        <v>2037</v>
      </c>
      <c r="R4" s="14">
        <v>2038</v>
      </c>
      <c r="S4" s="14">
        <v>2039</v>
      </c>
      <c r="T4" s="14">
        <v>2040</v>
      </c>
      <c r="U4" s="14">
        <v>2041</v>
      </c>
      <c r="V4" s="14">
        <v>2042</v>
      </c>
      <c r="W4" s="14">
        <v>2043</v>
      </c>
      <c r="X4" s="14">
        <v>2044</v>
      </c>
      <c r="Y4" s="14">
        <v>2045</v>
      </c>
      <c r="Z4" s="14">
        <v>2046</v>
      </c>
      <c r="AA4" s="14">
        <v>2047</v>
      </c>
      <c r="AB4" s="14">
        <v>2048</v>
      </c>
      <c r="AC4" s="14">
        <v>2049</v>
      </c>
      <c r="AD4" s="14">
        <v>2050</v>
      </c>
      <c r="AE4" s="14">
        <v>2051</v>
      </c>
      <c r="AF4" s="14">
        <v>2052</v>
      </c>
      <c r="AG4" s="14">
        <v>2053</v>
      </c>
      <c r="AH4" s="14">
        <v>2054</v>
      </c>
      <c r="AI4" s="14">
        <v>2055</v>
      </c>
      <c r="AJ4" s="14">
        <v>2056</v>
      </c>
      <c r="AK4" s="14">
        <v>2057</v>
      </c>
      <c r="AL4" s="14">
        <v>2058</v>
      </c>
      <c r="AM4" s="14">
        <v>2059</v>
      </c>
      <c r="AN4" s="14">
        <v>2060</v>
      </c>
      <c r="AO4" s="14">
        <v>2061</v>
      </c>
      <c r="AP4" s="14">
        <v>2062</v>
      </c>
      <c r="AQ4" s="14">
        <v>2063</v>
      </c>
      <c r="AR4" s="14">
        <v>2064</v>
      </c>
      <c r="AS4" s="14">
        <v>2065</v>
      </c>
      <c r="AT4" s="14">
        <v>2066</v>
      </c>
      <c r="AU4" s="14">
        <v>2067</v>
      </c>
      <c r="AV4" s="14">
        <v>2068</v>
      </c>
      <c r="AW4" s="14">
        <v>2069</v>
      </c>
      <c r="AX4" s="14">
        <v>2070</v>
      </c>
    </row>
    <row r="5" spans="1:53" x14ac:dyDescent="0.25">
      <c r="A5" s="14" t="s">
        <v>1255</v>
      </c>
      <c r="B5" s="14" t="s">
        <v>1256</v>
      </c>
      <c r="C5" s="428">
        <v>-0.30255644437801976</v>
      </c>
      <c r="D5" s="428">
        <v>-0.28798134243091056</v>
      </c>
      <c r="E5" s="428">
        <v>-0.25851961593795458</v>
      </c>
      <c r="F5" s="428">
        <v>-0.2362182845667018</v>
      </c>
      <c r="G5" s="428">
        <v>-0.22951883176708598</v>
      </c>
      <c r="H5" s="428">
        <v>-0.21162755452209048</v>
      </c>
      <c r="I5" s="428">
        <v>-0.18533266131369963</v>
      </c>
      <c r="J5" s="428">
        <v>-0.15175471320331546</v>
      </c>
      <c r="K5" s="428">
        <v>-8.1686378566189433E-2</v>
      </c>
      <c r="L5" s="428">
        <v>4.8713872458634455E-3</v>
      </c>
      <c r="M5" s="428">
        <v>8.7173671658268503E-2</v>
      </c>
      <c r="N5" s="428">
        <v>0.1502679891638401</v>
      </c>
      <c r="O5" s="428">
        <v>0.23089789155135598</v>
      </c>
      <c r="P5" s="428">
        <v>0.30641398195389691</v>
      </c>
      <c r="Q5" s="428">
        <v>0.39996282365940239</v>
      </c>
      <c r="R5" s="428">
        <v>0.52621223569036779</v>
      </c>
      <c r="S5" s="428">
        <v>0.62523082495899729</v>
      </c>
      <c r="T5" s="428">
        <v>0.69129304040816741</v>
      </c>
      <c r="U5" s="428">
        <v>0.79193010809113851</v>
      </c>
      <c r="V5" s="428">
        <v>0.90319522310272049</v>
      </c>
      <c r="W5" s="428">
        <v>1.0172717652695624</v>
      </c>
      <c r="X5" s="428">
        <v>1.0919120719412803</v>
      </c>
      <c r="Y5" s="428">
        <v>1.1563585099101008</v>
      </c>
      <c r="Z5" s="428">
        <v>1.2625419131960101</v>
      </c>
      <c r="AA5" s="428">
        <v>1.3579101679314416</v>
      </c>
      <c r="AB5" s="428">
        <v>1.4558487020325828</v>
      </c>
      <c r="AC5" s="428">
        <v>1.5774860614942678</v>
      </c>
      <c r="AD5" s="428">
        <v>1.6809987380996656</v>
      </c>
      <c r="AE5" s="428">
        <v>1.7720454420644156</v>
      </c>
      <c r="AF5" s="428">
        <v>1.8466875473438726</v>
      </c>
      <c r="AG5" s="428">
        <v>1.9096064280758611</v>
      </c>
      <c r="AH5" s="428">
        <v>1.9653164764623803</v>
      </c>
      <c r="AI5" s="428">
        <v>2.0420877542478362</v>
      </c>
      <c r="AJ5" s="428">
        <v>2.1313513302368872</v>
      </c>
      <c r="AK5" s="428">
        <v>2.1800385114482754</v>
      </c>
      <c r="AL5" s="428">
        <v>2.1757543577556628</v>
      </c>
      <c r="AM5" s="428">
        <v>2.1757400170279251</v>
      </c>
      <c r="AN5" s="428">
        <v>2.1645351423303776</v>
      </c>
      <c r="AO5" s="428">
        <v>2.1639908861781958</v>
      </c>
      <c r="AP5" s="428">
        <v>2.1706778970355582</v>
      </c>
      <c r="AQ5" s="428">
        <v>2.183107993436666</v>
      </c>
      <c r="AR5" s="428">
        <v>2.1787632192863082</v>
      </c>
      <c r="AS5" s="428">
        <v>2.2105361028402424</v>
      </c>
      <c r="AT5" s="428">
        <v>2.2291330095147686</v>
      </c>
      <c r="AU5" s="428">
        <v>2.2372854184750395</v>
      </c>
      <c r="AV5" s="428">
        <v>2.2864784098660635</v>
      </c>
      <c r="AW5" s="428">
        <v>2.3783214264557557</v>
      </c>
      <c r="AX5" s="428">
        <v>2.4631200595563723</v>
      </c>
    </row>
    <row r="6" spans="1:53" x14ac:dyDescent="0.25">
      <c r="C6" s="723">
        <v>-0.30255644437801976</v>
      </c>
      <c r="D6" s="723">
        <v>-0.28798134243091056</v>
      </c>
      <c r="E6" s="723">
        <v>-0.25851961593795458</v>
      </c>
      <c r="F6" s="723">
        <v>-0.2362182845667018</v>
      </c>
      <c r="G6" s="723">
        <v>-0.22951883176708598</v>
      </c>
      <c r="H6" s="723">
        <v>-0.21162755452209048</v>
      </c>
      <c r="I6" s="723">
        <v>-0.18533266131369963</v>
      </c>
      <c r="J6" s="723">
        <v>-0.15175471320331546</v>
      </c>
      <c r="K6" s="723">
        <v>-8.1686378566189433E-2</v>
      </c>
      <c r="L6" s="723">
        <v>4.8713872458634455E-3</v>
      </c>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row>
    <row r="7" spans="1:53" x14ac:dyDescent="0.25">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row>
    <row r="8" spans="1:53" x14ac:dyDescent="0.25">
      <c r="A8" s="322" t="s">
        <v>1254</v>
      </c>
      <c r="B8" s="322"/>
      <c r="C8" s="130"/>
      <c r="D8" s="130"/>
      <c r="E8" s="130"/>
      <c r="F8" s="130"/>
      <c r="G8" s="130"/>
      <c r="H8" s="322"/>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row>
    <row r="9" spans="1:53" x14ac:dyDescent="0.25">
      <c r="A9" s="322" t="s">
        <v>1257</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row>
    <row r="12" spans="1:53" x14ac:dyDescent="0.25">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row>
    <row r="13" spans="1:53" x14ac:dyDescent="0.25">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row>
    <row r="14" spans="1:53" x14ac:dyDescent="0.25">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row>
    <row r="16" spans="1:53" ht="31.35" customHeight="1" x14ac:dyDescent="0.25">
      <c r="A16" s="1128"/>
      <c r="B16" s="1128"/>
      <c r="C16" s="1128"/>
      <c r="E16" s="1128"/>
      <c r="F16" s="1128"/>
      <c r="G16" s="1128"/>
      <c r="H16" s="1128"/>
      <c r="I16" s="1128"/>
      <c r="J16" s="1128"/>
    </row>
    <row r="26" spans="2:8" x14ac:dyDescent="0.25">
      <c r="B26" s="322"/>
      <c r="H26" s="322"/>
    </row>
  </sheetData>
  <mergeCells count="2">
    <mergeCell ref="A16:C16"/>
    <mergeCell ref="E16:J16"/>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BE27"/>
  <sheetViews>
    <sheetView showGridLines="0" zoomScale="80" zoomScaleNormal="80" workbookViewId="0"/>
  </sheetViews>
  <sheetFormatPr defaultColWidth="9.140625" defaultRowHeight="13.5" x14ac:dyDescent="0.25"/>
  <cols>
    <col min="1" max="1" width="20.42578125" style="14" bestFit="1" customWidth="1"/>
    <col min="2" max="16384" width="9.140625" style="14"/>
  </cols>
  <sheetData>
    <row r="3" spans="1:57" x14ac:dyDescent="0.25">
      <c r="A3" s="14" t="s">
        <v>923</v>
      </c>
      <c r="B3" s="14" t="s">
        <v>927</v>
      </c>
      <c r="C3" s="122">
        <v>-2.7041146857710672</v>
      </c>
      <c r="J3" s="322"/>
      <c r="S3" s="322"/>
    </row>
    <row r="4" spans="1:57" x14ac:dyDescent="0.25">
      <c r="A4" s="14" t="s">
        <v>1248</v>
      </c>
      <c r="B4" s="14" t="s">
        <v>1251</v>
      </c>
      <c r="C4" s="122">
        <v>-0.4844153656527812</v>
      </c>
    </row>
    <row r="5" spans="1:57" x14ac:dyDescent="0.25">
      <c r="A5" s="14" t="s">
        <v>1249</v>
      </c>
      <c r="B5" s="14" t="s">
        <v>1252</v>
      </c>
      <c r="C5" s="122">
        <v>0.2781076413357475</v>
      </c>
    </row>
    <row r="6" spans="1:57" x14ac:dyDescent="0.25">
      <c r="A6" s="130" t="s">
        <v>1250</v>
      </c>
      <c r="B6" s="14" t="s">
        <v>1253</v>
      </c>
      <c r="C6" s="428">
        <v>0.13429946694041917</v>
      </c>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row>
    <row r="7" spans="1:57" x14ac:dyDescent="0.25">
      <c r="A7" s="14" t="s">
        <v>924</v>
      </c>
      <c r="B7" s="14" t="s">
        <v>928</v>
      </c>
      <c r="C7" s="122">
        <v>-7.1409951206438116E-2</v>
      </c>
    </row>
    <row r="8" spans="1:57" x14ac:dyDescent="0.25">
      <c r="A8" s="14" t="s">
        <v>925</v>
      </c>
      <c r="B8" s="14" t="s">
        <v>926</v>
      </c>
      <c r="C8" s="122">
        <v>-2.8475328943541198</v>
      </c>
    </row>
    <row r="9" spans="1:57" x14ac:dyDescent="0.25">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row>
    <row r="10" spans="1:57" x14ac:dyDescent="0.25">
      <c r="A10" s="322" t="s">
        <v>1246</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row>
    <row r="12" spans="1:57" ht="14.45" customHeight="1" x14ac:dyDescent="0.25">
      <c r="A12" s="1128"/>
      <c r="B12" s="1128"/>
      <c r="C12" s="1128"/>
      <c r="D12" s="1128"/>
      <c r="E12" s="1128"/>
      <c r="H12" s="1128"/>
      <c r="I12" s="1128"/>
      <c r="J12" s="1128"/>
      <c r="K12" s="1128"/>
      <c r="L12" s="1128"/>
      <c r="M12" s="1128"/>
    </row>
    <row r="27" spans="1:1" x14ac:dyDescent="0.25">
      <c r="A27" s="322" t="s">
        <v>1247</v>
      </c>
    </row>
  </sheetData>
  <mergeCells count="2">
    <mergeCell ref="A12:E12"/>
    <mergeCell ref="H12:M1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G37"/>
  <sheetViews>
    <sheetView showGridLines="0" zoomScale="80" zoomScaleNormal="80" workbookViewId="0"/>
  </sheetViews>
  <sheetFormatPr defaultColWidth="9.140625" defaultRowHeight="13.5" x14ac:dyDescent="0.25"/>
  <cols>
    <col min="1" max="1" width="45" style="14" customWidth="1"/>
    <col min="2" max="2" width="8.85546875" style="14" customWidth="1"/>
    <col min="3" max="3" width="7.5703125" style="14" customWidth="1"/>
    <col min="4" max="13" width="6.42578125" style="14" customWidth="1"/>
    <col min="14" max="16384" width="9.140625" style="14"/>
  </cols>
  <sheetData>
    <row r="2" spans="1:7" s="54" customFormat="1" x14ac:dyDescent="0.25"/>
    <row r="3" spans="1:7" ht="14.25" thickBot="1" x14ac:dyDescent="0.3">
      <c r="A3" s="1129" t="s">
        <v>1242</v>
      </c>
      <c r="B3" s="1129"/>
      <c r="C3" s="1129"/>
      <c r="D3" s="594"/>
      <c r="E3" s="594"/>
      <c r="F3" s="594"/>
      <c r="G3" s="594"/>
    </row>
    <row r="4" spans="1:7" ht="14.25" thickBot="1" x14ac:dyDescent="0.3">
      <c r="A4" s="391"/>
      <c r="B4" s="391" t="s">
        <v>869</v>
      </c>
      <c r="C4" s="619">
        <v>2021</v>
      </c>
      <c r="D4" s="619">
        <v>2022</v>
      </c>
      <c r="E4" s="619">
        <v>2023</v>
      </c>
      <c r="F4" s="619">
        <v>2024</v>
      </c>
      <c r="G4" s="619">
        <v>2025</v>
      </c>
    </row>
    <row r="5" spans="1:7" ht="15.75" customHeight="1" x14ac:dyDescent="0.25">
      <c r="A5" s="591" t="s">
        <v>30</v>
      </c>
      <c r="B5" s="593"/>
      <c r="C5" s="715"/>
      <c r="D5" s="716"/>
      <c r="E5" s="716"/>
      <c r="F5" s="717"/>
      <c r="G5" s="717"/>
    </row>
    <row r="6" spans="1:7" x14ac:dyDescent="0.25">
      <c r="A6" s="392" t="s">
        <v>870</v>
      </c>
      <c r="B6" s="593"/>
      <c r="C6" s="43">
        <v>3.3</v>
      </c>
      <c r="D6" s="43">
        <v>6.3</v>
      </c>
      <c r="E6" s="43">
        <v>2.8</v>
      </c>
      <c r="F6" s="43">
        <v>0.3</v>
      </c>
      <c r="G6" s="43" t="s">
        <v>7</v>
      </c>
    </row>
    <row r="7" spans="1:7" x14ac:dyDescent="0.25">
      <c r="A7" s="392" t="s">
        <v>871</v>
      </c>
      <c r="B7" s="11"/>
      <c r="C7" s="722">
        <v>3</v>
      </c>
      <c r="D7" s="722">
        <v>2.1</v>
      </c>
      <c r="E7" s="722">
        <v>5.3</v>
      </c>
      <c r="F7" s="722">
        <v>1.8</v>
      </c>
      <c r="G7" s="722">
        <v>1.8</v>
      </c>
    </row>
    <row r="8" spans="1:7" ht="14.25" thickBot="1" x14ac:dyDescent="0.3">
      <c r="A8" s="392" t="s">
        <v>872</v>
      </c>
      <c r="B8" s="593"/>
      <c r="C8" s="622">
        <v>-0.3</v>
      </c>
      <c r="D8" s="622">
        <v>-4.2</v>
      </c>
      <c r="E8" s="622">
        <v>2.5</v>
      </c>
      <c r="F8" s="622">
        <v>1.5</v>
      </c>
      <c r="G8" s="622" t="s">
        <v>7</v>
      </c>
    </row>
    <row r="9" spans="1:7" ht="15" x14ac:dyDescent="0.25">
      <c r="A9" s="393" t="s">
        <v>873</v>
      </c>
      <c r="B9" s="394" t="s">
        <v>874</v>
      </c>
      <c r="C9" s="718"/>
      <c r="D9" s="394"/>
      <c r="E9" s="394"/>
      <c r="F9" s="719"/>
      <c r="G9" s="719"/>
    </row>
    <row r="10" spans="1:7" x14ac:dyDescent="0.25">
      <c r="A10" s="392" t="s">
        <v>870</v>
      </c>
      <c r="B10" s="11"/>
      <c r="C10" s="625">
        <v>-9.9</v>
      </c>
      <c r="D10" s="625">
        <v>-5.0999999999999996</v>
      </c>
      <c r="E10" s="625">
        <v>-4.0999999999999996</v>
      </c>
      <c r="F10" s="625">
        <v>-3.8</v>
      </c>
      <c r="G10" s="625" t="s">
        <v>7</v>
      </c>
    </row>
    <row r="11" spans="1:7" x14ac:dyDescent="0.25">
      <c r="A11" s="392" t="s">
        <v>1705</v>
      </c>
      <c r="B11" s="11"/>
      <c r="C11" s="625">
        <v>-6.2</v>
      </c>
      <c r="D11" s="625">
        <v>-5.0999999999999996</v>
      </c>
      <c r="E11" s="875">
        <v>-2.3982502431889445</v>
      </c>
      <c r="F11" s="875">
        <v>-2.3237522428639967</v>
      </c>
      <c r="G11" s="875">
        <v>-2.0243031070047324</v>
      </c>
    </row>
    <row r="12" spans="1:7" ht="14.25" thickBot="1" x14ac:dyDescent="0.3">
      <c r="A12" s="395" t="s">
        <v>872</v>
      </c>
      <c r="B12" s="327"/>
      <c r="C12" s="721">
        <v>3.7</v>
      </c>
      <c r="D12" s="721">
        <v>0</v>
      </c>
      <c r="E12" s="721">
        <v>1.6</v>
      </c>
      <c r="F12" s="721">
        <v>1.3</v>
      </c>
      <c r="G12" s="721" t="s">
        <v>7</v>
      </c>
    </row>
    <row r="13" spans="1:7" ht="15" x14ac:dyDescent="0.25">
      <c r="A13" s="591" t="s">
        <v>875</v>
      </c>
      <c r="B13" s="593"/>
      <c r="C13" s="715"/>
      <c r="D13" s="716"/>
      <c r="E13" s="716"/>
      <c r="F13" s="720"/>
      <c r="G13" s="720"/>
    </row>
    <row r="14" spans="1:7" x14ac:dyDescent="0.25">
      <c r="A14" s="392" t="s">
        <v>870</v>
      </c>
      <c r="B14" s="11"/>
      <c r="C14" s="625">
        <v>64.099999999999994</v>
      </c>
      <c r="D14" s="625">
        <v>65.5</v>
      </c>
      <c r="E14" s="625">
        <v>64.599999999999994</v>
      </c>
      <c r="F14" s="625">
        <v>65.8</v>
      </c>
      <c r="G14" s="625" t="s">
        <v>7</v>
      </c>
    </row>
    <row r="15" spans="1:7" x14ac:dyDescent="0.25">
      <c r="A15" s="392" t="s">
        <v>871</v>
      </c>
      <c r="B15" s="11"/>
      <c r="C15" s="625">
        <v>63.1</v>
      </c>
      <c r="D15" s="625">
        <v>61.6</v>
      </c>
      <c r="E15" s="625">
        <v>58</v>
      </c>
      <c r="F15" s="625">
        <v>58.2</v>
      </c>
      <c r="G15" s="625">
        <v>57.3</v>
      </c>
    </row>
    <row r="16" spans="1:7" ht="14.25" thickBot="1" x14ac:dyDescent="0.3">
      <c r="A16" s="395" t="s">
        <v>872</v>
      </c>
      <c r="B16" s="325"/>
      <c r="C16" s="721">
        <v>-1</v>
      </c>
      <c r="D16" s="327">
        <v>-3.9</v>
      </c>
      <c r="E16" s="327">
        <v>-6.6</v>
      </c>
      <c r="F16" s="327">
        <v>-7.6</v>
      </c>
      <c r="G16" s="327" t="s">
        <v>7</v>
      </c>
    </row>
    <row r="17" spans="1:7" x14ac:dyDescent="0.25">
      <c r="A17" s="396" t="s">
        <v>1244</v>
      </c>
      <c r="B17" s="11"/>
      <c r="C17" s="11"/>
      <c r="D17" s="11"/>
      <c r="E17" s="11"/>
      <c r="F17" s="1130" t="s">
        <v>8</v>
      </c>
      <c r="G17" s="1130"/>
    </row>
    <row r="18" spans="1:7" x14ac:dyDescent="0.25">
      <c r="A18" s="376" t="s">
        <v>1707</v>
      </c>
    </row>
    <row r="19" spans="1:7" x14ac:dyDescent="0.25">
      <c r="A19" s="376" t="s">
        <v>1709</v>
      </c>
    </row>
    <row r="21" spans="1:7" ht="14.25" thickBot="1" x14ac:dyDescent="0.3">
      <c r="A21" s="1129" t="s">
        <v>1243</v>
      </c>
      <c r="B21" s="1129"/>
      <c r="C21" s="1129"/>
      <c r="D21" s="594"/>
      <c r="E21" s="594"/>
      <c r="F21" s="594"/>
      <c r="G21" s="594"/>
    </row>
    <row r="22" spans="1:7" ht="14.25" thickBot="1" x14ac:dyDescent="0.3">
      <c r="A22" s="391"/>
      <c r="B22" s="391" t="s">
        <v>1245</v>
      </c>
      <c r="C22" s="619">
        <v>2021</v>
      </c>
      <c r="D22" s="619">
        <v>2022</v>
      </c>
      <c r="E22" s="619">
        <v>2023</v>
      </c>
      <c r="F22" s="619">
        <v>2024</v>
      </c>
      <c r="G22" s="619">
        <v>2025</v>
      </c>
    </row>
    <row r="23" spans="1:7" ht="15" x14ac:dyDescent="0.25">
      <c r="A23" s="591" t="s">
        <v>106</v>
      </c>
      <c r="B23" s="593"/>
      <c r="C23" s="715"/>
      <c r="D23" s="716"/>
      <c r="E23" s="716"/>
      <c r="F23" s="717"/>
      <c r="G23" s="717"/>
    </row>
    <row r="24" spans="1:7" x14ac:dyDescent="0.25">
      <c r="A24" s="392" t="s">
        <v>876</v>
      </c>
      <c r="B24" s="593"/>
      <c r="C24" s="43">
        <v>3.3</v>
      </c>
      <c r="D24" s="43">
        <v>6.3</v>
      </c>
      <c r="E24" s="43">
        <v>2.8</v>
      </c>
      <c r="F24" s="43">
        <v>0.3</v>
      </c>
      <c r="G24" s="43" t="s">
        <v>7</v>
      </c>
    </row>
    <row r="25" spans="1:7" x14ac:dyDescent="0.25">
      <c r="A25" s="392" t="s">
        <v>877</v>
      </c>
      <c r="B25" s="11"/>
      <c r="C25" s="722">
        <v>3</v>
      </c>
      <c r="D25" s="722">
        <v>2.1</v>
      </c>
      <c r="E25" s="722">
        <v>5.3</v>
      </c>
      <c r="F25" s="722">
        <v>1.8</v>
      </c>
      <c r="G25" s="722">
        <v>1.8</v>
      </c>
    </row>
    <row r="26" spans="1:7" ht="14.25" thickBot="1" x14ac:dyDescent="0.3">
      <c r="A26" s="392" t="s">
        <v>878</v>
      </c>
      <c r="B26" s="593"/>
      <c r="C26" s="622">
        <v>-0.3</v>
      </c>
      <c r="D26" s="622">
        <v>-4.2</v>
      </c>
      <c r="E26" s="622">
        <v>2.5</v>
      </c>
      <c r="F26" s="622">
        <v>1.5</v>
      </c>
      <c r="G26" s="622" t="s">
        <v>7</v>
      </c>
    </row>
    <row r="27" spans="1:7" ht="15" x14ac:dyDescent="0.25">
      <c r="A27" s="393" t="s">
        <v>873</v>
      </c>
      <c r="B27" s="394" t="s">
        <v>874</v>
      </c>
      <c r="C27" s="718"/>
      <c r="D27" s="394"/>
      <c r="E27" s="394"/>
      <c r="F27" s="719"/>
      <c r="G27" s="719"/>
    </row>
    <row r="28" spans="1:7" x14ac:dyDescent="0.25">
      <c r="A28" s="392" t="s">
        <v>876</v>
      </c>
      <c r="B28" s="11"/>
      <c r="C28" s="625">
        <v>-9.9</v>
      </c>
      <c r="D28" s="625">
        <v>-5.0999999999999996</v>
      </c>
      <c r="E28" s="625">
        <v>-4.0999999999999996</v>
      </c>
      <c r="F28" s="625">
        <v>-3.8</v>
      </c>
      <c r="G28" s="625" t="s">
        <v>7</v>
      </c>
    </row>
    <row r="29" spans="1:7" x14ac:dyDescent="0.25">
      <c r="A29" s="392" t="s">
        <v>1706</v>
      </c>
      <c r="B29" s="11"/>
      <c r="C29" s="625">
        <v>-6.2</v>
      </c>
      <c r="D29" s="625">
        <v>-5.0999999999999996</v>
      </c>
      <c r="E29" s="875">
        <v>-2.3982502431889445</v>
      </c>
      <c r="F29" s="875">
        <v>-2.3237522428639967</v>
      </c>
      <c r="G29" s="875">
        <v>-2.0243031070047324</v>
      </c>
    </row>
    <row r="30" spans="1:7" ht="14.25" thickBot="1" x14ac:dyDescent="0.3">
      <c r="A30" s="395" t="s">
        <v>878</v>
      </c>
      <c r="B30" s="327"/>
      <c r="C30" s="721">
        <v>3.7</v>
      </c>
      <c r="D30" s="721">
        <v>0</v>
      </c>
      <c r="E30" s="721">
        <v>1.6</v>
      </c>
      <c r="F30" s="721">
        <v>1.3</v>
      </c>
      <c r="G30" s="721" t="s">
        <v>7</v>
      </c>
    </row>
    <row r="31" spans="1:7" ht="15" x14ac:dyDescent="0.25">
      <c r="A31" s="591" t="s">
        <v>875</v>
      </c>
      <c r="B31" s="593"/>
      <c r="C31" s="715"/>
      <c r="D31" s="716"/>
      <c r="E31" s="716"/>
      <c r="F31" s="720"/>
      <c r="G31" s="720"/>
    </row>
    <row r="32" spans="1:7" x14ac:dyDescent="0.25">
      <c r="A32" s="392" t="s">
        <v>876</v>
      </c>
      <c r="B32" s="11"/>
      <c r="C32" s="625">
        <v>64.099999999999994</v>
      </c>
      <c r="D32" s="625">
        <v>65.5</v>
      </c>
      <c r="E32" s="625">
        <v>64.599999999999994</v>
      </c>
      <c r="F32" s="625">
        <v>65.8</v>
      </c>
      <c r="G32" s="625" t="s">
        <v>7</v>
      </c>
    </row>
    <row r="33" spans="1:7" x14ac:dyDescent="0.25">
      <c r="A33" s="392" t="s">
        <v>877</v>
      </c>
      <c r="B33" s="11"/>
      <c r="C33" s="625">
        <v>63.1</v>
      </c>
      <c r="D33" s="625">
        <v>61.6</v>
      </c>
      <c r="E33" s="625">
        <v>58</v>
      </c>
      <c r="F33" s="625">
        <v>58.2</v>
      </c>
      <c r="G33" s="625">
        <v>57.3</v>
      </c>
    </row>
    <row r="34" spans="1:7" ht="14.25" thickBot="1" x14ac:dyDescent="0.3">
      <c r="A34" s="395" t="s">
        <v>878</v>
      </c>
      <c r="B34" s="325"/>
      <c r="C34" s="721">
        <v>-1</v>
      </c>
      <c r="D34" s="327">
        <v>-3.9</v>
      </c>
      <c r="E34" s="327">
        <v>-6.6</v>
      </c>
      <c r="F34" s="327">
        <v>-7.6</v>
      </c>
      <c r="G34" s="327" t="s">
        <v>7</v>
      </c>
    </row>
    <row r="35" spans="1:7" x14ac:dyDescent="0.25">
      <c r="A35" s="396" t="s">
        <v>1710</v>
      </c>
      <c r="B35" s="11"/>
      <c r="C35" s="11"/>
      <c r="D35" s="11"/>
      <c r="E35" s="11"/>
      <c r="F35" s="1130" t="s">
        <v>105</v>
      </c>
      <c r="G35" s="1130"/>
    </row>
    <row r="36" spans="1:7" x14ac:dyDescent="0.25">
      <c r="A36" s="376" t="s">
        <v>1708</v>
      </c>
    </row>
    <row r="37" spans="1:7" x14ac:dyDescent="0.25">
      <c r="A37" s="376" t="s">
        <v>1711</v>
      </c>
    </row>
  </sheetData>
  <mergeCells count="4">
    <mergeCell ref="A3:C3"/>
    <mergeCell ref="F17:G17"/>
    <mergeCell ref="A21:C21"/>
    <mergeCell ref="F35:G35"/>
  </mergeCells>
  <pageMargins left="0.7" right="0.7" top="0.75" bottom="0.75" header="0.3" footer="0.3"/>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N68"/>
  <sheetViews>
    <sheetView showGridLines="0" zoomScale="80" zoomScaleNormal="80" workbookViewId="0"/>
  </sheetViews>
  <sheetFormatPr defaultColWidth="9.140625" defaultRowHeight="13.5" x14ac:dyDescent="0.25"/>
  <cols>
    <col min="1" max="1" width="15.42578125" style="14" bestFit="1" customWidth="1"/>
    <col min="2" max="20" width="7.5703125" style="14" customWidth="1"/>
    <col min="21" max="21" width="9" style="14" customWidth="1"/>
    <col min="22" max="22" width="7.5703125" style="14" customWidth="1"/>
    <col min="23" max="16384" width="9.140625" style="14"/>
  </cols>
  <sheetData>
    <row r="2" spans="1:22" x14ac:dyDescent="0.25">
      <c r="F2" s="63" t="s">
        <v>1263</v>
      </c>
    </row>
    <row r="3" spans="1:22" x14ac:dyDescent="0.25">
      <c r="F3" s="63" t="s">
        <v>1264</v>
      </c>
    </row>
    <row r="4" spans="1:22" x14ac:dyDescent="0.25">
      <c r="A4" s="32" t="s">
        <v>677</v>
      </c>
      <c r="B4" s="32" t="s">
        <v>678</v>
      </c>
      <c r="C4" s="32" t="s">
        <v>1265</v>
      </c>
      <c r="D4" s="32"/>
      <c r="E4" s="32"/>
      <c r="L4" s="32"/>
      <c r="M4" s="32"/>
      <c r="N4" s="32"/>
      <c r="O4" s="32"/>
      <c r="P4" s="32"/>
      <c r="Q4" s="32"/>
      <c r="R4" s="32"/>
      <c r="S4" s="32"/>
      <c r="T4" s="32"/>
      <c r="U4" s="32"/>
      <c r="V4" s="32"/>
    </row>
    <row r="5" spans="1:22" x14ac:dyDescent="0.25">
      <c r="A5" s="14" t="s" vm="29">
        <v>599</v>
      </c>
      <c r="B5" s="14" t="s">
        <v>343</v>
      </c>
      <c r="C5" s="236" vm="57">
        <v>20.065062999999999</v>
      </c>
      <c r="D5" s="499"/>
      <c r="E5" s="499"/>
      <c r="F5" s="499"/>
      <c r="G5" s="499"/>
      <c r="H5" s="499"/>
      <c r="I5" s="499"/>
      <c r="J5" s="499"/>
      <c r="K5" s="499"/>
      <c r="L5" s="499"/>
      <c r="M5" s="499"/>
      <c r="N5" s="499"/>
      <c r="O5" s="499"/>
      <c r="P5" s="499"/>
      <c r="Q5" s="499"/>
      <c r="R5" s="499"/>
      <c r="S5" s="499"/>
      <c r="T5" s="499"/>
      <c r="U5" s="499"/>
      <c r="V5" s="499"/>
    </row>
    <row r="6" spans="1:22" x14ac:dyDescent="0.25">
      <c r="A6" s="14" t="s" vm="30">
        <v>600</v>
      </c>
      <c r="B6" s="14" t="s">
        <v>342</v>
      </c>
      <c r="C6" s="236" vm="58">
        <v>26.344301999999999</v>
      </c>
      <c r="D6" s="499"/>
      <c r="E6" s="499"/>
      <c r="F6" s="499"/>
      <c r="G6" s="499"/>
      <c r="H6" s="499"/>
      <c r="I6" s="499"/>
      <c r="J6" s="499"/>
      <c r="K6" s="499"/>
      <c r="L6" s="499"/>
      <c r="M6" s="499"/>
      <c r="N6" s="499"/>
      <c r="O6" s="499"/>
      <c r="P6" s="499"/>
      <c r="Q6" s="499"/>
      <c r="R6" s="499"/>
      <c r="S6" s="499"/>
      <c r="T6" s="499"/>
      <c r="U6" s="499"/>
      <c r="V6" s="499"/>
    </row>
    <row r="7" spans="1:22" x14ac:dyDescent="0.25">
      <c r="A7" s="14" t="s" vm="31">
        <v>459</v>
      </c>
      <c r="B7" s="14" t="s">
        <v>341</v>
      </c>
      <c r="C7" s="236" vm="59">
        <v>29.657830000000001</v>
      </c>
      <c r="D7" s="499"/>
      <c r="E7" s="499"/>
      <c r="F7" s="499"/>
      <c r="G7" s="499"/>
      <c r="H7" s="499"/>
      <c r="I7" s="499"/>
      <c r="J7" s="499"/>
      <c r="K7" s="499"/>
      <c r="L7" s="499"/>
      <c r="M7" s="499"/>
      <c r="N7" s="499"/>
      <c r="O7" s="499"/>
      <c r="P7" s="499"/>
      <c r="Q7" s="499"/>
      <c r="R7" s="499"/>
      <c r="S7" s="499"/>
      <c r="T7" s="499"/>
      <c r="U7" s="499"/>
      <c r="V7" s="499"/>
    </row>
    <row r="8" spans="1:22" x14ac:dyDescent="0.25">
      <c r="A8" s="14" t="s" vm="32">
        <v>621</v>
      </c>
      <c r="B8" s="14" t="s">
        <v>339</v>
      </c>
      <c r="C8" s="236" vm="60">
        <v>30.635567999999999</v>
      </c>
      <c r="D8" s="499"/>
      <c r="E8" s="499"/>
      <c r="F8" s="499"/>
      <c r="G8" s="499"/>
      <c r="H8" s="499"/>
      <c r="I8" s="499"/>
      <c r="J8" s="499"/>
      <c r="K8" s="499"/>
      <c r="L8" s="499"/>
      <c r="M8" s="499"/>
      <c r="N8" s="499"/>
      <c r="O8" s="499"/>
      <c r="P8" s="499"/>
      <c r="Q8" s="499"/>
      <c r="R8" s="499"/>
      <c r="S8" s="499"/>
      <c r="T8" s="499"/>
      <c r="U8" s="499"/>
      <c r="V8" s="499"/>
    </row>
    <row r="9" spans="1:22" x14ac:dyDescent="0.25">
      <c r="A9" s="14" t="s" vm="33">
        <v>620</v>
      </c>
      <c r="B9" s="14" t="s">
        <v>347</v>
      </c>
      <c r="C9" s="236" vm="61">
        <v>30.819355999999999</v>
      </c>
      <c r="D9" s="499"/>
      <c r="E9" s="499"/>
      <c r="F9" s="499"/>
      <c r="G9" s="499"/>
      <c r="H9" s="499"/>
      <c r="I9" s="499"/>
      <c r="J9" s="499"/>
      <c r="K9" s="499"/>
      <c r="L9" s="499"/>
      <c r="M9" s="499"/>
      <c r="N9" s="499"/>
      <c r="O9" s="499"/>
      <c r="P9" s="499"/>
      <c r="Q9" s="499"/>
      <c r="R9" s="499"/>
      <c r="S9" s="499"/>
      <c r="T9" s="499"/>
      <c r="U9" s="499"/>
      <c r="V9" s="499"/>
    </row>
    <row r="10" spans="1:22" x14ac:dyDescent="0.25">
      <c r="A10" s="14" t="s" vm="34">
        <v>613</v>
      </c>
      <c r="B10" s="14" t="s">
        <v>349</v>
      </c>
      <c r="C10" s="236" vm="62">
        <v>31.531970999999999</v>
      </c>
      <c r="D10" s="499"/>
      <c r="E10" s="499"/>
      <c r="F10" s="499"/>
      <c r="G10" s="499"/>
      <c r="H10" s="499"/>
      <c r="I10" s="499"/>
      <c r="J10" s="499"/>
      <c r="K10" s="499"/>
      <c r="L10" s="499"/>
      <c r="M10" s="499"/>
      <c r="N10" s="499"/>
      <c r="O10" s="499"/>
      <c r="P10" s="499"/>
      <c r="Q10" s="499"/>
      <c r="R10" s="499"/>
      <c r="S10" s="499"/>
      <c r="T10" s="499"/>
      <c r="U10" s="499"/>
      <c r="V10" s="499"/>
    </row>
    <row r="11" spans="1:22" x14ac:dyDescent="0.25">
      <c r="A11" s="14" t="s" vm="35">
        <v>611</v>
      </c>
      <c r="B11" s="14" t="s">
        <v>335</v>
      </c>
      <c r="C11" s="236" vm="63">
        <v>34.037526</v>
      </c>
      <c r="D11" s="499"/>
      <c r="E11" s="499"/>
      <c r="F11" s="499"/>
      <c r="G11" s="499"/>
      <c r="H11" s="499"/>
      <c r="I11" s="499"/>
      <c r="J11" s="499"/>
      <c r="K11" s="499"/>
      <c r="L11" s="499"/>
      <c r="M11" s="499"/>
      <c r="N11" s="499"/>
      <c r="O11" s="499"/>
      <c r="P11" s="499"/>
      <c r="Q11" s="499"/>
      <c r="R11" s="499"/>
      <c r="S11" s="499"/>
      <c r="T11" s="499"/>
      <c r="U11" s="499"/>
      <c r="V11" s="499"/>
    </row>
    <row r="12" spans="1:22" x14ac:dyDescent="0.25">
      <c r="A12" s="14" t="s" vm="36">
        <v>460</v>
      </c>
      <c r="B12" s="14" t="s">
        <v>345</v>
      </c>
      <c r="C12" s="236" vm="64">
        <v>34.624380000000002</v>
      </c>
      <c r="D12" s="499"/>
      <c r="E12" s="499"/>
      <c r="F12" s="499"/>
      <c r="G12" s="499"/>
      <c r="H12" s="499"/>
      <c r="I12" s="499"/>
      <c r="J12" s="499"/>
      <c r="K12" s="499"/>
      <c r="L12" s="499"/>
      <c r="M12" s="499"/>
      <c r="N12" s="499"/>
      <c r="O12" s="499"/>
      <c r="P12" s="499"/>
      <c r="Q12" s="499"/>
      <c r="R12" s="499"/>
      <c r="S12" s="499"/>
      <c r="T12" s="499"/>
      <c r="U12" s="499"/>
      <c r="V12" s="499"/>
    </row>
    <row r="13" spans="1:22" x14ac:dyDescent="0.25">
      <c r="A13" s="14" t="s" vm="37">
        <v>622</v>
      </c>
      <c r="B13" s="14" t="s">
        <v>320</v>
      </c>
      <c r="C13" s="236" vm="65">
        <v>34.956282000000002</v>
      </c>
      <c r="D13" s="499"/>
      <c r="E13" s="499"/>
      <c r="F13" s="499"/>
      <c r="G13" s="499"/>
      <c r="H13" s="499"/>
      <c r="I13" s="499"/>
      <c r="J13" s="499"/>
      <c r="K13" s="499"/>
      <c r="L13" s="499"/>
      <c r="M13" s="499"/>
      <c r="N13" s="499"/>
      <c r="O13" s="499"/>
      <c r="P13" s="499"/>
      <c r="Q13" s="499"/>
      <c r="R13" s="499"/>
      <c r="S13" s="499"/>
      <c r="T13" s="499"/>
      <c r="U13" s="499"/>
      <c r="V13" s="499"/>
    </row>
    <row r="14" spans="1:22" x14ac:dyDescent="0.25">
      <c r="A14" s="14" t="s" vm="38">
        <v>617</v>
      </c>
      <c r="B14" s="14" t="s">
        <v>329</v>
      </c>
      <c r="C14" s="236" vm="66">
        <v>35.256058000000003</v>
      </c>
      <c r="D14" s="499"/>
      <c r="E14" s="499"/>
      <c r="F14" s="499"/>
      <c r="G14" s="499"/>
      <c r="H14" s="499"/>
      <c r="I14" s="499"/>
      <c r="J14" s="499"/>
      <c r="K14" s="499"/>
      <c r="L14" s="499"/>
      <c r="M14" s="499"/>
      <c r="N14" s="499"/>
      <c r="O14" s="499"/>
      <c r="P14" s="499"/>
      <c r="Q14" s="499"/>
      <c r="R14" s="499"/>
      <c r="S14" s="499"/>
      <c r="T14" s="499"/>
      <c r="U14" s="499"/>
      <c r="V14" s="499"/>
    </row>
    <row r="15" spans="1:22" x14ac:dyDescent="0.25">
      <c r="A15" s="14" t="s" vm="39">
        <v>618</v>
      </c>
      <c r="B15" s="14" t="s">
        <v>323</v>
      </c>
      <c r="C15" s="236" vm="67">
        <v>35.728318999999999</v>
      </c>
      <c r="D15" s="499"/>
      <c r="E15" s="499"/>
      <c r="F15" s="499"/>
      <c r="G15" s="499"/>
      <c r="H15" s="499"/>
      <c r="I15" s="499"/>
      <c r="J15" s="499"/>
      <c r="K15" s="499"/>
      <c r="L15" s="499"/>
      <c r="M15" s="499"/>
      <c r="N15" s="499"/>
      <c r="O15" s="499"/>
      <c r="P15" s="499"/>
      <c r="Q15" s="499"/>
      <c r="R15" s="499"/>
      <c r="S15" s="499"/>
      <c r="T15" s="499"/>
      <c r="U15" s="499"/>
      <c r="V15" s="499"/>
    </row>
    <row r="16" spans="1:22" x14ac:dyDescent="0.25">
      <c r="A16" s="14" t="s" vm="40">
        <v>630</v>
      </c>
      <c r="B16" s="14" t="s">
        <v>325</v>
      </c>
      <c r="C16" s="236" vm="68">
        <v>36.029026000000002</v>
      </c>
      <c r="D16" s="499"/>
      <c r="E16" s="499"/>
      <c r="F16" s="499"/>
      <c r="G16" s="499"/>
      <c r="H16" s="499"/>
      <c r="I16" s="499"/>
      <c r="J16" s="499"/>
      <c r="K16" s="499"/>
      <c r="L16" s="499"/>
      <c r="M16" s="499"/>
      <c r="N16" s="499"/>
      <c r="O16" s="499"/>
      <c r="P16" s="499"/>
      <c r="Q16" s="499"/>
      <c r="R16" s="499"/>
      <c r="S16" s="499"/>
      <c r="T16" s="499"/>
      <c r="U16" s="499"/>
      <c r="V16" s="499"/>
    </row>
    <row r="17" spans="1:22" x14ac:dyDescent="0.25">
      <c r="A17" s="14" t="s" vm="41">
        <v>601</v>
      </c>
      <c r="B17" s="14" t="s">
        <v>324</v>
      </c>
      <c r="C17" s="236" vm="69">
        <v>36.309818</v>
      </c>
      <c r="D17" s="499"/>
      <c r="E17" s="499"/>
      <c r="F17" s="499"/>
      <c r="G17" s="499"/>
      <c r="H17" s="499"/>
      <c r="I17" s="499"/>
      <c r="J17" s="499"/>
      <c r="K17" s="499"/>
      <c r="L17" s="499"/>
      <c r="M17" s="499"/>
      <c r="N17" s="499"/>
      <c r="O17" s="499"/>
      <c r="P17" s="499"/>
      <c r="Q17" s="499"/>
      <c r="R17" s="499"/>
      <c r="S17" s="499"/>
      <c r="T17" s="499"/>
      <c r="U17" s="499"/>
      <c r="V17" s="499"/>
    </row>
    <row r="18" spans="1:22" x14ac:dyDescent="0.25">
      <c r="A18" s="14" t="s" vm="42">
        <v>614</v>
      </c>
      <c r="B18" s="14" t="s">
        <v>335</v>
      </c>
      <c r="C18" s="236" vm="70">
        <v>36.830494999999999</v>
      </c>
      <c r="D18" s="499"/>
      <c r="E18" s="499"/>
      <c r="F18" s="499"/>
      <c r="G18" s="499"/>
      <c r="H18" s="499"/>
      <c r="I18" s="499"/>
      <c r="J18" s="499"/>
      <c r="K18" s="499"/>
      <c r="L18" s="499"/>
      <c r="M18" s="499"/>
      <c r="N18" s="499"/>
      <c r="O18" s="499"/>
      <c r="P18" s="499"/>
      <c r="Q18" s="499"/>
      <c r="R18" s="499"/>
      <c r="S18" s="499"/>
      <c r="T18" s="499"/>
      <c r="U18" s="499"/>
      <c r="V18" s="499"/>
    </row>
    <row r="19" spans="1:22" x14ac:dyDescent="0.25">
      <c r="A19" s="14" t="s" vm="43">
        <v>616</v>
      </c>
      <c r="B19" s="14" t="s">
        <v>346</v>
      </c>
      <c r="C19" s="236" vm="71">
        <v>37.047317</v>
      </c>
      <c r="D19" s="499"/>
      <c r="E19" s="499"/>
      <c r="F19" s="499"/>
      <c r="G19" s="499"/>
      <c r="H19" s="499"/>
      <c r="I19" s="499"/>
      <c r="J19" s="499"/>
      <c r="K19" s="499"/>
      <c r="L19" s="499"/>
      <c r="M19" s="499"/>
      <c r="N19" s="499"/>
      <c r="O19" s="499"/>
      <c r="P19" s="499"/>
      <c r="Q19" s="499"/>
      <c r="R19" s="499"/>
      <c r="S19" s="499"/>
      <c r="T19" s="499"/>
      <c r="U19" s="499"/>
      <c r="V19" s="499"/>
    </row>
    <row r="20" spans="1:22" x14ac:dyDescent="0.25">
      <c r="A20" s="14" t="s" vm="44">
        <v>605</v>
      </c>
      <c r="B20" s="14" t="s">
        <v>1260</v>
      </c>
      <c r="C20" s="236" vm="72">
        <v>37.571081</v>
      </c>
      <c r="D20" s="499"/>
      <c r="E20" s="499"/>
      <c r="F20" s="499"/>
      <c r="G20" s="499"/>
      <c r="H20" s="499"/>
      <c r="I20" s="499"/>
      <c r="J20" s="499"/>
      <c r="K20" s="499"/>
      <c r="L20" s="499"/>
      <c r="M20" s="499"/>
      <c r="N20" s="499"/>
      <c r="O20" s="499"/>
      <c r="P20" s="499"/>
      <c r="Q20" s="499"/>
      <c r="R20" s="499"/>
      <c r="S20" s="499"/>
      <c r="T20" s="499"/>
      <c r="U20" s="499"/>
      <c r="V20" s="499"/>
    </row>
    <row r="21" spans="1:22" x14ac:dyDescent="0.25">
      <c r="A21" s="14" t="s" vm="45">
        <v>610</v>
      </c>
      <c r="B21" s="14" t="s">
        <v>333</v>
      </c>
      <c r="C21" s="236" vm="73">
        <v>38.393611999999997</v>
      </c>
      <c r="D21" s="499"/>
      <c r="E21" s="499"/>
      <c r="F21" s="499"/>
      <c r="G21" s="499"/>
      <c r="H21" s="499"/>
      <c r="I21" s="499"/>
      <c r="J21" s="499"/>
      <c r="K21" s="499"/>
      <c r="L21" s="499"/>
      <c r="M21" s="499"/>
      <c r="N21" s="499"/>
      <c r="O21" s="499"/>
      <c r="P21" s="499"/>
      <c r="Q21" s="499"/>
      <c r="R21" s="499"/>
      <c r="S21" s="499"/>
      <c r="T21" s="499"/>
      <c r="U21" s="499"/>
      <c r="V21" s="499"/>
    </row>
    <row r="22" spans="1:22" x14ac:dyDescent="0.25">
      <c r="A22" s="14" t="s" vm="46">
        <v>615</v>
      </c>
      <c r="B22" s="14" t="s">
        <v>340</v>
      </c>
      <c r="C22" s="236" vm="74">
        <v>38.860702000000003</v>
      </c>
      <c r="D22" s="499"/>
      <c r="E22" s="499"/>
      <c r="F22" s="499"/>
      <c r="G22" s="499"/>
      <c r="H22" s="499"/>
      <c r="I22" s="499"/>
      <c r="J22" s="499"/>
      <c r="K22" s="499"/>
      <c r="L22" s="499"/>
      <c r="M22" s="499"/>
      <c r="N22" s="499"/>
      <c r="O22" s="499"/>
      <c r="P22" s="499"/>
      <c r="Q22" s="499"/>
      <c r="R22" s="499"/>
      <c r="S22" s="499"/>
      <c r="T22" s="499"/>
      <c r="U22" s="499"/>
      <c r="V22" s="499"/>
    </row>
    <row r="23" spans="1:22" x14ac:dyDescent="0.25">
      <c r="A23" s="14" t="s" vm="47">
        <v>619</v>
      </c>
      <c r="B23" s="14" t="s">
        <v>326</v>
      </c>
      <c r="C23" s="236" vm="75">
        <v>39.675539000000001</v>
      </c>
      <c r="D23" s="499"/>
      <c r="E23" s="499"/>
      <c r="F23" s="499"/>
      <c r="G23" s="499"/>
      <c r="H23" s="499"/>
      <c r="I23" s="499"/>
      <c r="J23" s="499"/>
      <c r="K23" s="499"/>
      <c r="L23" s="499"/>
      <c r="M23" s="499"/>
      <c r="N23" s="499"/>
      <c r="O23" s="499"/>
      <c r="P23" s="499"/>
      <c r="Q23" s="499"/>
      <c r="R23" s="499"/>
      <c r="S23" s="499"/>
      <c r="T23" s="499"/>
      <c r="U23" s="499"/>
      <c r="V23" s="499"/>
    </row>
    <row r="24" spans="1:22" x14ac:dyDescent="0.25">
      <c r="A24" s="14" t="s" vm="48">
        <v>612</v>
      </c>
      <c r="B24" s="14" t="s">
        <v>344</v>
      </c>
      <c r="C24" s="236" vm="76">
        <v>40.034861999999997</v>
      </c>
      <c r="D24" s="499"/>
      <c r="E24" s="499"/>
      <c r="F24" s="499"/>
      <c r="G24" s="499"/>
      <c r="H24" s="499"/>
      <c r="I24" s="499"/>
      <c r="J24" s="499"/>
      <c r="K24" s="499"/>
      <c r="L24" s="499"/>
      <c r="M24" s="499"/>
      <c r="N24" s="499"/>
      <c r="O24" s="499"/>
      <c r="P24" s="499"/>
      <c r="Q24" s="499"/>
      <c r="R24" s="499"/>
      <c r="S24" s="499"/>
      <c r="T24" s="499"/>
      <c r="U24" s="499"/>
      <c r="V24" s="499"/>
    </row>
    <row r="25" spans="1:22" x14ac:dyDescent="0.25">
      <c r="A25" s="14" t="s" vm="49">
        <v>1258</v>
      </c>
      <c r="B25" s="14" t="s">
        <v>817</v>
      </c>
      <c r="C25" s="236" vm="77">
        <v>40.175013</v>
      </c>
      <c r="D25" s="499"/>
      <c r="E25" s="499"/>
      <c r="F25" s="499"/>
      <c r="G25" s="499"/>
      <c r="H25" s="499"/>
      <c r="I25" s="499"/>
      <c r="J25" s="499"/>
      <c r="K25" s="499"/>
      <c r="L25" s="499"/>
      <c r="M25" s="499"/>
      <c r="N25" s="499"/>
      <c r="O25" s="499"/>
      <c r="P25" s="499"/>
      <c r="Q25" s="499"/>
      <c r="R25" s="499"/>
      <c r="S25" s="499"/>
      <c r="T25" s="499"/>
      <c r="U25" s="499"/>
      <c r="V25" s="499"/>
    </row>
    <row r="26" spans="1:22" x14ac:dyDescent="0.25">
      <c r="A26" s="14" t="s" vm="50">
        <v>607</v>
      </c>
      <c r="B26" s="14" t="s">
        <v>330</v>
      </c>
      <c r="C26" s="236" vm="78">
        <v>42.052185000000001</v>
      </c>
      <c r="D26" s="499"/>
      <c r="E26" s="499"/>
      <c r="F26" s="499"/>
      <c r="G26" s="499"/>
      <c r="H26" s="499"/>
      <c r="I26" s="499"/>
      <c r="J26" s="499"/>
      <c r="K26" s="499"/>
      <c r="L26" s="499"/>
      <c r="M26" s="499"/>
      <c r="N26" s="499"/>
      <c r="O26" s="499"/>
      <c r="P26" s="499"/>
      <c r="Q26" s="499"/>
      <c r="R26" s="499"/>
      <c r="S26" s="499"/>
      <c r="T26" s="499"/>
      <c r="U26" s="499"/>
      <c r="V26" s="499"/>
    </row>
    <row r="27" spans="1:22" x14ac:dyDescent="0.25">
      <c r="A27" s="14" t="s" vm="51">
        <v>604</v>
      </c>
      <c r="B27" s="14" t="s">
        <v>334</v>
      </c>
      <c r="C27" s="236" vm="79">
        <v>42.143549999999998</v>
      </c>
      <c r="D27" s="499"/>
      <c r="E27" s="499"/>
      <c r="F27" s="499"/>
      <c r="G27" s="499"/>
      <c r="H27" s="499"/>
      <c r="I27" s="499"/>
      <c r="J27" s="499"/>
      <c r="K27" s="499"/>
      <c r="L27" s="499"/>
      <c r="M27" s="499"/>
      <c r="N27" s="499"/>
      <c r="O27" s="499"/>
      <c r="P27" s="499"/>
      <c r="Q27" s="499"/>
      <c r="R27" s="499"/>
      <c r="S27" s="499"/>
      <c r="T27" s="499"/>
      <c r="U27" s="499"/>
      <c r="V27" s="499"/>
    </row>
    <row r="28" spans="1:22" x14ac:dyDescent="0.25">
      <c r="A28" s="14" t="s" vm="52">
        <v>603</v>
      </c>
      <c r="B28" s="14" t="s">
        <v>328</v>
      </c>
      <c r="C28" s="236" vm="80">
        <v>42.693621999999998</v>
      </c>
      <c r="D28" s="499"/>
      <c r="E28" s="499"/>
      <c r="F28" s="499"/>
      <c r="G28" s="499"/>
      <c r="H28" s="499"/>
      <c r="I28" s="499"/>
      <c r="J28" s="499"/>
      <c r="K28" s="499"/>
      <c r="L28" s="499"/>
      <c r="M28" s="499"/>
      <c r="N28" s="499"/>
      <c r="O28" s="499"/>
      <c r="P28" s="499"/>
      <c r="Q28" s="499"/>
      <c r="R28" s="499"/>
      <c r="S28" s="499"/>
      <c r="T28" s="499"/>
      <c r="U28" s="499"/>
      <c r="V28" s="499"/>
    </row>
    <row r="29" spans="1:22" x14ac:dyDescent="0.25">
      <c r="A29" s="14" t="s" vm="53">
        <v>609</v>
      </c>
      <c r="B29" s="14" t="s">
        <v>331</v>
      </c>
      <c r="C29" s="236" vm="81">
        <v>42.791704000000003</v>
      </c>
      <c r="D29" s="499"/>
      <c r="E29" s="499"/>
      <c r="F29" s="499"/>
      <c r="G29" s="499"/>
      <c r="H29" s="499"/>
      <c r="I29" s="499"/>
      <c r="J29" s="499"/>
      <c r="K29" s="499"/>
      <c r="L29" s="499"/>
      <c r="M29" s="499"/>
      <c r="N29" s="499"/>
      <c r="O29" s="499"/>
      <c r="P29" s="499"/>
      <c r="Q29" s="499"/>
      <c r="R29" s="499"/>
      <c r="S29" s="499"/>
      <c r="T29" s="499"/>
      <c r="U29" s="499"/>
      <c r="V29" s="499"/>
    </row>
    <row r="30" spans="1:22" x14ac:dyDescent="0.25">
      <c r="A30" s="14" t="s" vm="54">
        <v>602</v>
      </c>
      <c r="B30" s="14" t="s">
        <v>332</v>
      </c>
      <c r="C30" s="236" vm="82">
        <v>43.646377999999999</v>
      </c>
      <c r="D30" s="499"/>
      <c r="E30" s="499"/>
      <c r="F30" s="499"/>
      <c r="G30" s="499"/>
      <c r="H30" s="499"/>
      <c r="I30" s="499"/>
      <c r="J30" s="499"/>
      <c r="K30" s="499"/>
      <c r="L30" s="499"/>
      <c r="M30" s="499"/>
      <c r="N30" s="499"/>
      <c r="O30" s="499"/>
      <c r="P30" s="499"/>
      <c r="Q30" s="499"/>
      <c r="R30" s="499"/>
      <c r="S30" s="499"/>
      <c r="T30" s="499"/>
      <c r="U30" s="499"/>
      <c r="V30" s="499"/>
    </row>
    <row r="31" spans="1:22" x14ac:dyDescent="0.25">
      <c r="A31" s="14" t="s" vm="55">
        <v>608</v>
      </c>
      <c r="B31" s="14" t="s">
        <v>327</v>
      </c>
      <c r="C31" s="236" vm="83">
        <v>45.584750999999997</v>
      </c>
      <c r="D31" s="499"/>
      <c r="E31" s="499"/>
      <c r="F31" s="499"/>
      <c r="G31" s="499"/>
      <c r="H31" s="499"/>
      <c r="I31" s="499"/>
      <c r="J31" s="499"/>
      <c r="K31" s="499"/>
      <c r="L31" s="499"/>
      <c r="M31" s="499"/>
      <c r="N31" s="499"/>
      <c r="O31" s="499"/>
      <c r="P31" s="499"/>
      <c r="Q31" s="499"/>
      <c r="R31" s="499"/>
      <c r="S31" s="499"/>
      <c r="T31" s="499"/>
      <c r="U31" s="499"/>
      <c r="V31" s="499"/>
    </row>
    <row r="32" spans="1:22" x14ac:dyDescent="0.25">
      <c r="A32" s="14" t="s" vm="56">
        <v>606</v>
      </c>
      <c r="B32" s="14" t="s">
        <v>348</v>
      </c>
      <c r="C32" s="236" vm="84">
        <v>46.806314</v>
      </c>
      <c r="Q32" s="130"/>
      <c r="R32" s="130"/>
      <c r="S32" s="130"/>
      <c r="T32" s="130"/>
      <c r="U32" s="130"/>
      <c r="V32" s="130"/>
    </row>
    <row r="34" spans="2:40" x14ac:dyDescent="0.25">
      <c r="Q34" s="500"/>
      <c r="R34" s="500"/>
      <c r="S34" s="500"/>
      <c r="T34" s="500"/>
      <c r="U34" s="500"/>
    </row>
    <row r="35" spans="2:40" x14ac:dyDescent="0.25">
      <c r="Q35" s="500"/>
      <c r="R35" s="500"/>
      <c r="S35" s="500"/>
      <c r="T35" s="500"/>
      <c r="U35" s="500"/>
    </row>
    <row r="37" spans="2:40" x14ac:dyDescent="0.25">
      <c r="B37" s="32"/>
      <c r="C37" s="32"/>
      <c r="D37" s="32"/>
      <c r="E37" s="32"/>
      <c r="F37" s="32"/>
      <c r="G37" s="32"/>
      <c r="H37" s="32"/>
      <c r="I37" s="32"/>
      <c r="J37" s="32"/>
      <c r="K37" s="32"/>
      <c r="L37" s="32"/>
      <c r="M37" s="32"/>
      <c r="N37" s="32"/>
      <c r="O37" s="32"/>
      <c r="P37" s="32"/>
      <c r="Q37" s="32"/>
      <c r="R37" s="32"/>
      <c r="S37" s="32"/>
      <c r="T37" s="32"/>
      <c r="U37" s="32"/>
      <c r="W37" s="32"/>
      <c r="X37" s="32"/>
      <c r="Y37" s="32"/>
      <c r="Z37" s="32"/>
      <c r="AA37" s="32"/>
      <c r="AB37" s="32"/>
      <c r="AC37" s="32"/>
      <c r="AD37" s="32"/>
      <c r="AE37" s="32"/>
      <c r="AF37" s="32"/>
      <c r="AG37" s="32"/>
      <c r="AH37" s="32"/>
      <c r="AI37" s="32"/>
      <c r="AJ37" s="32"/>
      <c r="AK37" s="32"/>
      <c r="AL37" s="32"/>
      <c r="AM37" s="32"/>
      <c r="AN37" s="32"/>
    </row>
    <row r="38" spans="2:40" x14ac:dyDescent="0.25">
      <c r="U38" s="501"/>
      <c r="W38" s="499"/>
    </row>
    <row r="39" spans="2:40" x14ac:dyDescent="0.25">
      <c r="U39" s="501"/>
      <c r="W39" s="499"/>
    </row>
    <row r="40" spans="2:40" x14ac:dyDescent="0.25">
      <c r="U40" s="501"/>
      <c r="W40" s="499"/>
    </row>
    <row r="41" spans="2:40" x14ac:dyDescent="0.25">
      <c r="U41" s="501"/>
      <c r="W41" s="499"/>
    </row>
    <row r="42" spans="2:40" x14ac:dyDescent="0.25">
      <c r="U42" s="501"/>
      <c r="W42" s="499"/>
    </row>
    <row r="43" spans="2:40" x14ac:dyDescent="0.25">
      <c r="U43" s="501"/>
      <c r="W43" s="499"/>
    </row>
    <row r="44" spans="2:40" x14ac:dyDescent="0.25">
      <c r="U44" s="501"/>
      <c r="W44" s="499"/>
    </row>
    <row r="45" spans="2:40" x14ac:dyDescent="0.25">
      <c r="U45" s="501"/>
      <c r="W45" s="499"/>
    </row>
    <row r="46" spans="2:40" x14ac:dyDescent="0.25">
      <c r="U46" s="501"/>
      <c r="W46" s="499"/>
    </row>
    <row r="47" spans="2:40" x14ac:dyDescent="0.25">
      <c r="U47" s="501"/>
      <c r="W47" s="499"/>
    </row>
    <row r="48" spans="2:40" x14ac:dyDescent="0.25">
      <c r="U48" s="501"/>
      <c r="W48" s="499"/>
    </row>
    <row r="49" spans="21:23" x14ac:dyDescent="0.25">
      <c r="U49" s="501"/>
      <c r="W49" s="499"/>
    </row>
    <row r="50" spans="21:23" x14ac:dyDescent="0.25">
      <c r="U50" s="501"/>
      <c r="W50" s="499"/>
    </row>
    <row r="51" spans="21:23" x14ac:dyDescent="0.25">
      <c r="U51" s="501"/>
      <c r="W51" s="499"/>
    </row>
    <row r="52" spans="21:23" x14ac:dyDescent="0.25">
      <c r="U52" s="501"/>
      <c r="W52" s="130"/>
    </row>
    <row r="53" spans="21:23" x14ac:dyDescent="0.25">
      <c r="U53" s="501"/>
      <c r="W53" s="499"/>
    </row>
    <row r="54" spans="21:23" x14ac:dyDescent="0.25">
      <c r="U54" s="501"/>
      <c r="W54" s="499"/>
    </row>
    <row r="55" spans="21:23" x14ac:dyDescent="0.25">
      <c r="U55" s="501"/>
      <c r="W55" s="499"/>
    </row>
    <row r="56" spans="21:23" x14ac:dyDescent="0.25">
      <c r="U56" s="501"/>
      <c r="W56" s="499"/>
    </row>
    <row r="57" spans="21:23" x14ac:dyDescent="0.25">
      <c r="U57" s="501"/>
      <c r="W57" s="499"/>
    </row>
    <row r="58" spans="21:23" x14ac:dyDescent="0.25">
      <c r="U58" s="501"/>
      <c r="W58" s="499"/>
    </row>
    <row r="59" spans="21:23" x14ac:dyDescent="0.25">
      <c r="U59" s="501"/>
      <c r="W59" s="499"/>
    </row>
    <row r="60" spans="21:23" x14ac:dyDescent="0.25">
      <c r="U60" s="501"/>
      <c r="W60" s="499"/>
    </row>
    <row r="61" spans="21:23" x14ac:dyDescent="0.25">
      <c r="U61" s="501"/>
      <c r="W61" s="499"/>
    </row>
    <row r="62" spans="21:23" x14ac:dyDescent="0.25">
      <c r="U62" s="501"/>
      <c r="W62" s="499"/>
    </row>
    <row r="63" spans="21:23" x14ac:dyDescent="0.25">
      <c r="U63" s="501"/>
    </row>
    <row r="64" spans="21:23" x14ac:dyDescent="0.25">
      <c r="U64" s="501"/>
    </row>
    <row r="65" spans="21:23" x14ac:dyDescent="0.25">
      <c r="U65" s="501"/>
      <c r="W65" s="499"/>
    </row>
    <row r="66" spans="21:23" x14ac:dyDescent="0.25">
      <c r="U66" s="501"/>
      <c r="W66" s="499"/>
    </row>
    <row r="67" spans="21:23" x14ac:dyDescent="0.25">
      <c r="W67" s="499"/>
    </row>
    <row r="68" spans="21:23" x14ac:dyDescent="0.25">
      <c r="W68" s="499"/>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N72"/>
  <sheetViews>
    <sheetView showGridLines="0" zoomScale="80" zoomScaleNormal="80" workbookViewId="0">
      <pane xSplit="3" ySplit="2" topLeftCell="D3" activePane="bottomRight" state="frozen"/>
      <selection activeCell="P42" sqref="P42"/>
      <selection pane="topRight" activeCell="P42" sqref="P42"/>
      <selection pane="bottomLeft" activeCell="P42" sqref="P42"/>
      <selection pane="bottomRight"/>
    </sheetView>
  </sheetViews>
  <sheetFormatPr defaultColWidth="8.5703125" defaultRowHeight="13.5" x14ac:dyDescent="0.25"/>
  <cols>
    <col min="1" max="7" width="8.5703125" style="495"/>
    <col min="8" max="28" width="11.42578125" style="495" bestFit="1" customWidth="1"/>
    <col min="29" max="16384" width="8.5703125" style="495"/>
  </cols>
  <sheetData>
    <row r="3" spans="2:11" x14ac:dyDescent="0.25">
      <c r="D3" s="495">
        <v>2020</v>
      </c>
      <c r="E3" s="495">
        <v>2012</v>
      </c>
      <c r="F3" s="495" t="s">
        <v>1259</v>
      </c>
    </row>
    <row r="4" spans="2:11" x14ac:dyDescent="0.25">
      <c r="B4" s="495" t="s" vm="29">
        <v>599</v>
      </c>
      <c r="D4" s="748" vm="57">
        <v>20.065062999999999</v>
      </c>
      <c r="E4" s="748" vm="1">
        <v>28.212301</v>
      </c>
      <c r="F4" s="748">
        <f t="shared" ref="F4:F31" si="0">D4/E4-1</f>
        <v>-0.28878318007453563</v>
      </c>
      <c r="G4" s="495" t="s">
        <v>343</v>
      </c>
      <c r="H4" s="496"/>
      <c r="J4" s="497"/>
    </row>
    <row r="5" spans="2:11" x14ac:dyDescent="0.25">
      <c r="B5" s="495" t="s" vm="41">
        <v>601</v>
      </c>
      <c r="D5" s="748" vm="69">
        <v>36.309818</v>
      </c>
      <c r="E5" s="748" vm="13">
        <v>38.945984000000003</v>
      </c>
      <c r="F5" s="748">
        <f t="shared" si="0"/>
        <v>-6.7687749268319997E-2</v>
      </c>
      <c r="G5" s="495" t="s">
        <v>324</v>
      </c>
      <c r="H5" s="496"/>
      <c r="J5" s="497"/>
      <c r="K5" s="63" t="s">
        <v>1261</v>
      </c>
    </row>
    <row r="6" spans="2:11" x14ac:dyDescent="0.25">
      <c r="B6" s="495" t="s" vm="31">
        <v>459</v>
      </c>
      <c r="D6" s="748" vm="59">
        <v>29.657830000000001</v>
      </c>
      <c r="E6" s="748" vm="3">
        <v>31.540497999999999</v>
      </c>
      <c r="F6" s="748">
        <f t="shared" si="0"/>
        <v>-5.9690496960447481E-2</v>
      </c>
      <c r="G6" s="495" t="s">
        <v>341</v>
      </c>
      <c r="H6" s="496"/>
      <c r="J6" s="497"/>
      <c r="K6" s="63" t="s">
        <v>1262</v>
      </c>
    </row>
    <row r="7" spans="2:11" x14ac:dyDescent="0.25">
      <c r="B7" s="495" t="s" vm="30">
        <v>600</v>
      </c>
      <c r="D7" s="748" vm="58">
        <v>26.344301999999999</v>
      </c>
      <c r="E7" s="748" vm="2">
        <v>27.894631</v>
      </c>
      <c r="F7" s="748">
        <f t="shared" si="0"/>
        <v>-5.5578042957442286E-2</v>
      </c>
      <c r="G7" s="495" t="s">
        <v>342</v>
      </c>
      <c r="H7" s="496"/>
      <c r="J7" s="497"/>
    </row>
    <row r="8" spans="2:11" x14ac:dyDescent="0.25">
      <c r="B8" s="495" t="s" vm="54">
        <v>602</v>
      </c>
      <c r="D8" s="748" vm="82">
        <v>43.646377999999999</v>
      </c>
      <c r="E8" s="748" vm="26">
        <v>45.319125999999997</v>
      </c>
      <c r="F8" s="748">
        <f t="shared" si="0"/>
        <v>-3.6910420558419421E-2</v>
      </c>
      <c r="G8" s="495" t="s">
        <v>332</v>
      </c>
      <c r="H8" s="496"/>
      <c r="J8" s="497"/>
    </row>
    <row r="9" spans="2:11" x14ac:dyDescent="0.25">
      <c r="B9" s="495" t="s" vm="52">
        <v>603</v>
      </c>
      <c r="D9" s="748" vm="80">
        <v>42.693621999999998</v>
      </c>
      <c r="E9" s="748" vm="24">
        <v>43.115662</v>
      </c>
      <c r="F9" s="748">
        <f t="shared" si="0"/>
        <v>-9.7885543309065293E-3</v>
      </c>
      <c r="G9" s="495" t="s">
        <v>328</v>
      </c>
      <c r="H9" s="496"/>
      <c r="J9" s="497"/>
    </row>
    <row r="10" spans="2:11" x14ac:dyDescent="0.25">
      <c r="B10" s="495" t="s" vm="44">
        <v>605</v>
      </c>
      <c r="D10" s="748" vm="72">
        <v>37.571081</v>
      </c>
      <c r="E10" s="748" vm="16">
        <v>37.896687999999997</v>
      </c>
      <c r="F10" s="748">
        <f t="shared" si="0"/>
        <v>-8.59196455373612E-3</v>
      </c>
      <c r="G10" s="495" t="s">
        <v>1260</v>
      </c>
      <c r="H10" s="496"/>
      <c r="J10" s="497"/>
    </row>
    <row r="11" spans="2:11" x14ac:dyDescent="0.25">
      <c r="B11" s="495" t="s" vm="51">
        <v>604</v>
      </c>
      <c r="D11" s="748" vm="79">
        <v>42.143549999999998</v>
      </c>
      <c r="E11" s="748" vm="23">
        <v>42.414580000000001</v>
      </c>
      <c r="F11" s="748">
        <f t="shared" si="0"/>
        <v>-6.3900196583345226E-3</v>
      </c>
      <c r="G11" s="495" t="s">
        <v>334</v>
      </c>
      <c r="H11" s="496"/>
      <c r="J11" s="497"/>
    </row>
    <row r="12" spans="2:11" x14ac:dyDescent="0.25">
      <c r="B12" s="495" t="s" vm="50">
        <v>607</v>
      </c>
      <c r="D12" s="748" vm="78">
        <v>42.052185000000001</v>
      </c>
      <c r="E12" s="748" vm="22">
        <v>41.870247999999997</v>
      </c>
      <c r="F12" s="748">
        <f t="shared" si="0"/>
        <v>4.3452572814950408E-3</v>
      </c>
      <c r="G12" s="495" t="s">
        <v>330</v>
      </c>
      <c r="H12" s="496"/>
      <c r="J12" s="497"/>
    </row>
    <row r="13" spans="2:11" x14ac:dyDescent="0.25">
      <c r="B13" s="495" t="s" vm="53">
        <v>609</v>
      </c>
      <c r="D13" s="748" vm="81">
        <v>42.791704000000003</v>
      </c>
      <c r="E13" s="748" vm="25">
        <v>42.126063000000002</v>
      </c>
      <c r="F13" s="748">
        <f t="shared" si="0"/>
        <v>1.5801168032246515E-2</v>
      </c>
      <c r="G13" s="495" t="s">
        <v>331</v>
      </c>
      <c r="H13" s="496"/>
      <c r="J13" s="497"/>
    </row>
    <row r="14" spans="2:11" x14ac:dyDescent="0.25">
      <c r="B14" s="495" t="s" vm="49">
        <v>1258</v>
      </c>
      <c r="D14" s="748" vm="77">
        <v>40.175013</v>
      </c>
      <c r="E14" s="748" vm="21">
        <v>39.306128999999999</v>
      </c>
      <c r="F14" s="748">
        <f t="shared" si="0"/>
        <v>2.2105560178668382E-2</v>
      </c>
      <c r="G14" s="495" t="s">
        <v>817</v>
      </c>
      <c r="H14" s="496"/>
      <c r="J14" s="497"/>
    </row>
    <row r="15" spans="2:11" x14ac:dyDescent="0.25">
      <c r="B15" s="495" t="s" vm="56">
        <v>606</v>
      </c>
      <c r="D15" s="748" vm="84">
        <v>46.806314</v>
      </c>
      <c r="E15" s="748" vm="28">
        <v>45.756075000000003</v>
      </c>
      <c r="F15" s="748">
        <f t="shared" si="0"/>
        <v>2.2952995859019776E-2</v>
      </c>
      <c r="G15" s="495" t="s">
        <v>348</v>
      </c>
      <c r="H15" s="496"/>
      <c r="J15" s="497"/>
    </row>
    <row r="16" spans="2:11" x14ac:dyDescent="0.25">
      <c r="B16" s="495" t="s" vm="55">
        <v>608</v>
      </c>
      <c r="D16" s="748" vm="83">
        <v>45.584750999999997</v>
      </c>
      <c r="E16" s="748" vm="27">
        <v>44.529310000000002</v>
      </c>
      <c r="F16" s="748">
        <f t="shared" si="0"/>
        <v>2.3702163810757293E-2</v>
      </c>
      <c r="G16" s="495" t="s">
        <v>327</v>
      </c>
      <c r="H16" s="496"/>
      <c r="J16" s="497"/>
    </row>
    <row r="17" spans="2:10" x14ac:dyDescent="0.25">
      <c r="B17" s="495" t="s" vm="43">
        <v>616</v>
      </c>
      <c r="D17" s="748" vm="71">
        <v>37.047317</v>
      </c>
      <c r="E17" s="748" vm="15">
        <v>35.629759999999997</v>
      </c>
      <c r="F17" s="748">
        <f t="shared" si="0"/>
        <v>3.9785757748578732E-2</v>
      </c>
      <c r="G17" s="495" t="s">
        <v>346</v>
      </c>
      <c r="H17" s="496"/>
      <c r="J17" s="497"/>
    </row>
    <row r="18" spans="2:10" x14ac:dyDescent="0.25">
      <c r="B18" s="495" t="s" vm="48">
        <v>612</v>
      </c>
      <c r="D18" s="748" vm="76">
        <v>40.034861999999997</v>
      </c>
      <c r="E18" s="748" vm="20">
        <v>38.354066000000003</v>
      </c>
      <c r="F18" s="748">
        <f t="shared" si="0"/>
        <v>4.3823150327790383E-2</v>
      </c>
      <c r="G18" s="495" t="s">
        <v>344</v>
      </c>
      <c r="H18" s="496"/>
      <c r="J18" s="497"/>
    </row>
    <row r="19" spans="2:10" x14ac:dyDescent="0.25">
      <c r="B19" s="495" t="s" vm="40">
        <v>630</v>
      </c>
      <c r="D19" s="748" vm="68">
        <v>36.029026000000002</v>
      </c>
      <c r="E19" s="748" vm="12">
        <v>34.497486000000002</v>
      </c>
      <c r="F19" s="748">
        <f t="shared" si="0"/>
        <v>4.4395698863389566E-2</v>
      </c>
      <c r="G19" s="495" t="s">
        <v>325</v>
      </c>
      <c r="H19" s="496"/>
      <c r="J19" s="497"/>
    </row>
    <row r="20" spans="2:10" x14ac:dyDescent="0.25">
      <c r="B20" s="495" t="s" vm="45">
        <v>610</v>
      </c>
      <c r="D20" s="748" vm="73">
        <v>38.393611999999997</v>
      </c>
      <c r="E20" s="748" vm="17">
        <v>36.504378000000003</v>
      </c>
      <c r="F20" s="748">
        <f t="shared" si="0"/>
        <v>5.1753628016891318E-2</v>
      </c>
      <c r="G20" s="495" t="s">
        <v>333</v>
      </c>
      <c r="H20" s="496"/>
      <c r="J20" s="497"/>
    </row>
    <row r="21" spans="2:10" x14ac:dyDescent="0.25">
      <c r="B21" s="495" t="s" vm="46">
        <v>615</v>
      </c>
      <c r="D21" s="748" vm="74">
        <v>38.860702000000003</v>
      </c>
      <c r="E21" s="748" vm="18">
        <v>36.345038000000002</v>
      </c>
      <c r="F21" s="748">
        <f t="shared" si="0"/>
        <v>6.9216160951599548E-2</v>
      </c>
      <c r="G21" s="495" t="s">
        <v>340</v>
      </c>
      <c r="H21" s="496"/>
      <c r="J21" s="497"/>
    </row>
    <row r="22" spans="2:10" x14ac:dyDescent="0.25">
      <c r="B22" s="495" t="s" vm="35">
        <v>611</v>
      </c>
      <c r="D22" s="748" vm="63">
        <v>34.037526</v>
      </c>
      <c r="E22" s="748" vm="7">
        <v>31.699476000000001</v>
      </c>
      <c r="F22" s="748">
        <f t="shared" si="0"/>
        <v>7.3756739701312357E-2</v>
      </c>
      <c r="G22" s="495" t="s">
        <v>335</v>
      </c>
      <c r="H22" s="496"/>
      <c r="J22" s="497"/>
    </row>
    <row r="23" spans="2:10" x14ac:dyDescent="0.25">
      <c r="B23" s="495" t="s" vm="34">
        <v>613</v>
      </c>
      <c r="D23" s="748" vm="62">
        <v>31.531970999999999</v>
      </c>
      <c r="E23" s="748" vm="6">
        <v>29.075686999999999</v>
      </c>
      <c r="F23" s="748">
        <f t="shared" si="0"/>
        <v>8.4478966911426756E-2</v>
      </c>
      <c r="G23" s="495" t="s">
        <v>349</v>
      </c>
      <c r="H23" s="496"/>
      <c r="J23" s="497"/>
    </row>
    <row r="24" spans="2:10" x14ac:dyDescent="0.25">
      <c r="B24" s="495" t="s" vm="36">
        <v>460</v>
      </c>
      <c r="D24" s="748" vm="64">
        <v>34.624380000000002</v>
      </c>
      <c r="E24" s="748" vm="8">
        <v>31.720402</v>
      </c>
      <c r="F24" s="748">
        <f t="shared" si="0"/>
        <v>9.1549218071069971E-2</v>
      </c>
      <c r="G24" s="495" t="s">
        <v>345</v>
      </c>
      <c r="H24" s="496"/>
      <c r="J24" s="497"/>
    </row>
    <row r="25" spans="2:10" x14ac:dyDescent="0.25">
      <c r="B25" s="495" t="s" vm="39">
        <v>618</v>
      </c>
      <c r="D25" s="748" vm="67">
        <v>35.728318999999999</v>
      </c>
      <c r="E25" s="748" vm="11">
        <v>32.164883000000003</v>
      </c>
      <c r="F25" s="748">
        <f t="shared" si="0"/>
        <v>0.1107865369819625</v>
      </c>
      <c r="G25" s="495" t="s">
        <v>323</v>
      </c>
      <c r="H25" s="496"/>
      <c r="J25" s="497"/>
    </row>
    <row r="26" spans="2:10" x14ac:dyDescent="0.25">
      <c r="B26" s="495" t="s" vm="38">
        <v>617</v>
      </c>
      <c r="D26" s="748" vm="66">
        <v>35.256058000000003</v>
      </c>
      <c r="E26" s="748" vm="10">
        <v>31.665831000000001</v>
      </c>
      <c r="F26" s="748">
        <f t="shared" si="0"/>
        <v>0.11337858147477653</v>
      </c>
      <c r="G26" s="495" t="s">
        <v>329</v>
      </c>
      <c r="H26" s="496"/>
      <c r="J26" s="497"/>
    </row>
    <row r="27" spans="2:10" x14ac:dyDescent="0.25">
      <c r="B27" s="495" t="s" vm="47">
        <v>619</v>
      </c>
      <c r="D27" s="748" vm="75">
        <v>39.675539000000001</v>
      </c>
      <c r="E27" s="748" vm="19">
        <v>35.574134000000001</v>
      </c>
      <c r="F27" s="748">
        <f t="shared" si="0"/>
        <v>0.11529177351161946</v>
      </c>
      <c r="G27" s="495" t="s">
        <v>326</v>
      </c>
      <c r="H27" s="496"/>
      <c r="J27" s="497"/>
    </row>
    <row r="28" spans="2:10" x14ac:dyDescent="0.25">
      <c r="B28" s="495" t="s" vm="42">
        <v>614</v>
      </c>
      <c r="D28" s="748" vm="70">
        <v>36.830494999999999</v>
      </c>
      <c r="E28" s="748" vm="14">
        <v>32.411048999999998</v>
      </c>
      <c r="F28" s="748">
        <f t="shared" si="0"/>
        <v>0.13635615434724135</v>
      </c>
      <c r="G28" s="495" t="s">
        <v>335</v>
      </c>
      <c r="H28" s="496"/>
      <c r="J28" s="497"/>
    </row>
    <row r="29" spans="2:10" x14ac:dyDescent="0.25">
      <c r="B29" s="495" t="s" vm="33">
        <v>620</v>
      </c>
      <c r="D29" s="748" vm="61">
        <v>30.819355999999999</v>
      </c>
      <c r="E29" s="748" vm="5">
        <v>26.918724999999998</v>
      </c>
      <c r="F29" s="748">
        <f t="shared" si="0"/>
        <v>0.14490400269700743</v>
      </c>
      <c r="G29" s="495" t="s">
        <v>347</v>
      </c>
      <c r="H29" s="496"/>
      <c r="J29" s="497"/>
    </row>
    <row r="30" spans="2:10" x14ac:dyDescent="0.25">
      <c r="B30" s="495" t="s" vm="32">
        <v>621</v>
      </c>
      <c r="D30" s="748" vm="60">
        <v>30.635567999999999</v>
      </c>
      <c r="E30" s="748" vm="4">
        <v>26.077933000000002</v>
      </c>
      <c r="F30" s="748">
        <f t="shared" si="0"/>
        <v>0.17476979482998134</v>
      </c>
      <c r="G30" s="495" t="s">
        <v>339</v>
      </c>
      <c r="H30" s="496"/>
      <c r="J30" s="497"/>
    </row>
    <row r="31" spans="2:10" x14ac:dyDescent="0.25">
      <c r="B31" s="495" t="s" vm="37">
        <v>622</v>
      </c>
      <c r="D31" s="748" vm="65">
        <v>34.956282000000002</v>
      </c>
      <c r="E31" s="748" vm="9">
        <v>28.694206999999999</v>
      </c>
      <c r="F31" s="748">
        <f t="shared" si="0"/>
        <v>0.21823481652585852</v>
      </c>
      <c r="G31" s="495" t="s">
        <v>320</v>
      </c>
      <c r="H31" s="496"/>
      <c r="J31" s="497"/>
    </row>
    <row r="32" spans="2:10" x14ac:dyDescent="0.25">
      <c r="H32" s="496"/>
      <c r="J32" s="497"/>
    </row>
    <row r="36" spans="14:14" x14ac:dyDescent="0.25">
      <c r="N36" s="14"/>
    </row>
    <row r="72" spans="10:10" x14ac:dyDescent="0.25">
      <c r="J72" s="498"/>
    </row>
  </sheetData>
  <sortState ref="B4:G31">
    <sortCondition ref="F4:F31"/>
  </sortState>
  <pageMargins left="0.75" right="0.75" top="1" bottom="1" header="0.5" footer="0.5"/>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0"/>
  <sheetViews>
    <sheetView showGridLines="0" zoomScale="80" zoomScaleNormal="80" workbookViewId="0"/>
  </sheetViews>
  <sheetFormatPr defaultColWidth="9.140625" defaultRowHeight="13.5" x14ac:dyDescent="0.25"/>
  <cols>
    <col min="1" max="1" width="14.140625" style="280" bestFit="1" customWidth="1"/>
    <col min="2" max="3" width="35.42578125" style="280" customWidth="1"/>
    <col min="4" max="9" width="9.140625" style="280"/>
    <col min="10" max="11" width="24.42578125" style="280" customWidth="1"/>
    <col min="12" max="27" width="7" style="280" customWidth="1"/>
    <col min="28" max="28" width="6.5703125" style="280" bestFit="1" customWidth="1"/>
    <col min="29" max="29" width="5.5703125" style="280" bestFit="1" customWidth="1"/>
    <col min="30" max="16384" width="9.140625" style="280"/>
  </cols>
  <sheetData>
    <row r="1" spans="1:30" ht="15" x14ac:dyDescent="0.25">
      <c r="A1" s="279"/>
    </row>
    <row r="2" spans="1:30" x14ac:dyDescent="0.25">
      <c r="B2" s="14"/>
      <c r="C2" s="14"/>
      <c r="J2" s="281"/>
      <c r="K2" s="281"/>
    </row>
    <row r="3" spans="1:30" x14ac:dyDescent="0.25">
      <c r="B3" s="256" t="s">
        <v>1275</v>
      </c>
      <c r="C3" s="14"/>
      <c r="D3" s="282"/>
    </row>
    <row r="4" spans="1:30" x14ac:dyDescent="0.25">
      <c r="B4" s="256" t="s">
        <v>1772</v>
      </c>
      <c r="C4" s="68"/>
      <c r="J4" s="288"/>
      <c r="K4" s="288"/>
      <c r="L4" s="288"/>
      <c r="M4" s="288"/>
      <c r="N4" s="288"/>
      <c r="O4" s="288"/>
      <c r="P4" s="288"/>
      <c r="Q4" s="288"/>
      <c r="R4" s="288"/>
      <c r="S4" s="288"/>
      <c r="T4" s="288"/>
      <c r="U4" s="288"/>
      <c r="V4" s="288"/>
      <c r="W4" s="288"/>
      <c r="X4" s="288"/>
      <c r="Y4" s="288"/>
      <c r="Z4" s="288"/>
      <c r="AA4" s="288"/>
      <c r="AB4" s="288"/>
      <c r="AC4" s="288"/>
      <c r="AD4" s="288"/>
    </row>
    <row r="5" spans="1:30" x14ac:dyDescent="0.25">
      <c r="J5" s="737"/>
      <c r="K5" s="737"/>
      <c r="L5" s="737"/>
      <c r="M5" s="737"/>
      <c r="N5" s="737"/>
      <c r="O5" s="737"/>
      <c r="P5" s="737"/>
      <c r="Q5" s="737"/>
      <c r="R5" s="737"/>
      <c r="S5" s="737"/>
      <c r="T5" s="737"/>
      <c r="U5" s="737"/>
      <c r="V5" s="737"/>
      <c r="W5" s="737"/>
      <c r="X5" s="737"/>
      <c r="Y5" s="737"/>
      <c r="Z5" s="737"/>
      <c r="AA5" s="737"/>
      <c r="AB5" s="737"/>
      <c r="AC5" s="288"/>
      <c r="AD5" s="288"/>
    </row>
    <row r="6" spans="1:30" ht="15" x14ac:dyDescent="0.25">
      <c r="B6"/>
      <c r="C6"/>
      <c r="D6" s="746" t="s">
        <v>817</v>
      </c>
      <c r="E6" s="746" t="s">
        <v>320</v>
      </c>
      <c r="F6"/>
      <c r="G6"/>
      <c r="H6"/>
      <c r="I6"/>
      <c r="J6" s="283"/>
      <c r="K6" s="283"/>
      <c r="L6" s="738"/>
      <c r="M6" s="738"/>
      <c r="N6" s="738"/>
      <c r="O6" s="738"/>
      <c r="P6" s="738"/>
      <c r="Q6" s="738"/>
      <c r="R6" s="738"/>
      <c r="S6" s="738"/>
      <c r="T6" s="738"/>
      <c r="U6" s="738"/>
      <c r="V6" s="738"/>
      <c r="W6" s="738"/>
      <c r="X6" s="738"/>
      <c r="Y6" s="738"/>
      <c r="Z6" s="738"/>
      <c r="AA6" s="738"/>
      <c r="AB6" s="738"/>
      <c r="AC6" s="738"/>
      <c r="AD6" s="288"/>
    </row>
    <row r="7" spans="1:30" ht="15" x14ac:dyDescent="0.25">
      <c r="B7" s="280" t="s">
        <v>1271</v>
      </c>
      <c r="C7" s="280" t="s">
        <v>1270</v>
      </c>
      <c r="D7" s="747">
        <v>0.13500000000000001</v>
      </c>
      <c r="E7" s="747">
        <v>0.155</v>
      </c>
      <c r="F7"/>
      <c r="G7"/>
      <c r="H7"/>
      <c r="I7"/>
      <c r="J7" s="283"/>
      <c r="K7" s="283"/>
      <c r="L7" s="317"/>
      <c r="M7" s="317"/>
      <c r="N7" s="317"/>
      <c r="O7" s="317"/>
      <c r="P7" s="317"/>
      <c r="Q7" s="317"/>
      <c r="R7" s="317"/>
      <c r="S7" s="317"/>
      <c r="T7" s="317"/>
      <c r="U7" s="317"/>
      <c r="V7" s="284"/>
      <c r="W7" s="284"/>
      <c r="X7" s="284"/>
      <c r="Y7" s="284"/>
      <c r="Z7" s="284"/>
      <c r="AA7" s="284"/>
      <c r="AB7" s="284"/>
      <c r="AC7" s="288"/>
      <c r="AD7" s="1131"/>
    </row>
    <row r="8" spans="1:30" ht="15" x14ac:dyDescent="0.25">
      <c r="B8" s="280" t="s">
        <v>1272</v>
      </c>
      <c r="C8" s="280" t="s">
        <v>1269</v>
      </c>
      <c r="D8" s="747">
        <v>1.2E-2</v>
      </c>
      <c r="E8" s="747">
        <v>5.0000000000000001E-3</v>
      </c>
      <c r="F8"/>
      <c r="G8"/>
      <c r="H8"/>
      <c r="I8"/>
      <c r="J8" s="283"/>
      <c r="K8" s="283"/>
      <c r="L8" s="317"/>
      <c r="M8" s="317"/>
      <c r="N8" s="317"/>
      <c r="O8" s="317"/>
      <c r="P8" s="317"/>
      <c r="Q8" s="317"/>
      <c r="R8" s="317"/>
      <c r="S8" s="317"/>
      <c r="T8" s="317"/>
      <c r="U8" s="317"/>
      <c r="V8" s="317"/>
      <c r="W8" s="317"/>
      <c r="X8" s="317"/>
      <c r="Y8" s="317"/>
      <c r="Z8" s="317"/>
      <c r="AA8" s="317"/>
      <c r="AB8" s="317"/>
      <c r="AC8" s="317"/>
      <c r="AD8" s="1131"/>
    </row>
    <row r="9" spans="1:30" ht="15" x14ac:dyDescent="0.25">
      <c r="B9" s="280" t="s">
        <v>1273</v>
      </c>
      <c r="C9" s="280" t="s">
        <v>1268</v>
      </c>
      <c r="D9" s="747">
        <v>2.1999999999999999E-2</v>
      </c>
      <c r="E9" s="747">
        <v>2.4E-2</v>
      </c>
      <c r="F9"/>
      <c r="G9"/>
      <c r="H9" s="744"/>
      <c r="I9"/>
      <c r="J9" s="283"/>
      <c r="K9" s="283"/>
      <c r="L9" s="317"/>
      <c r="M9" s="317"/>
      <c r="N9" s="317"/>
      <c r="O9" s="317"/>
      <c r="P9" s="317"/>
      <c r="Q9" s="317"/>
      <c r="R9" s="317"/>
      <c r="S9" s="317"/>
      <c r="T9" s="317"/>
      <c r="U9" s="317"/>
      <c r="V9" s="317"/>
      <c r="W9" s="317"/>
      <c r="X9" s="317"/>
      <c r="Y9" s="317"/>
      <c r="Z9" s="317"/>
      <c r="AA9" s="317"/>
      <c r="AB9" s="317"/>
      <c r="AC9" s="317"/>
      <c r="AD9" s="1131"/>
    </row>
    <row r="10" spans="1:30" ht="15" x14ac:dyDescent="0.25">
      <c r="B10" s="280" t="s">
        <v>1274</v>
      </c>
      <c r="C10" s="280" t="s">
        <v>1267</v>
      </c>
      <c r="D10" s="747">
        <v>2.1999999999999999E-2</v>
      </c>
      <c r="E10" s="747">
        <v>1.8366515983790618E-2</v>
      </c>
      <c r="F10"/>
      <c r="G10"/>
      <c r="H10" s="745"/>
      <c r="I10" s="744"/>
      <c r="J10" s="283"/>
      <c r="K10" s="283"/>
      <c r="L10" s="285"/>
      <c r="M10" s="285"/>
      <c r="N10" s="285"/>
      <c r="O10" s="285"/>
      <c r="P10" s="285"/>
      <c r="Q10" s="285"/>
      <c r="R10" s="285"/>
      <c r="S10" s="285"/>
      <c r="T10" s="285"/>
      <c r="U10" s="285"/>
      <c r="V10" s="285"/>
      <c r="W10" s="285"/>
      <c r="X10" s="285"/>
      <c r="Y10" s="285"/>
      <c r="Z10" s="285"/>
      <c r="AA10" s="285"/>
      <c r="AB10" s="285"/>
      <c r="AC10" s="285"/>
      <c r="AD10" s="1131"/>
    </row>
    <row r="11" spans="1:30" x14ac:dyDescent="0.25">
      <c r="J11" s="283"/>
      <c r="K11" s="283"/>
      <c r="L11" s="287"/>
      <c r="M11" s="287"/>
      <c r="N11" s="287"/>
      <c r="O11" s="287"/>
      <c r="P11" s="287"/>
      <c r="Q11" s="287"/>
      <c r="R11" s="287"/>
      <c r="S11" s="287"/>
      <c r="T11" s="287"/>
      <c r="U11" s="287"/>
      <c r="V11" s="287"/>
      <c r="W11" s="287"/>
      <c r="X11" s="287"/>
      <c r="Y11" s="287"/>
      <c r="Z11" s="287"/>
      <c r="AA11" s="287"/>
      <c r="AB11" s="287"/>
      <c r="AC11" s="287"/>
      <c r="AD11" s="1131"/>
    </row>
    <row r="12" spans="1:30" x14ac:dyDescent="0.25">
      <c r="J12" s="283"/>
      <c r="K12" s="283"/>
      <c r="L12" s="286"/>
      <c r="M12" s="286"/>
      <c r="N12" s="286"/>
      <c r="O12" s="286"/>
      <c r="P12" s="286"/>
      <c r="Q12" s="286"/>
      <c r="R12" s="286"/>
      <c r="S12" s="286"/>
      <c r="T12" s="286"/>
      <c r="U12" s="286"/>
      <c r="V12" s="286"/>
      <c r="W12" s="286"/>
      <c r="X12" s="286"/>
      <c r="Y12" s="739"/>
      <c r="Z12" s="286"/>
      <c r="AA12" s="286"/>
      <c r="AB12" s="286"/>
      <c r="AC12" s="288"/>
      <c r="AD12" s="1132"/>
    </row>
    <row r="13" spans="1:30" x14ac:dyDescent="0.25">
      <c r="J13" s="283"/>
      <c r="K13" s="283"/>
      <c r="L13" s="286"/>
      <c r="M13" s="286"/>
      <c r="N13" s="286"/>
      <c r="O13" s="286"/>
      <c r="P13" s="286"/>
      <c r="Q13" s="286"/>
      <c r="R13" s="286"/>
      <c r="S13" s="286"/>
      <c r="T13" s="286"/>
      <c r="U13" s="286"/>
      <c r="V13" s="286"/>
      <c r="W13" s="286"/>
      <c r="X13" s="286"/>
      <c r="Y13" s="739"/>
      <c r="Z13" s="286"/>
      <c r="AA13" s="286"/>
      <c r="AB13" s="286"/>
      <c r="AC13" s="288"/>
      <c r="AD13" s="1132"/>
    </row>
    <row r="14" spans="1:30" x14ac:dyDescent="0.25">
      <c r="J14" s="283"/>
      <c r="K14" s="283"/>
      <c r="L14" s="287"/>
      <c r="M14" s="287"/>
      <c r="N14" s="287"/>
      <c r="O14" s="287"/>
      <c r="P14" s="287"/>
      <c r="Q14" s="287"/>
      <c r="R14" s="287"/>
      <c r="S14" s="287"/>
      <c r="T14" s="287"/>
      <c r="U14" s="287"/>
      <c r="V14" s="287"/>
      <c r="W14" s="287"/>
      <c r="X14" s="287"/>
      <c r="Y14" s="287"/>
      <c r="Z14" s="287"/>
      <c r="AA14" s="287"/>
      <c r="AB14" s="287"/>
      <c r="AC14" s="288"/>
      <c r="AD14" s="1132"/>
    </row>
    <row r="15" spans="1:30" x14ac:dyDescent="0.25">
      <c r="J15" s="740"/>
      <c r="K15" s="740"/>
      <c r="L15" s="287"/>
      <c r="M15" s="287"/>
      <c r="N15" s="305"/>
      <c r="O15" s="287"/>
      <c r="P15" s="287"/>
      <c r="Q15" s="287"/>
      <c r="R15" s="287"/>
      <c r="S15" s="287"/>
      <c r="T15" s="287"/>
      <c r="U15" s="287"/>
      <c r="V15" s="287"/>
      <c r="W15" s="287"/>
      <c r="X15" s="741"/>
      <c r="Y15" s="741"/>
      <c r="Z15" s="287"/>
      <c r="AA15" s="287"/>
      <c r="AB15" s="287"/>
      <c r="AC15" s="288"/>
      <c r="AD15" s="1132"/>
    </row>
    <row r="16" spans="1:30" x14ac:dyDescent="0.25">
      <c r="J16" s="740"/>
      <c r="K16" s="740"/>
      <c r="L16" s="287"/>
      <c r="M16" s="287"/>
      <c r="N16" s="305"/>
      <c r="O16" s="287"/>
      <c r="P16" s="287"/>
      <c r="Q16" s="287"/>
      <c r="R16" s="287"/>
      <c r="S16" s="287"/>
      <c r="T16" s="287"/>
      <c r="U16" s="287"/>
      <c r="V16" s="287"/>
      <c r="W16" s="287"/>
      <c r="X16" s="287"/>
      <c r="Y16" s="741"/>
      <c r="Z16" s="287"/>
      <c r="AA16" s="287"/>
      <c r="AB16" s="287"/>
      <c r="AC16" s="288"/>
      <c r="AD16" s="1132"/>
    </row>
    <row r="17" spans="2:34" x14ac:dyDescent="0.25">
      <c r="J17" s="740"/>
      <c r="K17" s="740"/>
      <c r="L17" s="287"/>
      <c r="M17" s="287"/>
      <c r="N17" s="305"/>
      <c r="O17" s="287"/>
      <c r="P17" s="287"/>
      <c r="Q17" s="287"/>
      <c r="R17" s="287"/>
      <c r="S17" s="287"/>
      <c r="T17" s="287"/>
      <c r="U17" s="287"/>
      <c r="V17" s="287"/>
      <c r="W17" s="287"/>
      <c r="X17" s="741"/>
      <c r="Y17" s="741"/>
      <c r="Z17" s="287"/>
      <c r="AA17" s="287"/>
      <c r="AB17" s="287"/>
      <c r="AC17" s="288"/>
      <c r="AD17" s="1132"/>
    </row>
    <row r="18" spans="2:34" x14ac:dyDescent="0.25">
      <c r="B18" s="68"/>
      <c r="C18" s="68"/>
      <c r="J18" s="288"/>
      <c r="K18" s="288"/>
      <c r="L18" s="742"/>
      <c r="M18" s="742"/>
      <c r="N18" s="742"/>
      <c r="O18" s="742"/>
      <c r="P18" s="742"/>
      <c r="Q18" s="742"/>
      <c r="R18" s="742"/>
      <c r="S18" s="742"/>
      <c r="T18" s="742"/>
      <c r="U18" s="742"/>
      <c r="V18" s="742"/>
      <c r="W18" s="742"/>
      <c r="X18" s="742"/>
      <c r="Y18" s="742"/>
      <c r="Z18" s="742"/>
      <c r="AA18" s="288"/>
      <c r="AB18" s="288"/>
      <c r="AC18" s="288"/>
      <c r="AD18" s="288"/>
    </row>
    <row r="19" spans="2:34" x14ac:dyDescent="0.25">
      <c r="J19" s="288"/>
      <c r="K19" s="288"/>
      <c r="L19" s="285"/>
      <c r="M19" s="285"/>
      <c r="N19" s="285"/>
      <c r="O19" s="285"/>
      <c r="P19" s="285"/>
      <c r="Q19" s="285"/>
      <c r="R19" s="285"/>
      <c r="S19" s="285"/>
      <c r="T19" s="285"/>
      <c r="U19" s="285"/>
      <c r="V19" s="285"/>
      <c r="W19" s="285"/>
      <c r="X19" s="285"/>
      <c r="Y19" s="285"/>
      <c r="Z19" s="285"/>
      <c r="AA19" s="285"/>
      <c r="AB19" s="285"/>
      <c r="AC19" s="288"/>
      <c r="AD19" s="288"/>
    </row>
    <row r="20" spans="2:34" x14ac:dyDescent="0.25">
      <c r="J20" s="288"/>
      <c r="K20" s="288"/>
      <c r="L20" s="743"/>
      <c r="M20" s="743"/>
      <c r="N20" s="743"/>
      <c r="O20" s="743"/>
      <c r="P20" s="743"/>
      <c r="Q20" s="743"/>
      <c r="R20" s="743"/>
      <c r="S20" s="743"/>
      <c r="T20" s="743"/>
      <c r="U20" s="743"/>
      <c r="V20" s="743"/>
      <c r="W20" s="743"/>
      <c r="X20" s="743"/>
      <c r="Y20" s="743"/>
      <c r="Z20" s="743"/>
      <c r="AA20" s="743"/>
      <c r="AB20" s="743"/>
      <c r="AC20" s="743"/>
      <c r="AD20" s="288"/>
    </row>
    <row r="23" spans="2:34" x14ac:dyDescent="0.25">
      <c r="J23" s="397"/>
      <c r="K23" s="397"/>
      <c r="L23" s="397"/>
      <c r="M23" s="397"/>
      <c r="N23" s="397"/>
      <c r="O23" s="397"/>
      <c r="P23" s="397"/>
      <c r="Q23" s="397"/>
      <c r="R23" s="397"/>
      <c r="S23" s="397"/>
      <c r="T23" s="397"/>
      <c r="U23" s="397"/>
      <c r="V23" s="397"/>
      <c r="W23" s="397"/>
      <c r="X23" s="397"/>
      <c r="Y23" s="397"/>
      <c r="Z23" s="397"/>
      <c r="AA23" s="397"/>
      <c r="AB23" s="397"/>
    </row>
    <row r="24" spans="2:34" x14ac:dyDescent="0.25">
      <c r="J24" s="397"/>
      <c r="K24" s="397"/>
      <c r="L24" s="397"/>
      <c r="M24" s="397"/>
      <c r="N24" s="397"/>
      <c r="O24" s="397"/>
      <c r="P24" s="397"/>
      <c r="Q24" s="397"/>
      <c r="R24" s="397"/>
      <c r="S24" s="397"/>
      <c r="T24" s="397"/>
      <c r="U24" s="397"/>
      <c r="V24" s="397"/>
      <c r="W24" s="397"/>
      <c r="X24" s="397"/>
      <c r="Y24" s="397"/>
      <c r="Z24" s="397"/>
      <c r="AA24" s="397"/>
      <c r="AB24" s="397"/>
    </row>
    <row r="25" spans="2:34" x14ac:dyDescent="0.25">
      <c r="J25" s="401"/>
      <c r="K25" s="397"/>
      <c r="L25" s="397"/>
      <c r="M25" s="397"/>
      <c r="N25" s="402"/>
      <c r="O25" s="403"/>
      <c r="P25" s="403"/>
      <c r="Q25" s="403"/>
      <c r="R25" s="403"/>
      <c r="S25" s="403"/>
      <c r="T25" s="403"/>
      <c r="U25" s="403"/>
      <c r="V25" s="403"/>
      <c r="W25" s="403"/>
      <c r="X25" s="403"/>
      <c r="Y25" s="403"/>
      <c r="Z25" s="397"/>
      <c r="AA25" s="397"/>
      <c r="AB25" s="397"/>
      <c r="AF25" s="280" t="s">
        <v>628</v>
      </c>
      <c r="AH25" s="280" t="s">
        <v>628</v>
      </c>
    </row>
    <row r="26" spans="2:34" x14ac:dyDescent="0.25">
      <c r="J26" s="404"/>
      <c r="K26" s="397"/>
      <c r="L26" s="397"/>
      <c r="M26" s="397"/>
      <c r="N26" s="405"/>
      <c r="O26" s="405"/>
      <c r="P26" s="405"/>
      <c r="Q26" s="405"/>
      <c r="R26" s="405"/>
      <c r="S26" s="405"/>
      <c r="T26" s="405"/>
      <c r="U26" s="405"/>
      <c r="V26" s="405"/>
      <c r="W26" s="405"/>
      <c r="X26" s="405"/>
      <c r="Y26" s="405"/>
      <c r="Z26" s="406"/>
      <c r="AA26" s="397"/>
      <c r="AB26" s="397"/>
      <c r="AF26" s="280" t="s">
        <v>628</v>
      </c>
    </row>
    <row r="27" spans="2:34" x14ac:dyDescent="0.25">
      <c r="J27" s="407"/>
      <c r="K27" s="397"/>
      <c r="L27" s="397"/>
      <c r="M27" s="397"/>
      <c r="N27" s="405"/>
      <c r="O27" s="405"/>
      <c r="P27" s="405"/>
      <c r="Q27" s="405"/>
      <c r="R27" s="405"/>
      <c r="S27" s="405"/>
      <c r="T27" s="405"/>
      <c r="U27" s="405"/>
      <c r="V27" s="405"/>
      <c r="W27" s="405"/>
      <c r="X27" s="405"/>
      <c r="Y27" s="405"/>
      <c r="Z27" s="397"/>
      <c r="AA27" s="397"/>
      <c r="AB27" s="397"/>
      <c r="AH27" s="303" t="s">
        <v>628</v>
      </c>
    </row>
    <row r="28" spans="2:34" x14ac:dyDescent="0.25">
      <c r="J28" s="404"/>
      <c r="K28" s="397"/>
      <c r="L28" s="397"/>
      <c r="M28" s="397"/>
      <c r="N28" s="405"/>
      <c r="O28" s="405"/>
      <c r="P28" s="405"/>
      <c r="Q28" s="405"/>
      <c r="R28" s="405"/>
      <c r="S28" s="405"/>
      <c r="T28" s="405"/>
      <c r="U28" s="405"/>
      <c r="V28" s="405"/>
      <c r="W28" s="405"/>
      <c r="X28" s="405"/>
      <c r="Y28" s="405"/>
      <c r="Z28" s="408"/>
      <c r="AA28" s="397"/>
      <c r="AB28" s="408"/>
      <c r="AD28" s="303"/>
      <c r="AF28" s="303" t="s">
        <v>628</v>
      </c>
    </row>
    <row r="29" spans="2:34" x14ac:dyDescent="0.25">
      <c r="B29" s="68"/>
      <c r="C29" s="68"/>
      <c r="J29" s="404"/>
      <c r="K29" s="397"/>
      <c r="L29" s="397"/>
      <c r="M29" s="397"/>
      <c r="N29" s="405"/>
      <c r="O29" s="405"/>
      <c r="P29" s="405"/>
      <c r="Q29" s="405"/>
      <c r="R29" s="405"/>
      <c r="S29" s="405"/>
      <c r="T29" s="405"/>
      <c r="U29" s="405"/>
      <c r="V29" s="405"/>
      <c r="W29" s="405"/>
      <c r="X29" s="405"/>
      <c r="Y29" s="405"/>
      <c r="Z29" s="408"/>
      <c r="AA29" s="397"/>
      <c r="AB29" s="408"/>
      <c r="AD29" s="303"/>
      <c r="AF29" s="303" t="s">
        <v>628</v>
      </c>
    </row>
    <row r="30" spans="2:34" x14ac:dyDescent="0.25">
      <c r="J30" s="404"/>
      <c r="K30" s="397"/>
      <c r="L30" s="397"/>
      <c r="M30" s="397"/>
      <c r="N30" s="398"/>
      <c r="O30" s="398"/>
      <c r="P30" s="398"/>
      <c r="Q30" s="398"/>
      <c r="R30" s="398"/>
      <c r="S30" s="398"/>
      <c r="T30" s="398"/>
      <c r="U30" s="398"/>
      <c r="V30" s="398"/>
      <c r="W30" s="398"/>
      <c r="X30" s="398"/>
      <c r="Y30" s="398"/>
      <c r="Z30" s="397"/>
      <c r="AA30" s="397"/>
      <c r="AB30" s="397"/>
    </row>
    <row r="31" spans="2:34" x14ac:dyDescent="0.25">
      <c r="J31" s="407"/>
      <c r="K31" s="397"/>
      <c r="L31" s="397"/>
      <c r="M31" s="397"/>
      <c r="N31" s="409"/>
      <c r="O31" s="409"/>
      <c r="P31" s="409"/>
      <c r="Q31" s="409"/>
      <c r="R31" s="409"/>
      <c r="S31" s="409"/>
      <c r="T31" s="409"/>
      <c r="U31" s="409"/>
      <c r="V31" s="409"/>
      <c r="W31" s="409"/>
      <c r="X31" s="409"/>
      <c r="Y31" s="409"/>
      <c r="Z31" s="397"/>
      <c r="AA31" s="397"/>
      <c r="AB31" s="397"/>
    </row>
    <row r="32" spans="2:34" x14ac:dyDescent="0.25">
      <c r="J32" s="407"/>
      <c r="K32" s="397"/>
      <c r="L32" s="397"/>
      <c r="M32" s="397"/>
      <c r="N32" s="409"/>
      <c r="O32" s="409"/>
      <c r="P32" s="409"/>
      <c r="Q32" s="409"/>
      <c r="R32" s="409"/>
      <c r="S32" s="409"/>
      <c r="T32" s="409"/>
      <c r="U32" s="409"/>
      <c r="V32" s="409"/>
      <c r="W32" s="409"/>
      <c r="X32" s="409"/>
      <c r="Y32" s="409"/>
      <c r="Z32" s="397"/>
      <c r="AA32" s="397"/>
      <c r="AB32" s="397"/>
    </row>
    <row r="33" spans="10:34" x14ac:dyDescent="0.25">
      <c r="J33" s="397"/>
      <c r="K33" s="397"/>
      <c r="L33" s="397"/>
      <c r="M33" s="397"/>
      <c r="N33" s="400"/>
      <c r="O33" s="400"/>
      <c r="P33" s="400"/>
      <c r="Q33" s="400"/>
      <c r="R33" s="400"/>
      <c r="S33" s="400"/>
      <c r="T33" s="400"/>
      <c r="U33" s="400"/>
      <c r="V33" s="400"/>
      <c r="W33" s="400"/>
      <c r="X33" s="400"/>
      <c r="Y33" s="400"/>
      <c r="Z33" s="397"/>
      <c r="AA33" s="397"/>
      <c r="AB33" s="397"/>
      <c r="AH33" s="280" t="s">
        <v>628</v>
      </c>
    </row>
    <row r="34" spans="10:34" x14ac:dyDescent="0.25">
      <c r="J34" s="397"/>
      <c r="K34" s="397"/>
      <c r="L34" s="397"/>
      <c r="M34" s="397"/>
      <c r="N34" s="397"/>
      <c r="O34" s="397"/>
      <c r="P34" s="397"/>
      <c r="Q34" s="397"/>
      <c r="R34" s="397"/>
      <c r="S34" s="397"/>
      <c r="T34" s="397"/>
      <c r="U34" s="397"/>
      <c r="V34" s="397"/>
      <c r="W34" s="397"/>
      <c r="X34" s="397"/>
      <c r="Y34" s="397"/>
      <c r="Z34" s="397"/>
      <c r="AA34" s="397"/>
      <c r="AB34" s="397"/>
    </row>
    <row r="35" spans="10:34" x14ac:dyDescent="0.25">
      <c r="J35" s="397"/>
      <c r="K35" s="397"/>
      <c r="L35" s="399"/>
      <c r="M35" s="399"/>
      <c r="N35" s="400"/>
      <c r="O35" s="400"/>
      <c r="P35" s="400"/>
      <c r="Q35" s="400"/>
      <c r="R35" s="400"/>
      <c r="S35" s="400"/>
      <c r="T35" s="400"/>
      <c r="U35" s="400"/>
      <c r="V35" s="400"/>
      <c r="W35" s="400"/>
      <c r="X35" s="400"/>
      <c r="Y35" s="400"/>
      <c r="Z35" s="397"/>
      <c r="AA35" s="397"/>
      <c r="AB35" s="397"/>
    </row>
    <row r="36" spans="10:34" x14ac:dyDescent="0.25">
      <c r="J36" s="397"/>
      <c r="K36" s="397"/>
      <c r="L36" s="399"/>
      <c r="M36" s="399"/>
      <c r="N36" s="399"/>
      <c r="O36" s="399"/>
      <c r="P36" s="399"/>
      <c r="Q36" s="399"/>
      <c r="R36" s="397"/>
      <c r="S36" s="399"/>
      <c r="T36" s="397"/>
      <c r="U36" s="397"/>
      <c r="V36" s="397"/>
      <c r="W36" s="397"/>
      <c r="X36" s="397"/>
      <c r="Y36" s="397"/>
      <c r="Z36" s="397"/>
      <c r="AA36" s="397"/>
      <c r="AB36" s="397"/>
    </row>
    <row r="37" spans="10:34" x14ac:dyDescent="0.25">
      <c r="J37" s="288"/>
      <c r="K37" s="288"/>
      <c r="L37" s="288"/>
      <c r="M37" s="288"/>
      <c r="N37" s="304"/>
      <c r="O37" s="288"/>
      <c r="P37" s="288"/>
      <c r="Q37" s="288"/>
      <c r="R37" s="288"/>
      <c r="S37" s="288"/>
      <c r="T37" s="288"/>
    </row>
    <row r="38" spans="10:34" x14ac:dyDescent="0.25">
      <c r="J38" s="288"/>
      <c r="K38" s="288"/>
      <c r="L38" s="288"/>
      <c r="M38" s="288"/>
      <c r="N38" s="304"/>
      <c r="O38" s="288"/>
      <c r="P38" s="288"/>
      <c r="Q38" s="288"/>
      <c r="R38" s="288"/>
      <c r="S38" s="288"/>
      <c r="T38" s="288"/>
    </row>
    <row r="39" spans="10:34" x14ac:dyDescent="0.25">
      <c r="J39" s="288"/>
      <c r="K39" s="288"/>
      <c r="L39" s="288"/>
      <c r="M39" s="288"/>
      <c r="N39" s="304"/>
      <c r="O39" s="288"/>
      <c r="P39" s="288"/>
      <c r="Q39" s="288"/>
      <c r="R39" s="288"/>
      <c r="S39" s="288"/>
      <c r="T39" s="288"/>
    </row>
    <row r="40" spans="10:34" x14ac:dyDescent="0.25">
      <c r="J40" s="68"/>
    </row>
  </sheetData>
  <mergeCells count="2">
    <mergeCell ref="AD7:AD11"/>
    <mergeCell ref="AD12:AD17"/>
  </mergeCells>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tabColor rgb="FF92D050"/>
  </sheetPr>
  <dimension ref="A1:X61"/>
  <sheetViews>
    <sheetView showGridLines="0" zoomScale="80" zoomScaleNormal="80" workbookViewId="0"/>
  </sheetViews>
  <sheetFormatPr defaultColWidth="9.140625" defaultRowHeight="13.5" x14ac:dyDescent="0.25"/>
  <cols>
    <col min="1" max="1" width="12.5703125" style="14" customWidth="1"/>
    <col min="2" max="2" width="42.42578125" style="14" customWidth="1"/>
    <col min="3" max="7" width="9.140625" style="14"/>
    <col min="8" max="14" width="5.42578125" style="14" customWidth="1"/>
    <col min="15" max="24" width="5.7109375" style="14" bestFit="1" customWidth="1"/>
    <col min="25" max="16384" width="9.140625" style="14"/>
  </cols>
  <sheetData>
    <row r="1" spans="2:24" x14ac:dyDescent="0.25">
      <c r="V1" s="54"/>
      <c r="W1" s="54"/>
      <c r="X1" s="54"/>
    </row>
    <row r="2" spans="2:24" ht="15.75" customHeight="1" x14ac:dyDescent="0.25">
      <c r="B2" s="256" t="s">
        <v>1266</v>
      </c>
      <c r="C2" s="256"/>
      <c r="D2" s="256"/>
      <c r="E2" s="256"/>
      <c r="F2" s="256"/>
      <c r="H2" s="256"/>
      <c r="I2" s="256"/>
      <c r="J2" s="256"/>
      <c r="K2" s="256"/>
      <c r="L2" s="256"/>
      <c r="M2" s="256"/>
      <c r="N2" s="256"/>
      <c r="O2" s="256"/>
      <c r="P2" s="256"/>
      <c r="Q2" s="256"/>
      <c r="R2" s="256"/>
      <c r="S2" s="256"/>
      <c r="T2" s="256"/>
      <c r="V2" s="1133"/>
      <c r="W2" s="1133"/>
      <c r="X2" s="256"/>
    </row>
    <row r="3" spans="2:24" s="54" customFormat="1" ht="15.75" customHeight="1" x14ac:dyDescent="0.25">
      <c r="B3" s="256" t="s">
        <v>1773</v>
      </c>
      <c r="C3" s="256"/>
      <c r="D3" s="256"/>
      <c r="E3" s="256"/>
      <c r="F3" s="256"/>
      <c r="G3" s="256"/>
      <c r="H3" s="256"/>
      <c r="I3" s="256"/>
      <c r="J3" s="256"/>
      <c r="K3" s="256"/>
      <c r="L3" s="256"/>
      <c r="M3" s="256"/>
      <c r="N3" s="256"/>
      <c r="O3" s="256"/>
      <c r="P3" s="256"/>
      <c r="Q3" s="256"/>
      <c r="R3" s="256"/>
      <c r="S3" s="256"/>
      <c r="T3" s="256"/>
      <c r="V3" s="448"/>
      <c r="W3" s="448"/>
      <c r="X3" s="256"/>
    </row>
    <row r="4" spans="2:24" x14ac:dyDescent="0.25">
      <c r="V4" s="54"/>
      <c r="W4" s="54"/>
      <c r="X4" s="54"/>
    </row>
    <row r="5" spans="2:24" x14ac:dyDescent="0.25">
      <c r="V5" s="54"/>
      <c r="W5" s="54"/>
      <c r="X5" s="54"/>
    </row>
    <row r="6" spans="2:24" x14ac:dyDescent="0.25">
      <c r="V6" s="54"/>
      <c r="W6" s="54"/>
      <c r="X6" s="54"/>
    </row>
    <row r="7" spans="2:24" x14ac:dyDescent="0.25">
      <c r="V7" s="54"/>
      <c r="W7" s="54"/>
      <c r="X7" s="54"/>
    </row>
    <row r="8" spans="2:24" x14ac:dyDescent="0.25">
      <c r="V8" s="54"/>
      <c r="W8" s="54"/>
      <c r="X8" s="54"/>
    </row>
    <row r="9" spans="2:24" x14ac:dyDescent="0.25">
      <c r="V9" s="54"/>
      <c r="W9" s="54"/>
      <c r="X9" s="54"/>
    </row>
    <row r="10" spans="2:24" x14ac:dyDescent="0.25">
      <c r="V10" s="54"/>
      <c r="W10" s="54"/>
      <c r="X10" s="54"/>
    </row>
    <row r="11" spans="2:24" x14ac:dyDescent="0.25">
      <c r="V11" s="54"/>
      <c r="W11" s="54"/>
      <c r="X11" s="54"/>
    </row>
    <row r="12" spans="2:24" x14ac:dyDescent="0.25">
      <c r="V12" s="54"/>
      <c r="W12" s="54"/>
      <c r="X12" s="54"/>
    </row>
    <row r="21" spans="1:24" ht="15.75" customHeight="1" thickBot="1" x14ac:dyDescent="0.3">
      <c r="B21" s="1134" t="s">
        <v>338</v>
      </c>
      <c r="C21" s="1134"/>
      <c r="D21" s="1134"/>
      <c r="E21" s="1134"/>
      <c r="F21" s="1134"/>
      <c r="G21" s="1134"/>
      <c r="H21" s="1134"/>
      <c r="I21" s="1134"/>
      <c r="J21" s="1134"/>
      <c r="K21" s="1134"/>
      <c r="L21" s="1134"/>
      <c r="M21" s="1134"/>
      <c r="N21" s="1134"/>
      <c r="O21" s="1134"/>
      <c r="P21" s="1134"/>
      <c r="Q21" s="1134"/>
      <c r="R21" s="1134"/>
      <c r="S21" s="1134"/>
      <c r="T21" s="448"/>
      <c r="X21" s="256"/>
    </row>
    <row r="22" spans="1:24" x14ac:dyDescent="0.25">
      <c r="B22" s="725"/>
      <c r="C22" s="726">
        <v>2000</v>
      </c>
      <c r="D22" s="726">
        <v>2001</v>
      </c>
      <c r="E22" s="726">
        <v>2002</v>
      </c>
      <c r="F22" s="726">
        <v>2003</v>
      </c>
      <c r="G22" s="726">
        <v>2004</v>
      </c>
      <c r="H22" s="726">
        <v>2005</v>
      </c>
      <c r="I22" s="726">
        <v>2006</v>
      </c>
      <c r="J22" s="726">
        <v>2007</v>
      </c>
      <c r="K22" s="726">
        <v>2008</v>
      </c>
      <c r="L22" s="726">
        <v>2009</v>
      </c>
      <c r="M22" s="726">
        <v>2010</v>
      </c>
      <c r="N22" s="726">
        <v>2011</v>
      </c>
      <c r="O22" s="726">
        <v>2012</v>
      </c>
      <c r="P22" s="726">
        <v>2013</v>
      </c>
      <c r="Q22" s="726">
        <v>2014</v>
      </c>
      <c r="R22" s="726">
        <v>2015</v>
      </c>
      <c r="S22" s="726">
        <v>2016</v>
      </c>
      <c r="T22" s="726">
        <v>2017</v>
      </c>
      <c r="U22" s="726">
        <v>2018</v>
      </c>
      <c r="V22" s="726">
        <v>2019</v>
      </c>
      <c r="W22" s="726">
        <v>2020</v>
      </c>
      <c r="X22" s="726">
        <v>2021</v>
      </c>
    </row>
    <row r="23" spans="1:24" x14ac:dyDescent="0.25">
      <c r="B23" s="59" t="s">
        <v>586</v>
      </c>
      <c r="C23" s="735">
        <v>0.15627564148798684</v>
      </c>
      <c r="D23" s="735">
        <v>0.13586658309616992</v>
      </c>
      <c r="E23" s="735">
        <v>0.15589431335710727</v>
      </c>
      <c r="F23" s="735">
        <v>8.8703883863331015E-2</v>
      </c>
      <c r="G23" s="735">
        <v>0.18561990602272804</v>
      </c>
      <c r="H23" s="735">
        <v>0.15546982686927655</v>
      </c>
      <c r="I23" s="735">
        <v>0.21115946752500786</v>
      </c>
      <c r="J23" s="735">
        <v>0.26565380905541103</v>
      </c>
      <c r="K23" s="735">
        <v>0.26460799096168697</v>
      </c>
      <c r="L23" s="735">
        <v>0.3211624707263091</v>
      </c>
      <c r="M23" s="735">
        <v>0.33620516650071258</v>
      </c>
      <c r="N23" s="735">
        <v>0.30000671335641793</v>
      </c>
      <c r="O23" s="735">
        <v>0.37382284286202466</v>
      </c>
      <c r="P23" s="735">
        <v>0.31208741694026032</v>
      </c>
      <c r="Q23" s="735">
        <v>0.28662118257504759</v>
      </c>
      <c r="R23" s="735">
        <v>0.28055541441873255</v>
      </c>
      <c r="S23" s="735">
        <v>0.24574405157364762</v>
      </c>
      <c r="T23" s="735">
        <v>0.22042289740284796</v>
      </c>
      <c r="U23" s="735">
        <v>0.21013323612095808</v>
      </c>
      <c r="V23" s="735">
        <v>0.17724976359713787</v>
      </c>
      <c r="W23" s="735">
        <v>0.16819478015702594</v>
      </c>
      <c r="X23" s="736">
        <v>0.1209898772893253</v>
      </c>
    </row>
    <row r="24" spans="1:24" x14ac:dyDescent="0.25">
      <c r="B24" s="54"/>
      <c r="C24" s="727"/>
      <c r="D24" s="727"/>
      <c r="E24" s="727"/>
      <c r="F24" s="727"/>
      <c r="G24" s="727"/>
      <c r="H24" s="727"/>
      <c r="I24" s="727"/>
      <c r="J24" s="727"/>
      <c r="K24" s="727"/>
      <c r="L24" s="727"/>
      <c r="M24" s="727"/>
      <c r="N24" s="727"/>
      <c r="O24" s="728"/>
      <c r="P24" s="728"/>
      <c r="Q24" s="728"/>
      <c r="R24" s="728"/>
      <c r="S24" s="728"/>
      <c r="T24" s="728"/>
      <c r="U24" s="47"/>
      <c r="V24" s="47"/>
      <c r="W24" s="258"/>
      <c r="X24" s="54"/>
    </row>
    <row r="25" spans="1:24" x14ac:dyDescent="0.25">
      <c r="V25" s="54"/>
      <c r="W25" s="258"/>
      <c r="X25" s="54"/>
    </row>
    <row r="26" spans="1:24" x14ac:dyDescent="0.25">
      <c r="C26" s="122"/>
      <c r="D26" s="122"/>
      <c r="E26" s="122"/>
      <c r="F26" s="122"/>
      <c r="G26" s="122"/>
      <c r="H26" s="122"/>
      <c r="I26" s="122"/>
      <c r="J26" s="122"/>
      <c r="K26" s="122"/>
      <c r="L26" s="122"/>
      <c r="M26" s="122"/>
      <c r="N26" s="122"/>
      <c r="O26" s="122"/>
      <c r="P26" s="122"/>
      <c r="Q26" s="122"/>
      <c r="R26" s="122"/>
      <c r="S26" s="122"/>
      <c r="T26" s="122"/>
      <c r="U26" s="122"/>
      <c r="V26" s="122"/>
      <c r="W26" s="122"/>
    </row>
    <row r="27" spans="1:24" x14ac:dyDescent="0.25">
      <c r="C27" s="122"/>
      <c r="D27" s="122"/>
      <c r="E27" s="122"/>
      <c r="F27" s="122"/>
      <c r="G27" s="122"/>
      <c r="H27" s="122"/>
      <c r="I27" s="122"/>
      <c r="J27" s="122"/>
      <c r="K27" s="122"/>
      <c r="L27" s="122"/>
      <c r="M27" s="122"/>
      <c r="N27" s="122"/>
      <c r="O27" s="122"/>
      <c r="P27" s="122"/>
      <c r="Q27" s="122"/>
      <c r="R27" s="122"/>
      <c r="S27" s="122"/>
      <c r="T27" s="122"/>
      <c r="U27" s="122"/>
      <c r="V27" s="122"/>
      <c r="W27" s="122"/>
    </row>
    <row r="28" spans="1:24" x14ac:dyDescent="0.25">
      <c r="K28" s="54"/>
      <c r="L28" s="54"/>
      <c r="M28" s="54"/>
      <c r="N28" s="246"/>
      <c r="O28" s="246"/>
      <c r="P28" s="246"/>
      <c r="Q28" s="246"/>
      <c r="R28" s="246"/>
      <c r="S28" s="246"/>
      <c r="T28" s="246"/>
      <c r="U28" s="246"/>
      <c r="V28" s="246"/>
      <c r="W28" s="246"/>
    </row>
    <row r="29" spans="1:24" x14ac:dyDescent="0.25">
      <c r="C29" s="32"/>
      <c r="D29" s="32"/>
      <c r="E29" s="32"/>
      <c r="F29" s="32"/>
      <c r="G29" s="32"/>
      <c r="H29" s="32"/>
      <c r="I29" s="32"/>
      <c r="J29" s="32"/>
      <c r="K29" s="246"/>
      <c r="L29" s="246"/>
      <c r="M29" s="246"/>
      <c r="N29" s="729"/>
      <c r="O29" s="729"/>
      <c r="P29" s="729"/>
      <c r="Q29" s="729"/>
      <c r="R29" s="729"/>
      <c r="S29" s="729"/>
      <c r="T29" s="729"/>
      <c r="U29" s="729"/>
      <c r="V29" s="729"/>
      <c r="W29" s="729"/>
    </row>
    <row r="30" spans="1:24" x14ac:dyDescent="0.25">
      <c r="K30" s="54"/>
      <c r="L30" s="54"/>
      <c r="M30" s="54"/>
      <c r="N30" s="54"/>
      <c r="O30" s="730"/>
      <c r="P30" s="54"/>
      <c r="Q30" s="54"/>
      <c r="R30" s="54"/>
      <c r="S30" s="54"/>
      <c r="T30" s="54"/>
      <c r="U30" s="54"/>
      <c r="V30" s="54"/>
      <c r="W30" s="54"/>
    </row>
    <row r="31" spans="1:24" x14ac:dyDescent="0.25">
      <c r="K31" s="731"/>
      <c r="L31" s="54"/>
      <c r="M31" s="54"/>
      <c r="N31" s="54"/>
      <c r="O31" s="732"/>
      <c r="P31" s="54"/>
      <c r="Q31" s="54"/>
      <c r="R31" s="54"/>
      <c r="S31" s="54"/>
      <c r="T31" s="54"/>
      <c r="U31" s="54"/>
      <c r="V31" s="54"/>
      <c r="W31" s="730"/>
    </row>
    <row r="32" spans="1:24" x14ac:dyDescent="0.25">
      <c r="A32" s="502"/>
      <c r="B32" s="502"/>
      <c r="C32" s="502"/>
      <c r="D32" s="502"/>
      <c r="E32" s="502"/>
      <c r="F32" s="502"/>
      <c r="G32" s="502"/>
      <c r="H32" s="502"/>
      <c r="I32" s="502"/>
      <c r="J32" s="502"/>
      <c r="K32" s="733"/>
      <c r="L32" s="54"/>
      <c r="M32" s="734"/>
      <c r="N32" s="54"/>
      <c r="O32" s="734"/>
      <c r="P32" s="54"/>
      <c r="Q32" s="54"/>
      <c r="R32" s="54"/>
      <c r="S32" s="54"/>
      <c r="T32" s="54"/>
      <c r="U32" s="54"/>
      <c r="V32" s="54"/>
      <c r="W32" s="54"/>
    </row>
    <row r="33" spans="1:23" x14ac:dyDescent="0.25">
      <c r="A33" s="502"/>
      <c r="B33" s="502"/>
      <c r="C33" s="502"/>
      <c r="D33" s="502"/>
      <c r="E33" s="502"/>
      <c r="F33" s="502"/>
      <c r="G33" s="502"/>
      <c r="H33" s="502"/>
      <c r="I33" s="502"/>
      <c r="J33" s="502"/>
      <c r="K33" s="731"/>
      <c r="L33" s="734"/>
      <c r="M33" s="734"/>
      <c r="N33" s="734"/>
      <c r="O33" s="732"/>
      <c r="P33" s="54"/>
      <c r="Q33" s="54"/>
      <c r="R33" s="54"/>
      <c r="S33" s="54"/>
      <c r="T33" s="54"/>
      <c r="U33" s="54"/>
      <c r="V33" s="54"/>
      <c r="W33" s="730"/>
    </row>
    <row r="34" spans="1:23" x14ac:dyDescent="0.25">
      <c r="A34" s="502"/>
      <c r="B34" s="502"/>
      <c r="C34" s="502"/>
      <c r="D34" s="502"/>
      <c r="E34" s="502"/>
      <c r="F34" s="502"/>
      <c r="G34" s="502"/>
      <c r="H34" s="502"/>
      <c r="I34" s="502"/>
      <c r="J34" s="502"/>
      <c r="K34" s="502"/>
      <c r="L34" s="502"/>
      <c r="M34" s="502"/>
      <c r="N34" s="502"/>
      <c r="O34" s="502"/>
    </row>
    <row r="35" spans="1:23" x14ac:dyDescent="0.25">
      <c r="A35" s="502"/>
      <c r="B35" s="502"/>
      <c r="C35" s="502"/>
      <c r="D35" s="502"/>
      <c r="E35" s="502"/>
      <c r="F35" s="502"/>
      <c r="G35" s="502"/>
      <c r="H35" s="502"/>
      <c r="I35" s="502"/>
      <c r="J35" s="502"/>
      <c r="K35" s="502"/>
      <c r="L35" s="502"/>
      <c r="M35" s="502"/>
      <c r="N35" s="502"/>
      <c r="O35" s="502"/>
    </row>
    <row r="36" spans="1:23" x14ac:dyDescent="0.25">
      <c r="A36" s="502"/>
      <c r="B36" s="502"/>
      <c r="C36" s="502"/>
      <c r="D36" s="502"/>
      <c r="E36" s="502"/>
      <c r="F36" s="502"/>
      <c r="G36" s="502"/>
      <c r="H36" s="502"/>
      <c r="I36" s="502"/>
      <c r="J36" s="502"/>
      <c r="K36" s="502"/>
      <c r="L36" s="502"/>
      <c r="M36" s="502"/>
      <c r="N36" s="502"/>
      <c r="O36" s="502"/>
    </row>
    <row r="37" spans="1:23" x14ac:dyDescent="0.25">
      <c r="A37" s="502"/>
      <c r="B37" s="502"/>
      <c r="C37" s="502"/>
      <c r="D37" s="502"/>
      <c r="E37" s="502"/>
      <c r="F37" s="502"/>
      <c r="G37" s="502"/>
      <c r="H37" s="502"/>
      <c r="I37" s="502"/>
      <c r="J37" s="502"/>
      <c r="K37" s="502"/>
      <c r="L37" s="502"/>
      <c r="M37" s="502"/>
      <c r="N37" s="502"/>
      <c r="O37" s="502"/>
    </row>
    <row r="38" spans="1:23" x14ac:dyDescent="0.25">
      <c r="A38" s="502"/>
      <c r="B38" s="502"/>
      <c r="C38" s="502"/>
      <c r="D38" s="502"/>
      <c r="E38" s="502"/>
      <c r="F38" s="502"/>
      <c r="G38" s="502"/>
      <c r="H38" s="502"/>
      <c r="I38" s="502"/>
      <c r="J38" s="502"/>
      <c r="K38" s="502"/>
      <c r="L38" s="502"/>
      <c r="M38" s="502"/>
      <c r="N38" s="502"/>
      <c r="O38" s="502"/>
    </row>
    <row r="39" spans="1:23" x14ac:dyDescent="0.25">
      <c r="A39" s="502"/>
      <c r="B39" s="502"/>
      <c r="C39" s="502"/>
      <c r="D39" s="502"/>
      <c r="E39" s="502"/>
      <c r="F39" s="502"/>
      <c r="G39" s="502"/>
      <c r="H39" s="502"/>
      <c r="I39" s="502"/>
      <c r="J39" s="502"/>
      <c r="K39" s="502"/>
      <c r="L39" s="502"/>
      <c r="M39" s="502"/>
      <c r="N39" s="502"/>
      <c r="O39" s="502"/>
    </row>
    <row r="40" spans="1:23" x14ac:dyDescent="0.25">
      <c r="A40" s="502"/>
      <c r="B40" s="502"/>
      <c r="C40" s="502"/>
      <c r="D40" s="502"/>
      <c r="E40" s="502"/>
      <c r="F40" s="502"/>
      <c r="G40" s="502"/>
      <c r="H40" s="502"/>
      <c r="I40" s="502"/>
      <c r="J40" s="502"/>
      <c r="K40" s="502"/>
      <c r="L40" s="502"/>
      <c r="M40" s="502"/>
      <c r="N40" s="502"/>
      <c r="O40" s="502"/>
    </row>
    <row r="41" spans="1:23" x14ac:dyDescent="0.25">
      <c r="A41" s="502"/>
      <c r="B41" s="502"/>
      <c r="C41" s="502"/>
      <c r="D41" s="502"/>
      <c r="E41" s="502"/>
      <c r="F41" s="502"/>
      <c r="G41" s="502"/>
      <c r="H41" s="502"/>
      <c r="I41" s="502"/>
      <c r="J41" s="502"/>
      <c r="K41" s="502"/>
      <c r="L41" s="502"/>
      <c r="M41" s="502"/>
      <c r="N41" s="502"/>
      <c r="O41" s="502"/>
    </row>
    <row r="42" spans="1:23" x14ac:dyDescent="0.25">
      <c r="A42" s="502"/>
      <c r="B42" s="502"/>
      <c r="C42" s="502"/>
      <c r="D42" s="502"/>
      <c r="E42" s="502"/>
      <c r="F42" s="502"/>
      <c r="G42" s="502"/>
      <c r="H42" s="502"/>
      <c r="I42" s="502"/>
      <c r="J42" s="502"/>
      <c r="K42" s="502"/>
      <c r="L42" s="502"/>
      <c r="M42" s="502"/>
      <c r="N42" s="502"/>
      <c r="O42" s="502"/>
    </row>
    <row r="43" spans="1:23" x14ac:dyDescent="0.25">
      <c r="A43" s="502"/>
      <c r="B43" s="502"/>
      <c r="C43" s="502"/>
      <c r="D43" s="502"/>
      <c r="E43" s="502"/>
      <c r="F43" s="502"/>
      <c r="G43" s="502"/>
      <c r="H43" s="502"/>
      <c r="I43" s="502"/>
      <c r="J43" s="502"/>
      <c r="K43" s="502"/>
      <c r="L43" s="502"/>
      <c r="M43" s="502"/>
      <c r="N43" s="502"/>
      <c r="O43" s="502"/>
    </row>
    <row r="44" spans="1:23" x14ac:dyDescent="0.25">
      <c r="A44" s="502"/>
      <c r="B44" s="502"/>
      <c r="C44" s="502"/>
      <c r="D44" s="502"/>
      <c r="E44" s="502"/>
      <c r="F44" s="502"/>
      <c r="G44" s="502"/>
      <c r="H44" s="502"/>
      <c r="I44" s="502"/>
      <c r="J44" s="502"/>
      <c r="K44" s="502"/>
      <c r="L44" s="502"/>
      <c r="M44" s="502"/>
      <c r="N44" s="502"/>
      <c r="O44" s="502"/>
    </row>
    <row r="45" spans="1:23" x14ac:dyDescent="0.25">
      <c r="A45" s="502"/>
      <c r="B45" s="502"/>
      <c r="C45" s="502"/>
      <c r="D45" s="502"/>
      <c r="E45" s="502"/>
      <c r="F45" s="502"/>
      <c r="G45" s="502"/>
      <c r="H45" s="502"/>
      <c r="I45" s="502"/>
      <c r="J45" s="502"/>
      <c r="K45" s="502"/>
      <c r="L45" s="502"/>
      <c r="M45" s="502"/>
      <c r="N45" s="502"/>
      <c r="O45" s="502"/>
    </row>
    <row r="46" spans="1:23" x14ac:dyDescent="0.25">
      <c r="A46" s="502"/>
      <c r="B46" s="502"/>
      <c r="C46" s="502"/>
      <c r="D46" s="502"/>
      <c r="E46" s="502"/>
      <c r="F46" s="502"/>
      <c r="G46" s="502"/>
      <c r="H46" s="502"/>
      <c r="I46" s="502"/>
      <c r="J46" s="502"/>
      <c r="K46" s="502"/>
      <c r="L46" s="502"/>
      <c r="M46" s="502"/>
      <c r="N46" s="502"/>
      <c r="O46" s="502"/>
    </row>
    <row r="47" spans="1:23" x14ac:dyDescent="0.25">
      <c r="A47" s="502"/>
      <c r="B47" s="502"/>
      <c r="C47" s="502"/>
      <c r="D47" s="502"/>
      <c r="E47" s="502"/>
      <c r="F47" s="502"/>
      <c r="G47" s="502"/>
      <c r="H47" s="502"/>
      <c r="I47" s="502"/>
      <c r="J47" s="502"/>
      <c r="K47" s="502"/>
      <c r="L47" s="502"/>
      <c r="M47" s="502"/>
      <c r="N47" s="502"/>
      <c r="O47" s="502"/>
    </row>
    <row r="48" spans="1:23" x14ac:dyDescent="0.25">
      <c r="A48" s="502"/>
      <c r="B48" s="502"/>
      <c r="C48" s="502"/>
      <c r="D48" s="502"/>
      <c r="E48" s="502"/>
      <c r="F48" s="502"/>
      <c r="G48" s="502"/>
      <c r="H48" s="502"/>
      <c r="I48" s="502"/>
      <c r="J48" s="502"/>
      <c r="K48" s="502"/>
      <c r="L48" s="502"/>
      <c r="M48" s="502"/>
      <c r="N48" s="502"/>
      <c r="O48" s="502"/>
    </row>
    <row r="49" spans="1:15" x14ac:dyDescent="0.25">
      <c r="A49" s="502"/>
      <c r="B49" s="502"/>
      <c r="C49" s="502"/>
      <c r="D49" s="502"/>
      <c r="E49" s="502"/>
      <c r="F49" s="502"/>
      <c r="G49" s="502"/>
      <c r="H49" s="502"/>
      <c r="I49" s="502"/>
      <c r="J49" s="502"/>
      <c r="K49" s="502"/>
      <c r="L49" s="502"/>
      <c r="M49" s="502"/>
      <c r="N49" s="502"/>
      <c r="O49" s="502"/>
    </row>
    <row r="50" spans="1:15" x14ac:dyDescent="0.25">
      <c r="A50" s="502"/>
      <c r="B50" s="502"/>
      <c r="C50" s="502"/>
      <c r="D50" s="502"/>
      <c r="E50" s="502"/>
      <c r="F50" s="502"/>
      <c r="G50" s="502"/>
      <c r="H50" s="502"/>
      <c r="I50" s="502"/>
      <c r="J50" s="502"/>
      <c r="K50" s="502"/>
      <c r="L50" s="502"/>
      <c r="M50" s="502"/>
      <c r="N50" s="502"/>
      <c r="O50" s="502"/>
    </row>
    <row r="51" spans="1:15" x14ac:dyDescent="0.25">
      <c r="A51" s="502"/>
      <c r="B51" s="502"/>
      <c r="C51" s="502"/>
      <c r="D51" s="502"/>
      <c r="E51" s="502"/>
      <c r="F51" s="502"/>
      <c r="G51" s="502"/>
      <c r="H51" s="502"/>
      <c r="I51" s="502"/>
      <c r="J51" s="502"/>
      <c r="K51" s="502"/>
      <c r="L51" s="502"/>
      <c r="M51" s="502"/>
      <c r="N51" s="502"/>
      <c r="O51" s="502"/>
    </row>
    <row r="52" spans="1:15" x14ac:dyDescent="0.25">
      <c r="A52" s="502"/>
      <c r="B52" s="502"/>
      <c r="C52" s="502"/>
      <c r="D52" s="502"/>
      <c r="E52" s="502"/>
      <c r="F52" s="502"/>
      <c r="G52" s="502"/>
      <c r="H52" s="502"/>
      <c r="I52" s="502"/>
      <c r="J52" s="502"/>
      <c r="K52" s="502"/>
      <c r="L52" s="502"/>
      <c r="M52" s="502"/>
      <c r="N52" s="502"/>
      <c r="O52" s="502"/>
    </row>
    <row r="53" spans="1:15" x14ac:dyDescent="0.25">
      <c r="A53" s="502"/>
      <c r="B53" s="502"/>
      <c r="C53" s="502"/>
      <c r="D53" s="502"/>
      <c r="E53" s="502"/>
      <c r="F53" s="502"/>
      <c r="G53" s="502"/>
      <c r="H53" s="502"/>
      <c r="I53" s="502"/>
      <c r="J53" s="502"/>
      <c r="K53" s="502"/>
      <c r="L53" s="502"/>
      <c r="M53" s="502"/>
      <c r="N53" s="502"/>
      <c r="O53" s="502"/>
    </row>
    <row r="54" spans="1:15" x14ac:dyDescent="0.25">
      <c r="A54" s="502"/>
      <c r="B54" s="502"/>
      <c r="C54" s="502"/>
      <c r="D54" s="502"/>
      <c r="E54" s="502"/>
      <c r="F54" s="502"/>
      <c r="G54" s="502"/>
      <c r="H54" s="502"/>
      <c r="I54" s="502"/>
      <c r="J54" s="502"/>
      <c r="K54" s="502"/>
      <c r="L54" s="502"/>
      <c r="M54" s="502"/>
      <c r="N54" s="502"/>
      <c r="O54" s="502"/>
    </row>
    <row r="55" spans="1:15" x14ac:dyDescent="0.25">
      <c r="A55" s="502"/>
      <c r="B55" s="503"/>
      <c r="C55" s="502"/>
      <c r="D55" s="502"/>
      <c r="E55" s="502"/>
      <c r="F55" s="502"/>
      <c r="G55" s="502"/>
      <c r="H55" s="502"/>
      <c r="I55" s="502"/>
      <c r="J55" s="502"/>
      <c r="K55" s="502"/>
      <c r="L55" s="502"/>
      <c r="M55" s="502"/>
      <c r="N55" s="502"/>
      <c r="O55" s="502"/>
    </row>
    <row r="56" spans="1:15" x14ac:dyDescent="0.25">
      <c r="A56" s="502"/>
      <c r="B56" s="502"/>
      <c r="C56" s="502"/>
      <c r="D56" s="502"/>
      <c r="E56" s="502"/>
      <c r="F56" s="502"/>
      <c r="G56" s="502"/>
      <c r="H56" s="502"/>
      <c r="I56" s="502"/>
      <c r="J56" s="502"/>
      <c r="K56" s="502"/>
      <c r="L56" s="502"/>
      <c r="M56" s="502"/>
      <c r="N56" s="502"/>
      <c r="O56" s="502"/>
    </row>
    <row r="57" spans="1:15" x14ac:dyDescent="0.25">
      <c r="A57" s="502"/>
      <c r="B57" s="502"/>
      <c r="C57" s="502"/>
      <c r="D57" s="502"/>
      <c r="E57" s="502"/>
      <c r="F57" s="502"/>
      <c r="G57" s="502"/>
      <c r="H57" s="502"/>
      <c r="I57" s="502"/>
      <c r="J57" s="502"/>
      <c r="K57" s="502"/>
      <c r="L57" s="502"/>
      <c r="M57" s="502"/>
      <c r="N57" s="502"/>
      <c r="O57" s="502"/>
    </row>
    <row r="58" spans="1:15" x14ac:dyDescent="0.25">
      <c r="A58" s="502"/>
      <c r="B58" s="502"/>
      <c r="C58" s="502"/>
      <c r="D58" s="502"/>
      <c r="E58" s="502"/>
      <c r="F58" s="502"/>
      <c r="G58" s="502"/>
      <c r="H58" s="502"/>
      <c r="I58" s="502"/>
      <c r="J58" s="502"/>
      <c r="K58" s="502"/>
      <c r="L58" s="502"/>
      <c r="M58" s="502"/>
      <c r="N58" s="502"/>
      <c r="O58" s="502"/>
    </row>
    <row r="59" spans="1:15" x14ac:dyDescent="0.25">
      <c r="A59" s="502"/>
      <c r="B59" s="502"/>
      <c r="C59" s="502"/>
      <c r="D59" s="502"/>
      <c r="E59" s="502"/>
      <c r="F59" s="502"/>
      <c r="G59" s="502"/>
      <c r="H59" s="502"/>
      <c r="I59" s="502"/>
      <c r="J59" s="502"/>
      <c r="K59" s="502"/>
      <c r="L59" s="502"/>
      <c r="M59" s="502"/>
      <c r="N59" s="502"/>
      <c r="O59" s="502"/>
    </row>
    <row r="60" spans="1:15" x14ac:dyDescent="0.25">
      <c r="A60" s="502"/>
      <c r="B60" s="502"/>
      <c r="C60" s="502"/>
      <c r="D60" s="502"/>
      <c r="E60" s="502"/>
      <c r="F60" s="502"/>
      <c r="G60" s="502"/>
      <c r="H60" s="502"/>
      <c r="I60" s="502"/>
      <c r="J60" s="502"/>
      <c r="K60" s="502"/>
      <c r="L60" s="502"/>
      <c r="M60" s="502"/>
      <c r="N60" s="502"/>
      <c r="O60" s="502"/>
    </row>
    <row r="61" spans="1:15" x14ac:dyDescent="0.25">
      <c r="A61" s="502"/>
      <c r="B61" s="502"/>
      <c r="C61" s="502"/>
      <c r="D61" s="502"/>
      <c r="E61" s="502"/>
      <c r="F61" s="502"/>
      <c r="G61" s="502"/>
      <c r="H61" s="502"/>
      <c r="I61" s="502"/>
      <c r="J61" s="502"/>
      <c r="K61" s="502"/>
      <c r="L61" s="502"/>
      <c r="M61" s="502"/>
      <c r="N61" s="502"/>
      <c r="O61" s="502"/>
    </row>
  </sheetData>
  <mergeCells count="2">
    <mergeCell ref="V2:W2"/>
    <mergeCell ref="B21:S21"/>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AD59"/>
  <sheetViews>
    <sheetView showGridLines="0" zoomScale="80" zoomScaleNormal="80" workbookViewId="0"/>
  </sheetViews>
  <sheetFormatPr defaultColWidth="9.140625" defaultRowHeight="13.5" x14ac:dyDescent="0.25"/>
  <cols>
    <col min="1" max="16384" width="9.140625" style="14"/>
  </cols>
  <sheetData>
    <row r="3" spans="1:17" x14ac:dyDescent="0.25">
      <c r="A3" s="427"/>
      <c r="B3" s="904" t="s">
        <v>909</v>
      </c>
      <c r="C3" s="904" t="s">
        <v>910</v>
      </c>
      <c r="D3" s="904" t="s">
        <v>911</v>
      </c>
      <c r="E3" s="904" t="s">
        <v>912</v>
      </c>
      <c r="F3" s="904" t="s">
        <v>913</v>
      </c>
      <c r="G3" s="904" t="s">
        <v>914</v>
      </c>
      <c r="H3" s="904" t="s">
        <v>915</v>
      </c>
      <c r="I3" s="904" t="s">
        <v>916</v>
      </c>
      <c r="J3" s="904" t="s">
        <v>917</v>
      </c>
      <c r="K3" s="904" t="s">
        <v>918</v>
      </c>
      <c r="L3" s="904" t="s">
        <v>629</v>
      </c>
      <c r="M3" s="427">
        <v>2021</v>
      </c>
      <c r="N3" s="427">
        <v>2022</v>
      </c>
      <c r="O3" s="427">
        <v>2023</v>
      </c>
      <c r="P3" s="427">
        <v>2024</v>
      </c>
      <c r="Q3" s="32">
        <v>2025</v>
      </c>
    </row>
    <row r="4" spans="1:17" x14ac:dyDescent="0.25">
      <c r="A4" s="427" t="s">
        <v>817</v>
      </c>
      <c r="B4" s="425">
        <v>50.5</v>
      </c>
      <c r="C4" s="425">
        <v>49.1</v>
      </c>
      <c r="D4" s="425">
        <v>49.7</v>
      </c>
      <c r="E4" s="425">
        <v>49.6</v>
      </c>
      <c r="F4" s="425">
        <v>49</v>
      </c>
      <c r="G4" s="425">
        <v>48.1</v>
      </c>
      <c r="H4" s="425">
        <v>47.3</v>
      </c>
      <c r="I4" s="425">
        <v>46.7</v>
      </c>
      <c r="J4" s="425">
        <v>46.5</v>
      </c>
      <c r="K4" s="425">
        <v>46.5</v>
      </c>
      <c r="L4" s="425">
        <v>53.1</v>
      </c>
      <c r="M4" s="54"/>
      <c r="N4" s="54"/>
      <c r="O4" s="54"/>
      <c r="P4" s="54"/>
    </row>
    <row r="5" spans="1:17" x14ac:dyDescent="0.25">
      <c r="A5" s="427" t="s">
        <v>320</v>
      </c>
      <c r="B5" s="425">
        <v>42.3</v>
      </c>
      <c r="C5" s="425">
        <v>41.5</v>
      </c>
      <c r="D5" s="425">
        <v>41.3</v>
      </c>
      <c r="E5" s="425">
        <v>42.6</v>
      </c>
      <c r="F5" s="425">
        <v>43.4</v>
      </c>
      <c r="G5" s="425">
        <v>45.7</v>
      </c>
      <c r="H5" s="425">
        <v>42.7</v>
      </c>
      <c r="I5" s="425">
        <v>39.6</v>
      </c>
      <c r="J5" s="425">
        <v>39.799999999999997</v>
      </c>
      <c r="K5" s="425">
        <v>40.700000000000003</v>
      </c>
      <c r="L5" s="47">
        <v>45.6</v>
      </c>
      <c r="M5" s="47">
        <v>46.833003459579082</v>
      </c>
      <c r="N5" s="47">
        <v>45.271376106032392</v>
      </c>
      <c r="O5" s="47">
        <v>44.071456219607214</v>
      </c>
      <c r="P5" s="47">
        <v>41.902638559238781</v>
      </c>
      <c r="Q5" s="122">
        <v>41.7642371270152</v>
      </c>
    </row>
    <row r="6" spans="1:17" x14ac:dyDescent="0.25">
      <c r="A6" s="427" t="s">
        <v>585</v>
      </c>
      <c r="B6" s="426">
        <v>46.066666666666663</v>
      </c>
      <c r="C6" s="426">
        <v>45.433333333333337</v>
      </c>
      <c r="D6" s="426">
        <v>45.633333333333333</v>
      </c>
      <c r="E6" s="426">
        <v>45.233333333333327</v>
      </c>
      <c r="F6" s="426">
        <v>45.066666666666663</v>
      </c>
      <c r="G6" s="426">
        <v>44.666666666666664</v>
      </c>
      <c r="H6" s="426">
        <v>42.566666666666663</v>
      </c>
      <c r="I6" s="426">
        <v>42.333333333333336</v>
      </c>
      <c r="J6" s="426">
        <v>42.733333333333327</v>
      </c>
      <c r="K6" s="426">
        <v>42.866666666666674</v>
      </c>
      <c r="L6" s="426">
        <v>49.166666666666664</v>
      </c>
    </row>
    <row r="8" spans="1:17" x14ac:dyDescent="0.25">
      <c r="B8" s="63" t="s">
        <v>1712</v>
      </c>
    </row>
    <row r="9" spans="1:17" x14ac:dyDescent="0.25">
      <c r="B9" s="63" t="s">
        <v>1721</v>
      </c>
    </row>
    <row r="26" spans="1:30" x14ac:dyDescent="0.25">
      <c r="H26" s="807" t="s">
        <v>1722</v>
      </c>
    </row>
    <row r="28" spans="1:30" x14ac:dyDescent="0.25">
      <c r="A28" s="14" t="s">
        <v>1717</v>
      </c>
      <c r="B28" s="906" t="s">
        <v>1713</v>
      </c>
      <c r="C28" s="906" t="s">
        <v>339</v>
      </c>
      <c r="D28" s="906" t="s">
        <v>342</v>
      </c>
      <c r="E28" s="906" t="s">
        <v>347</v>
      </c>
      <c r="F28" s="906" t="s">
        <v>349</v>
      </c>
      <c r="G28" s="906" t="s">
        <v>345</v>
      </c>
      <c r="H28" s="906" t="s">
        <v>320</v>
      </c>
      <c r="I28" s="906" t="s">
        <v>337</v>
      </c>
      <c r="J28" s="906" t="s">
        <v>341</v>
      </c>
      <c r="K28" s="906" t="s">
        <v>333</v>
      </c>
      <c r="L28" s="906" t="s">
        <v>325</v>
      </c>
      <c r="M28" s="906" t="s">
        <v>326</v>
      </c>
      <c r="N28" s="906" t="s">
        <v>323</v>
      </c>
      <c r="O28" s="906" t="s">
        <v>329</v>
      </c>
      <c r="P28" s="906" t="s">
        <v>344</v>
      </c>
      <c r="Q28" s="906" t="s">
        <v>320</v>
      </c>
      <c r="R28" s="906" t="s">
        <v>324</v>
      </c>
      <c r="S28" s="906" t="s">
        <v>335</v>
      </c>
      <c r="T28" s="906" t="s">
        <v>331</v>
      </c>
      <c r="U28" s="906" t="s">
        <v>1714</v>
      </c>
      <c r="V28" s="906" t="s">
        <v>348</v>
      </c>
      <c r="W28" s="906" t="s">
        <v>1715</v>
      </c>
      <c r="X28" s="906" t="s">
        <v>346</v>
      </c>
      <c r="Y28" s="906" t="s">
        <v>330</v>
      </c>
      <c r="Z28" s="906" t="s">
        <v>328</v>
      </c>
      <c r="AA28" s="906" t="s">
        <v>334</v>
      </c>
      <c r="AB28" s="906" t="s">
        <v>332</v>
      </c>
      <c r="AC28" s="906" t="s">
        <v>1716</v>
      </c>
      <c r="AD28" s="906" t="s">
        <v>327</v>
      </c>
    </row>
    <row r="29" spans="1:30" x14ac:dyDescent="0.25">
      <c r="A29" s="785" t="s">
        <v>1718</v>
      </c>
      <c r="B29" s="907">
        <v>27.4</v>
      </c>
      <c r="C29" s="907">
        <v>41.8</v>
      </c>
      <c r="D29" s="907">
        <v>42</v>
      </c>
      <c r="E29" s="907">
        <v>42.9</v>
      </c>
      <c r="F29" s="907">
        <v>43.1</v>
      </c>
      <c r="G29" s="907">
        <v>45.1</v>
      </c>
      <c r="H29" s="907">
        <v>45.6</v>
      </c>
      <c r="I29" s="907">
        <v>45.9</v>
      </c>
      <c r="J29" s="907">
        <v>45.9</v>
      </c>
      <c r="K29" s="907">
        <v>47.2</v>
      </c>
      <c r="L29" s="907">
        <v>47.2</v>
      </c>
      <c r="M29" s="907">
        <v>48</v>
      </c>
      <c r="N29" s="907">
        <v>48.7</v>
      </c>
      <c r="O29" s="907">
        <v>49.3</v>
      </c>
      <c r="P29" s="907">
        <v>50.8</v>
      </c>
      <c r="Q29" s="907">
        <v>51.3</v>
      </c>
      <c r="R29" s="907">
        <v>51.6</v>
      </c>
      <c r="S29" s="907">
        <v>52.4</v>
      </c>
      <c r="T29" s="907">
        <v>52.6</v>
      </c>
      <c r="U29" s="907">
        <v>53.1</v>
      </c>
      <c r="V29" s="907">
        <v>53.4</v>
      </c>
      <c r="W29" s="907">
        <v>53.8</v>
      </c>
      <c r="X29" s="907">
        <v>54.5</v>
      </c>
      <c r="Y29" s="907">
        <v>57.1</v>
      </c>
      <c r="Z29" s="907">
        <v>57.1</v>
      </c>
      <c r="AA29" s="907">
        <v>57.5</v>
      </c>
      <c r="AB29" s="907">
        <v>59.2</v>
      </c>
      <c r="AC29" s="907">
        <v>59.8</v>
      </c>
      <c r="AD29" s="907">
        <v>61.6</v>
      </c>
    </row>
    <row r="30" spans="1:30" ht="15" x14ac:dyDescent="0.25">
      <c r="A30"/>
      <c r="B30" s="905"/>
    </row>
    <row r="31" spans="1:30" ht="15" x14ac:dyDescent="0.25">
      <c r="A31"/>
      <c r="B31" s="63" t="s">
        <v>1719</v>
      </c>
      <c r="C31"/>
      <c r="D31"/>
      <c r="E31"/>
      <c r="F31"/>
      <c r="G31"/>
      <c r="H31"/>
      <c r="I31"/>
      <c r="J31"/>
      <c r="K31"/>
      <c r="L31"/>
    </row>
    <row r="32" spans="1:30" ht="15" x14ac:dyDescent="0.25">
      <c r="A32"/>
      <c r="B32" s="63" t="s">
        <v>1720</v>
      </c>
      <c r="C32"/>
      <c r="D32"/>
      <c r="E32"/>
      <c r="F32"/>
      <c r="G32"/>
      <c r="H32"/>
      <c r="I32"/>
      <c r="J32"/>
      <c r="K32"/>
      <c r="L32"/>
    </row>
    <row r="33" spans="1:12" ht="15" x14ac:dyDescent="0.25">
      <c r="A33"/>
      <c r="B33" s="905"/>
      <c r="C33"/>
      <c r="D33"/>
      <c r="E33"/>
      <c r="F33"/>
      <c r="G33"/>
      <c r="H33"/>
      <c r="I33"/>
      <c r="J33"/>
      <c r="K33"/>
      <c r="L33"/>
    </row>
    <row r="34" spans="1:12" ht="15" x14ac:dyDescent="0.25">
      <c r="A34"/>
      <c r="B34" s="905"/>
      <c r="C34"/>
      <c r="D34"/>
      <c r="E34"/>
      <c r="F34"/>
      <c r="G34"/>
      <c r="H34"/>
      <c r="I34"/>
      <c r="J34"/>
      <c r="K34"/>
      <c r="L34"/>
    </row>
    <row r="35" spans="1:12" ht="15" x14ac:dyDescent="0.25">
      <c r="A35"/>
      <c r="B35" s="905"/>
      <c r="C35"/>
      <c r="D35"/>
      <c r="E35"/>
      <c r="F35"/>
      <c r="G35"/>
      <c r="H35"/>
      <c r="I35"/>
      <c r="J35"/>
      <c r="K35"/>
      <c r="L35"/>
    </row>
    <row r="36" spans="1:12" ht="15" x14ac:dyDescent="0.25">
      <c r="A36"/>
      <c r="B36" s="905"/>
      <c r="C36"/>
      <c r="D36"/>
      <c r="E36"/>
      <c r="F36"/>
      <c r="G36"/>
      <c r="H36"/>
      <c r="I36"/>
      <c r="J36"/>
      <c r="K36"/>
      <c r="L36"/>
    </row>
    <row r="37" spans="1:12" ht="15" x14ac:dyDescent="0.25">
      <c r="A37"/>
      <c r="B37" s="905"/>
      <c r="C37"/>
      <c r="D37"/>
      <c r="E37"/>
      <c r="F37"/>
      <c r="G37"/>
      <c r="H37"/>
      <c r="I37"/>
      <c r="J37"/>
      <c r="K37"/>
      <c r="L37"/>
    </row>
    <row r="38" spans="1:12" ht="15" x14ac:dyDescent="0.25">
      <c r="A38"/>
      <c r="B38" s="905"/>
      <c r="C38"/>
      <c r="D38"/>
      <c r="E38"/>
      <c r="F38"/>
      <c r="G38"/>
      <c r="H38"/>
      <c r="I38"/>
      <c r="J38"/>
      <c r="K38"/>
      <c r="L38"/>
    </row>
    <row r="39" spans="1:12" ht="15" x14ac:dyDescent="0.25">
      <c r="A39"/>
      <c r="B39" s="905"/>
      <c r="C39"/>
      <c r="D39"/>
      <c r="E39"/>
      <c r="F39"/>
      <c r="G39"/>
      <c r="H39"/>
      <c r="I39"/>
      <c r="J39"/>
      <c r="K39"/>
      <c r="L39"/>
    </row>
    <row r="40" spans="1:12" ht="15" x14ac:dyDescent="0.25">
      <c r="A40"/>
      <c r="B40" s="905"/>
      <c r="C40"/>
      <c r="D40"/>
      <c r="E40"/>
      <c r="F40"/>
      <c r="G40"/>
      <c r="H40"/>
      <c r="I40"/>
      <c r="J40"/>
      <c r="K40"/>
      <c r="L40"/>
    </row>
    <row r="41" spans="1:12" ht="15" x14ac:dyDescent="0.25">
      <c r="A41"/>
      <c r="B41" s="905"/>
      <c r="C41"/>
      <c r="D41"/>
      <c r="E41"/>
      <c r="F41"/>
      <c r="G41"/>
      <c r="H41"/>
      <c r="I41"/>
      <c r="J41"/>
      <c r="K41"/>
      <c r="L41"/>
    </row>
    <row r="42" spans="1:12" ht="15" x14ac:dyDescent="0.25">
      <c r="A42"/>
      <c r="B42" s="905"/>
      <c r="C42"/>
      <c r="D42"/>
      <c r="E42"/>
      <c r="F42"/>
      <c r="G42"/>
      <c r="H42"/>
      <c r="I42"/>
      <c r="J42"/>
      <c r="K42"/>
      <c r="L42"/>
    </row>
    <row r="43" spans="1:12" ht="15" x14ac:dyDescent="0.25">
      <c r="A43"/>
      <c r="B43" s="905"/>
      <c r="C43"/>
      <c r="D43"/>
      <c r="E43"/>
      <c r="F43"/>
      <c r="G43"/>
      <c r="H43"/>
      <c r="I43"/>
      <c r="J43"/>
      <c r="K43"/>
      <c r="L43"/>
    </row>
    <row r="44" spans="1:12" ht="15" x14ac:dyDescent="0.25">
      <c r="A44"/>
      <c r="B44" s="905"/>
      <c r="C44"/>
      <c r="D44"/>
      <c r="E44"/>
      <c r="F44"/>
      <c r="G44"/>
      <c r="H44"/>
      <c r="I44"/>
      <c r="J44"/>
      <c r="K44"/>
      <c r="L44"/>
    </row>
    <row r="45" spans="1:12" ht="15" x14ac:dyDescent="0.25">
      <c r="A45"/>
      <c r="B45" s="905"/>
      <c r="C45"/>
      <c r="D45"/>
      <c r="E45"/>
      <c r="F45"/>
      <c r="G45"/>
      <c r="H45"/>
      <c r="I45"/>
      <c r="J45"/>
      <c r="K45"/>
      <c r="L45"/>
    </row>
    <row r="46" spans="1:12" ht="15" x14ac:dyDescent="0.25">
      <c r="A46"/>
      <c r="B46" s="905"/>
      <c r="C46"/>
      <c r="D46"/>
      <c r="E46"/>
      <c r="F46"/>
      <c r="G46"/>
      <c r="H46"/>
      <c r="I46"/>
      <c r="J46"/>
      <c r="K46"/>
      <c r="L46"/>
    </row>
    <row r="47" spans="1:12" ht="15" x14ac:dyDescent="0.25">
      <c r="A47"/>
      <c r="B47" s="905"/>
      <c r="C47"/>
      <c r="D47"/>
      <c r="E47"/>
      <c r="F47"/>
      <c r="G47"/>
      <c r="H47"/>
      <c r="I47"/>
      <c r="J47"/>
      <c r="K47"/>
      <c r="L47"/>
    </row>
    <row r="48" spans="1:12" ht="15" x14ac:dyDescent="0.25">
      <c r="A48"/>
      <c r="B48" s="905"/>
      <c r="C48"/>
      <c r="D48"/>
      <c r="E48"/>
      <c r="F48"/>
      <c r="G48"/>
      <c r="H48"/>
      <c r="I48"/>
      <c r="J48"/>
      <c r="K48"/>
      <c r="L48"/>
    </row>
    <row r="49" spans="1:12" ht="15" x14ac:dyDescent="0.25">
      <c r="A49"/>
      <c r="B49" s="905"/>
      <c r="C49"/>
      <c r="D49"/>
      <c r="E49"/>
      <c r="F49"/>
      <c r="H49" s="807" t="s">
        <v>1722</v>
      </c>
      <c r="I49"/>
      <c r="J49"/>
      <c r="K49"/>
      <c r="L49"/>
    </row>
    <row r="50" spans="1:12" ht="15" x14ac:dyDescent="0.25">
      <c r="A50"/>
      <c r="B50" s="905"/>
      <c r="C50"/>
      <c r="D50"/>
      <c r="E50"/>
      <c r="F50"/>
      <c r="G50"/>
      <c r="H50"/>
      <c r="I50"/>
      <c r="J50"/>
      <c r="K50"/>
      <c r="L50"/>
    </row>
    <row r="51" spans="1:12" ht="15" x14ac:dyDescent="0.25">
      <c r="A51"/>
      <c r="B51" s="905"/>
      <c r="C51"/>
      <c r="D51"/>
      <c r="E51"/>
      <c r="F51"/>
      <c r="G51"/>
      <c r="H51"/>
      <c r="I51"/>
      <c r="J51"/>
      <c r="K51"/>
      <c r="L51"/>
    </row>
    <row r="52" spans="1:12" ht="15" x14ac:dyDescent="0.25">
      <c r="A52"/>
      <c r="B52" s="905"/>
      <c r="C52"/>
      <c r="D52"/>
      <c r="E52"/>
      <c r="F52"/>
      <c r="G52"/>
      <c r="H52"/>
      <c r="I52"/>
      <c r="J52"/>
      <c r="K52"/>
      <c r="L52"/>
    </row>
    <row r="53" spans="1:12" ht="15" x14ac:dyDescent="0.25">
      <c r="A53"/>
      <c r="B53" s="905"/>
      <c r="C53"/>
      <c r="D53"/>
      <c r="E53"/>
      <c r="F53"/>
      <c r="G53"/>
      <c r="H53"/>
      <c r="I53"/>
      <c r="J53"/>
      <c r="K53"/>
      <c r="L53"/>
    </row>
    <row r="54" spans="1:12" ht="15" x14ac:dyDescent="0.25">
      <c r="A54"/>
      <c r="B54" s="905"/>
      <c r="C54"/>
      <c r="D54"/>
      <c r="E54"/>
      <c r="F54"/>
      <c r="G54"/>
      <c r="H54"/>
      <c r="I54"/>
      <c r="J54"/>
      <c r="K54"/>
      <c r="L54"/>
    </row>
    <row r="55" spans="1:12" ht="15" x14ac:dyDescent="0.25">
      <c r="A55"/>
      <c r="B55" s="905"/>
      <c r="C55"/>
      <c r="D55"/>
      <c r="E55"/>
      <c r="F55"/>
      <c r="G55"/>
      <c r="H55"/>
      <c r="I55"/>
      <c r="J55"/>
      <c r="K55"/>
      <c r="L55"/>
    </row>
    <row r="56" spans="1:12" ht="15" x14ac:dyDescent="0.25">
      <c r="A56"/>
      <c r="B56" s="905"/>
      <c r="C56"/>
      <c r="D56"/>
      <c r="E56"/>
      <c r="F56"/>
      <c r="G56"/>
      <c r="H56"/>
      <c r="I56"/>
      <c r="J56"/>
      <c r="K56"/>
      <c r="L56"/>
    </row>
    <row r="57" spans="1:12" ht="15" x14ac:dyDescent="0.25">
      <c r="A57"/>
      <c r="B57" s="905"/>
      <c r="C57"/>
      <c r="D57"/>
      <c r="E57"/>
      <c r="F57"/>
      <c r="G57"/>
      <c r="H57"/>
      <c r="I57"/>
      <c r="J57"/>
      <c r="K57"/>
      <c r="L57"/>
    </row>
    <row r="58" spans="1:12" ht="15" x14ac:dyDescent="0.25">
      <c r="A58"/>
      <c r="B58" s="905"/>
      <c r="C58"/>
      <c r="D58"/>
      <c r="E58"/>
      <c r="F58"/>
      <c r="G58"/>
      <c r="H58"/>
      <c r="I58"/>
      <c r="J58"/>
      <c r="K58"/>
      <c r="L58"/>
    </row>
    <row r="59" spans="1:12" ht="15" x14ac:dyDescent="0.25">
      <c r="A59"/>
      <c r="B59" s="905"/>
      <c r="C59"/>
      <c r="D59"/>
      <c r="E59"/>
      <c r="F59"/>
      <c r="G59"/>
      <c r="H59"/>
      <c r="I59"/>
      <c r="J59"/>
      <c r="K59"/>
      <c r="L59"/>
    </row>
  </sheetData>
  <pageMargins left="0.7" right="0.7" top="0.75" bottom="0.75" header="0.3" footer="0.3"/>
  <pageSetup paperSize="9" orientation="portrait" r:id="rId1"/>
  <ignoredErrors>
    <ignoredError sqref="B3:L3"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E34"/>
  <sheetViews>
    <sheetView showGridLines="0" zoomScale="80" zoomScaleNormal="80" workbookViewId="0"/>
  </sheetViews>
  <sheetFormatPr defaultColWidth="9.140625" defaultRowHeight="13.5" x14ac:dyDescent="0.25"/>
  <cols>
    <col min="1" max="1" width="32.42578125" style="14" customWidth="1"/>
    <col min="2" max="2" width="11.42578125" style="14" customWidth="1"/>
    <col min="3" max="3" width="14.42578125" style="14" customWidth="1"/>
    <col min="4" max="4" width="13.140625" style="14" customWidth="1"/>
    <col min="5" max="5" width="12" style="14" customWidth="1"/>
    <col min="6" max="16384" width="9.140625" style="14"/>
  </cols>
  <sheetData>
    <row r="3" spans="1:5" ht="14.25" thickBot="1" x14ac:dyDescent="0.3">
      <c r="A3" s="1137" t="s">
        <v>1276</v>
      </c>
      <c r="B3" s="1137"/>
      <c r="C3" s="1137"/>
      <c r="D3" s="1137"/>
      <c r="E3" s="1137"/>
    </row>
    <row r="4" spans="1:5" ht="14.25" thickBot="1" x14ac:dyDescent="0.3">
      <c r="A4" s="1138" t="s">
        <v>879</v>
      </c>
      <c r="B4" s="263" t="s">
        <v>880</v>
      </c>
      <c r="C4" s="411" t="s">
        <v>1277</v>
      </c>
      <c r="D4" s="412" t="s">
        <v>1278</v>
      </c>
      <c r="E4" s="413" t="s">
        <v>1279</v>
      </c>
    </row>
    <row r="5" spans="1:5" ht="14.25" thickBot="1" x14ac:dyDescent="0.3">
      <c r="A5" s="1124"/>
      <c r="B5" s="410" t="s">
        <v>881</v>
      </c>
      <c r="C5" s="411" t="s">
        <v>36</v>
      </c>
      <c r="D5" s="412" t="s">
        <v>36</v>
      </c>
      <c r="E5" s="413" t="s">
        <v>36</v>
      </c>
    </row>
    <row r="6" spans="1:5" x14ac:dyDescent="0.25">
      <c r="A6" s="3" t="s">
        <v>882</v>
      </c>
      <c r="B6" s="264">
        <v>1</v>
      </c>
      <c r="C6" s="768">
        <v>6.2</v>
      </c>
      <c r="D6" s="414">
        <v>5.9</v>
      </c>
      <c r="E6" s="754">
        <v>6.2</v>
      </c>
    </row>
    <row r="7" spans="1:5" x14ac:dyDescent="0.25">
      <c r="A7" s="3" t="s">
        <v>883</v>
      </c>
      <c r="B7" s="264">
        <v>2</v>
      </c>
      <c r="C7" s="768">
        <v>1.4</v>
      </c>
      <c r="D7" s="414">
        <v>1.3</v>
      </c>
      <c r="E7" s="754">
        <v>1.3</v>
      </c>
    </row>
    <row r="8" spans="1:5" x14ac:dyDescent="0.25">
      <c r="A8" s="3" t="s">
        <v>884</v>
      </c>
      <c r="B8" s="264">
        <v>3</v>
      </c>
      <c r="C8" s="768">
        <v>2.5</v>
      </c>
      <c r="D8" s="414">
        <v>2.2000000000000002</v>
      </c>
      <c r="E8" s="754">
        <v>1.8</v>
      </c>
    </row>
    <row r="9" spans="1:5" x14ac:dyDescent="0.25">
      <c r="A9" s="3" t="s">
        <v>885</v>
      </c>
      <c r="B9" s="264">
        <v>4</v>
      </c>
      <c r="C9" s="768">
        <v>5.8</v>
      </c>
      <c r="D9" s="414">
        <v>8.6</v>
      </c>
      <c r="E9" s="754">
        <v>6.1</v>
      </c>
    </row>
    <row r="10" spans="1:5" x14ac:dyDescent="0.25">
      <c r="A10" s="3" t="s">
        <v>886</v>
      </c>
      <c r="B10" s="264">
        <v>5</v>
      </c>
      <c r="C10" s="768">
        <v>0.9</v>
      </c>
      <c r="D10" s="414">
        <v>0.8</v>
      </c>
      <c r="E10" s="754">
        <v>0.9</v>
      </c>
    </row>
    <row r="11" spans="1:5" x14ac:dyDescent="0.25">
      <c r="A11" s="3" t="s">
        <v>887</v>
      </c>
      <c r="B11" s="264">
        <v>6</v>
      </c>
      <c r="C11" s="768">
        <v>0.5</v>
      </c>
      <c r="D11" s="414">
        <v>0.7</v>
      </c>
      <c r="E11" s="754">
        <v>0.6</v>
      </c>
    </row>
    <row r="12" spans="1:5" x14ac:dyDescent="0.25">
      <c r="A12" s="3" t="s">
        <v>892</v>
      </c>
      <c r="B12" s="264">
        <v>7</v>
      </c>
      <c r="C12" s="768">
        <v>6.3</v>
      </c>
      <c r="D12" s="414">
        <v>7</v>
      </c>
      <c r="E12" s="754">
        <v>8</v>
      </c>
    </row>
    <row r="13" spans="1:5" x14ac:dyDescent="0.25">
      <c r="A13" s="3" t="s">
        <v>888</v>
      </c>
      <c r="B13" s="264">
        <v>8</v>
      </c>
      <c r="C13" s="768">
        <v>1.2</v>
      </c>
      <c r="D13" s="414">
        <v>2.2000000000000002</v>
      </c>
      <c r="E13" s="754">
        <v>1.2</v>
      </c>
    </row>
    <row r="14" spans="1:5" x14ac:dyDescent="0.25">
      <c r="A14" s="3" t="s">
        <v>889</v>
      </c>
      <c r="B14" s="264">
        <v>9</v>
      </c>
      <c r="C14" s="768">
        <v>4.5999999999999996</v>
      </c>
      <c r="D14" s="414">
        <v>5</v>
      </c>
      <c r="E14" s="754">
        <v>5</v>
      </c>
    </row>
    <row r="15" spans="1:5" ht="14.25" thickBot="1" x14ac:dyDescent="0.3">
      <c r="A15" s="328" t="s">
        <v>890</v>
      </c>
      <c r="B15" s="266">
        <v>10</v>
      </c>
      <c r="C15" s="769">
        <v>16.3</v>
      </c>
      <c r="D15" s="771">
        <v>15.4</v>
      </c>
      <c r="E15" s="759">
        <v>21.9</v>
      </c>
    </row>
    <row r="16" spans="1:5" ht="14.25" thickBot="1" x14ac:dyDescent="0.3">
      <c r="A16" s="447" t="s">
        <v>891</v>
      </c>
      <c r="B16" s="410" t="s">
        <v>272</v>
      </c>
      <c r="C16" s="411">
        <v>45.6</v>
      </c>
      <c r="D16" s="772">
        <v>49.2</v>
      </c>
      <c r="E16" s="413">
        <v>53.1</v>
      </c>
    </row>
    <row r="17" spans="1:5" ht="25.5" customHeight="1" x14ac:dyDescent="0.25">
      <c r="A17" s="1135"/>
      <c r="B17" s="1135"/>
      <c r="C17" s="1135"/>
      <c r="D17" s="1135"/>
      <c r="E17" s="1135"/>
    </row>
    <row r="19" spans="1:5" ht="14.25" thickBot="1" x14ac:dyDescent="0.3">
      <c r="A19" s="1137" t="s">
        <v>1280</v>
      </c>
      <c r="B19" s="1137"/>
      <c r="C19" s="1137"/>
      <c r="D19" s="1137"/>
      <c r="E19" s="1137"/>
    </row>
    <row r="20" spans="1:5" ht="14.25" thickBot="1" x14ac:dyDescent="0.3">
      <c r="A20" s="1138" t="s">
        <v>879</v>
      </c>
      <c r="B20" s="263" t="s">
        <v>880</v>
      </c>
      <c r="C20" s="411" t="str">
        <f>C4</f>
        <v>SK (2020)</v>
      </c>
      <c r="D20" s="412" t="str">
        <f>D4</f>
        <v>V3 (2020)</v>
      </c>
      <c r="E20" s="413" t="str">
        <f>E4</f>
        <v>EU 27 (2020)</v>
      </c>
    </row>
    <row r="21" spans="1:5" ht="14.25" thickBot="1" x14ac:dyDescent="0.3">
      <c r="A21" s="1124"/>
      <c r="B21" s="266" t="s">
        <v>903</v>
      </c>
      <c r="C21" s="411" t="s">
        <v>904</v>
      </c>
      <c r="D21" s="412" t="s">
        <v>904</v>
      </c>
      <c r="E21" s="413" t="s">
        <v>904</v>
      </c>
    </row>
    <row r="22" spans="1:5" x14ac:dyDescent="0.25">
      <c r="A22" s="3" t="s">
        <v>893</v>
      </c>
      <c r="B22" s="264">
        <v>1</v>
      </c>
      <c r="C22" s="449">
        <f>C6</f>
        <v>6.2</v>
      </c>
      <c r="D22" s="414">
        <f t="shared" ref="D22:E22" si="0">D6</f>
        <v>5.9</v>
      </c>
      <c r="E22" s="265">
        <f t="shared" si="0"/>
        <v>6.2</v>
      </c>
    </row>
    <row r="23" spans="1:5" x14ac:dyDescent="0.25">
      <c r="A23" s="3" t="s">
        <v>894</v>
      </c>
      <c r="B23" s="264">
        <v>2</v>
      </c>
      <c r="C23" s="449">
        <f t="shared" ref="C23:C32" si="1">C7</f>
        <v>1.4</v>
      </c>
      <c r="D23" s="414">
        <f t="shared" ref="D23:E23" si="2">D7</f>
        <v>1.3</v>
      </c>
      <c r="E23" s="265">
        <f t="shared" si="2"/>
        <v>1.3</v>
      </c>
    </row>
    <row r="24" spans="1:5" x14ac:dyDescent="0.25">
      <c r="A24" s="3" t="s">
        <v>895</v>
      </c>
      <c r="B24" s="264">
        <v>3</v>
      </c>
      <c r="C24" s="449">
        <f t="shared" si="1"/>
        <v>2.5</v>
      </c>
      <c r="D24" s="414">
        <f t="shared" ref="D24:E24" si="3">D8</f>
        <v>2.2000000000000002</v>
      </c>
      <c r="E24" s="265">
        <f t="shared" si="3"/>
        <v>1.8</v>
      </c>
    </row>
    <row r="25" spans="1:5" x14ac:dyDescent="0.25">
      <c r="A25" s="3" t="s">
        <v>896</v>
      </c>
      <c r="B25" s="264">
        <v>4</v>
      </c>
      <c r="C25" s="449">
        <f t="shared" si="1"/>
        <v>5.8</v>
      </c>
      <c r="D25" s="414">
        <f t="shared" ref="D25:E25" si="4">D9</f>
        <v>8.6</v>
      </c>
      <c r="E25" s="265">
        <f t="shared" si="4"/>
        <v>6.1</v>
      </c>
    </row>
    <row r="26" spans="1:5" x14ac:dyDescent="0.25">
      <c r="A26" s="3" t="s">
        <v>897</v>
      </c>
      <c r="B26" s="264">
        <v>5</v>
      </c>
      <c r="C26" s="449">
        <f t="shared" si="1"/>
        <v>0.9</v>
      </c>
      <c r="D26" s="414">
        <f t="shared" ref="D26:E26" si="5">D10</f>
        <v>0.8</v>
      </c>
      <c r="E26" s="265">
        <f t="shared" si="5"/>
        <v>0.9</v>
      </c>
    </row>
    <row r="27" spans="1:5" x14ac:dyDescent="0.25">
      <c r="A27" s="3" t="s">
        <v>898</v>
      </c>
      <c r="B27" s="264">
        <v>6</v>
      </c>
      <c r="C27" s="449">
        <f t="shared" si="1"/>
        <v>0.5</v>
      </c>
      <c r="D27" s="414">
        <f t="shared" ref="D27:E27" si="6">D11</f>
        <v>0.7</v>
      </c>
      <c r="E27" s="265">
        <f t="shared" si="6"/>
        <v>0.6</v>
      </c>
    </row>
    <row r="28" spans="1:5" x14ac:dyDescent="0.25">
      <c r="A28" s="3" t="s">
        <v>899</v>
      </c>
      <c r="B28" s="264">
        <v>7</v>
      </c>
      <c r="C28" s="449">
        <f t="shared" si="1"/>
        <v>6.3</v>
      </c>
      <c r="D28" s="414">
        <f t="shared" ref="D28:E28" si="7">D12</f>
        <v>7</v>
      </c>
      <c r="E28" s="265">
        <f t="shared" si="7"/>
        <v>8</v>
      </c>
    </row>
    <row r="29" spans="1:5" x14ac:dyDescent="0.25">
      <c r="A29" s="3" t="s">
        <v>900</v>
      </c>
      <c r="B29" s="264">
        <v>8</v>
      </c>
      <c r="C29" s="449">
        <f t="shared" si="1"/>
        <v>1.2</v>
      </c>
      <c r="D29" s="414">
        <f t="shared" ref="D29:E29" si="8">D13</f>
        <v>2.2000000000000002</v>
      </c>
      <c r="E29" s="265">
        <f t="shared" si="8"/>
        <v>1.2</v>
      </c>
    </row>
    <row r="30" spans="1:5" x14ac:dyDescent="0.25">
      <c r="A30" s="3" t="s">
        <v>901</v>
      </c>
      <c r="B30" s="264">
        <v>9</v>
      </c>
      <c r="C30" s="449">
        <f t="shared" si="1"/>
        <v>4.5999999999999996</v>
      </c>
      <c r="D30" s="414">
        <f t="shared" ref="D30:E30" si="9">D14</f>
        <v>5</v>
      </c>
      <c r="E30" s="265">
        <f t="shared" si="9"/>
        <v>5</v>
      </c>
    </row>
    <row r="31" spans="1:5" ht="14.25" thickBot="1" x14ac:dyDescent="0.3">
      <c r="A31" s="328" t="s">
        <v>944</v>
      </c>
      <c r="B31" s="266">
        <v>10</v>
      </c>
      <c r="C31" s="452">
        <f t="shared" si="1"/>
        <v>16.3</v>
      </c>
      <c r="D31" s="415">
        <f t="shared" ref="D31:E31" si="10">D15</f>
        <v>15.4</v>
      </c>
      <c r="E31" s="327">
        <f t="shared" si="10"/>
        <v>21.9</v>
      </c>
    </row>
    <row r="32" spans="1:5" ht="14.25" thickBot="1" x14ac:dyDescent="0.3">
      <c r="A32" s="447" t="s">
        <v>902</v>
      </c>
      <c r="B32" s="410" t="s">
        <v>272</v>
      </c>
      <c r="C32" s="411">
        <f t="shared" si="1"/>
        <v>45.6</v>
      </c>
      <c r="D32" s="412">
        <f t="shared" ref="D32:E32" si="11">D16</f>
        <v>49.2</v>
      </c>
      <c r="E32" s="413">
        <f t="shared" si="11"/>
        <v>53.1</v>
      </c>
    </row>
    <row r="33" spans="1:5" x14ac:dyDescent="0.25">
      <c r="A33" s="1135"/>
      <c r="B33" s="1135"/>
      <c r="C33" s="1135"/>
      <c r="D33" s="1135"/>
      <c r="E33" s="1135"/>
    </row>
    <row r="34" spans="1:5" x14ac:dyDescent="0.25">
      <c r="A34" s="1136"/>
      <c r="B34" s="1136"/>
      <c r="C34" s="1136"/>
      <c r="D34" s="1136"/>
      <c r="E34" s="1136"/>
    </row>
  </sheetData>
  <mergeCells count="7">
    <mergeCell ref="A33:E33"/>
    <mergeCell ref="A34:E34"/>
    <mergeCell ref="A3:E3"/>
    <mergeCell ref="A4:A5"/>
    <mergeCell ref="A17:E17"/>
    <mergeCell ref="A19:E19"/>
    <mergeCell ref="A20:A21"/>
  </mergeCells>
  <hyperlinks>
    <hyperlink ref="A12" location="_ftn1" display="_ftn1"/>
    <hyperlink ref="A28" location="_ftn1" display="_ftn1"/>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G54"/>
  <sheetViews>
    <sheetView showGridLines="0" zoomScale="80" zoomScaleNormal="80" workbookViewId="0">
      <selection activeCell="J21" sqref="J21"/>
    </sheetView>
  </sheetViews>
  <sheetFormatPr defaultColWidth="9.140625" defaultRowHeight="13.5" x14ac:dyDescent="0.25"/>
  <cols>
    <col min="1" max="1" width="38" style="14" bestFit="1" customWidth="1"/>
    <col min="2" max="2" width="8.42578125" style="14" customWidth="1"/>
    <col min="3" max="3" width="9.28515625" style="14" customWidth="1"/>
    <col min="4" max="4" width="8.42578125" style="14" customWidth="1"/>
    <col min="5" max="5" width="12.85546875" style="14" customWidth="1"/>
    <col min="6" max="6" width="7.28515625" style="14" customWidth="1"/>
    <col min="7" max="7" width="2" style="14" customWidth="1"/>
    <col min="8" max="16384" width="9.140625" style="14"/>
  </cols>
  <sheetData>
    <row r="3" spans="1:7" ht="14.25" thickBot="1" x14ac:dyDescent="0.3">
      <c r="A3" s="1137" t="s">
        <v>1786</v>
      </c>
      <c r="B3" s="1137"/>
      <c r="C3" s="1137"/>
    </row>
    <row r="4" spans="1:7" x14ac:dyDescent="0.25">
      <c r="A4" s="1139"/>
      <c r="B4" s="1086" t="s">
        <v>906</v>
      </c>
      <c r="C4" s="1086" t="s">
        <v>1281</v>
      </c>
      <c r="D4" s="1142" t="s">
        <v>1282</v>
      </c>
      <c r="E4" s="1144" t="s">
        <v>1283</v>
      </c>
      <c r="F4" s="1145"/>
      <c r="G4" s="1145"/>
    </row>
    <row r="5" spans="1:7" ht="57.6" customHeight="1" thickBot="1" x14ac:dyDescent="0.3">
      <c r="A5" s="1140"/>
      <c r="B5" s="1141"/>
      <c r="C5" s="1141"/>
      <c r="D5" s="1143"/>
      <c r="E5" s="775" t="s">
        <v>1869</v>
      </c>
      <c r="F5" s="1146" t="s">
        <v>1284</v>
      </c>
      <c r="G5" s="1146"/>
    </row>
    <row r="6" spans="1:7" x14ac:dyDescent="0.25">
      <c r="A6" s="763" t="s">
        <v>1285</v>
      </c>
      <c r="B6" s="367">
        <v>251</v>
      </c>
      <c r="C6" s="367">
        <v>6302</v>
      </c>
      <c r="D6" s="777">
        <v>489</v>
      </c>
      <c r="E6" s="251">
        <v>176</v>
      </c>
      <c r="F6" s="1086">
        <v>313</v>
      </c>
      <c r="G6" s="1086"/>
    </row>
    <row r="7" spans="1:7" x14ac:dyDescent="0.25">
      <c r="A7" s="778" t="s">
        <v>1286</v>
      </c>
      <c r="B7" s="779">
        <v>227</v>
      </c>
      <c r="C7" s="779">
        <v>1323</v>
      </c>
      <c r="D7" s="780">
        <v>304</v>
      </c>
      <c r="E7" s="779" t="s">
        <v>1287</v>
      </c>
      <c r="F7" s="1147">
        <v>304</v>
      </c>
      <c r="G7" s="1147"/>
    </row>
    <row r="8" spans="1:7" ht="14.25" thickBot="1" x14ac:dyDescent="0.3">
      <c r="A8" s="781" t="s">
        <v>1288</v>
      </c>
      <c r="B8" s="782">
        <v>24</v>
      </c>
      <c r="C8" s="782">
        <v>4979</v>
      </c>
      <c r="D8" s="783">
        <v>185</v>
      </c>
      <c r="E8" s="782">
        <v>176</v>
      </c>
      <c r="F8" s="1148">
        <v>9</v>
      </c>
      <c r="G8" s="1148"/>
    </row>
    <row r="9" spans="1:7" x14ac:dyDescent="0.25">
      <c r="A9" s="5" t="s">
        <v>1289</v>
      </c>
      <c r="B9" s="251">
        <v>76</v>
      </c>
      <c r="C9" s="251">
        <v>2947</v>
      </c>
      <c r="D9" s="263">
        <v>372</v>
      </c>
      <c r="E9" s="251">
        <v>151</v>
      </c>
      <c r="F9" s="1086">
        <v>221</v>
      </c>
      <c r="G9" s="1086"/>
    </row>
    <row r="10" spans="1:7" x14ac:dyDescent="0.25">
      <c r="A10" s="778" t="s">
        <v>1286</v>
      </c>
      <c r="B10" s="779">
        <v>65</v>
      </c>
      <c r="C10" s="779">
        <v>634</v>
      </c>
      <c r="D10" s="780">
        <v>212</v>
      </c>
      <c r="E10" s="779" t="s">
        <v>1287</v>
      </c>
      <c r="F10" s="1147">
        <v>212</v>
      </c>
      <c r="G10" s="1147"/>
    </row>
    <row r="11" spans="1:7" ht="14.25" thickBot="1" x14ac:dyDescent="0.3">
      <c r="A11" s="781" t="s">
        <v>1288</v>
      </c>
      <c r="B11" s="782">
        <v>24</v>
      </c>
      <c r="C11" s="782">
        <v>2313</v>
      </c>
      <c r="D11" s="783">
        <v>160</v>
      </c>
      <c r="E11" s="782">
        <v>151</v>
      </c>
      <c r="F11" s="1148">
        <v>9</v>
      </c>
      <c r="G11" s="1148"/>
    </row>
    <row r="12" spans="1:7" x14ac:dyDescent="0.25">
      <c r="A12" s="5" t="s">
        <v>922</v>
      </c>
      <c r="B12" s="251">
        <v>33</v>
      </c>
      <c r="C12" s="251">
        <v>2429</v>
      </c>
      <c r="D12" s="263" t="s">
        <v>1287</v>
      </c>
      <c r="E12" s="251" t="s">
        <v>1287</v>
      </c>
      <c r="F12" s="1086" t="s">
        <v>1287</v>
      </c>
      <c r="G12" s="1086"/>
    </row>
    <row r="13" spans="1:7" x14ac:dyDescent="0.25">
      <c r="A13" s="778" t="s">
        <v>1286</v>
      </c>
      <c r="B13" s="779">
        <v>29</v>
      </c>
      <c r="C13" s="779">
        <v>107</v>
      </c>
      <c r="D13" s="780" t="s">
        <v>1287</v>
      </c>
      <c r="E13" s="779" t="s">
        <v>1287</v>
      </c>
      <c r="F13" s="1147" t="s">
        <v>1287</v>
      </c>
      <c r="G13" s="1147"/>
    </row>
    <row r="14" spans="1:7" ht="14.25" thickBot="1" x14ac:dyDescent="0.3">
      <c r="A14" s="781" t="s">
        <v>1288</v>
      </c>
      <c r="B14" s="782">
        <v>4</v>
      </c>
      <c r="C14" s="782">
        <v>2322</v>
      </c>
      <c r="D14" s="783" t="s">
        <v>1287</v>
      </c>
      <c r="E14" s="782" t="s">
        <v>1287</v>
      </c>
      <c r="F14" s="1148" t="s">
        <v>1287</v>
      </c>
      <c r="G14" s="1148"/>
    </row>
    <row r="15" spans="1:7" x14ac:dyDescent="0.25">
      <c r="A15" s="5" t="s">
        <v>328</v>
      </c>
      <c r="B15" s="251">
        <v>78</v>
      </c>
      <c r="C15" s="251">
        <v>507</v>
      </c>
      <c r="D15" s="263">
        <v>75</v>
      </c>
      <c r="E15" s="251">
        <v>11</v>
      </c>
      <c r="F15" s="1086">
        <v>64</v>
      </c>
      <c r="G15" s="1086"/>
    </row>
    <row r="16" spans="1:7" x14ac:dyDescent="0.25">
      <c r="A16" s="778" t="s">
        <v>1290</v>
      </c>
      <c r="B16" s="779">
        <v>71</v>
      </c>
      <c r="C16" s="779">
        <v>346</v>
      </c>
      <c r="D16" s="780">
        <v>64</v>
      </c>
      <c r="E16" s="779" t="s">
        <v>1287</v>
      </c>
      <c r="F16" s="1147">
        <v>64</v>
      </c>
      <c r="G16" s="1147"/>
    </row>
    <row r="17" spans="1:7" ht="14.25" thickBot="1" x14ac:dyDescent="0.3">
      <c r="A17" s="781" t="s">
        <v>1291</v>
      </c>
      <c r="B17" s="782">
        <v>7</v>
      </c>
      <c r="C17" s="782">
        <v>161</v>
      </c>
      <c r="D17" s="783">
        <v>11</v>
      </c>
      <c r="E17" s="782">
        <v>11</v>
      </c>
      <c r="F17" s="1148" t="s">
        <v>1287</v>
      </c>
      <c r="G17" s="1148"/>
    </row>
    <row r="18" spans="1:7" x14ac:dyDescent="0.25">
      <c r="A18" s="5" t="s">
        <v>1292</v>
      </c>
      <c r="B18" s="251">
        <v>42</v>
      </c>
      <c r="C18" s="251">
        <v>141</v>
      </c>
      <c r="D18" s="263">
        <v>12</v>
      </c>
      <c r="E18" s="251" t="s">
        <v>1287</v>
      </c>
      <c r="F18" s="1086">
        <v>12</v>
      </c>
      <c r="G18" s="1086"/>
    </row>
    <row r="19" spans="1:7" x14ac:dyDescent="0.25">
      <c r="A19" s="778" t="s">
        <v>1286</v>
      </c>
      <c r="B19" s="779">
        <v>42</v>
      </c>
      <c r="C19" s="779">
        <v>141</v>
      </c>
      <c r="D19" s="780">
        <v>12</v>
      </c>
      <c r="E19" s="779" t="s">
        <v>1287</v>
      </c>
      <c r="F19" s="1147">
        <v>12</v>
      </c>
      <c r="G19" s="1147"/>
    </row>
    <row r="20" spans="1:7" ht="14.25" thickBot="1" x14ac:dyDescent="0.3">
      <c r="A20" s="781" t="s">
        <v>1288</v>
      </c>
      <c r="B20" s="782" t="s">
        <v>1287</v>
      </c>
      <c r="C20" s="782" t="s">
        <v>1287</v>
      </c>
      <c r="D20" s="783" t="s">
        <v>1287</v>
      </c>
      <c r="E20" s="782" t="s">
        <v>1287</v>
      </c>
      <c r="F20" s="1148">
        <v>12</v>
      </c>
      <c r="G20" s="1148"/>
    </row>
    <row r="21" spans="1:7" x14ac:dyDescent="0.25">
      <c r="A21" s="5" t="s">
        <v>908</v>
      </c>
      <c r="B21" s="251">
        <v>5</v>
      </c>
      <c r="C21" s="251">
        <v>10</v>
      </c>
      <c r="D21" s="263">
        <v>0.3</v>
      </c>
      <c r="E21" s="251" t="s">
        <v>1287</v>
      </c>
      <c r="F21" s="1086">
        <v>0.3</v>
      </c>
      <c r="G21" s="1086"/>
    </row>
    <row r="22" spans="1:7" x14ac:dyDescent="0.25">
      <c r="A22" s="778" t="s">
        <v>1286</v>
      </c>
      <c r="B22" s="779">
        <v>5</v>
      </c>
      <c r="C22" s="779">
        <v>10</v>
      </c>
      <c r="D22" s="780">
        <v>0.3</v>
      </c>
      <c r="E22" s="779" t="s">
        <v>1287</v>
      </c>
      <c r="F22" s="1147">
        <v>0.3</v>
      </c>
      <c r="G22" s="1147"/>
    </row>
    <row r="23" spans="1:7" ht="14.25" thickBot="1" x14ac:dyDescent="0.3">
      <c r="A23" s="781" t="s">
        <v>1288</v>
      </c>
      <c r="B23" s="782" t="s">
        <v>1287</v>
      </c>
      <c r="C23" s="782" t="s">
        <v>1287</v>
      </c>
      <c r="D23" s="783" t="s">
        <v>1287</v>
      </c>
      <c r="E23" s="782" t="s">
        <v>1287</v>
      </c>
      <c r="F23" s="1148" t="s">
        <v>1287</v>
      </c>
      <c r="G23" s="1148"/>
    </row>
    <row r="24" spans="1:7" x14ac:dyDescent="0.25">
      <c r="A24" s="5" t="s">
        <v>322</v>
      </c>
      <c r="B24" s="251">
        <v>17</v>
      </c>
      <c r="C24" s="251">
        <v>268</v>
      </c>
      <c r="D24" s="263">
        <v>30</v>
      </c>
      <c r="E24" s="251">
        <v>14</v>
      </c>
      <c r="F24" s="1086">
        <v>16</v>
      </c>
      <c r="G24" s="1086"/>
    </row>
    <row r="25" spans="1:7" x14ac:dyDescent="0.25">
      <c r="A25" s="778" t="s">
        <v>1286</v>
      </c>
      <c r="B25" s="779">
        <v>15</v>
      </c>
      <c r="C25" s="779">
        <v>85</v>
      </c>
      <c r="D25" s="780">
        <v>16</v>
      </c>
      <c r="E25" s="779" t="s">
        <v>1287</v>
      </c>
      <c r="F25" s="1147">
        <v>16</v>
      </c>
      <c r="G25" s="1147"/>
    </row>
    <row r="26" spans="1:7" ht="14.25" thickBot="1" x14ac:dyDescent="0.3">
      <c r="A26" s="781" t="s">
        <v>1288</v>
      </c>
      <c r="B26" s="782">
        <v>2</v>
      </c>
      <c r="C26" s="782">
        <v>183</v>
      </c>
      <c r="D26" s="783">
        <v>14</v>
      </c>
      <c r="E26" s="782">
        <v>14</v>
      </c>
      <c r="F26" s="1148" t="s">
        <v>1287</v>
      </c>
      <c r="G26" s="1148"/>
    </row>
    <row r="27" spans="1:7" x14ac:dyDescent="0.25">
      <c r="A27" s="1149" t="s">
        <v>1293</v>
      </c>
      <c r="B27" s="1149"/>
      <c r="C27" s="1149"/>
      <c r="D27" s="1149"/>
      <c r="E27" s="1149"/>
      <c r="F27" s="1149"/>
      <c r="G27" s="755"/>
    </row>
    <row r="28" spans="1:7" x14ac:dyDescent="0.25">
      <c r="A28" s="773"/>
      <c r="B28" s="774"/>
      <c r="C28" s="774"/>
    </row>
    <row r="29" spans="1:7" x14ac:dyDescent="0.25">
      <c r="A29" s="147"/>
      <c r="B29" s="147"/>
      <c r="C29" s="147"/>
    </row>
    <row r="30" spans="1:7" ht="14.25" thickBot="1" x14ac:dyDescent="0.3">
      <c r="A30" s="255" t="s">
        <v>1787</v>
      </c>
      <c r="B30" s="785"/>
      <c r="C30" s="785"/>
      <c r="D30" s="785"/>
      <c r="E30" s="785"/>
      <c r="F30" s="785"/>
      <c r="G30" s="785"/>
    </row>
    <row r="31" spans="1:7" x14ac:dyDescent="0.25">
      <c r="A31" s="1139"/>
      <c r="B31" s="1086" t="s">
        <v>1294</v>
      </c>
      <c r="C31" s="1086" t="s">
        <v>1295</v>
      </c>
      <c r="D31" s="1142" t="s">
        <v>1296</v>
      </c>
      <c r="E31" s="1144" t="s">
        <v>1297</v>
      </c>
      <c r="F31" s="1145"/>
      <c r="G31" s="1145"/>
    </row>
    <row r="32" spans="1:7" ht="64.5" customHeight="1" thickBot="1" x14ac:dyDescent="0.3">
      <c r="A32" s="1140"/>
      <c r="B32" s="1141"/>
      <c r="C32" s="1141"/>
      <c r="D32" s="1143"/>
      <c r="E32" s="786" t="s">
        <v>1868</v>
      </c>
      <c r="F32" s="1146" t="s">
        <v>1298</v>
      </c>
      <c r="G32" s="1146"/>
    </row>
    <row r="33" spans="1:7" x14ac:dyDescent="0.25">
      <c r="A33" s="763" t="s">
        <v>1092</v>
      </c>
      <c r="B33" s="367">
        <v>251</v>
      </c>
      <c r="C33" s="367">
        <v>6302</v>
      </c>
      <c r="D33" s="777">
        <v>489</v>
      </c>
      <c r="E33" s="251">
        <v>176</v>
      </c>
      <c r="F33" s="1086">
        <v>313</v>
      </c>
      <c r="G33" s="1086"/>
    </row>
    <row r="34" spans="1:7" ht="14.25" customHeight="1" x14ac:dyDescent="0.25">
      <c r="A34" s="778" t="s">
        <v>1302</v>
      </c>
      <c r="B34" s="779">
        <v>227</v>
      </c>
      <c r="C34" s="779">
        <v>1323</v>
      </c>
      <c r="D34" s="780">
        <v>304</v>
      </c>
      <c r="E34" s="779" t="s">
        <v>1287</v>
      </c>
      <c r="F34" s="1147">
        <v>304</v>
      </c>
      <c r="G34" s="1147"/>
    </row>
    <row r="35" spans="1:7" ht="14.25" thickBot="1" x14ac:dyDescent="0.3">
      <c r="A35" s="781" t="s">
        <v>1303</v>
      </c>
      <c r="B35" s="782">
        <v>24</v>
      </c>
      <c r="C35" s="782">
        <v>4979</v>
      </c>
      <c r="D35" s="783">
        <v>185</v>
      </c>
      <c r="E35" s="782">
        <v>176</v>
      </c>
      <c r="F35" s="1148">
        <v>9</v>
      </c>
      <c r="G35" s="1148"/>
    </row>
    <row r="36" spans="1:7" x14ac:dyDescent="0.25">
      <c r="A36" s="5" t="s">
        <v>1299</v>
      </c>
      <c r="B36" s="251">
        <v>76</v>
      </c>
      <c r="C36" s="251">
        <v>2947</v>
      </c>
      <c r="D36" s="263">
        <v>372</v>
      </c>
      <c r="E36" s="251">
        <v>151</v>
      </c>
      <c r="F36" s="1086">
        <v>221</v>
      </c>
      <c r="G36" s="1086"/>
    </row>
    <row r="37" spans="1:7" x14ac:dyDescent="0.25">
      <c r="A37" s="778" t="s">
        <v>1302</v>
      </c>
      <c r="B37" s="779">
        <v>65</v>
      </c>
      <c r="C37" s="779">
        <v>634</v>
      </c>
      <c r="D37" s="780">
        <v>212</v>
      </c>
      <c r="E37" s="779" t="s">
        <v>1287</v>
      </c>
      <c r="F37" s="1147">
        <v>212</v>
      </c>
      <c r="G37" s="1147"/>
    </row>
    <row r="38" spans="1:7" ht="14.25" thickBot="1" x14ac:dyDescent="0.3">
      <c r="A38" s="781" t="s">
        <v>1303</v>
      </c>
      <c r="B38" s="782">
        <v>24</v>
      </c>
      <c r="C38" s="782">
        <v>2313</v>
      </c>
      <c r="D38" s="783">
        <v>160</v>
      </c>
      <c r="E38" s="782">
        <v>151</v>
      </c>
      <c r="F38" s="1148">
        <v>9</v>
      </c>
      <c r="G38" s="1148"/>
    </row>
    <row r="39" spans="1:7" x14ac:dyDescent="0.25">
      <c r="A39" s="5" t="s">
        <v>1300</v>
      </c>
      <c r="B39" s="251">
        <v>33</v>
      </c>
      <c r="C39" s="251">
        <v>2429</v>
      </c>
      <c r="D39" s="263" t="s">
        <v>1287</v>
      </c>
      <c r="E39" s="251" t="s">
        <v>1287</v>
      </c>
      <c r="F39" s="1086" t="s">
        <v>1287</v>
      </c>
      <c r="G39" s="1086"/>
    </row>
    <row r="40" spans="1:7" x14ac:dyDescent="0.25">
      <c r="A40" s="778" t="s">
        <v>1302</v>
      </c>
      <c r="B40" s="779">
        <v>29</v>
      </c>
      <c r="C40" s="779">
        <v>107</v>
      </c>
      <c r="D40" s="780" t="s">
        <v>1287</v>
      </c>
      <c r="E40" s="779" t="s">
        <v>1287</v>
      </c>
      <c r="F40" s="1147" t="s">
        <v>1287</v>
      </c>
      <c r="G40" s="1147"/>
    </row>
    <row r="41" spans="1:7" ht="14.25" thickBot="1" x14ac:dyDescent="0.3">
      <c r="A41" s="781" t="s">
        <v>1303</v>
      </c>
      <c r="B41" s="782">
        <v>4</v>
      </c>
      <c r="C41" s="782">
        <v>2322</v>
      </c>
      <c r="D41" s="783" t="s">
        <v>1287</v>
      </c>
      <c r="E41" s="782" t="s">
        <v>1287</v>
      </c>
      <c r="F41" s="1148" t="s">
        <v>1287</v>
      </c>
      <c r="G41" s="1148"/>
    </row>
    <row r="42" spans="1:7" x14ac:dyDescent="0.25">
      <c r="A42" s="5" t="s">
        <v>328</v>
      </c>
      <c r="B42" s="251">
        <v>78</v>
      </c>
      <c r="C42" s="251">
        <v>507</v>
      </c>
      <c r="D42" s="263">
        <v>75</v>
      </c>
      <c r="E42" s="251">
        <v>11</v>
      </c>
      <c r="F42" s="1086">
        <v>64</v>
      </c>
      <c r="G42" s="1086"/>
    </row>
    <row r="43" spans="1:7" x14ac:dyDescent="0.25">
      <c r="A43" s="778" t="s">
        <v>1304</v>
      </c>
      <c r="B43" s="779">
        <v>71</v>
      </c>
      <c r="C43" s="779">
        <v>346</v>
      </c>
      <c r="D43" s="780">
        <v>64</v>
      </c>
      <c r="E43" s="779" t="s">
        <v>1287</v>
      </c>
      <c r="F43" s="1147">
        <v>64</v>
      </c>
      <c r="G43" s="1147"/>
    </row>
    <row r="44" spans="1:7" ht="14.25" thickBot="1" x14ac:dyDescent="0.3">
      <c r="A44" s="781" t="s">
        <v>1305</v>
      </c>
      <c r="B44" s="782">
        <v>7</v>
      </c>
      <c r="C44" s="782">
        <v>161</v>
      </c>
      <c r="D44" s="783">
        <v>11</v>
      </c>
      <c r="E44" s="782">
        <v>11</v>
      </c>
      <c r="F44" s="1148" t="s">
        <v>1287</v>
      </c>
      <c r="G44" s="1148"/>
    </row>
    <row r="45" spans="1:7" x14ac:dyDescent="0.25">
      <c r="A45" s="5" t="s">
        <v>1301</v>
      </c>
      <c r="B45" s="251">
        <v>42</v>
      </c>
      <c r="C45" s="251">
        <v>141</v>
      </c>
      <c r="D45" s="263">
        <v>12</v>
      </c>
      <c r="E45" s="251" t="s">
        <v>1287</v>
      </c>
      <c r="F45" s="1086">
        <v>12</v>
      </c>
      <c r="G45" s="1086"/>
    </row>
    <row r="46" spans="1:7" x14ac:dyDescent="0.25">
      <c r="A46" s="778" t="s">
        <v>1302</v>
      </c>
      <c r="B46" s="779">
        <v>42</v>
      </c>
      <c r="C46" s="779">
        <v>141</v>
      </c>
      <c r="D46" s="780">
        <v>12</v>
      </c>
      <c r="E46" s="779" t="s">
        <v>1287</v>
      </c>
      <c r="F46" s="1147">
        <v>12</v>
      </c>
      <c r="G46" s="1147"/>
    </row>
    <row r="47" spans="1:7" ht="14.25" thickBot="1" x14ac:dyDescent="0.3">
      <c r="A47" s="781" t="s">
        <v>1303</v>
      </c>
      <c r="B47" s="782" t="s">
        <v>1287</v>
      </c>
      <c r="C47" s="782" t="s">
        <v>1287</v>
      </c>
      <c r="D47" s="783" t="s">
        <v>1287</v>
      </c>
      <c r="E47" s="782" t="s">
        <v>1287</v>
      </c>
      <c r="F47" s="1148">
        <v>12</v>
      </c>
      <c r="G47" s="1148"/>
    </row>
    <row r="48" spans="1:7" x14ac:dyDescent="0.25">
      <c r="A48" s="5" t="s">
        <v>930</v>
      </c>
      <c r="B48" s="251">
        <v>5</v>
      </c>
      <c r="C48" s="251">
        <v>10</v>
      </c>
      <c r="D48" s="263">
        <v>0.3</v>
      </c>
      <c r="E48" s="251" t="s">
        <v>1287</v>
      </c>
      <c r="F48" s="1086">
        <v>0.3</v>
      </c>
      <c r="G48" s="1086"/>
    </row>
    <row r="49" spans="1:7" x14ac:dyDescent="0.25">
      <c r="A49" s="778" t="s">
        <v>1302</v>
      </c>
      <c r="B49" s="779">
        <v>5</v>
      </c>
      <c r="C49" s="779">
        <v>10</v>
      </c>
      <c r="D49" s="780">
        <v>0.3</v>
      </c>
      <c r="E49" s="779" t="s">
        <v>1287</v>
      </c>
      <c r="F49" s="1147">
        <v>0.3</v>
      </c>
      <c r="G49" s="1147"/>
    </row>
    <row r="50" spans="1:7" ht="14.25" thickBot="1" x14ac:dyDescent="0.3">
      <c r="A50" s="781" t="s">
        <v>1303</v>
      </c>
      <c r="B50" s="782" t="s">
        <v>1287</v>
      </c>
      <c r="C50" s="782" t="s">
        <v>1287</v>
      </c>
      <c r="D50" s="783" t="s">
        <v>1287</v>
      </c>
      <c r="E50" s="782" t="s">
        <v>1287</v>
      </c>
      <c r="F50" s="1148" t="s">
        <v>1287</v>
      </c>
      <c r="G50" s="1148"/>
    </row>
    <row r="51" spans="1:7" x14ac:dyDescent="0.25">
      <c r="A51" s="5" t="s">
        <v>161</v>
      </c>
      <c r="B51" s="251">
        <v>17</v>
      </c>
      <c r="C51" s="251">
        <v>268</v>
      </c>
      <c r="D51" s="263">
        <v>30</v>
      </c>
      <c r="E51" s="251">
        <v>14</v>
      </c>
      <c r="F51" s="1086">
        <v>16</v>
      </c>
      <c r="G51" s="1086"/>
    </row>
    <row r="52" spans="1:7" x14ac:dyDescent="0.25">
      <c r="A52" s="778" t="s">
        <v>1302</v>
      </c>
      <c r="B52" s="779">
        <v>15</v>
      </c>
      <c r="C52" s="779">
        <v>85</v>
      </c>
      <c r="D52" s="780">
        <v>16</v>
      </c>
      <c r="E52" s="779" t="s">
        <v>1287</v>
      </c>
      <c r="F52" s="1147">
        <v>16</v>
      </c>
      <c r="G52" s="1147"/>
    </row>
    <row r="53" spans="1:7" ht="14.25" thickBot="1" x14ac:dyDescent="0.3">
      <c r="A53" s="781" t="s">
        <v>1303</v>
      </c>
      <c r="B53" s="782">
        <v>2</v>
      </c>
      <c r="C53" s="782">
        <v>183</v>
      </c>
      <c r="D53" s="783">
        <v>14</v>
      </c>
      <c r="E53" s="782">
        <v>14</v>
      </c>
      <c r="F53" s="1148" t="s">
        <v>1287</v>
      </c>
      <c r="G53" s="1148"/>
    </row>
    <row r="54" spans="1:7" ht="16.5" x14ac:dyDescent="0.25">
      <c r="A54" s="1149" t="s">
        <v>1306</v>
      </c>
      <c r="B54" s="1149"/>
      <c r="C54" s="1149"/>
      <c r="D54" s="1149"/>
      <c r="E54" s="1149"/>
      <c r="F54" s="1149"/>
      <c r="G54" s="776"/>
    </row>
  </sheetData>
  <mergeCells count="57">
    <mergeCell ref="F50:G50"/>
    <mergeCell ref="F51:G51"/>
    <mergeCell ref="F52:G52"/>
    <mergeCell ref="F53:G53"/>
    <mergeCell ref="A54:F54"/>
    <mergeCell ref="F45:G45"/>
    <mergeCell ref="F46:G46"/>
    <mergeCell ref="F47:G47"/>
    <mergeCell ref="F48:G48"/>
    <mergeCell ref="F49:G49"/>
    <mergeCell ref="F40:G40"/>
    <mergeCell ref="F41:G41"/>
    <mergeCell ref="F42:G42"/>
    <mergeCell ref="F43:G43"/>
    <mergeCell ref="F44:G44"/>
    <mergeCell ref="F35:G35"/>
    <mergeCell ref="F36:G36"/>
    <mergeCell ref="F37:G37"/>
    <mergeCell ref="F38:G38"/>
    <mergeCell ref="F39:G39"/>
    <mergeCell ref="D31:D32"/>
    <mergeCell ref="E31:G31"/>
    <mergeCell ref="F32:G32"/>
    <mergeCell ref="F33:G33"/>
    <mergeCell ref="F34:G34"/>
    <mergeCell ref="F23:G23"/>
    <mergeCell ref="F24:G24"/>
    <mergeCell ref="F25:G25"/>
    <mergeCell ref="F26:G26"/>
    <mergeCell ref="A27:F27"/>
    <mergeCell ref="F18:G18"/>
    <mergeCell ref="F19:G19"/>
    <mergeCell ref="F20:G20"/>
    <mergeCell ref="F21:G21"/>
    <mergeCell ref="F22:G22"/>
    <mergeCell ref="F13:G13"/>
    <mergeCell ref="F14:G14"/>
    <mergeCell ref="F15:G15"/>
    <mergeCell ref="F16:G16"/>
    <mergeCell ref="F17:G17"/>
    <mergeCell ref="F8:G8"/>
    <mergeCell ref="F9:G9"/>
    <mergeCell ref="F10:G10"/>
    <mergeCell ref="F11:G11"/>
    <mergeCell ref="F12:G12"/>
    <mergeCell ref="D4:D5"/>
    <mergeCell ref="E4:G4"/>
    <mergeCell ref="F5:G5"/>
    <mergeCell ref="F6:G6"/>
    <mergeCell ref="F7:G7"/>
    <mergeCell ref="A3:C3"/>
    <mergeCell ref="A4:A5"/>
    <mergeCell ref="B4:B5"/>
    <mergeCell ref="C4:C5"/>
    <mergeCell ref="A31:A32"/>
    <mergeCell ref="B31:B32"/>
    <mergeCell ref="C31:C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36"/>
  <sheetViews>
    <sheetView showGridLines="0" zoomScale="80" zoomScaleNormal="80" workbookViewId="0"/>
  </sheetViews>
  <sheetFormatPr defaultRowHeight="15" x14ac:dyDescent="0.25"/>
  <sheetData>
    <row r="2" spans="1:8" x14ac:dyDescent="0.25">
      <c r="A2" s="1071" t="s">
        <v>1118</v>
      </c>
      <c r="B2" s="1071"/>
      <c r="C2" s="1071"/>
      <c r="D2" s="1071"/>
      <c r="E2" s="1071"/>
      <c r="F2" s="1071"/>
      <c r="G2" s="1071"/>
      <c r="H2" s="1071"/>
    </row>
    <row r="17" spans="1:9" x14ac:dyDescent="0.25">
      <c r="H17" s="1072" t="s">
        <v>8</v>
      </c>
      <c r="I17" s="1072"/>
    </row>
    <row r="20" spans="1:9" x14ac:dyDescent="0.25">
      <c r="A20" s="1071" t="s">
        <v>1119</v>
      </c>
      <c r="B20" s="1071"/>
      <c r="C20" s="1071"/>
      <c r="D20" s="1071"/>
      <c r="E20" s="1071"/>
      <c r="F20" s="1071"/>
      <c r="G20" s="1071"/>
      <c r="H20" s="1071"/>
    </row>
    <row r="36" spans="8:9" x14ac:dyDescent="0.25">
      <c r="H36" s="1072" t="s">
        <v>105</v>
      </c>
      <c r="I36" s="1072"/>
    </row>
  </sheetData>
  <mergeCells count="4">
    <mergeCell ref="A2:H2"/>
    <mergeCell ref="A20:H20"/>
    <mergeCell ref="H17:I17"/>
    <mergeCell ref="H36:I36"/>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C38"/>
  <sheetViews>
    <sheetView showGridLines="0" zoomScale="80" zoomScaleNormal="80" workbookViewId="0"/>
  </sheetViews>
  <sheetFormatPr defaultColWidth="9.140625" defaultRowHeight="15" x14ac:dyDescent="0.25"/>
  <cols>
    <col min="1" max="1" width="24" style="787" customWidth="1"/>
    <col min="2" max="3" width="25" style="787" customWidth="1"/>
    <col min="4" max="16384" width="9.140625" style="787"/>
  </cols>
  <sheetData>
    <row r="3" spans="1:3" ht="15.75" thickBot="1" x14ac:dyDescent="0.3">
      <c r="A3" s="1150" t="s">
        <v>1307</v>
      </c>
      <c r="B3" s="1150"/>
      <c r="C3" s="1150"/>
    </row>
    <row r="4" spans="1:3" ht="15.75" thickBot="1" x14ac:dyDescent="0.3">
      <c r="A4" s="790" t="s">
        <v>1308</v>
      </c>
      <c r="B4" s="791" t="s">
        <v>1309</v>
      </c>
      <c r="C4" s="791" t="s">
        <v>1310</v>
      </c>
    </row>
    <row r="5" spans="1:3" ht="15.75" thickBot="1" x14ac:dyDescent="0.3">
      <c r="A5" s="790"/>
      <c r="B5" s="791"/>
      <c r="C5" s="791"/>
    </row>
    <row r="6" spans="1:3" x14ac:dyDescent="0.25">
      <c r="A6" s="792" t="s">
        <v>1311</v>
      </c>
      <c r="B6" s="793" t="s">
        <v>1312</v>
      </c>
      <c r="C6" s="793" t="s">
        <v>1313</v>
      </c>
    </row>
    <row r="7" spans="1:3" x14ac:dyDescent="0.25">
      <c r="A7" s="792" t="s">
        <v>1314</v>
      </c>
      <c r="B7" s="793" t="s">
        <v>1312</v>
      </c>
      <c r="C7" s="793" t="s">
        <v>1313</v>
      </c>
    </row>
    <row r="8" spans="1:3" x14ac:dyDescent="0.25">
      <c r="A8" s="792" t="s">
        <v>1315</v>
      </c>
      <c r="B8" s="794" t="s">
        <v>1316</v>
      </c>
      <c r="C8" s="794" t="s">
        <v>1317</v>
      </c>
    </row>
    <row r="9" spans="1:3" x14ac:dyDescent="0.25">
      <c r="A9" s="792" t="s">
        <v>1318</v>
      </c>
      <c r="B9" s="793" t="s">
        <v>1312</v>
      </c>
      <c r="C9" s="793" t="s">
        <v>1313</v>
      </c>
    </row>
    <row r="10" spans="1:3" x14ac:dyDescent="0.25">
      <c r="A10" s="792" t="s">
        <v>1319</v>
      </c>
      <c r="B10" s="793" t="s">
        <v>1312</v>
      </c>
      <c r="C10" s="794" t="s">
        <v>1320</v>
      </c>
    </row>
    <row r="11" spans="1:3" x14ac:dyDescent="0.25">
      <c r="A11" s="792" t="s">
        <v>1321</v>
      </c>
      <c r="B11" s="793" t="s">
        <v>1312</v>
      </c>
      <c r="C11" s="793" t="s">
        <v>1312</v>
      </c>
    </row>
    <row r="12" spans="1:3" x14ac:dyDescent="0.25">
      <c r="A12" s="792" t="s">
        <v>1322</v>
      </c>
      <c r="B12" s="793" t="s">
        <v>1312</v>
      </c>
      <c r="C12" s="794" t="s">
        <v>1320</v>
      </c>
    </row>
    <row r="13" spans="1:3" x14ac:dyDescent="0.25">
      <c r="A13" s="792" t="s">
        <v>1323</v>
      </c>
      <c r="B13" s="793" t="s">
        <v>1312</v>
      </c>
      <c r="C13" s="793" t="s">
        <v>1313</v>
      </c>
    </row>
    <row r="14" spans="1:3" x14ac:dyDescent="0.25">
      <c r="A14" s="792" t="s">
        <v>1324</v>
      </c>
      <c r="B14" s="793" t="s">
        <v>1312</v>
      </c>
      <c r="C14" s="794" t="s">
        <v>1325</v>
      </c>
    </row>
    <row r="15" spans="1:3" x14ac:dyDescent="0.25">
      <c r="A15" s="792" t="s">
        <v>1326</v>
      </c>
      <c r="B15" s="794" t="s">
        <v>1325</v>
      </c>
      <c r="C15" s="794" t="s">
        <v>1320</v>
      </c>
    </row>
    <row r="16" spans="1:3" x14ac:dyDescent="0.25">
      <c r="A16" s="792" t="s">
        <v>1327</v>
      </c>
      <c r="B16" s="793" t="s">
        <v>1312</v>
      </c>
      <c r="C16" s="793" t="s">
        <v>1313</v>
      </c>
    </row>
    <row r="17" spans="1:3" x14ac:dyDescent="0.25">
      <c r="A17" s="792" t="s">
        <v>1328</v>
      </c>
      <c r="B17" s="793" t="s">
        <v>1312</v>
      </c>
      <c r="C17" s="793" t="s">
        <v>1313</v>
      </c>
    </row>
    <row r="18" spans="1:3" ht="15.75" thickBot="1" x14ac:dyDescent="0.3">
      <c r="A18" s="795" t="s">
        <v>1329</v>
      </c>
      <c r="B18" s="796" t="s">
        <v>1312</v>
      </c>
      <c r="C18" s="796" t="s">
        <v>1313</v>
      </c>
    </row>
    <row r="19" spans="1:3" x14ac:dyDescent="0.25">
      <c r="A19" s="1151" t="s">
        <v>1293</v>
      </c>
      <c r="B19" s="1151"/>
      <c r="C19" s="1151"/>
    </row>
    <row r="22" spans="1:3" ht="15.75" thickBot="1" x14ac:dyDescent="0.3">
      <c r="A22" s="1150" t="s">
        <v>1330</v>
      </c>
      <c r="B22" s="1150"/>
      <c r="C22" s="1150"/>
    </row>
    <row r="23" spans="1:3" ht="15.75" thickBot="1" x14ac:dyDescent="0.3">
      <c r="A23" s="788" t="s">
        <v>1331</v>
      </c>
      <c r="B23" s="789" t="s">
        <v>1332</v>
      </c>
      <c r="C23" s="789" t="s">
        <v>1333</v>
      </c>
    </row>
    <row r="24" spans="1:3" ht="15.75" thickBot="1" x14ac:dyDescent="0.3">
      <c r="A24" s="788"/>
      <c r="B24" s="789"/>
      <c r="C24" s="789"/>
    </row>
    <row r="25" spans="1:3" x14ac:dyDescent="0.25">
      <c r="A25" s="792" t="s">
        <v>1334</v>
      </c>
      <c r="B25" s="793" t="s">
        <v>1347</v>
      </c>
      <c r="C25" s="793" t="s">
        <v>1347</v>
      </c>
    </row>
    <row r="26" spans="1:3" x14ac:dyDescent="0.25">
      <c r="A26" s="792" t="s">
        <v>1335</v>
      </c>
      <c r="B26" s="793" t="s">
        <v>1347</v>
      </c>
      <c r="C26" s="793" t="s">
        <v>1347</v>
      </c>
    </row>
    <row r="27" spans="1:3" x14ac:dyDescent="0.25">
      <c r="A27" s="792" t="s">
        <v>1336</v>
      </c>
      <c r="B27" s="794" t="s">
        <v>1348</v>
      </c>
      <c r="C27" s="794" t="s">
        <v>1349</v>
      </c>
    </row>
    <row r="28" spans="1:3" x14ac:dyDescent="0.25">
      <c r="A28" s="792" t="s">
        <v>1337</v>
      </c>
      <c r="B28" s="793" t="s">
        <v>1347</v>
      </c>
      <c r="C28" s="793" t="s">
        <v>1347</v>
      </c>
    </row>
    <row r="29" spans="1:3" x14ac:dyDescent="0.25">
      <c r="A29" s="792" t="s">
        <v>1338</v>
      </c>
      <c r="B29" s="793" t="s">
        <v>1347</v>
      </c>
      <c r="C29" s="794" t="s">
        <v>1349</v>
      </c>
    </row>
    <row r="30" spans="1:3" x14ac:dyDescent="0.25">
      <c r="A30" s="792" t="s">
        <v>1339</v>
      </c>
      <c r="B30" s="793" t="s">
        <v>1347</v>
      </c>
      <c r="C30" s="793" t="s">
        <v>1312</v>
      </c>
    </row>
    <row r="31" spans="1:3" x14ac:dyDescent="0.25">
      <c r="A31" s="792" t="s">
        <v>1340</v>
      </c>
      <c r="B31" s="793" t="s">
        <v>1347</v>
      </c>
      <c r="C31" s="794" t="s">
        <v>1349</v>
      </c>
    </row>
    <row r="32" spans="1:3" x14ac:dyDescent="0.25">
      <c r="A32" s="792" t="s">
        <v>1341</v>
      </c>
      <c r="B32" s="793" t="s">
        <v>1347</v>
      </c>
      <c r="C32" s="793" t="s">
        <v>1347</v>
      </c>
    </row>
    <row r="33" spans="1:3" x14ac:dyDescent="0.25">
      <c r="A33" s="792" t="s">
        <v>1342</v>
      </c>
      <c r="B33" s="793" t="s">
        <v>1347</v>
      </c>
      <c r="C33" s="794" t="s">
        <v>1349</v>
      </c>
    </row>
    <row r="34" spans="1:3" x14ac:dyDescent="0.25">
      <c r="A34" s="792" t="s">
        <v>1343</v>
      </c>
      <c r="B34" s="794" t="s">
        <v>1349</v>
      </c>
      <c r="C34" s="794" t="s">
        <v>1349</v>
      </c>
    </row>
    <row r="35" spans="1:3" x14ac:dyDescent="0.25">
      <c r="A35" s="792" t="s">
        <v>1344</v>
      </c>
      <c r="B35" s="793" t="s">
        <v>1347</v>
      </c>
      <c r="C35" s="793" t="s">
        <v>1347</v>
      </c>
    </row>
    <row r="36" spans="1:3" x14ac:dyDescent="0.25">
      <c r="A36" s="792" t="s">
        <v>1345</v>
      </c>
      <c r="B36" s="793" t="s">
        <v>1347</v>
      </c>
      <c r="C36" s="793" t="s">
        <v>1347</v>
      </c>
    </row>
    <row r="37" spans="1:3" ht="15.75" thickBot="1" x14ac:dyDescent="0.3">
      <c r="A37" s="795" t="s">
        <v>1346</v>
      </c>
      <c r="B37" s="796" t="s">
        <v>1347</v>
      </c>
      <c r="C37" s="796" t="s">
        <v>1347</v>
      </c>
    </row>
    <row r="38" spans="1:3" x14ac:dyDescent="0.25">
      <c r="A38" s="1151" t="s">
        <v>1306</v>
      </c>
      <c r="B38" s="1151"/>
      <c r="C38" s="1151"/>
    </row>
  </sheetData>
  <mergeCells count="4">
    <mergeCell ref="A3:C3"/>
    <mergeCell ref="A19:C19"/>
    <mergeCell ref="A22:C22"/>
    <mergeCell ref="A38:C38"/>
  </mergeCells>
  <hyperlinks>
    <hyperlink ref="B6" r:id="rId1" display="https://www.mindop.sk/priority/cesty"/>
    <hyperlink ref="C6" r:id="rId2" display="https://www.mindop.sk/priority/cestny-harmonogram"/>
    <hyperlink ref="B7" r:id="rId3" display="https://www.mindop.sk/priority/zeleznice"/>
    <hyperlink ref="C7" r:id="rId4" display="https://www.mindop.sk/priority/zeleznicny-harmonogram"/>
    <hyperlink ref="B9" r:id="rId5" display="https://www.mosr.sk/data/files/4292_urcovanie-investicnych-priorit-mo-sr-metodika-priorizovania-investicii.pdf"/>
    <hyperlink ref="C9" r:id="rId6" display="https://www.mosr.sk/data/files/4305_investicne-plany-mo-sr_planovane-projekty-s-vyskou-financnych-prostriedkov-na-ich-realizaciu-v-obdobi-rokov-2022-az-2026-002.pdf"/>
    <hyperlink ref="B10" r:id="rId7" display="https://www.minv.sk/swift_data/source/images/MIP_MV_V1.pdf"/>
    <hyperlink ref="B11" r:id="rId8" display="https://www.mfsr.sk/sk/ministerstvo/kapitola-mf-sr/priorizacia-investicii-kapitoly-mf-sr/"/>
    <hyperlink ref="C11" r:id="rId9" display="https://www.mfsr.sk/sk/ministerstvo/kapitola-mf-sr/priorizacia-investicii-kapitoly-mf-sr/"/>
    <hyperlink ref="B12" r:id="rId10" display="https://www.health.gov.sk/?Metodicky-pokyn-prioritizacia"/>
    <hyperlink ref="B13" r:id="rId11" display="https://web.ac-mssr.sk/investicna-strategia/"/>
    <hyperlink ref="C13" r:id="rId12" display="https://web.ac-mssr.sk/investicna-strategia/"/>
    <hyperlink ref="B14" r:id="rId13" display="https://www.culture.gov.sk/ministerstvo/institut-kulturnej-politiky/investicie/"/>
    <hyperlink ref="B16" r:id="rId14" display="https://www.mirri.gov.sk/wp-content/uploads/2022/01/MIRRI-SR-Postup-pri-priprave-investicnych-projektov.pdf"/>
    <hyperlink ref="C16" r:id="rId15" display="https://www.mirri.gov.sk/wp-content/uploads/2019/09/Zoznam-priorizovanych-investicii-MIRRI-SR-s-hodnotou-nad-1.-mil.-EUR.pdf"/>
    <hyperlink ref="B17" r:id="rId16" display="https://www.minedu.sk/investicie/"/>
    <hyperlink ref="C17" r:id="rId17" display="https://www.minedu.sk/investicie/"/>
    <hyperlink ref="B18" r:id="rId18" display="https://www.minzp.sk/iep/strategicke-materialy/priorizacia-investicnych-projektov-rezorte-ministerstva-zivotneho-prostredia-sr.html"/>
    <hyperlink ref="C18" r:id="rId19" display="https://www.minzp.sk/iep/strategicke-materialy/priorizacia-investicnych-projektov-rezorte-ministerstva-zivotneho-prostredia-sr.html"/>
    <hyperlink ref="B25" r:id="rId20" display="https://www.mindop.sk/priority/cesty"/>
    <hyperlink ref="C25" r:id="rId21" display="https://www.mindop.sk/priority/cestny-harmonogram"/>
    <hyperlink ref="B26" r:id="rId22" display="https://www.mindop.sk/priority/zeleznice"/>
    <hyperlink ref="C26" r:id="rId23" display="https://www.mindop.sk/priority/zeleznicny-harmonogram"/>
    <hyperlink ref="B28" r:id="rId24" display="https://www.mosr.sk/data/files/4292_urcovanie-investicnych-priorit-mo-sr-metodika-priorizovania-investicii.pdf"/>
    <hyperlink ref="C28" r:id="rId25" display="https://www.mosr.sk/data/files/4305_investicne-plany-mo-sr_planovane-projekty-s-vyskou-financnych-prostriedkov-na-ich-realizaciu-v-obdobi-rokov-2022-az-2026-002.pdf"/>
    <hyperlink ref="B29" r:id="rId26" display="https://www.minv.sk/swift_data/source/images/MIP_MV_V1.pdf"/>
    <hyperlink ref="B30" r:id="rId27" display="https://www.mfsr.sk/sk/ministerstvo/kapitola-mf-sr/priorizacia-investicii-kapitoly-mf-sr/"/>
    <hyperlink ref="C30" r:id="rId28" display="https://www.mfsr.sk/sk/ministerstvo/kapitola-mf-sr/priorizacia-investicii-kapitoly-mf-sr/"/>
    <hyperlink ref="B31" r:id="rId29" display="https://www.health.gov.sk/?Metodicky-pokyn-prioritizacia"/>
    <hyperlink ref="B32" r:id="rId30" display="https://web.ac-mssr.sk/investicna-strategia/"/>
    <hyperlink ref="C32" r:id="rId31" display="https://web.ac-mssr.sk/investicna-strategia/"/>
    <hyperlink ref="B33" r:id="rId32" display="https://www.culture.gov.sk/ministerstvo/institut-kulturnej-politiky/investicie/"/>
    <hyperlink ref="B35" r:id="rId33" display="https://www.mirri.gov.sk/wp-content/uploads/2022/01/MIRRI-SR-Postup-pri-priprave-investicnych-projektov.pdf"/>
    <hyperlink ref="C35" r:id="rId34" display="https://www.mirri.gov.sk/wp-content/uploads/2019/09/Zoznam-priorizovanych-investicii-MIRRI-SR-s-hodnotou-nad-1.-mil.-EUR.pdf"/>
    <hyperlink ref="B36" r:id="rId35" display="https://www.minedu.sk/investicie/"/>
    <hyperlink ref="C36" r:id="rId36" display="https://www.minedu.sk/investicie/"/>
    <hyperlink ref="B37" r:id="rId37" display="https://www.minzp.sk/iep/strategicke-materialy/priorizacia-investicnych-projektov-rezorte-ministerstva-zivotneho-prostredia-sr.html"/>
    <hyperlink ref="C37" r:id="rId38" display="https://www.minzp.sk/iep/strategicke-materialy/priorizacia-investicnych-projektov-rezorte-ministerstva-zivotneho-prostredia-sr.html"/>
  </hyperlinks>
  <pageMargins left="0.7" right="0.7" top="0.75" bottom="0.75" header="0.3" footer="0.3"/>
  <drawing r:id="rId39"/>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I28"/>
  <sheetViews>
    <sheetView showGridLines="0" zoomScale="80" zoomScaleNormal="80" workbookViewId="0"/>
  </sheetViews>
  <sheetFormatPr defaultColWidth="9.140625" defaultRowHeight="15" x14ac:dyDescent="0.25"/>
  <cols>
    <col min="1" max="1" width="46.42578125" style="787" bestFit="1" customWidth="1"/>
    <col min="2" max="2" width="6" style="787" bestFit="1" customWidth="1"/>
    <col min="3" max="3" width="9.7109375" style="787" customWidth="1"/>
    <col min="4" max="8" width="7.140625" style="787" customWidth="1"/>
    <col min="9" max="9" width="9.7109375" style="787" customWidth="1"/>
    <col min="10" max="16384" width="9.140625" style="787"/>
  </cols>
  <sheetData>
    <row r="3" spans="1:9" ht="15.75" thickBot="1" x14ac:dyDescent="0.3">
      <c r="A3" s="1150" t="s">
        <v>1350</v>
      </c>
      <c r="B3" s="1150"/>
      <c r="C3" s="1150"/>
      <c r="D3" s="1150"/>
      <c r="E3" s="1150"/>
      <c r="F3" s="1150"/>
      <c r="G3" s="1150"/>
      <c r="H3" s="1150"/>
      <c r="I3" s="1150"/>
    </row>
    <row r="4" spans="1:9" ht="15.75" thickBot="1" x14ac:dyDescent="0.3">
      <c r="A4" s="797" t="s">
        <v>1351</v>
      </c>
      <c r="B4" s="798" t="s">
        <v>1285</v>
      </c>
      <c r="C4" s="798" t="s">
        <v>1352</v>
      </c>
      <c r="D4" s="798">
        <v>2022</v>
      </c>
      <c r="E4" s="798">
        <v>2023</v>
      </c>
      <c r="F4" s="804">
        <v>2024</v>
      </c>
      <c r="G4" s="798">
        <v>2025</v>
      </c>
      <c r="H4" s="798">
        <v>2026</v>
      </c>
      <c r="I4" s="798" t="s">
        <v>1353</v>
      </c>
    </row>
    <row r="5" spans="1:9" x14ac:dyDescent="0.25">
      <c r="A5" s="799" t="s">
        <v>1354</v>
      </c>
      <c r="B5" s="800">
        <v>510</v>
      </c>
      <c r="C5" s="801">
        <v>12.8</v>
      </c>
      <c r="D5" s="801">
        <v>0</v>
      </c>
      <c r="E5" s="801">
        <v>0</v>
      </c>
      <c r="F5" s="805">
        <v>80</v>
      </c>
      <c r="G5" s="801">
        <v>208.6</v>
      </c>
      <c r="H5" s="801">
        <v>208.6</v>
      </c>
      <c r="I5" s="801">
        <v>0</v>
      </c>
    </row>
    <row r="6" spans="1:9" x14ac:dyDescent="0.25">
      <c r="A6" s="799" t="s">
        <v>1355</v>
      </c>
      <c r="B6" s="800">
        <v>447.5</v>
      </c>
      <c r="C6" s="801">
        <v>2.5</v>
      </c>
      <c r="D6" s="801">
        <v>0</v>
      </c>
      <c r="E6" s="801">
        <v>0</v>
      </c>
      <c r="F6" s="801">
        <v>55</v>
      </c>
      <c r="G6" s="801">
        <v>115</v>
      </c>
      <c r="H6" s="801">
        <v>110</v>
      </c>
      <c r="I6" s="801">
        <v>165</v>
      </c>
    </row>
    <row r="7" spans="1:9" x14ac:dyDescent="0.25">
      <c r="A7" s="799" t="s">
        <v>1356</v>
      </c>
      <c r="B7" s="800">
        <v>275.89999999999998</v>
      </c>
      <c r="C7" s="801">
        <v>3.5</v>
      </c>
      <c r="D7" s="801">
        <v>62.8</v>
      </c>
      <c r="E7" s="801">
        <v>179.7</v>
      </c>
      <c r="F7" s="801">
        <v>30</v>
      </c>
      <c r="G7" s="801">
        <v>0</v>
      </c>
      <c r="H7" s="801">
        <v>0</v>
      </c>
      <c r="I7" s="801">
        <v>0</v>
      </c>
    </row>
    <row r="8" spans="1:9" x14ac:dyDescent="0.25">
      <c r="A8" s="799" t="s">
        <v>1357</v>
      </c>
      <c r="B8" s="800">
        <v>265.10000000000002</v>
      </c>
      <c r="C8" s="801">
        <v>6.7</v>
      </c>
      <c r="D8" s="801">
        <v>56.1</v>
      </c>
      <c r="E8" s="801">
        <v>89.2</v>
      </c>
      <c r="F8" s="801">
        <v>93.6</v>
      </c>
      <c r="G8" s="801">
        <v>18.600000000000001</v>
      </c>
      <c r="H8" s="801">
        <v>0.6</v>
      </c>
      <c r="I8" s="801">
        <v>0.4</v>
      </c>
    </row>
    <row r="9" spans="1:9" x14ac:dyDescent="0.25">
      <c r="A9" s="799" t="s">
        <v>1358</v>
      </c>
      <c r="B9" s="800">
        <v>310.8</v>
      </c>
      <c r="C9" s="801">
        <v>68.8</v>
      </c>
      <c r="D9" s="801">
        <v>88.2</v>
      </c>
      <c r="E9" s="801">
        <v>120.3</v>
      </c>
      <c r="F9" s="801">
        <v>33.5</v>
      </c>
      <c r="G9" s="801">
        <v>0</v>
      </c>
      <c r="H9" s="801">
        <v>0</v>
      </c>
      <c r="I9" s="801">
        <v>0</v>
      </c>
    </row>
    <row r="10" spans="1:9" x14ac:dyDescent="0.25">
      <c r="A10" s="799" t="s">
        <v>1359</v>
      </c>
      <c r="B10" s="800">
        <v>1195.2</v>
      </c>
      <c r="C10" s="801">
        <v>0.1</v>
      </c>
      <c r="D10" s="801">
        <v>0.3</v>
      </c>
      <c r="E10" s="801">
        <v>1.6</v>
      </c>
      <c r="F10" s="801">
        <v>1.3</v>
      </c>
      <c r="G10" s="801">
        <v>84.9</v>
      </c>
      <c r="H10" s="801">
        <v>144.9</v>
      </c>
      <c r="I10" s="801">
        <v>962.1</v>
      </c>
    </row>
    <row r="11" spans="1:9" x14ac:dyDescent="0.25">
      <c r="A11" s="799" t="s">
        <v>1360</v>
      </c>
      <c r="B11" s="800">
        <v>286.8</v>
      </c>
      <c r="C11" s="801">
        <v>0.4</v>
      </c>
      <c r="D11" s="801">
        <v>1.2</v>
      </c>
      <c r="E11" s="801">
        <v>23.5</v>
      </c>
      <c r="F11" s="801">
        <v>67.7</v>
      </c>
      <c r="G11" s="801">
        <v>70.400000000000006</v>
      </c>
      <c r="H11" s="801">
        <v>66.8</v>
      </c>
      <c r="I11" s="801">
        <v>56.7</v>
      </c>
    </row>
    <row r="12" spans="1:9" x14ac:dyDescent="0.25">
      <c r="A12" s="799" t="s">
        <v>1361</v>
      </c>
      <c r="B12" s="800">
        <v>265.2</v>
      </c>
      <c r="C12" s="801">
        <v>31</v>
      </c>
      <c r="D12" s="801">
        <v>121.7</v>
      </c>
      <c r="E12" s="801">
        <v>80.7</v>
      </c>
      <c r="F12" s="801">
        <v>16.2</v>
      </c>
      <c r="G12" s="801">
        <v>2.5</v>
      </c>
      <c r="H12" s="801">
        <v>0</v>
      </c>
      <c r="I12" s="801">
        <v>13.2</v>
      </c>
    </row>
    <row r="13" spans="1:9" ht="15.75" thickBot="1" x14ac:dyDescent="0.3">
      <c r="A13" s="802" t="s">
        <v>1362</v>
      </c>
      <c r="B13" s="798">
        <v>260.5</v>
      </c>
      <c r="C13" s="803">
        <v>52.1</v>
      </c>
      <c r="D13" s="803">
        <v>90.8</v>
      </c>
      <c r="E13" s="803">
        <v>61.7</v>
      </c>
      <c r="F13" s="803">
        <v>34.1</v>
      </c>
      <c r="G13" s="803">
        <v>0.8</v>
      </c>
      <c r="H13" s="803">
        <v>0.1</v>
      </c>
      <c r="I13" s="803">
        <v>20.9</v>
      </c>
    </row>
    <row r="14" spans="1:9" x14ac:dyDescent="0.25">
      <c r="A14" s="1152" t="s">
        <v>1363</v>
      </c>
      <c r="B14" s="1152"/>
      <c r="C14" s="1152"/>
      <c r="D14" s="1152"/>
      <c r="E14" s="1152"/>
      <c r="F14" s="1152"/>
      <c r="G14" s="1151" t="s">
        <v>1723</v>
      </c>
      <c r="H14" s="1151"/>
      <c r="I14" s="1151"/>
    </row>
    <row r="17" spans="1:9" ht="15.75" thickBot="1" x14ac:dyDescent="0.3">
      <c r="A17" s="1150" t="s">
        <v>1364</v>
      </c>
      <c r="B17" s="1150"/>
      <c r="C17" s="1150"/>
      <c r="D17" s="1150"/>
      <c r="E17" s="1150"/>
      <c r="F17" s="1150"/>
      <c r="G17" s="1150"/>
      <c r="H17" s="1150"/>
      <c r="I17" s="1150"/>
    </row>
    <row r="18" spans="1:9" ht="15.75" thickBot="1" x14ac:dyDescent="0.3">
      <c r="A18" s="797" t="s">
        <v>907</v>
      </c>
      <c r="B18" s="798" t="s">
        <v>1092</v>
      </c>
      <c r="C18" s="798" t="s">
        <v>1365</v>
      </c>
      <c r="D18" s="798">
        <v>2022</v>
      </c>
      <c r="E18" s="798">
        <v>2023</v>
      </c>
      <c r="F18" s="804">
        <v>2024</v>
      </c>
      <c r="G18" s="798">
        <v>2025</v>
      </c>
      <c r="H18" s="798">
        <v>2026</v>
      </c>
      <c r="I18" s="798" t="s">
        <v>1366</v>
      </c>
    </row>
    <row r="19" spans="1:9" x14ac:dyDescent="0.25">
      <c r="A19" s="799" t="s">
        <v>1367</v>
      </c>
      <c r="B19" s="800">
        <v>510</v>
      </c>
      <c r="C19" s="801">
        <v>12.8</v>
      </c>
      <c r="D19" s="801">
        <v>0</v>
      </c>
      <c r="E19" s="801">
        <v>0</v>
      </c>
      <c r="F19" s="805">
        <v>80</v>
      </c>
      <c r="G19" s="801">
        <v>208.6</v>
      </c>
      <c r="H19" s="801">
        <v>208.6</v>
      </c>
      <c r="I19" s="801">
        <v>0</v>
      </c>
    </row>
    <row r="20" spans="1:9" x14ac:dyDescent="0.25">
      <c r="A20" s="799" t="s">
        <v>1368</v>
      </c>
      <c r="B20" s="800">
        <v>447.5</v>
      </c>
      <c r="C20" s="801">
        <v>2.5</v>
      </c>
      <c r="D20" s="801">
        <v>0</v>
      </c>
      <c r="E20" s="801">
        <v>0</v>
      </c>
      <c r="F20" s="801">
        <v>55</v>
      </c>
      <c r="G20" s="801">
        <v>115</v>
      </c>
      <c r="H20" s="801">
        <v>110</v>
      </c>
      <c r="I20" s="801">
        <v>165</v>
      </c>
    </row>
    <row r="21" spans="1:9" x14ac:dyDescent="0.25">
      <c r="A21" s="799" t="s">
        <v>1369</v>
      </c>
      <c r="B21" s="800">
        <v>275.89999999999998</v>
      </c>
      <c r="C21" s="801">
        <v>3.5</v>
      </c>
      <c r="D21" s="801">
        <v>62.8</v>
      </c>
      <c r="E21" s="801">
        <v>179.7</v>
      </c>
      <c r="F21" s="801">
        <v>30</v>
      </c>
      <c r="G21" s="801">
        <v>0</v>
      </c>
      <c r="H21" s="801">
        <v>0</v>
      </c>
      <c r="I21" s="801">
        <v>0</v>
      </c>
    </row>
    <row r="22" spans="1:9" x14ac:dyDescent="0.25">
      <c r="A22" s="799" t="s">
        <v>1370</v>
      </c>
      <c r="B22" s="800">
        <v>265.10000000000002</v>
      </c>
      <c r="C22" s="801">
        <v>6.7</v>
      </c>
      <c r="D22" s="801">
        <v>56.1</v>
      </c>
      <c r="E22" s="801">
        <v>89.2</v>
      </c>
      <c r="F22" s="801">
        <v>93.6</v>
      </c>
      <c r="G22" s="801">
        <v>18.600000000000001</v>
      </c>
      <c r="H22" s="801">
        <v>0.6</v>
      </c>
      <c r="I22" s="801">
        <v>0.4</v>
      </c>
    </row>
    <row r="23" spans="1:9" x14ac:dyDescent="0.25">
      <c r="A23" s="799" t="s">
        <v>1371</v>
      </c>
      <c r="B23" s="800">
        <v>310.8</v>
      </c>
      <c r="C23" s="801">
        <v>68.8</v>
      </c>
      <c r="D23" s="801">
        <v>88.2</v>
      </c>
      <c r="E23" s="801">
        <v>120.3</v>
      </c>
      <c r="F23" s="801">
        <v>33.5</v>
      </c>
      <c r="G23" s="801">
        <v>0</v>
      </c>
      <c r="H23" s="801">
        <v>0</v>
      </c>
      <c r="I23" s="801">
        <v>0</v>
      </c>
    </row>
    <row r="24" spans="1:9" x14ac:dyDescent="0.25">
      <c r="A24" s="799" t="s">
        <v>1372</v>
      </c>
      <c r="B24" s="800">
        <v>1195.2</v>
      </c>
      <c r="C24" s="801">
        <v>0.1</v>
      </c>
      <c r="D24" s="801">
        <v>0.3</v>
      </c>
      <c r="E24" s="801">
        <v>1.6</v>
      </c>
      <c r="F24" s="801">
        <v>1.3</v>
      </c>
      <c r="G24" s="801">
        <v>84.9</v>
      </c>
      <c r="H24" s="801">
        <v>144.9</v>
      </c>
      <c r="I24" s="801">
        <v>962.1</v>
      </c>
    </row>
    <row r="25" spans="1:9" x14ac:dyDescent="0.25">
      <c r="A25" s="799" t="s">
        <v>1373</v>
      </c>
      <c r="B25" s="800">
        <v>286.8</v>
      </c>
      <c r="C25" s="801">
        <v>0.4</v>
      </c>
      <c r="D25" s="801">
        <v>1.2</v>
      </c>
      <c r="E25" s="801">
        <v>23.5</v>
      </c>
      <c r="F25" s="801">
        <v>67.7</v>
      </c>
      <c r="G25" s="801">
        <v>70.400000000000006</v>
      </c>
      <c r="H25" s="801">
        <v>66.8</v>
      </c>
      <c r="I25" s="801">
        <v>56.7</v>
      </c>
    </row>
    <row r="26" spans="1:9" x14ac:dyDescent="0.25">
      <c r="A26" s="799" t="s">
        <v>1374</v>
      </c>
      <c r="B26" s="800">
        <v>265.2</v>
      </c>
      <c r="C26" s="801">
        <v>31</v>
      </c>
      <c r="D26" s="801">
        <v>121.7</v>
      </c>
      <c r="E26" s="801">
        <v>80.7</v>
      </c>
      <c r="F26" s="801">
        <v>16.2</v>
      </c>
      <c r="G26" s="801">
        <v>2.5</v>
      </c>
      <c r="H26" s="801">
        <v>0</v>
      </c>
      <c r="I26" s="801">
        <v>13.2</v>
      </c>
    </row>
    <row r="27" spans="1:9" ht="15.75" thickBot="1" x14ac:dyDescent="0.3">
      <c r="A27" s="802" t="s">
        <v>1375</v>
      </c>
      <c r="B27" s="798">
        <v>260.5</v>
      </c>
      <c r="C27" s="803">
        <v>52.1</v>
      </c>
      <c r="D27" s="803">
        <v>90.8</v>
      </c>
      <c r="E27" s="803">
        <v>61.7</v>
      </c>
      <c r="F27" s="803">
        <v>34.1</v>
      </c>
      <c r="G27" s="803">
        <v>0.8</v>
      </c>
      <c r="H27" s="803">
        <v>0.1</v>
      </c>
      <c r="I27" s="803">
        <v>20.9</v>
      </c>
    </row>
    <row r="28" spans="1:9" x14ac:dyDescent="0.25">
      <c r="A28" s="1152" t="s">
        <v>1376</v>
      </c>
      <c r="B28" s="1152"/>
      <c r="C28" s="1152"/>
      <c r="D28" s="1152"/>
      <c r="E28" s="1152"/>
      <c r="F28" s="1152"/>
      <c r="G28" s="1151" t="s">
        <v>1724</v>
      </c>
      <c r="H28" s="1151"/>
      <c r="I28" s="1151"/>
    </row>
  </sheetData>
  <mergeCells count="6">
    <mergeCell ref="A3:I3"/>
    <mergeCell ref="A28:F28"/>
    <mergeCell ref="G28:I28"/>
    <mergeCell ref="A17:I17"/>
    <mergeCell ref="A14:F14"/>
    <mergeCell ref="G14:I1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L68"/>
  <sheetViews>
    <sheetView showGridLines="0" zoomScale="80" zoomScaleNormal="80" workbookViewId="0"/>
  </sheetViews>
  <sheetFormatPr defaultColWidth="9.140625" defaultRowHeight="13.5" x14ac:dyDescent="0.25"/>
  <cols>
    <col min="1" max="1" width="46.7109375" style="934" customWidth="1"/>
    <col min="2" max="2" width="62.5703125" style="974" bestFit="1" customWidth="1"/>
    <col min="3" max="3" width="9.140625" style="974"/>
    <col min="4" max="4" width="6.7109375" style="974" customWidth="1"/>
    <col min="5" max="6" width="6" style="974" customWidth="1"/>
    <col min="7" max="7" width="9.28515625" style="974" customWidth="1"/>
    <col min="8" max="12" width="6" style="974" customWidth="1"/>
    <col min="13" max="16384" width="9.140625" style="934"/>
  </cols>
  <sheetData>
    <row r="3" spans="1:12" s="14" customFormat="1" x14ac:dyDescent="0.25">
      <c r="A3" s="1133" t="s">
        <v>1785</v>
      </c>
      <c r="B3" s="1133"/>
      <c r="C3" s="1133"/>
      <c r="D3" s="1133"/>
      <c r="E3" s="1133"/>
      <c r="F3" s="1133"/>
      <c r="G3" s="1133"/>
      <c r="H3" s="1133"/>
      <c r="I3" s="1133"/>
      <c r="J3" s="1133"/>
      <c r="K3" s="27"/>
      <c r="L3" s="27"/>
    </row>
    <row r="4" spans="1:12" s="14" customFormat="1" x14ac:dyDescent="0.25">
      <c r="A4" s="933" t="s">
        <v>1788</v>
      </c>
      <c r="B4" s="1040"/>
      <c r="C4" s="1040"/>
      <c r="D4" s="1040"/>
      <c r="E4" s="1040"/>
      <c r="F4" s="1040"/>
      <c r="G4" s="1040"/>
      <c r="H4" s="1040"/>
      <c r="I4" s="1040"/>
      <c r="J4" s="1040"/>
      <c r="K4" s="27"/>
      <c r="L4" s="27"/>
    </row>
    <row r="5" spans="1:12" x14ac:dyDescent="0.25">
      <c r="A5" s="935"/>
      <c r="B5" s="937"/>
      <c r="C5" s="1041"/>
      <c r="D5" s="937"/>
      <c r="E5" s="1154">
        <v>2020</v>
      </c>
      <c r="F5" s="1155"/>
      <c r="G5" s="1156">
        <v>2021</v>
      </c>
      <c r="H5" s="1155"/>
      <c r="I5" s="1156">
        <v>2022</v>
      </c>
      <c r="J5" s="1155"/>
      <c r="K5" s="1154" t="s">
        <v>38</v>
      </c>
      <c r="L5" s="1154"/>
    </row>
    <row r="6" spans="1:12" x14ac:dyDescent="0.25">
      <c r="A6" s="936"/>
      <c r="B6" s="937"/>
      <c r="C6" s="938" t="s">
        <v>729</v>
      </c>
      <c r="D6" s="939" t="s">
        <v>730</v>
      </c>
      <c r="E6" s="940" t="s">
        <v>731</v>
      </c>
      <c r="F6" s="939" t="s">
        <v>36</v>
      </c>
      <c r="G6" s="941" t="s">
        <v>731</v>
      </c>
      <c r="H6" s="942" t="s">
        <v>36</v>
      </c>
      <c r="I6" s="941" t="s">
        <v>731</v>
      </c>
      <c r="J6" s="942" t="s">
        <v>36</v>
      </c>
      <c r="K6" s="943" t="s">
        <v>731</v>
      </c>
      <c r="L6" s="940" t="s">
        <v>36</v>
      </c>
    </row>
    <row r="7" spans="1:12" x14ac:dyDescent="0.25">
      <c r="A7" s="944" t="s">
        <v>732</v>
      </c>
      <c r="B7" s="505" t="s">
        <v>785</v>
      </c>
      <c r="C7" s="945"/>
      <c r="D7" s="944"/>
      <c r="E7" s="946">
        <v>2184.601187644756</v>
      </c>
      <c r="F7" s="947">
        <v>2.3725227089372196</v>
      </c>
      <c r="G7" s="946">
        <v>3385.0312095407576</v>
      </c>
      <c r="H7" s="947">
        <v>3.4853033880139184</v>
      </c>
      <c r="I7" s="946">
        <v>1033.9824059349507</v>
      </c>
      <c r="J7" s="947">
        <v>0.97096369967021812</v>
      </c>
      <c r="K7" s="946">
        <v>6603.6148031204648</v>
      </c>
      <c r="L7" s="948">
        <v>6.828789796621356</v>
      </c>
    </row>
    <row r="8" spans="1:12" x14ac:dyDescent="0.25">
      <c r="A8" s="944" t="s">
        <v>705</v>
      </c>
      <c r="B8" s="505" t="s">
        <v>710</v>
      </c>
      <c r="C8" s="945"/>
      <c r="D8" s="944"/>
      <c r="E8" s="946">
        <v>1151.0920972599999</v>
      </c>
      <c r="F8" s="947">
        <v>1.2501101602768214</v>
      </c>
      <c r="G8" s="946">
        <v>1506.0522340099999</v>
      </c>
      <c r="H8" s="947">
        <v>1.5506648620923982</v>
      </c>
      <c r="I8" s="946">
        <v>453.40000000000003</v>
      </c>
      <c r="J8" s="947">
        <v>0.4257663756206822</v>
      </c>
      <c r="K8" s="946">
        <v>3110.5443312699999</v>
      </c>
      <c r="L8" s="948">
        <v>3.2265413979899016</v>
      </c>
    </row>
    <row r="9" spans="1:12" x14ac:dyDescent="0.25">
      <c r="A9" s="949" t="s">
        <v>635</v>
      </c>
      <c r="B9" s="506" t="s">
        <v>758</v>
      </c>
      <c r="C9" s="950">
        <v>640</v>
      </c>
      <c r="D9" s="951" t="s">
        <v>1843</v>
      </c>
      <c r="E9" s="952">
        <v>997.3</v>
      </c>
      <c r="F9" s="953">
        <v>1.0830887170642012</v>
      </c>
      <c r="G9" s="952">
        <v>1266.348</v>
      </c>
      <c r="H9" s="953">
        <v>1.3038600537462803</v>
      </c>
      <c r="I9" s="954">
        <v>287.8</v>
      </c>
      <c r="J9" s="953">
        <v>0.27025929180333558</v>
      </c>
      <c r="K9" s="952">
        <v>2551.4480000000003</v>
      </c>
      <c r="L9" s="955">
        <v>2.657208062613817</v>
      </c>
    </row>
    <row r="10" spans="1:12" x14ac:dyDescent="0.25">
      <c r="A10" s="949" t="s">
        <v>1379</v>
      </c>
      <c r="B10" s="506" t="s">
        <v>1849</v>
      </c>
      <c r="C10" s="950">
        <v>640</v>
      </c>
      <c r="D10" s="951" t="s">
        <v>1843</v>
      </c>
      <c r="E10" s="952">
        <v>59.344000000000001</v>
      </c>
      <c r="F10" s="953">
        <v>6.4448828662847651E-2</v>
      </c>
      <c r="G10" s="952">
        <v>17.827234009999998</v>
      </c>
      <c r="H10" s="953">
        <v>1.8355316464689103E-2</v>
      </c>
      <c r="I10" s="954"/>
      <c r="J10" s="953"/>
      <c r="K10" s="952">
        <v>77.171234010000006</v>
      </c>
      <c r="L10" s="955">
        <v>8.2804145127536755E-2</v>
      </c>
    </row>
    <row r="11" spans="1:12" x14ac:dyDescent="0.25">
      <c r="A11" s="949" t="s">
        <v>636</v>
      </c>
      <c r="B11" s="506" t="s">
        <v>945</v>
      </c>
      <c r="C11" s="950">
        <v>644</v>
      </c>
      <c r="D11" s="951" t="s">
        <v>733</v>
      </c>
      <c r="E11" s="952">
        <v>6</v>
      </c>
      <c r="F11" s="953"/>
      <c r="G11" s="956">
        <v>120.095</v>
      </c>
      <c r="H11" s="953">
        <v>0.12365248190438927</v>
      </c>
      <c r="I11" s="954">
        <v>115</v>
      </c>
      <c r="J11" s="953">
        <v>0.10799103042871294</v>
      </c>
      <c r="K11" s="952">
        <v>241.095</v>
      </c>
      <c r="L11" s="955">
        <v>0.23164351233310221</v>
      </c>
    </row>
    <row r="12" spans="1:12" x14ac:dyDescent="0.25">
      <c r="A12" s="949" t="s">
        <v>637</v>
      </c>
      <c r="B12" s="506" t="s">
        <v>946</v>
      </c>
      <c r="C12" s="950">
        <v>644</v>
      </c>
      <c r="D12" s="951" t="s">
        <v>733</v>
      </c>
      <c r="E12" s="952"/>
      <c r="F12" s="953"/>
      <c r="G12" s="956">
        <v>7.76</v>
      </c>
      <c r="H12" s="953">
        <v>7.9898685172410232E-3</v>
      </c>
      <c r="I12" s="954"/>
      <c r="J12" s="953"/>
      <c r="K12" s="952">
        <v>7.76</v>
      </c>
      <c r="L12" s="955">
        <v>7.9898685172410232E-3</v>
      </c>
    </row>
    <row r="13" spans="1:12" x14ac:dyDescent="0.25">
      <c r="A13" s="957" t="s">
        <v>638</v>
      </c>
      <c r="B13" s="507" t="s">
        <v>947</v>
      </c>
      <c r="C13" s="958">
        <v>644</v>
      </c>
      <c r="D13" s="959" t="s">
        <v>733</v>
      </c>
      <c r="E13" s="960">
        <v>39.700000000000003</v>
      </c>
      <c r="F13" s="961">
        <v>4.3115032655618966E-2</v>
      </c>
      <c r="G13" s="956">
        <v>94.022000000000006</v>
      </c>
      <c r="H13" s="961">
        <v>9.6807141459798407E-2</v>
      </c>
      <c r="I13" s="962">
        <v>50.6</v>
      </c>
      <c r="J13" s="953">
        <v>4.7516053388633704E-2</v>
      </c>
      <c r="K13" s="960">
        <v>184.322</v>
      </c>
      <c r="L13" s="963">
        <v>0.18743822750405109</v>
      </c>
    </row>
    <row r="14" spans="1:12" x14ac:dyDescent="0.25">
      <c r="A14" s="964" t="s">
        <v>639</v>
      </c>
      <c r="B14" s="508" t="s">
        <v>948</v>
      </c>
      <c r="C14" s="950">
        <v>642</v>
      </c>
      <c r="D14" s="951" t="s">
        <v>297</v>
      </c>
      <c r="E14" s="965">
        <v>48.748097260000002</v>
      </c>
      <c r="F14" s="966">
        <v>5.2941456051994691E-2</v>
      </c>
      <c r="G14" s="965"/>
      <c r="H14" s="966"/>
      <c r="I14" s="967"/>
      <c r="J14" s="966"/>
      <c r="K14" s="965">
        <v>48.748097260000002</v>
      </c>
      <c r="L14" s="968">
        <v>5.2941456051994691E-2</v>
      </c>
    </row>
    <row r="15" spans="1:12" x14ac:dyDescent="0.25">
      <c r="A15" s="944" t="s">
        <v>734</v>
      </c>
      <c r="B15" s="505" t="s">
        <v>949</v>
      </c>
      <c r="C15" s="969"/>
      <c r="D15" s="970"/>
      <c r="E15" s="946">
        <v>300.65941775850195</v>
      </c>
      <c r="F15" s="947">
        <v>0.32652243362411065</v>
      </c>
      <c r="G15" s="946">
        <v>485.05632096791828</v>
      </c>
      <c r="H15" s="947">
        <v>0.49942477164823806</v>
      </c>
      <c r="I15" s="946">
        <v>91.397408993774107</v>
      </c>
      <c r="J15" s="947">
        <v>8.5826959789149421E-2</v>
      </c>
      <c r="K15" s="946">
        <v>877.11314772019432</v>
      </c>
      <c r="L15" s="948">
        <v>0.91177416506149811</v>
      </c>
    </row>
    <row r="16" spans="1:12" x14ac:dyDescent="0.25">
      <c r="A16" s="971" t="s">
        <v>640</v>
      </c>
      <c r="B16" s="509" t="s">
        <v>950</v>
      </c>
      <c r="C16" s="950">
        <v>642032</v>
      </c>
      <c r="D16" s="951" t="s">
        <v>297</v>
      </c>
      <c r="E16" s="952">
        <v>15.467000000000001</v>
      </c>
      <c r="F16" s="953">
        <v>1.6797486400112305E-2</v>
      </c>
      <c r="G16" s="952">
        <v>65.604303459999997</v>
      </c>
      <c r="H16" s="953">
        <v>6.7547649331260354E-2</v>
      </c>
      <c r="I16" s="954">
        <v>12</v>
      </c>
      <c r="J16" s="953">
        <v>1.1268629262126569E-2</v>
      </c>
      <c r="K16" s="952">
        <v>93.071303459999996</v>
      </c>
      <c r="L16" s="955">
        <v>9.5613764993499231E-2</v>
      </c>
    </row>
    <row r="17" spans="1:12" x14ac:dyDescent="0.25">
      <c r="A17" s="971" t="s">
        <v>735</v>
      </c>
      <c r="B17" s="509" t="s">
        <v>762</v>
      </c>
      <c r="C17" s="950">
        <v>642041</v>
      </c>
      <c r="D17" s="951" t="s">
        <v>297</v>
      </c>
      <c r="E17" s="952">
        <v>13.239818</v>
      </c>
      <c r="F17" s="953">
        <v>1.4378720035880397E-2</v>
      </c>
      <c r="G17" s="952">
        <v>48.895000000000003</v>
      </c>
      <c r="H17" s="953">
        <v>5.0343379014239679E-2</v>
      </c>
      <c r="I17" s="954">
        <v>7.6000000000000014</v>
      </c>
      <c r="J17" s="953">
        <v>7.1367985326801619E-3</v>
      </c>
      <c r="K17" s="952">
        <v>69.734818000000004</v>
      </c>
      <c r="L17" s="955">
        <v>7.1858897582800244E-2</v>
      </c>
    </row>
    <row r="18" spans="1:12" x14ac:dyDescent="0.25">
      <c r="A18" s="971" t="s">
        <v>642</v>
      </c>
      <c r="B18" s="509" t="s">
        <v>763</v>
      </c>
      <c r="C18" s="950">
        <v>642033</v>
      </c>
      <c r="D18" s="951" t="s">
        <v>297</v>
      </c>
      <c r="E18" s="952">
        <v>32.299999999999997</v>
      </c>
      <c r="F18" s="953">
        <v>3.5078477450289483E-2</v>
      </c>
      <c r="G18" s="952">
        <v>40.363</v>
      </c>
      <c r="H18" s="953">
        <v>4.1558642134200963E-2</v>
      </c>
      <c r="I18" s="954"/>
      <c r="J18" s="953"/>
      <c r="K18" s="952">
        <v>72.662999999999997</v>
      </c>
      <c r="L18" s="955">
        <v>7.6637119584490446E-2</v>
      </c>
    </row>
    <row r="19" spans="1:12" x14ac:dyDescent="0.25">
      <c r="A19" s="971" t="s">
        <v>1380</v>
      </c>
      <c r="B19" s="14" t="s">
        <v>1389</v>
      </c>
      <c r="C19" s="950">
        <v>642</v>
      </c>
      <c r="D19" s="951" t="s">
        <v>297</v>
      </c>
      <c r="E19" s="952"/>
      <c r="F19" s="953"/>
      <c r="G19" s="952">
        <v>75.5</v>
      </c>
      <c r="H19" s="953">
        <v>7.7736478486043467E-2</v>
      </c>
      <c r="I19" s="954"/>
      <c r="J19" s="953"/>
      <c r="K19" s="952">
        <v>75.5</v>
      </c>
      <c r="L19" s="955">
        <v>7.7736478486043467E-2</v>
      </c>
    </row>
    <row r="20" spans="1:12" x14ac:dyDescent="0.25">
      <c r="A20" s="971" t="s">
        <v>1381</v>
      </c>
      <c r="B20" s="522" t="s">
        <v>1390</v>
      </c>
      <c r="C20" s="950">
        <v>642</v>
      </c>
      <c r="D20" s="951" t="s">
        <v>297</v>
      </c>
      <c r="E20" s="952"/>
      <c r="F20" s="953"/>
      <c r="G20" s="952">
        <v>8.25</v>
      </c>
      <c r="H20" s="953">
        <v>8.494383410726605E-3</v>
      </c>
      <c r="I20" s="954"/>
      <c r="J20" s="953"/>
      <c r="K20" s="952">
        <v>8.25</v>
      </c>
      <c r="L20" s="955">
        <v>8.494383410726605E-3</v>
      </c>
    </row>
    <row r="21" spans="1:12" x14ac:dyDescent="0.25">
      <c r="A21" s="972" t="s">
        <v>736</v>
      </c>
      <c r="B21" s="510" t="s">
        <v>951</v>
      </c>
      <c r="C21" s="958">
        <v>642015</v>
      </c>
      <c r="D21" s="951" t="s">
        <v>297</v>
      </c>
      <c r="E21" s="960">
        <v>106.38869592169333</v>
      </c>
      <c r="F21" s="961">
        <v>0.11554035513482426</v>
      </c>
      <c r="G21" s="952">
        <v>211.031751946323</v>
      </c>
      <c r="H21" s="961">
        <v>0.21728298337811125</v>
      </c>
      <c r="I21" s="962">
        <v>60.966464609258097</v>
      </c>
      <c r="J21" s="961">
        <v>5.7250707258690803E-2</v>
      </c>
      <c r="K21" s="952">
        <v>378.38691247727439</v>
      </c>
      <c r="L21" s="955">
        <v>0.3900740457716263</v>
      </c>
    </row>
    <row r="22" spans="1:12" x14ac:dyDescent="0.25">
      <c r="A22" s="972" t="s">
        <v>737</v>
      </c>
      <c r="B22" s="510" t="s">
        <v>952</v>
      </c>
      <c r="C22" s="958">
        <v>642015</v>
      </c>
      <c r="D22" s="959" t="s">
        <v>297</v>
      </c>
      <c r="E22" s="960">
        <v>133.26390383680862</v>
      </c>
      <c r="F22" s="961">
        <v>0.14472739460300424</v>
      </c>
      <c r="G22" s="952">
        <v>35.412265561595298</v>
      </c>
      <c r="H22" s="961">
        <v>3.6461255893655772E-2</v>
      </c>
      <c r="I22" s="962">
        <v>10.830944384516</v>
      </c>
      <c r="J22" s="961">
        <v>1.0170824735651869E-2</v>
      </c>
      <c r="K22" s="960">
        <v>179.5071137829199</v>
      </c>
      <c r="L22" s="963">
        <v>0.19135947523231187</v>
      </c>
    </row>
    <row r="23" spans="1:12" x14ac:dyDescent="0.25">
      <c r="A23" s="944" t="s">
        <v>706</v>
      </c>
      <c r="B23" s="505" t="s">
        <v>787</v>
      </c>
      <c r="C23" s="969"/>
      <c r="D23" s="970"/>
      <c r="E23" s="946">
        <v>89.701613626253973</v>
      </c>
      <c r="F23" s="947">
        <v>9.741783377223312E-2</v>
      </c>
      <c r="G23" s="946">
        <v>16.910654562839508</v>
      </c>
      <c r="H23" s="947">
        <v>1.7411585888862071E-2</v>
      </c>
      <c r="I23" s="946">
        <v>1.6919969411764708</v>
      </c>
      <c r="J23" s="947"/>
      <c r="K23" s="946">
        <v>108.30426513026995</v>
      </c>
      <c r="L23" s="948">
        <v>0.11482941966109519</v>
      </c>
    </row>
    <row r="24" spans="1:12" x14ac:dyDescent="0.25">
      <c r="A24" s="957" t="s">
        <v>643</v>
      </c>
      <c r="B24" s="507" t="s">
        <v>953</v>
      </c>
      <c r="C24" s="958"/>
      <c r="D24" s="959" t="s">
        <v>243</v>
      </c>
      <c r="E24" s="960">
        <v>57.305999999999997</v>
      </c>
      <c r="F24" s="961">
        <v>6.223551791846095E-2</v>
      </c>
      <c r="G24" s="960"/>
      <c r="H24" s="961"/>
      <c r="I24" s="962"/>
      <c r="J24" s="961"/>
      <c r="K24" s="960">
        <v>57.305999999999997</v>
      </c>
      <c r="L24" s="963">
        <v>6.223551791846095E-2</v>
      </c>
    </row>
    <row r="25" spans="1:12" x14ac:dyDescent="0.25">
      <c r="A25" s="957" t="s">
        <v>644</v>
      </c>
      <c r="B25" s="507" t="s">
        <v>767</v>
      </c>
      <c r="C25" s="958"/>
      <c r="D25" s="959" t="s">
        <v>738</v>
      </c>
      <c r="E25" s="960">
        <v>27.562999999999999</v>
      </c>
      <c r="F25" s="961">
        <v>2.9933996097904918E-2</v>
      </c>
      <c r="G25" s="973"/>
      <c r="H25" s="961"/>
      <c r="I25" s="962"/>
      <c r="J25" s="961"/>
      <c r="K25" s="960">
        <v>27.562999999999999</v>
      </c>
      <c r="L25" s="963">
        <v>2.9933996097904918E-2</v>
      </c>
    </row>
    <row r="26" spans="1:12" x14ac:dyDescent="0.25">
      <c r="A26" s="957" t="s">
        <v>645</v>
      </c>
      <c r="B26" s="507" t="s">
        <v>954</v>
      </c>
      <c r="C26" s="958"/>
      <c r="D26" s="959" t="s">
        <v>243</v>
      </c>
      <c r="E26" s="960">
        <v>4.832613626253969</v>
      </c>
      <c r="F26" s="961">
        <v>5.2483197558672303E-3</v>
      </c>
      <c r="G26" s="960">
        <v>6.6836545628395072</v>
      </c>
      <c r="H26" s="961">
        <v>6.8816393262558897E-3</v>
      </c>
      <c r="I26" s="962">
        <v>1.6919969411764708</v>
      </c>
      <c r="J26" s="961">
        <v>1.5888738535641521E-3</v>
      </c>
      <c r="K26" s="960">
        <v>13.208265130269949</v>
      </c>
      <c r="L26" s="963">
        <v>1.3718832935687273E-2</v>
      </c>
    </row>
    <row r="27" spans="1:12" x14ac:dyDescent="0.25">
      <c r="A27" s="957" t="s">
        <v>646</v>
      </c>
      <c r="B27" s="507" t="s">
        <v>955</v>
      </c>
      <c r="C27" s="958"/>
      <c r="D27" s="959" t="s">
        <v>224</v>
      </c>
      <c r="F27" s="961"/>
      <c r="G27" s="960">
        <v>10.227</v>
      </c>
      <c r="H27" s="961">
        <v>1.052994656260618E-2</v>
      </c>
      <c r="I27" s="962"/>
      <c r="J27" s="961"/>
      <c r="K27" s="960">
        <v>10.227</v>
      </c>
      <c r="L27" s="963">
        <v>1.052994656260618E-2</v>
      </c>
    </row>
    <row r="28" spans="1:12" x14ac:dyDescent="0.25">
      <c r="A28" s="944" t="s">
        <v>707</v>
      </c>
      <c r="B28" s="505" t="s">
        <v>956</v>
      </c>
      <c r="C28" s="969"/>
      <c r="D28" s="970"/>
      <c r="E28" s="946">
        <v>377.26329700000002</v>
      </c>
      <c r="F28" s="947">
        <v>0.40971585314663667</v>
      </c>
      <c r="G28" s="946">
        <v>833.54399999999998</v>
      </c>
      <c r="H28" s="947">
        <v>0.85823543341947839</v>
      </c>
      <c r="I28" s="946">
        <v>262.01</v>
      </c>
      <c r="J28" s="947">
        <v>0.24604112941414852</v>
      </c>
      <c r="K28" s="946">
        <v>1472.8172970000001</v>
      </c>
      <c r="L28" s="948">
        <v>1.5139924159802636</v>
      </c>
    </row>
    <row r="29" spans="1:12" x14ac:dyDescent="0.25">
      <c r="A29" s="949" t="s">
        <v>647</v>
      </c>
      <c r="B29" s="506" t="s">
        <v>957</v>
      </c>
      <c r="C29" s="950" t="s">
        <v>739</v>
      </c>
      <c r="D29" s="951" t="s">
        <v>210</v>
      </c>
      <c r="E29" s="954">
        <v>13.36</v>
      </c>
      <c r="F29" s="953">
        <v>1.4509240208540787E-2</v>
      </c>
      <c r="G29" s="954">
        <v>53.579000000000001</v>
      </c>
      <c r="H29" s="953">
        <v>5.5166129547069183E-2</v>
      </c>
      <c r="I29" s="954">
        <v>5</v>
      </c>
      <c r="J29" s="953">
        <v>4.6952621925527372E-3</v>
      </c>
      <c r="K29" s="954">
        <v>71.938999999999993</v>
      </c>
      <c r="L29" s="975">
        <v>7.4370631948162708E-2</v>
      </c>
    </row>
    <row r="30" spans="1:12" x14ac:dyDescent="0.25">
      <c r="A30" s="949" t="s">
        <v>687</v>
      </c>
      <c r="B30" s="506" t="s">
        <v>958</v>
      </c>
      <c r="C30" s="950"/>
      <c r="D30" s="951" t="s">
        <v>740</v>
      </c>
      <c r="E30" s="954">
        <v>138.351</v>
      </c>
      <c r="F30" s="953">
        <v>0.15025208773142415</v>
      </c>
      <c r="G30" s="954"/>
      <c r="H30" s="961"/>
      <c r="I30" s="962"/>
      <c r="J30" s="961"/>
      <c r="K30" s="954">
        <v>138.351</v>
      </c>
      <c r="L30" s="975">
        <v>0.15025208773142415</v>
      </c>
    </row>
    <row r="31" spans="1:12" x14ac:dyDescent="0.25">
      <c r="A31" s="949" t="s">
        <v>648</v>
      </c>
      <c r="B31" s="506" t="s">
        <v>959</v>
      </c>
      <c r="C31" s="958">
        <v>630</v>
      </c>
      <c r="D31" s="976" t="s">
        <v>63</v>
      </c>
      <c r="E31" s="954">
        <v>39</v>
      </c>
      <c r="F31" s="953">
        <v>4.2354817974033739E-2</v>
      </c>
      <c r="G31" s="954">
        <v>25.219000000000001</v>
      </c>
      <c r="H31" s="953"/>
      <c r="I31" s="954"/>
      <c r="J31" s="953"/>
      <c r="K31" s="954">
        <v>64.218999999999994</v>
      </c>
      <c r="L31" s="975">
        <v>4.2354817974033739E-2</v>
      </c>
    </row>
    <row r="32" spans="1:12" x14ac:dyDescent="0.25">
      <c r="A32" s="964" t="s">
        <v>649</v>
      </c>
      <c r="B32" s="508" t="s">
        <v>960</v>
      </c>
      <c r="C32" s="977" t="s">
        <v>741</v>
      </c>
      <c r="D32" s="976" t="s">
        <v>742</v>
      </c>
      <c r="E32" s="965">
        <v>124</v>
      </c>
      <c r="F32" s="966">
        <v>0.13466660073795345</v>
      </c>
      <c r="G32" s="954">
        <v>332.48200000000003</v>
      </c>
      <c r="H32" s="966">
        <v>0.34233085880790343</v>
      </c>
      <c r="I32" s="967">
        <v>74.8</v>
      </c>
      <c r="J32" s="966"/>
      <c r="K32" s="965">
        <v>531.28200000000004</v>
      </c>
      <c r="L32" s="968">
        <v>0.47699745954585687</v>
      </c>
    </row>
    <row r="33" spans="1:12" x14ac:dyDescent="0.25">
      <c r="A33" s="957" t="s">
        <v>650</v>
      </c>
      <c r="B33" s="507" t="s">
        <v>961</v>
      </c>
      <c r="C33" s="958">
        <v>630</v>
      </c>
      <c r="D33" s="959" t="s">
        <v>63</v>
      </c>
      <c r="E33" s="960"/>
      <c r="F33" s="961">
        <v>0</v>
      </c>
      <c r="G33" s="954">
        <v>161.702</v>
      </c>
      <c r="H33" s="961">
        <v>0.16649197409470465</v>
      </c>
      <c r="I33" s="962">
        <v>182.21</v>
      </c>
      <c r="J33" s="961">
        <v>0.17110474482100685</v>
      </c>
      <c r="K33" s="960">
        <v>343.91200000000003</v>
      </c>
      <c r="L33" s="963">
        <v>0.33759671891571152</v>
      </c>
    </row>
    <row r="34" spans="1:12" x14ac:dyDescent="0.25">
      <c r="A34" s="964" t="s">
        <v>651</v>
      </c>
      <c r="B34" s="508" t="s">
        <v>962</v>
      </c>
      <c r="C34" s="958">
        <v>630</v>
      </c>
      <c r="D34" s="976" t="s">
        <v>63</v>
      </c>
      <c r="E34" s="965">
        <v>62.552297000000003</v>
      </c>
      <c r="F34" s="966">
        <v>6.7933106494684536E-2</v>
      </c>
      <c r="G34" s="954">
        <v>260.56200000000001</v>
      </c>
      <c r="H34" s="966"/>
      <c r="I34" s="967"/>
      <c r="J34" s="966"/>
      <c r="K34" s="965">
        <v>323.11429700000002</v>
      </c>
      <c r="L34" s="968">
        <v>6.7933106494684536E-2</v>
      </c>
    </row>
    <row r="35" spans="1:12" x14ac:dyDescent="0.25">
      <c r="A35" s="978" t="s">
        <v>708</v>
      </c>
      <c r="B35" s="511" t="s">
        <v>713</v>
      </c>
      <c r="C35" s="979"/>
      <c r="D35" s="980"/>
      <c r="E35" s="981">
        <v>265.88476199999997</v>
      </c>
      <c r="F35" s="982">
        <v>0.28875642811741747</v>
      </c>
      <c r="G35" s="981">
        <v>543.46799999999996</v>
      </c>
      <c r="H35" s="982">
        <v>0.55956673496494136</v>
      </c>
      <c r="I35" s="981">
        <v>225.483</v>
      </c>
      <c r="J35" s="982">
        <v>0.21174036099267374</v>
      </c>
      <c r="K35" s="981">
        <v>1034.8357619999999</v>
      </c>
      <c r="L35" s="983">
        <v>1.0600635240750327</v>
      </c>
    </row>
    <row r="36" spans="1:12" x14ac:dyDescent="0.25">
      <c r="A36" s="964" t="s">
        <v>652</v>
      </c>
      <c r="B36" s="508" t="s">
        <v>772</v>
      </c>
      <c r="C36" s="977">
        <v>630</v>
      </c>
      <c r="D36" s="976" t="s">
        <v>63</v>
      </c>
      <c r="E36" s="965">
        <v>33.314999999999998</v>
      </c>
      <c r="F36" s="966">
        <v>3.618078873858805E-2</v>
      </c>
      <c r="G36" s="965">
        <v>15.131</v>
      </c>
      <c r="H36" s="966">
        <v>1.5579213986388393E-2</v>
      </c>
      <c r="I36" s="967">
        <v>64.5</v>
      </c>
      <c r="J36" s="953">
        <v>6.0568882283930307E-2</v>
      </c>
      <c r="K36" s="965">
        <v>112.946</v>
      </c>
      <c r="L36" s="968">
        <v>0.11232888500890675</v>
      </c>
    </row>
    <row r="37" spans="1:12" x14ac:dyDescent="0.25">
      <c r="A37" s="964" t="s">
        <v>653</v>
      </c>
      <c r="B37" s="508" t="s">
        <v>963</v>
      </c>
      <c r="C37" s="977" t="s">
        <v>739</v>
      </c>
      <c r="D37" s="976" t="s">
        <v>210</v>
      </c>
      <c r="E37" s="965">
        <v>63.64</v>
      </c>
      <c r="F37" s="966">
        <v>6.9114374765833514E-2</v>
      </c>
      <c r="G37" s="965">
        <v>9.2729999999999997</v>
      </c>
      <c r="H37" s="966"/>
      <c r="I37" s="967"/>
      <c r="J37" s="966"/>
      <c r="K37" s="965">
        <v>72.912999999999997</v>
      </c>
      <c r="L37" s="968">
        <v>6.9114374765833514E-2</v>
      </c>
    </row>
    <row r="38" spans="1:12" x14ac:dyDescent="0.25">
      <c r="A38" s="964" t="s">
        <v>654</v>
      </c>
      <c r="B38" s="508" t="s">
        <v>774</v>
      </c>
      <c r="C38" s="958">
        <v>630</v>
      </c>
      <c r="D38" s="976" t="s">
        <v>63</v>
      </c>
      <c r="E38" s="965">
        <v>22.071999999999999</v>
      </c>
      <c r="F38" s="966">
        <v>2.3970654931355709E-2</v>
      </c>
      <c r="G38" s="965">
        <v>17</v>
      </c>
      <c r="H38" s="966"/>
      <c r="I38" s="967"/>
      <c r="J38" s="966"/>
      <c r="K38" s="965">
        <v>39.072000000000003</v>
      </c>
      <c r="L38" s="968">
        <v>2.3970654931355709E-2</v>
      </c>
    </row>
    <row r="39" spans="1:12" x14ac:dyDescent="0.25">
      <c r="A39" s="964" t="s">
        <v>655</v>
      </c>
      <c r="B39" s="508" t="s">
        <v>775</v>
      </c>
      <c r="C39" s="977">
        <v>644</v>
      </c>
      <c r="D39" s="976" t="s">
        <v>733</v>
      </c>
      <c r="E39" s="965">
        <v>16.119942999999999</v>
      </c>
      <c r="F39" s="966">
        <v>1.7506596192738446E-2</v>
      </c>
      <c r="G39" s="965">
        <v>75.87299999999999</v>
      </c>
      <c r="H39" s="966">
        <v>7.8120527578431465E-2</v>
      </c>
      <c r="I39" s="967"/>
      <c r="J39" s="966"/>
      <c r="K39" s="965">
        <v>91.992942999999997</v>
      </c>
      <c r="L39" s="968">
        <v>9.5627123771169914E-2</v>
      </c>
    </row>
    <row r="40" spans="1:12" x14ac:dyDescent="0.25">
      <c r="A40" s="957" t="s">
        <v>656</v>
      </c>
      <c r="B40" s="507" t="s">
        <v>690</v>
      </c>
      <c r="C40" s="958">
        <v>630</v>
      </c>
      <c r="D40" s="959" t="s">
        <v>63</v>
      </c>
      <c r="E40" s="960">
        <v>24.458210000000001</v>
      </c>
      <c r="F40" s="961">
        <v>2.6562129038992098E-2</v>
      </c>
      <c r="G40" s="965">
        <v>111.85899999999998</v>
      </c>
      <c r="H40" s="961">
        <v>1.2458429002399019E-2</v>
      </c>
      <c r="I40" s="962">
        <v>21.700000000000003</v>
      </c>
      <c r="J40" s="961">
        <v>2.0377437915678882E-2</v>
      </c>
      <c r="K40" s="965">
        <v>58.258210000000005</v>
      </c>
      <c r="L40" s="968">
        <v>5.9397995957070002E-2</v>
      </c>
    </row>
    <row r="41" spans="1:12" x14ac:dyDescent="0.25">
      <c r="A41" s="957" t="s">
        <v>657</v>
      </c>
      <c r="B41" s="507" t="s">
        <v>792</v>
      </c>
      <c r="C41" s="958"/>
      <c r="D41" s="959" t="s">
        <v>740</v>
      </c>
      <c r="E41" s="960">
        <v>50</v>
      </c>
      <c r="F41" s="961">
        <v>5.430104868465864E-2</v>
      </c>
      <c r="G41" s="965"/>
      <c r="H41" s="961"/>
      <c r="I41" s="962"/>
      <c r="J41" s="961"/>
      <c r="K41" s="965">
        <v>50</v>
      </c>
      <c r="L41" s="968">
        <v>5.430104868465864E-2</v>
      </c>
    </row>
    <row r="42" spans="1:12" x14ac:dyDescent="0.25">
      <c r="A42" s="957" t="s">
        <v>658</v>
      </c>
      <c r="B42" s="507" t="s">
        <v>793</v>
      </c>
      <c r="C42" s="958"/>
      <c r="D42" s="959" t="s">
        <v>740</v>
      </c>
      <c r="E42" s="960">
        <v>13.2</v>
      </c>
      <c r="F42" s="961">
        <v>1.4335476852749879E-2</v>
      </c>
      <c r="G42" s="965"/>
      <c r="H42" s="961"/>
      <c r="I42" s="962"/>
      <c r="J42" s="961"/>
      <c r="K42" s="965">
        <v>13.2</v>
      </c>
      <c r="L42" s="968">
        <v>1.4335476852749879E-2</v>
      </c>
    </row>
    <row r="43" spans="1:12" x14ac:dyDescent="0.25">
      <c r="A43" s="957" t="s">
        <v>1382</v>
      </c>
      <c r="B43" s="59" t="s">
        <v>1391</v>
      </c>
      <c r="C43" s="958">
        <v>640</v>
      </c>
      <c r="D43" s="959" t="s">
        <v>268</v>
      </c>
      <c r="E43" s="960"/>
      <c r="F43" s="961"/>
      <c r="G43" s="965">
        <v>27.798999999999999</v>
      </c>
      <c r="H43" s="961"/>
      <c r="I43" s="962"/>
      <c r="J43" s="961"/>
      <c r="K43" s="965">
        <v>27.798999999999999</v>
      </c>
      <c r="L43" s="968">
        <v>0</v>
      </c>
    </row>
    <row r="44" spans="1:12" x14ac:dyDescent="0.25">
      <c r="A44" s="957" t="s">
        <v>1383</v>
      </c>
      <c r="B44" s="59" t="s">
        <v>1392</v>
      </c>
      <c r="C44" s="958">
        <v>642</v>
      </c>
      <c r="D44" s="959" t="s">
        <v>297</v>
      </c>
      <c r="E44" s="960"/>
      <c r="F44" s="961"/>
      <c r="G44" s="965">
        <v>216.46699999999998</v>
      </c>
      <c r="H44" s="961">
        <v>0.22287923560845524</v>
      </c>
      <c r="I44" s="962">
        <v>130.28300000000002</v>
      </c>
      <c r="J44" s="961">
        <v>0.12234256884646967</v>
      </c>
      <c r="K44" s="965">
        <v>346.75</v>
      </c>
      <c r="L44" s="968">
        <v>0.3452218044549249</v>
      </c>
    </row>
    <row r="45" spans="1:12" x14ac:dyDescent="0.25">
      <c r="A45" s="984" t="s">
        <v>659</v>
      </c>
      <c r="B45" s="512" t="s">
        <v>161</v>
      </c>
      <c r="C45" s="985">
        <v>630</v>
      </c>
      <c r="D45" s="986" t="s">
        <v>63</v>
      </c>
      <c r="E45" s="987">
        <v>43.079608999999998</v>
      </c>
      <c r="F45" s="988">
        <v>4.6785358912501171E-2</v>
      </c>
      <c r="G45" s="965">
        <v>70.066000000000003</v>
      </c>
      <c r="H45" s="988">
        <v>7.2141511279511544E-2</v>
      </c>
      <c r="I45" s="987">
        <v>9</v>
      </c>
      <c r="J45" s="988">
        <v>8.4514719465949278E-3</v>
      </c>
      <c r="K45" s="987">
        <v>122.14560900000001</v>
      </c>
      <c r="L45" s="989">
        <v>0.12737834213860763</v>
      </c>
    </row>
    <row r="46" spans="1:12" x14ac:dyDescent="0.25">
      <c r="A46" s="990" t="s">
        <v>1850</v>
      </c>
      <c r="B46" s="513" t="s">
        <v>964</v>
      </c>
      <c r="C46" s="991"/>
      <c r="D46" s="990"/>
      <c r="E46" s="992">
        <v>413.26100000000002</v>
      </c>
      <c r="F46" s="993">
        <v>0.44881011360941431</v>
      </c>
      <c r="G46" s="994">
        <v>388.38</v>
      </c>
      <c r="H46" s="988">
        <v>0.39988468231006047</v>
      </c>
      <c r="I46" s="943"/>
      <c r="J46" s="988"/>
      <c r="K46" s="992">
        <v>801.64100000000008</v>
      </c>
      <c r="L46" s="995">
        <v>0.84869479591947483</v>
      </c>
    </row>
    <row r="47" spans="1:12" x14ac:dyDescent="0.25">
      <c r="A47" s="996" t="s">
        <v>743</v>
      </c>
      <c r="B47" s="514" t="s">
        <v>791</v>
      </c>
      <c r="C47" s="997"/>
      <c r="D47" s="996"/>
      <c r="E47" s="943">
        <v>1771.340187644756</v>
      </c>
      <c r="F47" s="998">
        <v>1.9237125953278054</v>
      </c>
      <c r="G47" s="943">
        <v>2996.6512095407575</v>
      </c>
      <c r="H47" s="998">
        <v>3.0854187057038573</v>
      </c>
      <c r="I47" s="943">
        <v>1033.9824059349507</v>
      </c>
      <c r="J47" s="998">
        <v>0.97096369967021812</v>
      </c>
      <c r="K47" s="999">
        <v>5801.9738031204633</v>
      </c>
      <c r="L47" s="1000">
        <v>5.9800950007018807</v>
      </c>
    </row>
    <row r="48" spans="1:12" x14ac:dyDescent="0.25">
      <c r="A48" s="1001"/>
      <c r="B48" s="1001"/>
      <c r="C48" s="1002"/>
      <c r="D48" s="1001"/>
      <c r="E48" s="1003"/>
      <c r="F48" s="1004"/>
      <c r="G48" s="1003"/>
      <c r="H48" s="1004"/>
      <c r="I48" s="1005"/>
      <c r="J48" s="1004"/>
      <c r="K48" s="999">
        <v>0</v>
      </c>
      <c r="L48" s="1000">
        <v>0</v>
      </c>
    </row>
    <row r="49" spans="1:12" x14ac:dyDescent="0.25">
      <c r="A49" s="978" t="s">
        <v>744</v>
      </c>
      <c r="B49" s="511" t="s">
        <v>776</v>
      </c>
      <c r="C49" s="1006"/>
      <c r="D49" s="978"/>
      <c r="E49" s="981">
        <v>488.77084126984124</v>
      </c>
      <c r="F49" s="982">
        <v>0.53081538494870417</v>
      </c>
      <c r="G49" s="981">
        <v>30.341666666666661</v>
      </c>
      <c r="H49" s="982">
        <v>3.1240454543894507E-2</v>
      </c>
      <c r="I49" s="981">
        <v>6.7682539682539673</v>
      </c>
      <c r="J49" s="982">
        <v>6.9687447548510304E-3</v>
      </c>
      <c r="K49" s="981">
        <v>525.88076190476181</v>
      </c>
      <c r="L49" s="983">
        <v>0.56902458424744962</v>
      </c>
    </row>
    <row r="50" spans="1:12" x14ac:dyDescent="0.25">
      <c r="A50" s="957" t="s">
        <v>745</v>
      </c>
      <c r="B50" s="507" t="s">
        <v>777</v>
      </c>
      <c r="C50" s="1007"/>
      <c r="D50" s="957"/>
      <c r="E50" s="960">
        <v>187</v>
      </c>
      <c r="F50" s="961">
        <v>0.20308592208062329</v>
      </c>
      <c r="G50" s="960"/>
      <c r="H50" s="961"/>
      <c r="I50" s="1008"/>
      <c r="J50" s="961"/>
      <c r="K50" s="960">
        <v>187</v>
      </c>
      <c r="L50" s="963">
        <v>0.20308592208062329</v>
      </c>
    </row>
    <row r="51" spans="1:12" x14ac:dyDescent="0.25">
      <c r="A51" s="957" t="s">
        <v>746</v>
      </c>
      <c r="B51" s="507" t="s">
        <v>794</v>
      </c>
      <c r="C51" s="1007"/>
      <c r="D51" s="957"/>
      <c r="E51" s="960">
        <v>248.5</v>
      </c>
      <c r="F51" s="961">
        <v>0.26987621196275347</v>
      </c>
      <c r="G51" s="960"/>
      <c r="H51" s="961"/>
      <c r="I51" s="1008"/>
      <c r="J51" s="961"/>
      <c r="K51" s="960">
        <v>248.5</v>
      </c>
      <c r="L51" s="963">
        <v>0.26987621196275347</v>
      </c>
    </row>
    <row r="52" spans="1:12" x14ac:dyDescent="0.25">
      <c r="A52" s="957" t="s">
        <v>1844</v>
      </c>
      <c r="B52" s="507" t="s">
        <v>1851</v>
      </c>
      <c r="C52" s="1007"/>
      <c r="D52" s="957"/>
      <c r="E52" s="960">
        <v>5.9409999999999998</v>
      </c>
      <c r="F52" s="961">
        <v>6.4520506047111396E-3</v>
      </c>
      <c r="G52" s="960"/>
      <c r="H52" s="961"/>
      <c r="I52" s="1008"/>
      <c r="J52" s="961"/>
      <c r="K52" s="960">
        <v>5.9409999999999998</v>
      </c>
      <c r="L52" s="963">
        <v>6.4520506047111396E-3</v>
      </c>
    </row>
    <row r="53" spans="1:12" x14ac:dyDescent="0.25">
      <c r="A53" s="957" t="s">
        <v>1845</v>
      </c>
      <c r="B53" s="507" t="s">
        <v>1852</v>
      </c>
      <c r="C53" s="1007"/>
      <c r="D53" s="957"/>
      <c r="E53" s="960">
        <v>47.329841269841268</v>
      </c>
      <c r="F53" s="961">
        <v>5.1401200300616325E-2</v>
      </c>
      <c r="G53" s="1009">
        <v>30.341666666666661</v>
      </c>
      <c r="H53" s="961">
        <v>3.1240454543894507E-2</v>
      </c>
      <c r="I53" s="962">
        <v>6.7682539682539673</v>
      </c>
      <c r="J53" s="961">
        <v>6.9687447548510304E-3</v>
      </c>
      <c r="K53" s="960">
        <v>84.439761904761909</v>
      </c>
      <c r="L53" s="963">
        <v>8.9610399599361859E-2</v>
      </c>
    </row>
    <row r="54" spans="1:12" x14ac:dyDescent="0.25">
      <c r="A54" s="978" t="s">
        <v>1846</v>
      </c>
      <c r="B54" s="511" t="s">
        <v>795</v>
      </c>
      <c r="C54" s="1006"/>
      <c r="D54" s="978"/>
      <c r="E54" s="981">
        <v>644.66275259589997</v>
      </c>
      <c r="F54" s="982">
        <v>0.66375910195926813</v>
      </c>
      <c r="G54" s="981">
        <v>186.66477625794474</v>
      </c>
      <c r="H54" s="982">
        <v>0.19219420349242169</v>
      </c>
      <c r="I54" s="983"/>
      <c r="J54" s="982"/>
      <c r="K54" s="981">
        <v>831.32752885384468</v>
      </c>
      <c r="L54" s="983">
        <v>0.85595330545168979</v>
      </c>
    </row>
    <row r="55" spans="1:12" x14ac:dyDescent="0.25">
      <c r="A55" s="957" t="s">
        <v>747</v>
      </c>
      <c r="B55" s="507" t="s">
        <v>778</v>
      </c>
      <c r="C55" s="1007"/>
      <c r="D55" s="957"/>
      <c r="E55" s="960">
        <v>112.160922</v>
      </c>
      <c r="F55" s="961">
        <v>0.12180911372076401</v>
      </c>
      <c r="G55" s="960">
        <v>62.822977948000016</v>
      </c>
      <c r="H55" s="961">
        <v>6.4683934750779951E-2</v>
      </c>
      <c r="I55" s="1008"/>
      <c r="J55" s="961"/>
      <c r="K55" s="960">
        <v>174.98389994800002</v>
      </c>
      <c r="L55" s="963">
        <v>0.18649304847154397</v>
      </c>
    </row>
    <row r="56" spans="1:12" x14ac:dyDescent="0.25">
      <c r="A56" s="957" t="s">
        <v>748</v>
      </c>
      <c r="B56" s="507" t="s">
        <v>779</v>
      </c>
      <c r="C56" s="1007"/>
      <c r="D56" s="957"/>
      <c r="E56" s="960">
        <v>43.501830595899996</v>
      </c>
      <c r="F56" s="961">
        <v>4.7243900421194772E-2</v>
      </c>
      <c r="G56" s="960">
        <v>27.941798309944712</v>
      </c>
      <c r="H56" s="961">
        <v>2.8769496730892487E-2</v>
      </c>
      <c r="I56" s="1008"/>
      <c r="J56" s="961"/>
      <c r="K56" s="960">
        <v>71.443628905844704</v>
      </c>
      <c r="L56" s="963">
        <v>7.6013397152087256E-2</v>
      </c>
    </row>
    <row r="57" spans="1:12" x14ac:dyDescent="0.25">
      <c r="A57" s="957" t="s">
        <v>749</v>
      </c>
      <c r="B57" s="507" t="s">
        <v>780</v>
      </c>
      <c r="C57" s="1007"/>
      <c r="D57" s="957"/>
      <c r="E57" s="960">
        <v>0</v>
      </c>
      <c r="F57" s="961">
        <v>0</v>
      </c>
      <c r="G57" s="960">
        <v>0</v>
      </c>
      <c r="H57" s="961">
        <v>0</v>
      </c>
      <c r="I57" s="1008"/>
      <c r="J57" s="961"/>
      <c r="K57" s="960">
        <v>0</v>
      </c>
      <c r="L57" s="963">
        <v>0</v>
      </c>
    </row>
    <row r="58" spans="1:12" x14ac:dyDescent="0.25">
      <c r="A58" s="1010" t="s">
        <v>750</v>
      </c>
      <c r="B58" s="515" t="s">
        <v>781</v>
      </c>
      <c r="C58" s="1011"/>
      <c r="D58" s="1010"/>
      <c r="E58" s="1012">
        <v>489</v>
      </c>
      <c r="F58" s="1013">
        <v>0.53106425613596153</v>
      </c>
      <c r="G58" s="1012">
        <v>95.9</v>
      </c>
      <c r="H58" s="1013">
        <v>9.8740772010749253E-2</v>
      </c>
      <c r="I58" s="1014"/>
      <c r="J58" s="1013"/>
      <c r="K58" s="1015">
        <v>584.9</v>
      </c>
      <c r="L58" s="1014">
        <v>0.6298050281467108</v>
      </c>
    </row>
    <row r="59" spans="1:12" x14ac:dyDescent="0.25">
      <c r="A59" s="1016" t="s">
        <v>751</v>
      </c>
      <c r="B59" s="517" t="s">
        <v>782</v>
      </c>
      <c r="C59" s="1017"/>
      <c r="D59" s="1018"/>
      <c r="E59" s="1019">
        <v>489</v>
      </c>
      <c r="F59" s="1020">
        <v>0.53106425613596153</v>
      </c>
      <c r="G59" s="1019">
        <v>95.9</v>
      </c>
      <c r="H59" s="1020">
        <v>9.8740772010749253E-2</v>
      </c>
      <c r="I59" s="1021"/>
      <c r="J59" s="1020"/>
      <c r="K59" s="1022">
        <v>584.9</v>
      </c>
      <c r="L59" s="1021">
        <v>0.6298050281467108</v>
      </c>
    </row>
    <row r="60" spans="1:12" x14ac:dyDescent="0.25">
      <c r="A60" s="978" t="s">
        <v>752</v>
      </c>
      <c r="B60" s="518" t="s">
        <v>783</v>
      </c>
      <c r="C60" s="1023"/>
      <c r="D60" s="1024"/>
      <c r="E60" s="1025">
        <v>979.23219100000006</v>
      </c>
      <c r="F60" s="1026">
        <v>1.063466697541519</v>
      </c>
      <c r="G60" s="1025">
        <v>333.7</v>
      </c>
      <c r="H60" s="1026">
        <v>0.3435849386859961</v>
      </c>
      <c r="I60" s="1027"/>
      <c r="J60" s="1028"/>
      <c r="K60" s="1029">
        <v>1312.9321910000001</v>
      </c>
      <c r="L60" s="1030">
        <v>1.4070516362275152</v>
      </c>
    </row>
    <row r="61" spans="1:12" x14ac:dyDescent="0.25">
      <c r="A61" s="964" t="s">
        <v>753</v>
      </c>
      <c r="B61" s="508" t="s">
        <v>798</v>
      </c>
      <c r="C61" s="1031"/>
      <c r="D61" s="1032"/>
      <c r="E61" s="1009">
        <v>120</v>
      </c>
      <c r="F61" s="961">
        <v>0.13032251684318075</v>
      </c>
      <c r="G61" s="967"/>
      <c r="H61" s="1033"/>
      <c r="I61" s="1034"/>
      <c r="J61" s="966"/>
      <c r="K61" s="967">
        <v>120</v>
      </c>
      <c r="L61" s="1034">
        <v>0.13032251684318075</v>
      </c>
    </row>
    <row r="62" spans="1:12" x14ac:dyDescent="0.25">
      <c r="A62" s="964" t="s">
        <v>754</v>
      </c>
      <c r="B62" s="508" t="s">
        <v>800</v>
      </c>
      <c r="C62" s="1031"/>
      <c r="D62" s="1032"/>
      <c r="E62" s="1009">
        <v>151.919185</v>
      </c>
      <c r="F62" s="961">
        <v>0.16498742121637325</v>
      </c>
      <c r="G62" s="967"/>
      <c r="H62" s="966"/>
      <c r="I62" s="1034"/>
      <c r="J62" s="966"/>
      <c r="K62" s="967">
        <v>151.919185</v>
      </c>
      <c r="L62" s="1034">
        <v>0.16498742121637325</v>
      </c>
    </row>
    <row r="63" spans="1:12" x14ac:dyDescent="0.25">
      <c r="A63" s="964" t="s">
        <v>755</v>
      </c>
      <c r="B63" s="508" t="s">
        <v>796</v>
      </c>
      <c r="C63" s="1031"/>
      <c r="D63" s="1032"/>
      <c r="E63" s="1035">
        <v>198</v>
      </c>
      <c r="F63" s="961">
        <v>0.21503215279124821</v>
      </c>
      <c r="G63" s="967"/>
      <c r="H63" s="966"/>
      <c r="I63" s="1034"/>
      <c r="J63" s="966"/>
      <c r="K63" s="967">
        <v>198</v>
      </c>
      <c r="L63" s="1034">
        <v>0.21503215279124821</v>
      </c>
    </row>
    <row r="64" spans="1:12" x14ac:dyDescent="0.25">
      <c r="A64" s="964" t="s">
        <v>756</v>
      </c>
      <c r="B64" s="508" t="s">
        <v>797</v>
      </c>
      <c r="C64" s="1031"/>
      <c r="D64" s="1032"/>
      <c r="E64" s="1035">
        <v>458.867682</v>
      </c>
      <c r="F64" s="961">
        <v>0.4983399268019692</v>
      </c>
      <c r="G64" s="967">
        <v>300</v>
      </c>
      <c r="H64" s="966">
        <v>0.30888666948096744</v>
      </c>
      <c r="I64" s="1034"/>
      <c r="J64" s="966"/>
      <c r="K64" s="967">
        <v>758.86768200000006</v>
      </c>
      <c r="L64" s="1034">
        <v>0.80722659628293658</v>
      </c>
    </row>
    <row r="65" spans="1:12" x14ac:dyDescent="0.25">
      <c r="A65" s="1010" t="s">
        <v>1847</v>
      </c>
      <c r="B65" s="515" t="s">
        <v>799</v>
      </c>
      <c r="C65" s="1011"/>
      <c r="D65" s="1036"/>
      <c r="E65" s="1037">
        <v>50.445323999999999</v>
      </c>
      <c r="F65" s="988">
        <v>5.4784679888747578E-2</v>
      </c>
      <c r="G65" s="1012">
        <v>33.700000000000003</v>
      </c>
      <c r="H65" s="1013"/>
      <c r="I65" s="1014"/>
      <c r="J65" s="1013"/>
      <c r="K65" s="1012">
        <v>84.145324000000002</v>
      </c>
      <c r="L65" s="1014">
        <v>5.4784679888747578E-2</v>
      </c>
    </row>
    <row r="66" spans="1:12" x14ac:dyDescent="0.25">
      <c r="A66" s="1016" t="s">
        <v>757</v>
      </c>
      <c r="B66" s="516" t="s">
        <v>784</v>
      </c>
      <c r="C66" s="1038"/>
      <c r="D66" s="1016"/>
      <c r="E66" s="1025">
        <v>4786.2669725104979</v>
      </c>
      <c r="F66" s="998">
        <v>5.1616281495226728</v>
      </c>
      <c r="G66" s="1025">
        <v>4031.6376524653688</v>
      </c>
      <c r="H66" s="998">
        <v>4.1510637567469795</v>
      </c>
      <c r="I66" s="1025">
        <v>1040.7506599032047</v>
      </c>
      <c r="J66" s="998">
        <v>0.9779324444250691</v>
      </c>
      <c r="K66" s="1029">
        <v>9858.6552848790707</v>
      </c>
      <c r="L66" s="1030">
        <v>10.290624350694721</v>
      </c>
    </row>
    <row r="67" spans="1:12" x14ac:dyDescent="0.25">
      <c r="A67" s="1153" t="s">
        <v>1848</v>
      </c>
      <c r="B67" s="1153"/>
      <c r="C67" s="1153"/>
      <c r="D67" s="1153"/>
      <c r="E67" s="1153"/>
      <c r="F67" s="1153"/>
      <c r="G67" s="1153"/>
      <c r="H67" s="1153"/>
      <c r="I67" s="1153"/>
      <c r="J67" s="1153"/>
      <c r="K67" s="1153"/>
      <c r="L67" s="1039"/>
    </row>
    <row r="68" spans="1:12" x14ac:dyDescent="0.25">
      <c r="A68" s="14" t="s">
        <v>1853</v>
      </c>
    </row>
  </sheetData>
  <mergeCells count="6">
    <mergeCell ref="A3:J3"/>
    <mergeCell ref="A67:K67"/>
    <mergeCell ref="E5:F5"/>
    <mergeCell ref="G5:H5"/>
    <mergeCell ref="I5:J5"/>
    <mergeCell ref="K5:L5"/>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M86"/>
  <sheetViews>
    <sheetView showGridLines="0" zoomScale="80" zoomScaleNormal="80" workbookViewId="0"/>
  </sheetViews>
  <sheetFormatPr defaultColWidth="9.140625" defaultRowHeight="13.5" x14ac:dyDescent="0.25"/>
  <cols>
    <col min="1" max="1" width="5" style="14" customWidth="1"/>
    <col min="2" max="2" width="3.5703125" style="14" customWidth="1"/>
    <col min="3" max="3" width="49" style="14" customWidth="1"/>
    <col min="4" max="5" width="9.140625" style="14"/>
    <col min="6" max="6" width="8.85546875" style="14" customWidth="1"/>
    <col min="7" max="7" width="8.140625" style="14" customWidth="1"/>
    <col min="8" max="16384" width="9.140625" style="14"/>
  </cols>
  <sheetData>
    <row r="3" spans="2:13" x14ac:dyDescent="0.25">
      <c r="B3" s="1157" t="s">
        <v>1386</v>
      </c>
      <c r="C3" s="1157"/>
      <c r="D3" s="1157"/>
      <c r="E3" s="1157"/>
      <c r="F3" s="437"/>
      <c r="G3" s="437"/>
      <c r="H3" s="437"/>
    </row>
    <row r="4" spans="2:13" ht="14.25" thickBot="1" x14ac:dyDescent="0.3">
      <c r="B4" s="10"/>
      <c r="C4" s="16"/>
      <c r="D4" s="259">
        <v>2020</v>
      </c>
      <c r="E4" s="259">
        <v>2021</v>
      </c>
      <c r="F4" s="259">
        <v>2022</v>
      </c>
      <c r="G4" s="259">
        <v>2023</v>
      </c>
      <c r="H4" s="259">
        <v>2024</v>
      </c>
      <c r="I4" s="259">
        <v>2025</v>
      </c>
    </row>
    <row r="5" spans="2:13" ht="14.1" customHeight="1" x14ac:dyDescent="0.25">
      <c r="B5" s="14">
        <v>1</v>
      </c>
      <c r="C5" s="519" t="s">
        <v>635</v>
      </c>
      <c r="D5" s="808">
        <v>-997.3</v>
      </c>
      <c r="E5" s="809">
        <v>-1266.348</v>
      </c>
      <c r="F5" s="810">
        <v>-287.8</v>
      </c>
      <c r="G5" s="754" t="s">
        <v>7</v>
      </c>
      <c r="H5" s="754" t="s">
        <v>7</v>
      </c>
      <c r="I5" s="754" t="s">
        <v>7</v>
      </c>
    </row>
    <row r="6" spans="2:13" x14ac:dyDescent="0.25">
      <c r="B6" s="14">
        <v>2</v>
      </c>
      <c r="C6" s="519" t="s">
        <v>1379</v>
      </c>
      <c r="D6" s="809">
        <v>-59.34</v>
      </c>
      <c r="E6" s="810">
        <v>-17.827234009999998</v>
      </c>
      <c r="F6" s="810" t="s">
        <v>7</v>
      </c>
      <c r="G6" s="754" t="s">
        <v>7</v>
      </c>
      <c r="H6" s="754" t="s">
        <v>7</v>
      </c>
      <c r="I6" s="754" t="s">
        <v>7</v>
      </c>
    </row>
    <row r="7" spans="2:13" x14ac:dyDescent="0.25">
      <c r="B7" s="14">
        <v>3</v>
      </c>
      <c r="C7" s="519" t="s">
        <v>636</v>
      </c>
      <c r="D7" s="810">
        <v>-6</v>
      </c>
      <c r="E7" s="809">
        <v>-120.095</v>
      </c>
      <c r="F7" s="810">
        <v>-115</v>
      </c>
      <c r="G7" s="754" t="s">
        <v>7</v>
      </c>
      <c r="H7" s="754" t="s">
        <v>7</v>
      </c>
      <c r="I7" s="754" t="s">
        <v>7</v>
      </c>
    </row>
    <row r="8" spans="2:13" ht="16.350000000000001" customHeight="1" x14ac:dyDescent="0.25">
      <c r="B8" s="14">
        <v>4</v>
      </c>
      <c r="C8" s="519" t="s">
        <v>637</v>
      </c>
      <c r="D8" s="810" t="s">
        <v>7</v>
      </c>
      <c r="E8" s="809">
        <v>-7.76</v>
      </c>
      <c r="F8" s="810" t="s">
        <v>7</v>
      </c>
      <c r="G8" s="754" t="s">
        <v>7</v>
      </c>
      <c r="H8" s="754" t="s">
        <v>7</v>
      </c>
      <c r="I8" s="754" t="s">
        <v>7</v>
      </c>
    </row>
    <row r="9" spans="2:13" ht="14.45" customHeight="1" x14ac:dyDescent="0.25">
      <c r="B9" s="14">
        <v>5</v>
      </c>
      <c r="C9" s="520" t="s">
        <v>638</v>
      </c>
      <c r="D9" s="810">
        <v>-40</v>
      </c>
      <c r="E9" s="809">
        <v>-94.022000000000006</v>
      </c>
      <c r="F9" s="810">
        <v>-50.6</v>
      </c>
      <c r="G9" s="754" t="s">
        <v>7</v>
      </c>
      <c r="H9" s="754" t="s">
        <v>7</v>
      </c>
      <c r="I9" s="754" t="s">
        <v>7</v>
      </c>
    </row>
    <row r="10" spans="2:13" x14ac:dyDescent="0.25">
      <c r="B10" s="14">
        <v>6</v>
      </c>
      <c r="C10" s="521" t="s">
        <v>639</v>
      </c>
      <c r="D10" s="809">
        <v>-49</v>
      </c>
      <c r="E10" s="809" t="s">
        <v>7</v>
      </c>
      <c r="F10" s="810" t="s">
        <v>7</v>
      </c>
      <c r="G10" s="754" t="s">
        <v>7</v>
      </c>
      <c r="H10" s="754" t="s">
        <v>7</v>
      </c>
      <c r="I10" s="754" t="s">
        <v>7</v>
      </c>
    </row>
    <row r="11" spans="2:13" x14ac:dyDescent="0.25">
      <c r="B11" s="14">
        <v>7</v>
      </c>
      <c r="C11" s="274" t="s">
        <v>640</v>
      </c>
      <c r="D11" s="809">
        <v>-15</v>
      </c>
      <c r="E11" s="810">
        <v>-65.604303459999997</v>
      </c>
      <c r="F11" s="810">
        <v>-12</v>
      </c>
      <c r="G11" s="754" t="s">
        <v>7</v>
      </c>
      <c r="H11" s="754" t="s">
        <v>7</v>
      </c>
      <c r="I11" s="754" t="s">
        <v>7</v>
      </c>
    </row>
    <row r="12" spans="2:13" x14ac:dyDescent="0.25">
      <c r="B12" s="14">
        <v>8</v>
      </c>
      <c r="C12" s="274" t="s">
        <v>641</v>
      </c>
      <c r="D12" s="809">
        <v>-13</v>
      </c>
      <c r="E12" s="809">
        <v>-48.895000000000003</v>
      </c>
      <c r="F12" s="810">
        <v>-7.6000000000000014</v>
      </c>
      <c r="G12" s="754" t="s">
        <v>7</v>
      </c>
      <c r="H12" s="754" t="s">
        <v>7</v>
      </c>
      <c r="I12" s="754" t="s">
        <v>7</v>
      </c>
      <c r="M12" s="54"/>
    </row>
    <row r="13" spans="2:13" x14ac:dyDescent="0.25">
      <c r="B13" s="14">
        <v>9</v>
      </c>
      <c r="C13" s="274" t="s">
        <v>642</v>
      </c>
      <c r="D13" s="809">
        <v>-32</v>
      </c>
      <c r="E13" s="809">
        <v>-40.363</v>
      </c>
      <c r="F13" s="810" t="s">
        <v>7</v>
      </c>
      <c r="G13" s="754" t="s">
        <v>7</v>
      </c>
      <c r="H13" s="754" t="s">
        <v>7</v>
      </c>
      <c r="I13" s="754" t="s">
        <v>7</v>
      </c>
    </row>
    <row r="14" spans="2:13" x14ac:dyDescent="0.25">
      <c r="B14" s="14">
        <v>10</v>
      </c>
      <c r="C14" s="522" t="s">
        <v>1380</v>
      </c>
      <c r="D14" s="809" t="s">
        <v>7</v>
      </c>
      <c r="E14" s="809">
        <v>-75.5</v>
      </c>
      <c r="F14" s="810" t="s">
        <v>7</v>
      </c>
      <c r="G14" s="754" t="s">
        <v>7</v>
      </c>
      <c r="H14" s="754" t="s">
        <v>7</v>
      </c>
      <c r="I14" s="754" t="s">
        <v>7</v>
      </c>
    </row>
    <row r="15" spans="2:13" x14ac:dyDescent="0.25">
      <c r="B15" s="14">
        <v>11</v>
      </c>
      <c r="C15" s="3" t="s">
        <v>1381</v>
      </c>
      <c r="D15" s="809"/>
      <c r="E15" s="809">
        <v>-8.25</v>
      </c>
      <c r="F15" s="810"/>
      <c r="G15" s="754" t="s">
        <v>7</v>
      </c>
      <c r="H15" s="754" t="s">
        <v>7</v>
      </c>
      <c r="I15" s="754" t="s">
        <v>7</v>
      </c>
    </row>
    <row r="16" spans="2:13" x14ac:dyDescent="0.25">
      <c r="B16" s="14">
        <v>12</v>
      </c>
      <c r="C16" s="3" t="s">
        <v>736</v>
      </c>
      <c r="D16" s="809">
        <v>-106</v>
      </c>
      <c r="E16" s="809">
        <v>-211.031751946323</v>
      </c>
      <c r="F16" s="810">
        <v>-60.966464609258097</v>
      </c>
      <c r="G16" s="754" t="s">
        <v>7</v>
      </c>
      <c r="H16" s="754" t="s">
        <v>7</v>
      </c>
      <c r="I16" s="754" t="s">
        <v>7</v>
      </c>
    </row>
    <row r="17" spans="2:9" x14ac:dyDescent="0.25">
      <c r="B17" s="14">
        <v>13</v>
      </c>
      <c r="C17" s="3" t="s">
        <v>737</v>
      </c>
      <c r="D17" s="809">
        <v>-133</v>
      </c>
      <c r="E17" s="810">
        <v>-35.412265561595298</v>
      </c>
      <c r="F17" s="810">
        <v>-10.830944384516</v>
      </c>
      <c r="G17" s="754" t="s">
        <v>7</v>
      </c>
      <c r="H17" s="754" t="s">
        <v>7</v>
      </c>
      <c r="I17" s="754" t="s">
        <v>7</v>
      </c>
    </row>
    <row r="18" spans="2:9" x14ac:dyDescent="0.25">
      <c r="B18" s="14">
        <v>14</v>
      </c>
      <c r="C18" s="3" t="s">
        <v>643</v>
      </c>
      <c r="D18" s="809">
        <v>-57</v>
      </c>
      <c r="E18" s="810" t="s">
        <v>7</v>
      </c>
      <c r="F18" s="810" t="s">
        <v>7</v>
      </c>
      <c r="G18" s="754" t="s">
        <v>7</v>
      </c>
      <c r="H18" s="754" t="s">
        <v>7</v>
      </c>
      <c r="I18" s="754" t="s">
        <v>7</v>
      </c>
    </row>
    <row r="19" spans="2:9" x14ac:dyDescent="0.25">
      <c r="B19" s="14">
        <v>15</v>
      </c>
      <c r="C19" s="3" t="s">
        <v>644</v>
      </c>
      <c r="D19" s="809">
        <v>-28</v>
      </c>
      <c r="E19" s="810" t="s">
        <v>7</v>
      </c>
      <c r="F19" s="810" t="s">
        <v>7</v>
      </c>
      <c r="G19" s="754" t="s">
        <v>7</v>
      </c>
      <c r="H19" s="754" t="s">
        <v>7</v>
      </c>
      <c r="I19" s="754" t="s">
        <v>7</v>
      </c>
    </row>
    <row r="20" spans="2:9" x14ac:dyDescent="0.25">
      <c r="B20" s="14">
        <v>16</v>
      </c>
      <c r="C20" s="3" t="s">
        <v>645</v>
      </c>
      <c r="D20" s="810">
        <v>-4.832613626253969</v>
      </c>
      <c r="E20" s="809">
        <v>-6.6836545628395072</v>
      </c>
      <c r="F20" s="810">
        <v>-1.6919969411764708</v>
      </c>
      <c r="G20" s="754" t="s">
        <v>7</v>
      </c>
      <c r="H20" s="754" t="s">
        <v>7</v>
      </c>
      <c r="I20" s="754" t="s">
        <v>7</v>
      </c>
    </row>
    <row r="21" spans="2:9" x14ac:dyDescent="0.25">
      <c r="B21" s="14">
        <v>17</v>
      </c>
      <c r="C21" s="3" t="s">
        <v>646</v>
      </c>
      <c r="D21" s="809" t="s">
        <v>7</v>
      </c>
      <c r="E21" s="809">
        <v>-10.3</v>
      </c>
      <c r="F21" s="810" t="s">
        <v>7</v>
      </c>
      <c r="G21" s="754" t="s">
        <v>7</v>
      </c>
      <c r="H21" s="754" t="s">
        <v>7</v>
      </c>
      <c r="I21" s="754" t="s">
        <v>7</v>
      </c>
    </row>
    <row r="22" spans="2:9" x14ac:dyDescent="0.25">
      <c r="B22" s="14">
        <v>18</v>
      </c>
      <c r="C22" s="3" t="s">
        <v>647</v>
      </c>
      <c r="D22" s="809">
        <v>-13</v>
      </c>
      <c r="E22" s="810">
        <v>-53.579000000000001</v>
      </c>
      <c r="F22" s="810">
        <v>-5</v>
      </c>
      <c r="G22" s="754" t="s">
        <v>7</v>
      </c>
      <c r="H22" s="754" t="s">
        <v>7</v>
      </c>
      <c r="I22" s="754" t="s">
        <v>7</v>
      </c>
    </row>
    <row r="23" spans="2:9" x14ac:dyDescent="0.25">
      <c r="B23" s="14">
        <v>19</v>
      </c>
      <c r="C23" s="3" t="s">
        <v>687</v>
      </c>
      <c r="D23" s="809">
        <v>-138</v>
      </c>
      <c r="E23" s="810" t="s">
        <v>7</v>
      </c>
      <c r="F23" s="810" t="s">
        <v>7</v>
      </c>
      <c r="G23" s="754" t="s">
        <v>7</v>
      </c>
      <c r="H23" s="754" t="s">
        <v>7</v>
      </c>
      <c r="I23" s="754" t="s">
        <v>7</v>
      </c>
    </row>
    <row r="24" spans="2:9" x14ac:dyDescent="0.25">
      <c r="B24" s="14">
        <v>20</v>
      </c>
      <c r="C24" s="3" t="s">
        <v>648</v>
      </c>
      <c r="D24" s="809">
        <v>-39</v>
      </c>
      <c r="E24" s="809">
        <v>-25.219000000000001</v>
      </c>
      <c r="F24" s="810" t="s">
        <v>7</v>
      </c>
      <c r="G24" s="754" t="s">
        <v>7</v>
      </c>
      <c r="H24" s="754" t="s">
        <v>7</v>
      </c>
      <c r="I24" s="754" t="s">
        <v>7</v>
      </c>
    </row>
    <row r="25" spans="2:9" x14ac:dyDescent="0.25">
      <c r="B25" s="14">
        <v>21</v>
      </c>
      <c r="C25" s="11" t="s">
        <v>649</v>
      </c>
      <c r="D25" s="809">
        <v>-124</v>
      </c>
      <c r="E25" s="809">
        <v>-332.48200000000003</v>
      </c>
      <c r="F25" s="810">
        <v>-74.8</v>
      </c>
      <c r="G25" s="754" t="s">
        <v>7</v>
      </c>
      <c r="H25" s="754" t="s">
        <v>7</v>
      </c>
      <c r="I25" s="754" t="s">
        <v>7</v>
      </c>
    </row>
    <row r="26" spans="2:9" x14ac:dyDescent="0.25">
      <c r="B26" s="14">
        <v>22</v>
      </c>
      <c r="C26" s="3" t="s">
        <v>650</v>
      </c>
      <c r="D26" s="809">
        <v>0</v>
      </c>
      <c r="E26" s="809">
        <v>-161.702</v>
      </c>
      <c r="F26" s="810">
        <v>-182.21</v>
      </c>
      <c r="G26" s="754" t="s">
        <v>7</v>
      </c>
      <c r="H26" s="754" t="s">
        <v>7</v>
      </c>
      <c r="I26" s="754" t="s">
        <v>7</v>
      </c>
    </row>
    <row r="27" spans="2:9" x14ac:dyDescent="0.25">
      <c r="B27" s="14">
        <v>23</v>
      </c>
      <c r="C27" s="11" t="s">
        <v>651</v>
      </c>
      <c r="D27" s="809">
        <v>-63</v>
      </c>
      <c r="E27" s="809">
        <v>-260.56200000000001</v>
      </c>
      <c r="F27" s="810" t="s">
        <v>7</v>
      </c>
      <c r="G27" s="754" t="s">
        <v>7</v>
      </c>
      <c r="H27" s="754" t="s">
        <v>7</v>
      </c>
      <c r="I27" s="754" t="s">
        <v>7</v>
      </c>
    </row>
    <row r="28" spans="2:9" x14ac:dyDescent="0.25">
      <c r="B28" s="14">
        <v>24</v>
      </c>
      <c r="C28" s="11" t="s">
        <v>652</v>
      </c>
      <c r="D28" s="809">
        <v>-33</v>
      </c>
      <c r="E28" s="810">
        <v>-15.131</v>
      </c>
      <c r="F28" s="810">
        <v>-64.5</v>
      </c>
      <c r="G28" s="754" t="s">
        <v>7</v>
      </c>
      <c r="H28" s="754" t="s">
        <v>7</v>
      </c>
      <c r="I28" s="754" t="s">
        <v>7</v>
      </c>
    </row>
    <row r="29" spans="2:9" x14ac:dyDescent="0.25">
      <c r="B29" s="14">
        <v>25</v>
      </c>
      <c r="C29" s="11" t="s">
        <v>653</v>
      </c>
      <c r="D29" s="809">
        <v>-64</v>
      </c>
      <c r="E29" s="810">
        <v>-9.2729999999999997</v>
      </c>
      <c r="F29" s="810" t="s">
        <v>7</v>
      </c>
      <c r="G29" s="754" t="s">
        <v>7</v>
      </c>
      <c r="H29" s="754" t="s">
        <v>7</v>
      </c>
      <c r="I29" s="754" t="s">
        <v>7</v>
      </c>
    </row>
    <row r="30" spans="2:9" x14ac:dyDescent="0.25">
      <c r="B30" s="14">
        <v>26</v>
      </c>
      <c r="C30" s="11" t="s">
        <v>654</v>
      </c>
      <c r="D30" s="809">
        <v>-22</v>
      </c>
      <c r="E30" s="809">
        <v>-17</v>
      </c>
      <c r="F30" s="810" t="s">
        <v>7</v>
      </c>
      <c r="G30" s="754" t="s">
        <v>7</v>
      </c>
      <c r="H30" s="754" t="s">
        <v>7</v>
      </c>
      <c r="I30" s="754" t="s">
        <v>7</v>
      </c>
    </row>
    <row r="31" spans="2:9" x14ac:dyDescent="0.25">
      <c r="B31" s="14">
        <v>27</v>
      </c>
      <c r="C31" s="11" t="s">
        <v>655</v>
      </c>
      <c r="D31" s="809">
        <v>-16</v>
      </c>
      <c r="E31" s="809">
        <v>-75.87299999999999</v>
      </c>
      <c r="F31" s="810" t="s">
        <v>7</v>
      </c>
      <c r="G31" s="754" t="s">
        <v>7</v>
      </c>
      <c r="H31" s="754" t="s">
        <v>7</v>
      </c>
      <c r="I31" s="754" t="s">
        <v>7</v>
      </c>
    </row>
    <row r="32" spans="2:9" x14ac:dyDescent="0.25">
      <c r="B32" s="14">
        <v>28</v>
      </c>
      <c r="C32" s="3" t="s">
        <v>656</v>
      </c>
      <c r="D32" s="809">
        <v>-24</v>
      </c>
      <c r="E32" s="810">
        <v>-111.85899999999998</v>
      </c>
      <c r="F32" s="810">
        <v>-21.700000000000003</v>
      </c>
      <c r="G32" s="754" t="s">
        <v>7</v>
      </c>
      <c r="H32" s="754" t="s">
        <v>7</v>
      </c>
      <c r="I32" s="754" t="s">
        <v>7</v>
      </c>
    </row>
    <row r="33" spans="2:9" x14ac:dyDescent="0.25">
      <c r="B33" s="14">
        <v>29</v>
      </c>
      <c r="C33" s="3" t="s">
        <v>657</v>
      </c>
      <c r="D33" s="809">
        <v>-50</v>
      </c>
      <c r="E33" s="810" t="s">
        <v>7</v>
      </c>
      <c r="F33" s="810" t="s">
        <v>7</v>
      </c>
      <c r="G33" s="754" t="s">
        <v>7</v>
      </c>
      <c r="H33" s="754" t="s">
        <v>7</v>
      </c>
      <c r="I33" s="754" t="s">
        <v>7</v>
      </c>
    </row>
    <row r="34" spans="2:9" x14ac:dyDescent="0.25">
      <c r="B34" s="14">
        <v>30</v>
      </c>
      <c r="C34" s="3" t="s">
        <v>658</v>
      </c>
      <c r="D34" s="809">
        <v>-13</v>
      </c>
      <c r="E34" s="809" t="s">
        <v>7</v>
      </c>
      <c r="F34" s="810" t="s">
        <v>7</v>
      </c>
      <c r="G34" s="754" t="s">
        <v>7</v>
      </c>
      <c r="H34" s="754" t="s">
        <v>7</v>
      </c>
      <c r="I34" s="754" t="s">
        <v>7</v>
      </c>
    </row>
    <row r="35" spans="2:9" x14ac:dyDescent="0.25">
      <c r="B35" s="14">
        <v>31</v>
      </c>
      <c r="C35" s="3" t="s">
        <v>1382</v>
      </c>
      <c r="D35" s="810" t="s">
        <v>7</v>
      </c>
      <c r="E35" s="809">
        <v>-27.798999999999999</v>
      </c>
      <c r="F35" s="810" t="s">
        <v>7</v>
      </c>
      <c r="G35" s="754" t="s">
        <v>7</v>
      </c>
      <c r="H35" s="754" t="s">
        <v>7</v>
      </c>
      <c r="I35" s="754" t="s">
        <v>7</v>
      </c>
    </row>
    <row r="36" spans="2:9" x14ac:dyDescent="0.25">
      <c r="B36" s="14">
        <v>32</v>
      </c>
      <c r="C36" s="3" t="s">
        <v>1383</v>
      </c>
      <c r="D36" s="809" t="s">
        <v>7</v>
      </c>
      <c r="E36" s="810">
        <v>-216.46699999999998</v>
      </c>
      <c r="F36" s="810">
        <v>-130.28300000000002</v>
      </c>
      <c r="G36" s="754" t="s">
        <v>7</v>
      </c>
      <c r="H36" s="754" t="s">
        <v>7</v>
      </c>
      <c r="I36" s="754" t="s">
        <v>7</v>
      </c>
    </row>
    <row r="37" spans="2:9" x14ac:dyDescent="0.25">
      <c r="B37" s="14">
        <v>33</v>
      </c>
      <c r="C37" s="757" t="s">
        <v>1384</v>
      </c>
      <c r="D37" s="810">
        <v>-24.978999999999999</v>
      </c>
      <c r="E37" s="810">
        <v>-22.553000000000001</v>
      </c>
      <c r="F37" s="810" t="s">
        <v>7</v>
      </c>
      <c r="G37" s="754" t="s">
        <v>7</v>
      </c>
      <c r="H37" s="754" t="s">
        <v>7</v>
      </c>
      <c r="I37" s="754" t="s">
        <v>7</v>
      </c>
    </row>
    <row r="38" spans="2:9" x14ac:dyDescent="0.25">
      <c r="B38" s="14">
        <v>34</v>
      </c>
      <c r="C38" s="757" t="s">
        <v>659</v>
      </c>
      <c r="D38" s="810">
        <v>-18.100608999999999</v>
      </c>
      <c r="E38" s="810">
        <v>-47.513000000000005</v>
      </c>
      <c r="F38" s="810">
        <v>-9</v>
      </c>
      <c r="G38" s="754" t="s">
        <v>7</v>
      </c>
      <c r="H38" s="754" t="s">
        <v>7</v>
      </c>
      <c r="I38" s="754" t="s">
        <v>7</v>
      </c>
    </row>
    <row r="39" spans="2:9" x14ac:dyDescent="0.25">
      <c r="B39" s="14">
        <v>35</v>
      </c>
      <c r="C39" s="757" t="s">
        <v>660</v>
      </c>
      <c r="D39" s="810">
        <v>413.26100000000002</v>
      </c>
      <c r="E39" s="810">
        <v>388.38</v>
      </c>
      <c r="F39" s="810" t="s">
        <v>7</v>
      </c>
      <c r="G39" s="754" t="s">
        <v>7</v>
      </c>
      <c r="H39" s="754" t="s">
        <v>7</v>
      </c>
      <c r="I39" s="754" t="s">
        <v>7</v>
      </c>
    </row>
    <row r="40" spans="2:9" x14ac:dyDescent="0.25">
      <c r="B40" s="14">
        <v>36</v>
      </c>
      <c r="C40" s="757" t="s">
        <v>1385</v>
      </c>
      <c r="D40" s="810" t="s">
        <v>7</v>
      </c>
      <c r="E40" s="810">
        <v>-527.25</v>
      </c>
      <c r="F40" s="810" t="s">
        <v>7</v>
      </c>
      <c r="G40" s="754" t="s">
        <v>7</v>
      </c>
      <c r="H40" s="754" t="s">
        <v>7</v>
      </c>
      <c r="I40" s="754" t="s">
        <v>7</v>
      </c>
    </row>
    <row r="41" spans="2:9" x14ac:dyDescent="0.25">
      <c r="B41" s="14">
        <v>37</v>
      </c>
      <c r="C41" s="757" t="s">
        <v>661</v>
      </c>
      <c r="D41" s="810">
        <v>71</v>
      </c>
      <c r="E41" s="810">
        <v>130</v>
      </c>
      <c r="F41" s="810" t="s">
        <v>7</v>
      </c>
      <c r="G41" s="754" t="s">
        <v>7</v>
      </c>
      <c r="H41" s="754" t="s">
        <v>7</v>
      </c>
      <c r="I41" s="754" t="s">
        <v>7</v>
      </c>
    </row>
    <row r="42" spans="2:9" ht="14.25" thickBot="1" x14ac:dyDescent="0.3">
      <c r="C42" s="324" t="s">
        <v>662</v>
      </c>
      <c r="D42" s="811">
        <v>-1698.2912226262538</v>
      </c>
      <c r="E42" s="811">
        <v>-3393.9742095407573</v>
      </c>
      <c r="F42" s="811">
        <v>-1033.9824059349507</v>
      </c>
      <c r="G42" s="411">
        <v>0</v>
      </c>
      <c r="H42" s="411">
        <v>0</v>
      </c>
      <c r="I42" s="413">
        <v>0</v>
      </c>
    </row>
    <row r="43" spans="2:9" x14ac:dyDescent="0.25">
      <c r="I43" s="807" t="s">
        <v>8</v>
      </c>
    </row>
    <row r="46" spans="2:9" x14ac:dyDescent="0.25">
      <c r="B46" s="750" t="s">
        <v>1387</v>
      </c>
      <c r="C46" s="750"/>
      <c r="D46" s="750"/>
      <c r="E46" s="750"/>
    </row>
    <row r="47" spans="2:9" ht="14.25" thickBot="1" x14ac:dyDescent="0.3">
      <c r="B47" s="10"/>
      <c r="C47" s="16"/>
      <c r="D47" s="259">
        <v>2020</v>
      </c>
      <c r="E47" s="259">
        <v>2021</v>
      </c>
      <c r="F47" s="259">
        <v>2022</v>
      </c>
      <c r="G47" s="259">
        <v>2023</v>
      </c>
      <c r="H47" s="259">
        <v>2024</v>
      </c>
      <c r="I47" s="259">
        <v>2025</v>
      </c>
    </row>
    <row r="48" spans="2:9" x14ac:dyDescent="0.25">
      <c r="B48" s="14">
        <v>1</v>
      </c>
      <c r="C48" s="519" t="s">
        <v>758</v>
      </c>
      <c r="D48" s="808">
        <f>D5</f>
        <v>-997.3</v>
      </c>
      <c r="E48" s="809">
        <f t="shared" ref="E48:F48" si="0">E5</f>
        <v>-1266.348</v>
      </c>
      <c r="F48" s="810">
        <f t="shared" si="0"/>
        <v>-287.8</v>
      </c>
      <c r="G48" s="754" t="s">
        <v>7</v>
      </c>
      <c r="H48" s="754" t="s">
        <v>7</v>
      </c>
      <c r="I48" s="754" t="s">
        <v>7</v>
      </c>
    </row>
    <row r="49" spans="2:9" x14ac:dyDescent="0.25">
      <c r="B49" s="14">
        <v>2</v>
      </c>
      <c r="C49" s="519" t="s">
        <v>1388</v>
      </c>
      <c r="D49" s="809">
        <f t="shared" ref="D49:F49" si="1">D6</f>
        <v>-59.34</v>
      </c>
      <c r="E49" s="810">
        <f t="shared" si="1"/>
        <v>-17.827234009999998</v>
      </c>
      <c r="F49" s="810" t="str">
        <f t="shared" si="1"/>
        <v>-</v>
      </c>
      <c r="G49" s="754" t="s">
        <v>7</v>
      </c>
      <c r="H49" s="754" t="s">
        <v>7</v>
      </c>
      <c r="I49" s="754" t="s">
        <v>7</v>
      </c>
    </row>
    <row r="50" spans="2:9" x14ac:dyDescent="0.25">
      <c r="B50" s="14">
        <v>3</v>
      </c>
      <c r="C50" s="519" t="s">
        <v>759</v>
      </c>
      <c r="D50" s="810">
        <f t="shared" ref="D50:F50" si="2">D7</f>
        <v>-6</v>
      </c>
      <c r="E50" s="809">
        <f t="shared" si="2"/>
        <v>-120.095</v>
      </c>
      <c r="F50" s="810">
        <f t="shared" si="2"/>
        <v>-115</v>
      </c>
      <c r="G50" s="754" t="s">
        <v>7</v>
      </c>
      <c r="H50" s="754" t="s">
        <v>7</v>
      </c>
      <c r="I50" s="754" t="s">
        <v>7</v>
      </c>
    </row>
    <row r="51" spans="2:9" x14ac:dyDescent="0.25">
      <c r="B51" s="14">
        <v>4</v>
      </c>
      <c r="C51" s="519" t="s">
        <v>760</v>
      </c>
      <c r="D51" s="810" t="str">
        <f t="shared" ref="D51:F51" si="3">D8</f>
        <v>-</v>
      </c>
      <c r="E51" s="809">
        <f t="shared" si="3"/>
        <v>-7.76</v>
      </c>
      <c r="F51" s="810" t="str">
        <f t="shared" si="3"/>
        <v>-</v>
      </c>
      <c r="G51" s="754" t="s">
        <v>7</v>
      </c>
      <c r="H51" s="754" t="s">
        <v>7</v>
      </c>
      <c r="I51" s="754" t="s">
        <v>7</v>
      </c>
    </row>
    <row r="52" spans="2:9" x14ac:dyDescent="0.25">
      <c r="B52" s="14">
        <v>5</v>
      </c>
      <c r="C52" s="520" t="s">
        <v>688</v>
      </c>
      <c r="D52" s="810">
        <f t="shared" ref="D52:F52" si="4">D9</f>
        <v>-40</v>
      </c>
      <c r="E52" s="809">
        <f t="shared" si="4"/>
        <v>-94.022000000000006</v>
      </c>
      <c r="F52" s="810">
        <f t="shared" si="4"/>
        <v>-50.6</v>
      </c>
      <c r="G52" s="754" t="s">
        <v>7</v>
      </c>
      <c r="H52" s="754" t="s">
        <v>7</v>
      </c>
      <c r="I52" s="754" t="s">
        <v>7</v>
      </c>
    </row>
    <row r="53" spans="2:9" x14ac:dyDescent="0.25">
      <c r="B53" s="14">
        <v>6</v>
      </c>
      <c r="C53" s="764" t="s">
        <v>761</v>
      </c>
      <c r="D53" s="809">
        <f t="shared" ref="D53:F53" si="5">D10</f>
        <v>-49</v>
      </c>
      <c r="E53" s="809" t="str">
        <f t="shared" si="5"/>
        <v>-</v>
      </c>
      <c r="F53" s="810" t="str">
        <f t="shared" si="5"/>
        <v>-</v>
      </c>
      <c r="G53" s="754" t="s">
        <v>7</v>
      </c>
      <c r="H53" s="754" t="s">
        <v>7</v>
      </c>
      <c r="I53" s="754" t="s">
        <v>7</v>
      </c>
    </row>
    <row r="54" spans="2:9" x14ac:dyDescent="0.25">
      <c r="B54" s="14">
        <v>7</v>
      </c>
      <c r="C54" s="274" t="s">
        <v>786</v>
      </c>
      <c r="D54" s="809">
        <f t="shared" ref="D54:F54" si="6">D11</f>
        <v>-15</v>
      </c>
      <c r="E54" s="810">
        <f t="shared" si="6"/>
        <v>-65.604303459999997</v>
      </c>
      <c r="F54" s="810">
        <f t="shared" si="6"/>
        <v>-12</v>
      </c>
      <c r="G54" s="754" t="s">
        <v>7</v>
      </c>
      <c r="H54" s="754" t="s">
        <v>7</v>
      </c>
      <c r="I54" s="754" t="s">
        <v>7</v>
      </c>
    </row>
    <row r="55" spans="2:9" x14ac:dyDescent="0.25">
      <c r="B55" s="14">
        <v>8</v>
      </c>
      <c r="C55" s="274" t="s">
        <v>762</v>
      </c>
      <c r="D55" s="809">
        <f t="shared" ref="D55:F55" si="7">D12</f>
        <v>-13</v>
      </c>
      <c r="E55" s="809">
        <f t="shared" si="7"/>
        <v>-48.895000000000003</v>
      </c>
      <c r="F55" s="810">
        <f t="shared" si="7"/>
        <v>-7.6000000000000014</v>
      </c>
      <c r="G55" s="754" t="s">
        <v>7</v>
      </c>
      <c r="H55" s="754" t="s">
        <v>7</v>
      </c>
      <c r="I55" s="754" t="s">
        <v>7</v>
      </c>
    </row>
    <row r="56" spans="2:9" x14ac:dyDescent="0.25">
      <c r="B56" s="14">
        <v>9</v>
      </c>
      <c r="C56" s="274" t="s">
        <v>763</v>
      </c>
      <c r="D56" s="809">
        <f t="shared" ref="D56:F56" si="8">D13</f>
        <v>-32</v>
      </c>
      <c r="E56" s="809">
        <f t="shared" si="8"/>
        <v>-40.363</v>
      </c>
      <c r="F56" s="810" t="str">
        <f t="shared" si="8"/>
        <v>-</v>
      </c>
      <c r="G56" s="754" t="s">
        <v>7</v>
      </c>
      <c r="H56" s="754" t="s">
        <v>7</v>
      </c>
      <c r="I56" s="754" t="s">
        <v>7</v>
      </c>
    </row>
    <row r="57" spans="2:9" x14ac:dyDescent="0.25">
      <c r="B57" s="14">
        <v>10</v>
      </c>
      <c r="C57" s="14" t="s">
        <v>1389</v>
      </c>
      <c r="D57" s="809" t="str">
        <f t="shared" ref="D57:F57" si="9">D14</f>
        <v>-</v>
      </c>
      <c r="E57" s="809">
        <f t="shared" si="9"/>
        <v>-75.5</v>
      </c>
      <c r="F57" s="810" t="str">
        <f t="shared" si="9"/>
        <v>-</v>
      </c>
      <c r="G57" s="754" t="s">
        <v>7</v>
      </c>
      <c r="H57" s="754" t="s">
        <v>7</v>
      </c>
      <c r="I57" s="754" t="s">
        <v>7</v>
      </c>
    </row>
    <row r="58" spans="2:9" x14ac:dyDescent="0.25">
      <c r="B58" s="14">
        <v>11</v>
      </c>
      <c r="C58" s="522" t="s">
        <v>1390</v>
      </c>
      <c r="D58" s="809">
        <f t="shared" ref="D58:F58" si="10">D15</f>
        <v>0</v>
      </c>
      <c r="E58" s="809">
        <f t="shared" si="10"/>
        <v>-8.25</v>
      </c>
      <c r="F58" s="810">
        <f t="shared" si="10"/>
        <v>0</v>
      </c>
      <c r="G58" s="754" t="s">
        <v>7</v>
      </c>
      <c r="H58" s="754" t="s">
        <v>7</v>
      </c>
      <c r="I58" s="754" t="s">
        <v>7</v>
      </c>
    </row>
    <row r="59" spans="2:9" x14ac:dyDescent="0.25">
      <c r="B59" s="14">
        <v>12</v>
      </c>
      <c r="C59" s="522" t="s">
        <v>764</v>
      </c>
      <c r="D59" s="809">
        <f t="shared" ref="D59:F59" si="11">D16</f>
        <v>-106</v>
      </c>
      <c r="E59" s="809">
        <f t="shared" si="11"/>
        <v>-211.031751946323</v>
      </c>
      <c r="F59" s="810">
        <f t="shared" si="11"/>
        <v>-60.966464609258097</v>
      </c>
      <c r="G59" s="754" t="s">
        <v>7</v>
      </c>
      <c r="H59" s="754" t="s">
        <v>7</v>
      </c>
      <c r="I59" s="754" t="s">
        <v>7</v>
      </c>
    </row>
    <row r="60" spans="2:9" x14ac:dyDescent="0.25">
      <c r="B60" s="14">
        <v>13</v>
      </c>
      <c r="C60" s="522" t="s">
        <v>765</v>
      </c>
      <c r="D60" s="809">
        <f t="shared" ref="D60:F60" si="12">D17</f>
        <v>-133</v>
      </c>
      <c r="E60" s="810">
        <f t="shared" si="12"/>
        <v>-35.412265561595298</v>
      </c>
      <c r="F60" s="810">
        <f t="shared" si="12"/>
        <v>-10.830944384516</v>
      </c>
      <c r="G60" s="754" t="s">
        <v>7</v>
      </c>
      <c r="H60" s="754" t="s">
        <v>7</v>
      </c>
      <c r="I60" s="754" t="s">
        <v>7</v>
      </c>
    </row>
    <row r="61" spans="2:9" x14ac:dyDescent="0.25">
      <c r="B61" s="14">
        <v>14</v>
      </c>
      <c r="C61" s="520" t="s">
        <v>766</v>
      </c>
      <c r="D61" s="809">
        <f t="shared" ref="D61:F61" si="13">D18</f>
        <v>-57</v>
      </c>
      <c r="E61" s="810" t="str">
        <f t="shared" si="13"/>
        <v>-</v>
      </c>
      <c r="F61" s="810" t="str">
        <f t="shared" si="13"/>
        <v>-</v>
      </c>
      <c r="G61" s="754" t="s">
        <v>7</v>
      </c>
      <c r="H61" s="754" t="s">
        <v>7</v>
      </c>
      <c r="I61" s="754" t="s">
        <v>7</v>
      </c>
    </row>
    <row r="62" spans="2:9" x14ac:dyDescent="0.25">
      <c r="B62" s="14">
        <v>15</v>
      </c>
      <c r="C62" s="520" t="s">
        <v>767</v>
      </c>
      <c r="D62" s="809">
        <f t="shared" ref="D62:F62" si="14">D19</f>
        <v>-28</v>
      </c>
      <c r="E62" s="810" t="str">
        <f t="shared" si="14"/>
        <v>-</v>
      </c>
      <c r="F62" s="810" t="str">
        <f t="shared" si="14"/>
        <v>-</v>
      </c>
      <c r="G62" s="754" t="s">
        <v>7</v>
      </c>
      <c r="H62" s="754" t="s">
        <v>7</v>
      </c>
      <c r="I62" s="754" t="s">
        <v>7</v>
      </c>
    </row>
    <row r="63" spans="2:9" x14ac:dyDescent="0.25">
      <c r="B63" s="14">
        <v>16</v>
      </c>
      <c r="C63" s="520" t="s">
        <v>768</v>
      </c>
      <c r="D63" s="810">
        <f t="shared" ref="D63:F63" si="15">D20</f>
        <v>-4.832613626253969</v>
      </c>
      <c r="E63" s="809">
        <f t="shared" si="15"/>
        <v>-6.6836545628395072</v>
      </c>
      <c r="F63" s="810">
        <f t="shared" si="15"/>
        <v>-1.6919969411764708</v>
      </c>
      <c r="G63" s="754" t="s">
        <v>7</v>
      </c>
      <c r="H63" s="754" t="s">
        <v>7</v>
      </c>
      <c r="I63" s="754" t="s">
        <v>7</v>
      </c>
    </row>
    <row r="64" spans="2:9" x14ac:dyDescent="0.25">
      <c r="B64" s="14">
        <v>17</v>
      </c>
      <c r="C64" s="520" t="s">
        <v>788</v>
      </c>
      <c r="D64" s="809" t="str">
        <f t="shared" ref="D64:F64" si="16">D21</f>
        <v>-</v>
      </c>
      <c r="E64" s="809">
        <f t="shared" si="16"/>
        <v>-10.3</v>
      </c>
      <c r="F64" s="810" t="str">
        <f t="shared" si="16"/>
        <v>-</v>
      </c>
      <c r="G64" s="754" t="s">
        <v>7</v>
      </c>
      <c r="H64" s="754" t="s">
        <v>7</v>
      </c>
      <c r="I64" s="754" t="s">
        <v>7</v>
      </c>
    </row>
    <row r="65" spans="2:9" x14ac:dyDescent="0.25">
      <c r="B65" s="14">
        <v>18</v>
      </c>
      <c r="C65" s="59" t="s">
        <v>769</v>
      </c>
      <c r="D65" s="809">
        <f t="shared" ref="D65:F65" si="17">D22</f>
        <v>-13</v>
      </c>
      <c r="E65" s="810">
        <f t="shared" si="17"/>
        <v>-53.579000000000001</v>
      </c>
      <c r="F65" s="810">
        <f t="shared" si="17"/>
        <v>-5</v>
      </c>
      <c r="G65" s="754" t="s">
        <v>7</v>
      </c>
      <c r="H65" s="754" t="s">
        <v>7</v>
      </c>
      <c r="I65" s="754" t="s">
        <v>7</v>
      </c>
    </row>
    <row r="66" spans="2:9" x14ac:dyDescent="0.25">
      <c r="B66" s="14">
        <v>19</v>
      </c>
      <c r="C66" s="59" t="s">
        <v>789</v>
      </c>
      <c r="D66" s="809">
        <f t="shared" ref="D66:F66" si="18">D23</f>
        <v>-138</v>
      </c>
      <c r="E66" s="810" t="str">
        <f t="shared" si="18"/>
        <v>-</v>
      </c>
      <c r="F66" s="810" t="str">
        <f t="shared" si="18"/>
        <v>-</v>
      </c>
      <c r="G66" s="754" t="s">
        <v>7</v>
      </c>
      <c r="H66" s="754" t="s">
        <v>7</v>
      </c>
      <c r="I66" s="754" t="s">
        <v>7</v>
      </c>
    </row>
    <row r="67" spans="2:9" x14ac:dyDescent="0.25">
      <c r="B67" s="14">
        <v>20</v>
      </c>
      <c r="C67" s="59" t="s">
        <v>770</v>
      </c>
      <c r="D67" s="809">
        <f t="shared" ref="D67:F67" si="19">D24</f>
        <v>-39</v>
      </c>
      <c r="E67" s="809">
        <f t="shared" si="19"/>
        <v>-25.219000000000001</v>
      </c>
      <c r="F67" s="810" t="str">
        <f t="shared" si="19"/>
        <v>-</v>
      </c>
      <c r="G67" s="754" t="s">
        <v>7</v>
      </c>
      <c r="H67" s="754" t="s">
        <v>7</v>
      </c>
      <c r="I67" s="754" t="s">
        <v>7</v>
      </c>
    </row>
    <row r="68" spans="2:9" x14ac:dyDescent="0.25">
      <c r="B68" s="14">
        <v>21</v>
      </c>
      <c r="C68" s="59" t="s">
        <v>689</v>
      </c>
      <c r="D68" s="809">
        <f t="shared" ref="D68:F68" si="20">D25</f>
        <v>-124</v>
      </c>
      <c r="E68" s="809">
        <f t="shared" si="20"/>
        <v>-332.48200000000003</v>
      </c>
      <c r="F68" s="810">
        <f t="shared" si="20"/>
        <v>-74.8</v>
      </c>
      <c r="G68" s="754" t="s">
        <v>7</v>
      </c>
      <c r="H68" s="754" t="s">
        <v>7</v>
      </c>
      <c r="I68" s="754" t="s">
        <v>7</v>
      </c>
    </row>
    <row r="69" spans="2:9" x14ac:dyDescent="0.25">
      <c r="B69" s="14">
        <v>22</v>
      </c>
      <c r="C69" s="59" t="s">
        <v>771</v>
      </c>
      <c r="D69" s="809">
        <f t="shared" ref="D69:F69" si="21">D26</f>
        <v>0</v>
      </c>
      <c r="E69" s="809">
        <f t="shared" si="21"/>
        <v>-161.702</v>
      </c>
      <c r="F69" s="810">
        <f t="shared" si="21"/>
        <v>-182.21</v>
      </c>
      <c r="G69" s="754" t="s">
        <v>7</v>
      </c>
      <c r="H69" s="754" t="s">
        <v>7</v>
      </c>
      <c r="I69" s="754" t="s">
        <v>7</v>
      </c>
    </row>
    <row r="70" spans="2:9" x14ac:dyDescent="0.25">
      <c r="B70" s="14">
        <v>23</v>
      </c>
      <c r="C70" s="59" t="s">
        <v>790</v>
      </c>
      <c r="D70" s="809">
        <f t="shared" ref="D70:F70" si="22">D27</f>
        <v>-63</v>
      </c>
      <c r="E70" s="809">
        <f t="shared" si="22"/>
        <v>-260.56200000000001</v>
      </c>
      <c r="F70" s="810" t="str">
        <f t="shared" si="22"/>
        <v>-</v>
      </c>
      <c r="G70" s="754" t="s">
        <v>7</v>
      </c>
      <c r="H70" s="754" t="s">
        <v>7</v>
      </c>
      <c r="I70" s="754" t="s">
        <v>7</v>
      </c>
    </row>
    <row r="71" spans="2:9" x14ac:dyDescent="0.25">
      <c r="B71" s="14">
        <v>24</v>
      </c>
      <c r="C71" s="59" t="s">
        <v>772</v>
      </c>
      <c r="D71" s="809">
        <f t="shared" ref="D71:F71" si="23">D28</f>
        <v>-33</v>
      </c>
      <c r="E71" s="810">
        <f t="shared" si="23"/>
        <v>-15.131</v>
      </c>
      <c r="F71" s="810">
        <f t="shared" si="23"/>
        <v>-64.5</v>
      </c>
      <c r="G71" s="754" t="s">
        <v>7</v>
      </c>
      <c r="H71" s="754" t="s">
        <v>7</v>
      </c>
      <c r="I71" s="754" t="s">
        <v>7</v>
      </c>
    </row>
    <row r="72" spans="2:9" x14ac:dyDescent="0.25">
      <c r="B72" s="14">
        <v>25</v>
      </c>
      <c r="C72" s="59" t="s">
        <v>773</v>
      </c>
      <c r="D72" s="809">
        <f t="shared" ref="D72:F72" si="24">D29</f>
        <v>-64</v>
      </c>
      <c r="E72" s="810">
        <f t="shared" si="24"/>
        <v>-9.2729999999999997</v>
      </c>
      <c r="F72" s="810" t="str">
        <f t="shared" si="24"/>
        <v>-</v>
      </c>
      <c r="G72" s="754" t="s">
        <v>7</v>
      </c>
      <c r="H72" s="754" t="s">
        <v>7</v>
      </c>
      <c r="I72" s="754" t="s">
        <v>7</v>
      </c>
    </row>
    <row r="73" spans="2:9" x14ac:dyDescent="0.25">
      <c r="B73" s="14">
        <v>26</v>
      </c>
      <c r="C73" s="59" t="s">
        <v>774</v>
      </c>
      <c r="D73" s="809">
        <f t="shared" ref="D73:F73" si="25">D30</f>
        <v>-22</v>
      </c>
      <c r="E73" s="809">
        <f t="shared" si="25"/>
        <v>-17</v>
      </c>
      <c r="F73" s="810" t="str">
        <f t="shared" si="25"/>
        <v>-</v>
      </c>
      <c r="G73" s="754" t="s">
        <v>7</v>
      </c>
      <c r="H73" s="754" t="s">
        <v>7</v>
      </c>
      <c r="I73" s="754" t="s">
        <v>7</v>
      </c>
    </row>
    <row r="74" spans="2:9" x14ac:dyDescent="0.25">
      <c r="B74" s="14">
        <v>27</v>
      </c>
      <c r="C74" s="59" t="s">
        <v>775</v>
      </c>
      <c r="D74" s="809">
        <f t="shared" ref="D74:F74" si="26">D31</f>
        <v>-16</v>
      </c>
      <c r="E74" s="809">
        <f t="shared" si="26"/>
        <v>-75.87299999999999</v>
      </c>
      <c r="F74" s="810" t="str">
        <f t="shared" si="26"/>
        <v>-</v>
      </c>
      <c r="G74" s="754" t="s">
        <v>7</v>
      </c>
      <c r="H74" s="754" t="s">
        <v>7</v>
      </c>
      <c r="I74" s="754" t="s">
        <v>7</v>
      </c>
    </row>
    <row r="75" spans="2:9" x14ac:dyDescent="0.25">
      <c r="B75" s="14">
        <v>28</v>
      </c>
      <c r="C75" s="59" t="s">
        <v>690</v>
      </c>
      <c r="D75" s="809">
        <f t="shared" ref="D75:F75" si="27">D32</f>
        <v>-24</v>
      </c>
      <c r="E75" s="810">
        <f t="shared" si="27"/>
        <v>-111.85899999999998</v>
      </c>
      <c r="F75" s="810">
        <f t="shared" si="27"/>
        <v>-21.700000000000003</v>
      </c>
      <c r="G75" s="754" t="s">
        <v>7</v>
      </c>
      <c r="H75" s="754" t="s">
        <v>7</v>
      </c>
      <c r="I75" s="754" t="s">
        <v>7</v>
      </c>
    </row>
    <row r="76" spans="2:9" x14ac:dyDescent="0.25">
      <c r="B76" s="14">
        <v>29</v>
      </c>
      <c r="C76" s="59" t="s">
        <v>792</v>
      </c>
      <c r="D76" s="809">
        <f t="shared" ref="D76:F76" si="28">D33</f>
        <v>-50</v>
      </c>
      <c r="E76" s="810" t="str">
        <f t="shared" si="28"/>
        <v>-</v>
      </c>
      <c r="F76" s="810" t="str">
        <f t="shared" si="28"/>
        <v>-</v>
      </c>
      <c r="G76" s="754" t="s">
        <v>7</v>
      </c>
      <c r="H76" s="754" t="s">
        <v>7</v>
      </c>
      <c r="I76" s="754" t="s">
        <v>7</v>
      </c>
    </row>
    <row r="77" spans="2:9" x14ac:dyDescent="0.25">
      <c r="B77" s="14">
        <v>30</v>
      </c>
      <c r="C77" s="59" t="s">
        <v>793</v>
      </c>
      <c r="D77" s="809">
        <f t="shared" ref="D77:F77" si="29">D34</f>
        <v>-13</v>
      </c>
      <c r="E77" s="809" t="str">
        <f t="shared" si="29"/>
        <v>-</v>
      </c>
      <c r="F77" s="810" t="str">
        <f t="shared" si="29"/>
        <v>-</v>
      </c>
      <c r="G77" s="754" t="s">
        <v>7</v>
      </c>
      <c r="H77" s="754" t="s">
        <v>7</v>
      </c>
      <c r="I77" s="754" t="s">
        <v>7</v>
      </c>
    </row>
    <row r="78" spans="2:9" x14ac:dyDescent="0.25">
      <c r="B78" s="14">
        <v>31</v>
      </c>
      <c r="C78" s="59" t="s">
        <v>1391</v>
      </c>
      <c r="D78" s="810" t="str">
        <f t="shared" ref="D78:F78" si="30">D35</f>
        <v>-</v>
      </c>
      <c r="E78" s="809">
        <f t="shared" si="30"/>
        <v>-27.798999999999999</v>
      </c>
      <c r="F78" s="810" t="str">
        <f t="shared" si="30"/>
        <v>-</v>
      </c>
      <c r="G78" s="754" t="s">
        <v>7</v>
      </c>
      <c r="H78" s="754" t="s">
        <v>7</v>
      </c>
      <c r="I78" s="754" t="s">
        <v>7</v>
      </c>
    </row>
    <row r="79" spans="2:9" x14ac:dyDescent="0.25">
      <c r="B79" s="14">
        <v>32</v>
      </c>
      <c r="C79" s="59" t="s">
        <v>1392</v>
      </c>
      <c r="D79" s="809" t="str">
        <f t="shared" ref="D79:F79" si="31">D36</f>
        <v>-</v>
      </c>
      <c r="E79" s="810">
        <f t="shared" si="31"/>
        <v>-216.46699999999998</v>
      </c>
      <c r="F79" s="810">
        <f t="shared" si="31"/>
        <v>-130.28300000000002</v>
      </c>
      <c r="G79" s="754" t="s">
        <v>7</v>
      </c>
      <c r="H79" s="754" t="s">
        <v>7</v>
      </c>
      <c r="I79" s="754" t="s">
        <v>7</v>
      </c>
    </row>
    <row r="80" spans="2:9" x14ac:dyDescent="0.25">
      <c r="B80" s="14">
        <v>33</v>
      </c>
      <c r="C80" s="59" t="s">
        <v>1393</v>
      </c>
      <c r="D80" s="810">
        <f t="shared" ref="D80:F80" si="32">D37</f>
        <v>-24.978999999999999</v>
      </c>
      <c r="E80" s="810">
        <f t="shared" si="32"/>
        <v>-22.553000000000001</v>
      </c>
      <c r="F80" s="810" t="str">
        <f t="shared" si="32"/>
        <v>-</v>
      </c>
      <c r="G80" s="754" t="s">
        <v>7</v>
      </c>
      <c r="H80" s="754" t="s">
        <v>7</v>
      </c>
      <c r="I80" s="754" t="s">
        <v>7</v>
      </c>
    </row>
    <row r="81" spans="2:9" x14ac:dyDescent="0.25">
      <c r="B81" s="14">
        <v>34</v>
      </c>
      <c r="C81" s="54" t="s">
        <v>161</v>
      </c>
      <c r="D81" s="810">
        <f t="shared" ref="D81:F81" si="33">D38</f>
        <v>-18.100608999999999</v>
      </c>
      <c r="E81" s="810">
        <f t="shared" si="33"/>
        <v>-47.513000000000005</v>
      </c>
      <c r="F81" s="810">
        <f t="shared" si="33"/>
        <v>-9</v>
      </c>
      <c r="G81" s="754" t="s">
        <v>7</v>
      </c>
      <c r="H81" s="754" t="s">
        <v>7</v>
      </c>
      <c r="I81" s="754" t="s">
        <v>7</v>
      </c>
    </row>
    <row r="82" spans="2:9" x14ac:dyDescent="0.25">
      <c r="B82" s="14">
        <v>35</v>
      </c>
      <c r="C82" s="54" t="s">
        <v>715</v>
      </c>
      <c r="D82" s="810">
        <f t="shared" ref="D82:F82" si="34">D39</f>
        <v>413.26100000000002</v>
      </c>
      <c r="E82" s="810">
        <f t="shared" si="34"/>
        <v>388.38</v>
      </c>
      <c r="F82" s="810" t="str">
        <f t="shared" si="34"/>
        <v>-</v>
      </c>
      <c r="G82" s="754" t="s">
        <v>7</v>
      </c>
      <c r="H82" s="754" t="s">
        <v>7</v>
      </c>
      <c r="I82" s="754" t="s">
        <v>7</v>
      </c>
    </row>
    <row r="83" spans="2:9" x14ac:dyDescent="0.25">
      <c r="B83" s="14">
        <v>36</v>
      </c>
      <c r="C83" s="54" t="s">
        <v>1394</v>
      </c>
      <c r="D83" s="810" t="str">
        <f t="shared" ref="D83:F83" si="35">D40</f>
        <v>-</v>
      </c>
      <c r="E83" s="810">
        <f t="shared" si="35"/>
        <v>-527.25</v>
      </c>
      <c r="F83" s="810" t="str">
        <f t="shared" si="35"/>
        <v>-</v>
      </c>
      <c r="G83" s="754" t="s">
        <v>7</v>
      </c>
      <c r="H83" s="754" t="s">
        <v>7</v>
      </c>
      <c r="I83" s="754" t="s">
        <v>7</v>
      </c>
    </row>
    <row r="84" spans="2:9" x14ac:dyDescent="0.25">
      <c r="B84" s="14">
        <v>37</v>
      </c>
      <c r="C84" s="14" t="s">
        <v>1395</v>
      </c>
      <c r="D84" s="810">
        <f t="shared" ref="D84:F84" si="36">D41</f>
        <v>71</v>
      </c>
      <c r="E84" s="810">
        <f t="shared" si="36"/>
        <v>130</v>
      </c>
      <c r="F84" s="810" t="str">
        <f t="shared" si="36"/>
        <v>-</v>
      </c>
      <c r="G84" s="754" t="s">
        <v>7</v>
      </c>
      <c r="H84" s="754" t="s">
        <v>7</v>
      </c>
      <c r="I84" s="754" t="s">
        <v>7</v>
      </c>
    </row>
    <row r="85" spans="2:9" ht="14.25" thickBot="1" x14ac:dyDescent="0.3">
      <c r="C85" s="324" t="s">
        <v>160</v>
      </c>
      <c r="D85" s="811">
        <f t="shared" ref="D85:F85" si="37">D42</f>
        <v>-1698.2912226262538</v>
      </c>
      <c r="E85" s="811">
        <f t="shared" si="37"/>
        <v>-3393.9742095407573</v>
      </c>
      <c r="F85" s="811">
        <f t="shared" si="37"/>
        <v>-1033.9824059349507</v>
      </c>
      <c r="G85" s="411">
        <v>0</v>
      </c>
      <c r="H85" s="411">
        <v>0</v>
      </c>
      <c r="I85" s="413">
        <v>0</v>
      </c>
    </row>
    <row r="86" spans="2:9" x14ac:dyDescent="0.25">
      <c r="I86" s="807" t="s">
        <v>105</v>
      </c>
    </row>
  </sheetData>
  <mergeCells count="1">
    <mergeCell ref="B3:E3"/>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6">
    <tabColor rgb="FF92D050"/>
  </sheetPr>
  <dimension ref="B3:P32"/>
  <sheetViews>
    <sheetView showGridLines="0" zoomScale="80" zoomScaleNormal="80" workbookViewId="0"/>
  </sheetViews>
  <sheetFormatPr defaultColWidth="9.140625" defaultRowHeight="11.25" customHeight="1" x14ac:dyDescent="0.25"/>
  <cols>
    <col min="1" max="1" width="13.5703125" style="70" customWidth="1"/>
    <col min="2" max="2" width="74.42578125" style="69" customWidth="1"/>
    <col min="3" max="4" width="8.140625" style="69" customWidth="1"/>
    <col min="5" max="8" width="8.140625" style="70" customWidth="1"/>
    <col min="9" max="9" width="4.5703125" style="70" bestFit="1" customWidth="1"/>
    <col min="10" max="10" width="74.5703125" style="70" bestFit="1" customWidth="1"/>
    <col min="11" max="16384" width="9.140625" style="70"/>
  </cols>
  <sheetData>
    <row r="3" spans="2:16" ht="13.5" x14ac:dyDescent="0.25">
      <c r="B3" s="68" t="s">
        <v>1396</v>
      </c>
      <c r="J3" s="68" t="s">
        <v>1451</v>
      </c>
    </row>
    <row r="4" spans="2:16" ht="11.25" customHeight="1" thickBot="1" x14ac:dyDescent="0.3">
      <c r="B4" s="429"/>
      <c r="C4" s="1158"/>
      <c r="D4" s="1158"/>
      <c r="E4" s="1158"/>
      <c r="F4" s="1158"/>
      <c r="G4" s="1158"/>
      <c r="H4" s="1158"/>
      <c r="I4" s="71"/>
    </row>
    <row r="5" spans="2:16" ht="14.25" customHeight="1" thickBot="1" x14ac:dyDescent="0.3">
      <c r="B5" s="250" t="s">
        <v>533</v>
      </c>
      <c r="C5" s="430">
        <v>2020</v>
      </c>
      <c r="D5" s="430">
        <v>2021</v>
      </c>
      <c r="E5" s="749">
        <v>2022</v>
      </c>
      <c r="F5" s="749">
        <v>2023</v>
      </c>
      <c r="G5" s="749">
        <v>2024</v>
      </c>
      <c r="H5" s="749">
        <v>2025</v>
      </c>
      <c r="J5" s="250" t="s">
        <v>560</v>
      </c>
      <c r="K5" s="430">
        <f>C5</f>
        <v>2020</v>
      </c>
      <c r="L5" s="430">
        <f t="shared" ref="L5:P7" si="0">D5</f>
        <v>2021</v>
      </c>
      <c r="M5" s="430">
        <f t="shared" si="0"/>
        <v>2022</v>
      </c>
      <c r="N5" s="430">
        <f t="shared" si="0"/>
        <v>2023</v>
      </c>
      <c r="O5" s="430">
        <f t="shared" si="0"/>
        <v>2024</v>
      </c>
      <c r="P5" s="430">
        <f t="shared" si="0"/>
        <v>2025</v>
      </c>
    </row>
    <row r="6" spans="2:16" ht="13.5" x14ac:dyDescent="0.25">
      <c r="B6" s="9" t="s">
        <v>801</v>
      </c>
      <c r="C6" s="43">
        <v>11.12002370004646</v>
      </c>
      <c r="D6" s="43">
        <v>20.648226971093294</v>
      </c>
      <c r="E6" s="43">
        <v>0</v>
      </c>
      <c r="F6" s="43">
        <v>0</v>
      </c>
      <c r="G6" s="43">
        <v>0</v>
      </c>
      <c r="H6" s="43">
        <v>0</v>
      </c>
      <c r="J6" s="69" t="s">
        <v>813</v>
      </c>
      <c r="K6" s="43">
        <f>C6</f>
        <v>11.12002370004646</v>
      </c>
      <c r="L6" s="43">
        <f t="shared" si="0"/>
        <v>20.648226971093294</v>
      </c>
      <c r="M6" s="43">
        <f t="shared" si="0"/>
        <v>0</v>
      </c>
      <c r="N6" s="43">
        <f t="shared" si="0"/>
        <v>0</v>
      </c>
      <c r="O6" s="43">
        <f t="shared" si="0"/>
        <v>0</v>
      </c>
      <c r="P6" s="43">
        <f t="shared" si="0"/>
        <v>0</v>
      </c>
    </row>
    <row r="7" spans="2:16" ht="13.5" x14ac:dyDescent="0.25">
      <c r="B7" s="9" t="s">
        <v>447</v>
      </c>
      <c r="C7" s="43">
        <v>-22.777408000000001</v>
      </c>
      <c r="D7" s="43">
        <v>0</v>
      </c>
      <c r="E7" s="43">
        <v>0</v>
      </c>
      <c r="F7" s="43">
        <v>0</v>
      </c>
      <c r="G7" s="43">
        <v>0</v>
      </c>
      <c r="H7" s="43">
        <v>0</v>
      </c>
      <c r="J7" s="14" t="s">
        <v>561</v>
      </c>
      <c r="K7" s="43">
        <f>C7</f>
        <v>-22.777408000000001</v>
      </c>
      <c r="L7" s="43">
        <f t="shared" si="0"/>
        <v>0</v>
      </c>
      <c r="M7" s="43">
        <f t="shared" si="0"/>
        <v>0</v>
      </c>
      <c r="N7" s="43">
        <f t="shared" si="0"/>
        <v>0</v>
      </c>
      <c r="O7" s="43">
        <f t="shared" si="0"/>
        <v>0</v>
      </c>
      <c r="P7" s="43">
        <f t="shared" si="0"/>
        <v>0</v>
      </c>
    </row>
    <row r="8" spans="2:16" ht="13.5" x14ac:dyDescent="0.25">
      <c r="B8" s="9" t="s">
        <v>462</v>
      </c>
      <c r="C8" s="43">
        <v>-114</v>
      </c>
      <c r="D8" s="43">
        <v>385</v>
      </c>
      <c r="E8" s="43">
        <v>0</v>
      </c>
      <c r="F8" s="43">
        <v>0</v>
      </c>
      <c r="G8" s="43">
        <v>0</v>
      </c>
      <c r="H8" s="43">
        <v>0</v>
      </c>
      <c r="J8" s="14" t="s">
        <v>562</v>
      </c>
      <c r="K8" s="43">
        <f t="shared" ref="K8:K30" si="1">C8</f>
        <v>-114</v>
      </c>
      <c r="L8" s="43">
        <f t="shared" ref="L8:L30" si="2">D8</f>
        <v>385</v>
      </c>
      <c r="M8" s="43">
        <f t="shared" ref="M8:M30" si="3">E8</f>
        <v>0</v>
      </c>
      <c r="N8" s="43">
        <f t="shared" ref="N8:N30" si="4">F8</f>
        <v>0</v>
      </c>
      <c r="O8" s="43">
        <f t="shared" ref="O8:O30" si="5">G8</f>
        <v>0</v>
      </c>
      <c r="P8" s="43">
        <f t="shared" ref="P8:P30" si="6">H8</f>
        <v>0</v>
      </c>
    </row>
    <row r="9" spans="2:16" ht="13.5" x14ac:dyDescent="0.25">
      <c r="B9" s="9" t="s">
        <v>463</v>
      </c>
      <c r="C9" s="43">
        <v>0</v>
      </c>
      <c r="D9" s="43">
        <v>120.538</v>
      </c>
      <c r="E9" s="43">
        <v>75.607000000000014</v>
      </c>
      <c r="F9" s="43">
        <v>63.246999999999971</v>
      </c>
      <c r="G9" s="43">
        <v>0</v>
      </c>
      <c r="H9" s="43">
        <v>0</v>
      </c>
      <c r="J9" s="14" t="s">
        <v>563</v>
      </c>
      <c r="K9" s="43">
        <f t="shared" si="1"/>
        <v>0</v>
      </c>
      <c r="L9" s="43">
        <f t="shared" si="2"/>
        <v>120.538</v>
      </c>
      <c r="M9" s="43">
        <f t="shared" si="3"/>
        <v>75.607000000000014</v>
      </c>
      <c r="N9" s="43">
        <f t="shared" si="4"/>
        <v>63.246999999999971</v>
      </c>
      <c r="O9" s="43">
        <f t="shared" si="5"/>
        <v>0</v>
      </c>
      <c r="P9" s="43">
        <f t="shared" si="6"/>
        <v>0</v>
      </c>
    </row>
    <row r="10" spans="2:16" ht="13.5" x14ac:dyDescent="0.25">
      <c r="B10" s="9" t="s">
        <v>464</v>
      </c>
      <c r="C10" s="43">
        <v>-49.167666666666676</v>
      </c>
      <c r="D10" s="43">
        <v>-27.831249999999983</v>
      </c>
      <c r="E10" s="43">
        <v>-90.240464285714268</v>
      </c>
      <c r="F10" s="43">
        <v>-74.532900827167623</v>
      </c>
      <c r="G10" s="43">
        <v>-82.742726805716245</v>
      </c>
      <c r="H10" s="43">
        <v>-25.269278143244435</v>
      </c>
      <c r="J10" s="14" t="s">
        <v>564</v>
      </c>
      <c r="K10" s="43">
        <f t="shared" si="1"/>
        <v>-49.167666666666676</v>
      </c>
      <c r="L10" s="43">
        <f t="shared" si="2"/>
        <v>-27.831249999999983</v>
      </c>
      <c r="M10" s="43">
        <f t="shared" si="3"/>
        <v>-90.240464285714268</v>
      </c>
      <c r="N10" s="43">
        <f t="shared" si="4"/>
        <v>-74.532900827167623</v>
      </c>
      <c r="O10" s="43">
        <f t="shared" si="5"/>
        <v>-82.742726805716245</v>
      </c>
      <c r="P10" s="43">
        <f t="shared" si="6"/>
        <v>-25.269278143244435</v>
      </c>
    </row>
    <row r="11" spans="2:16" ht="13.5" x14ac:dyDescent="0.25">
      <c r="B11" s="9" t="s">
        <v>802</v>
      </c>
      <c r="C11" s="43">
        <v>0</v>
      </c>
      <c r="D11" s="43">
        <v>-16.91804761904762</v>
      </c>
      <c r="E11" s="43">
        <v>0</v>
      </c>
      <c r="F11" s="43">
        <v>0</v>
      </c>
      <c r="G11" s="43">
        <v>0</v>
      </c>
      <c r="H11" s="43">
        <v>0</v>
      </c>
      <c r="J11" s="14" t="s">
        <v>1405</v>
      </c>
      <c r="K11" s="43">
        <f t="shared" si="1"/>
        <v>0</v>
      </c>
      <c r="L11" s="43">
        <f t="shared" si="2"/>
        <v>-16.91804761904762</v>
      </c>
      <c r="M11" s="43">
        <f t="shared" si="3"/>
        <v>0</v>
      </c>
      <c r="N11" s="43">
        <f t="shared" si="4"/>
        <v>0</v>
      </c>
      <c r="O11" s="43">
        <f t="shared" si="5"/>
        <v>0</v>
      </c>
      <c r="P11" s="43">
        <f t="shared" si="6"/>
        <v>0</v>
      </c>
    </row>
    <row r="12" spans="2:16" ht="13.5" x14ac:dyDescent="0.25">
      <c r="B12" s="9" t="s">
        <v>803</v>
      </c>
      <c r="C12" s="43">
        <v>0.63128999999996438</v>
      </c>
      <c r="D12" s="43">
        <v>-120.19928999999998</v>
      </c>
      <c r="E12" s="43">
        <v>0</v>
      </c>
      <c r="F12" s="43">
        <v>0</v>
      </c>
      <c r="G12" s="43">
        <v>0</v>
      </c>
      <c r="H12" s="43">
        <v>0</v>
      </c>
      <c r="J12" s="14" t="s">
        <v>808</v>
      </c>
      <c r="K12" s="43">
        <f t="shared" si="1"/>
        <v>0.63128999999996438</v>
      </c>
      <c r="L12" s="43">
        <f t="shared" si="2"/>
        <v>-120.19928999999998</v>
      </c>
      <c r="M12" s="43">
        <f t="shared" si="3"/>
        <v>0</v>
      </c>
      <c r="N12" s="43">
        <f t="shared" si="4"/>
        <v>0</v>
      </c>
      <c r="O12" s="43">
        <f t="shared" si="5"/>
        <v>0</v>
      </c>
      <c r="P12" s="43">
        <f t="shared" si="6"/>
        <v>0</v>
      </c>
    </row>
    <row r="13" spans="2:16" ht="13.5" x14ac:dyDescent="0.25">
      <c r="B13" s="9" t="s">
        <v>534</v>
      </c>
      <c r="C13" s="43">
        <v>0</v>
      </c>
      <c r="D13" s="43">
        <v>-11</v>
      </c>
      <c r="E13" s="43">
        <v>0</v>
      </c>
      <c r="F13" s="43">
        <v>0</v>
      </c>
      <c r="G13" s="43">
        <v>0</v>
      </c>
      <c r="H13" s="43">
        <v>0</v>
      </c>
      <c r="J13" s="14" t="s">
        <v>571</v>
      </c>
      <c r="K13" s="43">
        <f t="shared" si="1"/>
        <v>0</v>
      </c>
      <c r="L13" s="43">
        <f t="shared" si="2"/>
        <v>-11</v>
      </c>
      <c r="M13" s="43">
        <f t="shared" si="3"/>
        <v>0</v>
      </c>
      <c r="N13" s="43">
        <f t="shared" si="4"/>
        <v>0</v>
      </c>
      <c r="O13" s="43">
        <f t="shared" si="5"/>
        <v>0</v>
      </c>
      <c r="P13" s="43">
        <f t="shared" si="6"/>
        <v>0</v>
      </c>
    </row>
    <row r="14" spans="2:16" ht="13.5" x14ac:dyDescent="0.25">
      <c r="B14" s="9" t="s">
        <v>535</v>
      </c>
      <c r="C14" s="43">
        <v>0</v>
      </c>
      <c r="D14" s="43">
        <v>36.005065040732902</v>
      </c>
      <c r="E14" s="43">
        <v>-5.9553427756700295</v>
      </c>
      <c r="F14" s="43">
        <v>0</v>
      </c>
      <c r="G14" s="43">
        <v>0</v>
      </c>
      <c r="H14" s="43">
        <v>0</v>
      </c>
      <c r="J14" s="14" t="s">
        <v>570</v>
      </c>
      <c r="K14" s="43">
        <f t="shared" si="1"/>
        <v>0</v>
      </c>
      <c r="L14" s="43">
        <f t="shared" si="2"/>
        <v>36.005065040732902</v>
      </c>
      <c r="M14" s="43">
        <f t="shared" si="3"/>
        <v>-5.9553427756700295</v>
      </c>
      <c r="N14" s="43">
        <f t="shared" si="4"/>
        <v>0</v>
      </c>
      <c r="O14" s="43">
        <f t="shared" si="5"/>
        <v>0</v>
      </c>
      <c r="P14" s="43">
        <f t="shared" si="6"/>
        <v>0</v>
      </c>
    </row>
    <row r="15" spans="2:16" ht="13.5" x14ac:dyDescent="0.25">
      <c r="B15" s="9" t="s">
        <v>536</v>
      </c>
      <c r="C15" s="43">
        <v>0</v>
      </c>
      <c r="D15" s="43">
        <v>-15.027542863830909</v>
      </c>
      <c r="E15" s="43">
        <v>0</v>
      </c>
      <c r="F15" s="43">
        <v>0</v>
      </c>
      <c r="G15" s="43">
        <v>0</v>
      </c>
      <c r="H15" s="43">
        <v>0</v>
      </c>
      <c r="J15" s="14" t="s">
        <v>569</v>
      </c>
      <c r="K15" s="43">
        <f t="shared" si="1"/>
        <v>0</v>
      </c>
      <c r="L15" s="43">
        <f t="shared" si="2"/>
        <v>-15.027542863830909</v>
      </c>
      <c r="M15" s="43">
        <f t="shared" si="3"/>
        <v>0</v>
      </c>
      <c r="N15" s="43">
        <f t="shared" si="4"/>
        <v>0</v>
      </c>
      <c r="O15" s="43">
        <f t="shared" si="5"/>
        <v>0</v>
      </c>
      <c r="P15" s="43">
        <f t="shared" si="6"/>
        <v>0</v>
      </c>
    </row>
    <row r="16" spans="2:16" ht="13.5" x14ac:dyDescent="0.25">
      <c r="B16" s="9" t="s">
        <v>1397</v>
      </c>
      <c r="C16" s="43">
        <v>-57.291008879999993</v>
      </c>
      <c r="D16" s="43">
        <v>19.234259990572934</v>
      </c>
      <c r="E16" s="43">
        <v>0</v>
      </c>
      <c r="F16" s="43">
        <v>0</v>
      </c>
      <c r="G16" s="43">
        <v>0</v>
      </c>
      <c r="H16" s="43">
        <v>0</v>
      </c>
      <c r="J16" s="152" t="s">
        <v>1406</v>
      </c>
      <c r="K16" s="43">
        <f t="shared" si="1"/>
        <v>-57.291008879999993</v>
      </c>
      <c r="L16" s="43">
        <f t="shared" si="2"/>
        <v>19.234259990572934</v>
      </c>
      <c r="M16" s="43">
        <f t="shared" si="3"/>
        <v>0</v>
      </c>
      <c r="N16" s="43">
        <f t="shared" si="4"/>
        <v>0</v>
      </c>
      <c r="O16" s="43">
        <f t="shared" si="5"/>
        <v>0</v>
      </c>
      <c r="P16" s="43">
        <f t="shared" si="6"/>
        <v>0</v>
      </c>
    </row>
    <row r="17" spans="2:16" ht="13.5" x14ac:dyDescent="0.25">
      <c r="B17" s="9" t="s">
        <v>537</v>
      </c>
      <c r="C17" s="43">
        <v>-110.645850012773</v>
      </c>
      <c r="D17" s="43">
        <v>0</v>
      </c>
      <c r="E17" s="43">
        <v>0</v>
      </c>
      <c r="F17" s="43">
        <v>0</v>
      </c>
      <c r="G17" s="43">
        <v>0</v>
      </c>
      <c r="H17" s="43">
        <v>0</v>
      </c>
      <c r="J17" s="14" t="s">
        <v>568</v>
      </c>
      <c r="K17" s="43">
        <f t="shared" si="1"/>
        <v>-110.645850012773</v>
      </c>
      <c r="L17" s="43">
        <f t="shared" si="2"/>
        <v>0</v>
      </c>
      <c r="M17" s="43">
        <f t="shared" si="3"/>
        <v>0</v>
      </c>
      <c r="N17" s="43">
        <f t="shared" si="4"/>
        <v>0</v>
      </c>
      <c r="O17" s="43">
        <f t="shared" si="5"/>
        <v>0</v>
      </c>
      <c r="P17" s="43">
        <f t="shared" si="6"/>
        <v>0</v>
      </c>
    </row>
    <row r="18" spans="2:16" ht="13.5" x14ac:dyDescent="0.25">
      <c r="B18" s="9" t="s">
        <v>538</v>
      </c>
      <c r="C18" s="43">
        <v>-81.186271293381253</v>
      </c>
      <c r="D18" s="43">
        <v>0</v>
      </c>
      <c r="E18" s="43">
        <v>0</v>
      </c>
      <c r="F18" s="43">
        <v>0</v>
      </c>
      <c r="G18" s="43">
        <v>0</v>
      </c>
      <c r="H18" s="43">
        <v>0</v>
      </c>
      <c r="J18" s="14" t="s">
        <v>567</v>
      </c>
      <c r="K18" s="43">
        <f t="shared" si="1"/>
        <v>-81.186271293381253</v>
      </c>
      <c r="L18" s="43">
        <f t="shared" si="2"/>
        <v>0</v>
      </c>
      <c r="M18" s="43">
        <f t="shared" si="3"/>
        <v>0</v>
      </c>
      <c r="N18" s="43">
        <f t="shared" si="4"/>
        <v>0</v>
      </c>
      <c r="O18" s="43">
        <f t="shared" si="5"/>
        <v>0</v>
      </c>
      <c r="P18" s="43">
        <f t="shared" si="6"/>
        <v>0</v>
      </c>
    </row>
    <row r="19" spans="2:16" ht="13.5" x14ac:dyDescent="0.25">
      <c r="B19" s="9" t="s">
        <v>1398</v>
      </c>
      <c r="C19" s="43">
        <v>-6.2279265311999996</v>
      </c>
      <c r="D19" s="43">
        <v>-12.458432447999996</v>
      </c>
      <c r="E19" s="43">
        <v>0</v>
      </c>
      <c r="F19" s="43">
        <v>0</v>
      </c>
      <c r="G19" s="43">
        <v>0</v>
      </c>
      <c r="H19" s="43">
        <v>0</v>
      </c>
      <c r="J19" s="14" t="s">
        <v>566</v>
      </c>
      <c r="K19" s="43">
        <f t="shared" si="1"/>
        <v>-6.2279265311999996</v>
      </c>
      <c r="L19" s="43">
        <f t="shared" si="2"/>
        <v>-12.458432447999996</v>
      </c>
      <c r="M19" s="43">
        <f t="shared" si="3"/>
        <v>0</v>
      </c>
      <c r="N19" s="43">
        <f t="shared" si="4"/>
        <v>0</v>
      </c>
      <c r="O19" s="43">
        <f t="shared" si="5"/>
        <v>0</v>
      </c>
      <c r="P19" s="43">
        <f t="shared" si="6"/>
        <v>0</v>
      </c>
    </row>
    <row r="20" spans="2:16" ht="13.5" x14ac:dyDescent="0.25">
      <c r="B20" s="9" t="s">
        <v>539</v>
      </c>
      <c r="C20" s="43">
        <v>-33.623449219199998</v>
      </c>
      <c r="D20" s="43">
        <v>0</v>
      </c>
      <c r="E20" s="43">
        <v>0</v>
      </c>
      <c r="F20" s="43">
        <v>0</v>
      </c>
      <c r="G20" s="43">
        <v>0</v>
      </c>
      <c r="H20" s="43">
        <v>0</v>
      </c>
      <c r="J20" s="14" t="s">
        <v>565</v>
      </c>
      <c r="K20" s="43">
        <f t="shared" si="1"/>
        <v>-33.623449219199998</v>
      </c>
      <c r="L20" s="43">
        <f t="shared" si="2"/>
        <v>0</v>
      </c>
      <c r="M20" s="43">
        <f t="shared" si="3"/>
        <v>0</v>
      </c>
      <c r="N20" s="43">
        <f t="shared" si="4"/>
        <v>0</v>
      </c>
      <c r="O20" s="43">
        <f t="shared" si="5"/>
        <v>0</v>
      </c>
      <c r="P20" s="43">
        <f t="shared" si="6"/>
        <v>0</v>
      </c>
    </row>
    <row r="21" spans="2:16" ht="13.5" x14ac:dyDescent="0.25">
      <c r="B21" s="9" t="s">
        <v>804</v>
      </c>
      <c r="C21" s="43">
        <v>73.742000000000004</v>
      </c>
      <c r="D21" s="43">
        <v>2.1760000000000002</v>
      </c>
      <c r="E21" s="43">
        <v>0</v>
      </c>
      <c r="F21" s="43">
        <v>0</v>
      </c>
      <c r="G21" s="43">
        <v>0</v>
      </c>
      <c r="H21" s="43">
        <v>0</v>
      </c>
      <c r="J21" s="14" t="s">
        <v>809</v>
      </c>
      <c r="K21" s="43">
        <f t="shared" si="1"/>
        <v>73.742000000000004</v>
      </c>
      <c r="L21" s="43">
        <f t="shared" si="2"/>
        <v>2.1760000000000002</v>
      </c>
      <c r="M21" s="43">
        <f t="shared" si="3"/>
        <v>0</v>
      </c>
      <c r="N21" s="43">
        <f t="shared" si="4"/>
        <v>0</v>
      </c>
      <c r="O21" s="43">
        <f t="shared" si="5"/>
        <v>0</v>
      </c>
      <c r="P21" s="43">
        <f t="shared" si="6"/>
        <v>0</v>
      </c>
    </row>
    <row r="22" spans="2:16" ht="13.5" x14ac:dyDescent="0.25">
      <c r="B22" s="9" t="s">
        <v>1399</v>
      </c>
      <c r="C22" s="43">
        <v>-13</v>
      </c>
      <c r="D22" s="43">
        <v>13</v>
      </c>
      <c r="E22" s="43">
        <v>0</v>
      </c>
      <c r="F22" s="43">
        <v>0</v>
      </c>
      <c r="G22" s="43">
        <v>0</v>
      </c>
      <c r="H22" s="43">
        <v>0</v>
      </c>
      <c r="J22" s="526" t="s">
        <v>1407</v>
      </c>
      <c r="K22" s="43">
        <f t="shared" si="1"/>
        <v>-13</v>
      </c>
      <c r="L22" s="43">
        <f t="shared" si="2"/>
        <v>13</v>
      </c>
      <c r="M22" s="43">
        <f t="shared" si="3"/>
        <v>0</v>
      </c>
      <c r="N22" s="43">
        <f t="shared" si="4"/>
        <v>0</v>
      </c>
      <c r="O22" s="43">
        <f t="shared" si="5"/>
        <v>0</v>
      </c>
      <c r="P22" s="43">
        <f t="shared" si="6"/>
        <v>0</v>
      </c>
    </row>
    <row r="23" spans="2:16" ht="13.5" x14ac:dyDescent="0.25">
      <c r="B23" s="9" t="s">
        <v>1400</v>
      </c>
      <c r="C23" s="43">
        <v>-57.386900066349199</v>
      </c>
      <c r="D23" s="43">
        <v>57.386900066349199</v>
      </c>
      <c r="E23" s="43">
        <v>0</v>
      </c>
      <c r="F23" s="43">
        <v>0</v>
      </c>
      <c r="G23" s="43">
        <v>0</v>
      </c>
      <c r="H23" s="43">
        <v>0</v>
      </c>
      <c r="J23" s="14" t="s">
        <v>1408</v>
      </c>
      <c r="K23" s="43">
        <f t="shared" si="1"/>
        <v>-57.386900066349199</v>
      </c>
      <c r="L23" s="43">
        <f t="shared" si="2"/>
        <v>57.386900066349199</v>
      </c>
      <c r="M23" s="43">
        <f t="shared" si="3"/>
        <v>0</v>
      </c>
      <c r="N23" s="43">
        <f t="shared" si="4"/>
        <v>0</v>
      </c>
      <c r="O23" s="43">
        <f t="shared" si="5"/>
        <v>0</v>
      </c>
      <c r="P23" s="43">
        <f t="shared" si="6"/>
        <v>0</v>
      </c>
    </row>
    <row r="24" spans="2:16" ht="13.5" x14ac:dyDescent="0.25">
      <c r="B24" s="9" t="s">
        <v>1401</v>
      </c>
      <c r="C24" s="43">
        <v>-27.562999999999999</v>
      </c>
      <c r="D24" s="43">
        <v>27.562999999999999</v>
      </c>
      <c r="E24" s="43">
        <v>0</v>
      </c>
      <c r="F24" s="43">
        <v>0</v>
      </c>
      <c r="G24" s="43">
        <v>0</v>
      </c>
      <c r="H24" s="43">
        <v>0</v>
      </c>
      <c r="J24" s="14" t="s">
        <v>1409</v>
      </c>
      <c r="K24" s="43">
        <f t="shared" si="1"/>
        <v>-27.562999999999999</v>
      </c>
      <c r="L24" s="43">
        <f t="shared" si="2"/>
        <v>27.562999999999999</v>
      </c>
      <c r="M24" s="43">
        <f t="shared" si="3"/>
        <v>0</v>
      </c>
      <c r="N24" s="43">
        <f t="shared" si="4"/>
        <v>0</v>
      </c>
      <c r="O24" s="43">
        <f t="shared" si="5"/>
        <v>0</v>
      </c>
      <c r="P24" s="43">
        <f t="shared" si="6"/>
        <v>0</v>
      </c>
    </row>
    <row r="25" spans="2:16" ht="13.5" x14ac:dyDescent="0.25">
      <c r="B25" s="9" t="s">
        <v>1402</v>
      </c>
      <c r="C25" s="43">
        <v>-34.734981344920641</v>
      </c>
      <c r="D25" s="43">
        <v>17.145175613015841</v>
      </c>
      <c r="E25" s="43">
        <v>26.912366776593892</v>
      </c>
      <c r="F25" s="43">
        <v>3.5412782308047337</v>
      </c>
      <c r="G25" s="43">
        <v>-2.7017054138271579</v>
      </c>
      <c r="H25" s="43">
        <v>-3.3941460969607835</v>
      </c>
      <c r="J25" s="14" t="s">
        <v>1410</v>
      </c>
      <c r="K25" s="43">
        <f t="shared" si="1"/>
        <v>-34.734981344920641</v>
      </c>
      <c r="L25" s="43">
        <f t="shared" si="2"/>
        <v>17.145175613015841</v>
      </c>
      <c r="M25" s="43">
        <f t="shared" si="3"/>
        <v>26.912366776593892</v>
      </c>
      <c r="N25" s="43">
        <f t="shared" si="4"/>
        <v>3.5412782308047337</v>
      </c>
      <c r="O25" s="43">
        <f t="shared" si="5"/>
        <v>-2.7017054138271579</v>
      </c>
      <c r="P25" s="43">
        <f t="shared" si="6"/>
        <v>-3.3941460969607835</v>
      </c>
    </row>
    <row r="26" spans="2:16" ht="13.5" x14ac:dyDescent="0.25">
      <c r="B26" s="9" t="s">
        <v>1403</v>
      </c>
      <c r="C26" s="43">
        <v>0</v>
      </c>
      <c r="D26" s="43">
        <v>-10.276992999999999</v>
      </c>
      <c r="E26" s="43">
        <v>10.276992999999999</v>
      </c>
      <c r="F26" s="43">
        <v>0</v>
      </c>
      <c r="G26" s="43">
        <v>0</v>
      </c>
      <c r="H26" s="43">
        <v>0</v>
      </c>
      <c r="J26" s="54" t="s">
        <v>1411</v>
      </c>
      <c r="K26" s="43">
        <f t="shared" si="1"/>
        <v>0</v>
      </c>
      <c r="L26" s="43">
        <f t="shared" si="2"/>
        <v>-10.276992999999999</v>
      </c>
      <c r="M26" s="43">
        <f t="shared" si="3"/>
        <v>10.276992999999999</v>
      </c>
      <c r="N26" s="43">
        <f t="shared" si="4"/>
        <v>0</v>
      </c>
      <c r="O26" s="43">
        <f t="shared" si="5"/>
        <v>0</v>
      </c>
      <c r="P26" s="43">
        <f t="shared" si="6"/>
        <v>0</v>
      </c>
    </row>
    <row r="27" spans="2:16" ht="13.5" x14ac:dyDescent="0.25">
      <c r="B27" s="9" t="s">
        <v>805</v>
      </c>
      <c r="C27" s="43">
        <v>0</v>
      </c>
      <c r="D27" s="43">
        <v>-22</v>
      </c>
      <c r="E27" s="43">
        <v>0</v>
      </c>
      <c r="F27" s="43">
        <v>0</v>
      </c>
      <c r="G27" s="43">
        <v>0</v>
      </c>
      <c r="H27" s="43">
        <v>0</v>
      </c>
      <c r="J27" s="14" t="s">
        <v>810</v>
      </c>
      <c r="K27" s="43">
        <f t="shared" si="1"/>
        <v>0</v>
      </c>
      <c r="L27" s="43">
        <f t="shared" si="2"/>
        <v>-22</v>
      </c>
      <c r="M27" s="43">
        <f t="shared" si="3"/>
        <v>0</v>
      </c>
      <c r="N27" s="43">
        <f t="shared" si="4"/>
        <v>0</v>
      </c>
      <c r="O27" s="43">
        <f t="shared" si="5"/>
        <v>0</v>
      </c>
      <c r="P27" s="43">
        <f t="shared" si="6"/>
        <v>0</v>
      </c>
    </row>
    <row r="28" spans="2:16" ht="13.5" x14ac:dyDescent="0.25">
      <c r="B28" s="9" t="s">
        <v>806</v>
      </c>
      <c r="C28" s="43">
        <v>0</v>
      </c>
      <c r="D28" s="43">
        <v>11</v>
      </c>
      <c r="E28" s="43">
        <v>12</v>
      </c>
      <c r="F28" s="43">
        <v>0</v>
      </c>
      <c r="G28" s="43">
        <v>0</v>
      </c>
      <c r="H28" s="43">
        <v>0</v>
      </c>
      <c r="J28" s="14" t="s">
        <v>811</v>
      </c>
      <c r="K28" s="43">
        <f t="shared" si="1"/>
        <v>0</v>
      </c>
      <c r="L28" s="43">
        <f t="shared" si="2"/>
        <v>11</v>
      </c>
      <c r="M28" s="43">
        <f t="shared" si="3"/>
        <v>12</v>
      </c>
      <c r="N28" s="43">
        <f t="shared" si="4"/>
        <v>0</v>
      </c>
      <c r="O28" s="43">
        <f t="shared" si="5"/>
        <v>0</v>
      </c>
      <c r="P28" s="43">
        <f t="shared" si="6"/>
        <v>0</v>
      </c>
    </row>
    <row r="29" spans="2:16" ht="13.5" x14ac:dyDescent="0.25">
      <c r="B29" s="9" t="s">
        <v>807</v>
      </c>
      <c r="C29" s="43">
        <v>-23.684417639999999</v>
      </c>
      <c r="D29" s="43">
        <v>0</v>
      </c>
      <c r="E29" s="43">
        <v>0</v>
      </c>
      <c r="F29" s="43">
        <v>0</v>
      </c>
      <c r="G29" s="43">
        <v>0</v>
      </c>
      <c r="H29" s="43">
        <v>0</v>
      </c>
      <c r="J29" s="14" t="s">
        <v>812</v>
      </c>
      <c r="K29" s="43">
        <f t="shared" si="1"/>
        <v>-23.684417639999999</v>
      </c>
      <c r="L29" s="43">
        <f t="shared" si="2"/>
        <v>0</v>
      </c>
      <c r="M29" s="43">
        <f t="shared" si="3"/>
        <v>0</v>
      </c>
      <c r="N29" s="43">
        <f t="shared" si="4"/>
        <v>0</v>
      </c>
      <c r="O29" s="43">
        <f t="shared" si="5"/>
        <v>0</v>
      </c>
      <c r="P29" s="43">
        <f t="shared" si="6"/>
        <v>0</v>
      </c>
    </row>
    <row r="30" spans="2:16" ht="14.25" thickBot="1" x14ac:dyDescent="0.3">
      <c r="B30" s="9" t="s">
        <v>1404</v>
      </c>
      <c r="C30" s="43">
        <v>0</v>
      </c>
      <c r="D30" s="43">
        <v>0</v>
      </c>
      <c r="E30" s="43">
        <v>14.767999999999999</v>
      </c>
      <c r="F30" s="43">
        <v>-14.877999999999998</v>
      </c>
      <c r="G30" s="43">
        <v>0</v>
      </c>
      <c r="H30" s="43">
        <v>0</v>
      </c>
      <c r="J30" s="325" t="s">
        <v>1412</v>
      </c>
      <c r="K30" s="309">
        <f t="shared" si="1"/>
        <v>0</v>
      </c>
      <c r="L30" s="309">
        <f t="shared" si="2"/>
        <v>0</v>
      </c>
      <c r="M30" s="309">
        <f t="shared" si="3"/>
        <v>14.767999999999999</v>
      </c>
      <c r="N30" s="309">
        <f t="shared" si="4"/>
        <v>-14.877999999999998</v>
      </c>
      <c r="O30" s="309">
        <f t="shared" si="5"/>
        <v>0</v>
      </c>
      <c r="P30" s="309">
        <f t="shared" si="6"/>
        <v>0</v>
      </c>
    </row>
    <row r="31" spans="2:16" ht="11.25" customHeight="1" x14ac:dyDescent="0.25">
      <c r="B31" s="434" t="s">
        <v>38</v>
      </c>
      <c r="C31" s="812">
        <v>-545.79556595444433</v>
      </c>
      <c r="D31" s="812">
        <v>473.98507175088577</v>
      </c>
      <c r="E31" s="812">
        <v>43.36855271520961</v>
      </c>
      <c r="F31" s="812">
        <v>-22.622622596362916</v>
      </c>
      <c r="G31" s="812">
        <v>-85.444432219543401</v>
      </c>
      <c r="H31" s="812">
        <v>-28.663424240205217</v>
      </c>
      <c r="J31" s="368" t="s">
        <v>160</v>
      </c>
      <c r="K31" s="813">
        <f t="shared" ref="K31" si="7">C31</f>
        <v>-545.79556595444433</v>
      </c>
      <c r="L31" s="813">
        <f t="shared" ref="L31" si="8">D31</f>
        <v>473.98507175088577</v>
      </c>
      <c r="M31" s="813">
        <f t="shared" ref="M31" si="9">E31</f>
        <v>43.36855271520961</v>
      </c>
      <c r="N31" s="813">
        <f t="shared" ref="N31" si="10">F31</f>
        <v>-22.622622596362916</v>
      </c>
      <c r="O31" s="813">
        <f t="shared" ref="O31" si="11">G31</f>
        <v>-85.444432219543401</v>
      </c>
      <c r="P31" s="813">
        <f t="shared" ref="P31" si="12">H31</f>
        <v>-28.663424240205217</v>
      </c>
    </row>
    <row r="32" spans="2:16" s="909" customFormat="1" ht="11.25" customHeight="1" x14ac:dyDescent="0.25">
      <c r="B32" s="908"/>
      <c r="C32" s="908"/>
      <c r="D32" s="908"/>
      <c r="H32" s="909" t="s">
        <v>8</v>
      </c>
      <c r="P32" s="909" t="s">
        <v>1725</v>
      </c>
    </row>
  </sheetData>
  <mergeCells count="1">
    <mergeCell ref="C4:H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8">
    <tabColor rgb="FF92D050"/>
  </sheetPr>
  <dimension ref="B3:O43"/>
  <sheetViews>
    <sheetView showGridLines="0" zoomScale="80" zoomScaleNormal="80" zoomScaleSheetLayoutView="90" workbookViewId="0"/>
  </sheetViews>
  <sheetFormatPr defaultColWidth="9.140625" defaultRowHeight="13.5" x14ac:dyDescent="0.25"/>
  <cols>
    <col min="1" max="1" width="12.42578125" style="14" customWidth="1"/>
    <col min="2" max="2" width="3.42578125" style="14" customWidth="1"/>
    <col min="3" max="3" width="63.7109375" style="14" customWidth="1"/>
    <col min="4" max="9" width="9.140625" style="14"/>
    <col min="10" max="10" width="63.42578125" style="14" customWidth="1"/>
    <col min="11" max="16384" width="9.140625" style="14"/>
  </cols>
  <sheetData>
    <row r="3" spans="2:15" x14ac:dyDescent="0.25">
      <c r="B3" s="442" t="s">
        <v>1449</v>
      </c>
      <c r="C3" s="442"/>
      <c r="D3" s="442"/>
      <c r="E3" s="442"/>
      <c r="F3" s="442"/>
      <c r="G3" s="442"/>
      <c r="H3" s="442"/>
      <c r="I3" s="442"/>
      <c r="J3" s="442" t="s">
        <v>1450</v>
      </c>
    </row>
    <row r="4" spans="2:15" s="54" customFormat="1" ht="14.25" thickBot="1" x14ac:dyDescent="0.3">
      <c r="B4" s="59"/>
      <c r="C4" s="2" t="s">
        <v>815</v>
      </c>
      <c r="D4" s="46">
        <v>2021</v>
      </c>
      <c r="E4" s="46">
        <v>2022</v>
      </c>
      <c r="F4" s="46">
        <v>2023</v>
      </c>
      <c r="G4" s="46">
        <v>2024</v>
      </c>
      <c r="H4" s="46">
        <v>2025</v>
      </c>
      <c r="J4" s="2" t="s">
        <v>814</v>
      </c>
      <c r="K4" s="46">
        <f>D4</f>
        <v>2021</v>
      </c>
      <c r="L4" s="46">
        <f t="shared" ref="L4:O4" si="0">E4</f>
        <v>2022</v>
      </c>
      <c r="M4" s="46">
        <f t="shared" si="0"/>
        <v>2023</v>
      </c>
      <c r="N4" s="46">
        <f t="shared" si="0"/>
        <v>2024</v>
      </c>
      <c r="O4" s="46">
        <f t="shared" si="0"/>
        <v>2025</v>
      </c>
    </row>
    <row r="5" spans="2:15" s="54" customFormat="1" x14ac:dyDescent="0.25">
      <c r="B5" s="59"/>
      <c r="C5" s="755" t="s">
        <v>679</v>
      </c>
      <c r="D5" s="814">
        <v>26</v>
      </c>
      <c r="E5" s="814">
        <v>73</v>
      </c>
      <c r="F5" s="814">
        <v>0</v>
      </c>
      <c r="G5" s="814">
        <v>0</v>
      </c>
      <c r="H5" s="814">
        <v>0</v>
      </c>
      <c r="J5" s="273" t="s">
        <v>965</v>
      </c>
      <c r="K5" s="768">
        <f t="shared" ref="K5:K33" si="1">D5</f>
        <v>26</v>
      </c>
      <c r="L5" s="768">
        <f t="shared" ref="L5:L33" si="2">E5</f>
        <v>73</v>
      </c>
      <c r="M5" s="768">
        <f t="shared" ref="M5:M33" si="3">F5</f>
        <v>0</v>
      </c>
      <c r="N5" s="768">
        <f t="shared" ref="N5:N33" si="4">G5</f>
        <v>0</v>
      </c>
      <c r="O5" s="257">
        <f t="shared" ref="O5:O33" si="5">H5</f>
        <v>0</v>
      </c>
    </row>
    <row r="6" spans="2:15" ht="15" customHeight="1" x14ac:dyDescent="0.25">
      <c r="B6" s="59"/>
      <c r="C6" s="755" t="s">
        <v>1413</v>
      </c>
      <c r="D6" s="814">
        <v>26</v>
      </c>
      <c r="E6" s="814">
        <v>0</v>
      </c>
      <c r="F6" s="814">
        <v>0</v>
      </c>
      <c r="G6" s="814">
        <v>0</v>
      </c>
      <c r="H6" s="814">
        <v>0</v>
      </c>
      <c r="J6" s="273" t="s">
        <v>1431</v>
      </c>
      <c r="K6" s="768">
        <f t="shared" si="1"/>
        <v>26</v>
      </c>
      <c r="L6" s="768">
        <f t="shared" si="2"/>
        <v>0</v>
      </c>
      <c r="M6" s="768">
        <f t="shared" si="3"/>
        <v>0</v>
      </c>
      <c r="N6" s="768">
        <f t="shared" si="4"/>
        <v>0</v>
      </c>
      <c r="O6" s="761">
        <f t="shared" si="5"/>
        <v>0</v>
      </c>
    </row>
    <row r="7" spans="2:15" x14ac:dyDescent="0.25">
      <c r="B7" s="59"/>
      <c r="C7" s="755" t="s">
        <v>541</v>
      </c>
      <c r="D7" s="814">
        <v>18</v>
      </c>
      <c r="E7" s="814">
        <v>10</v>
      </c>
      <c r="F7" s="814">
        <v>0</v>
      </c>
      <c r="G7" s="814">
        <v>0</v>
      </c>
      <c r="H7" s="814">
        <v>0</v>
      </c>
      <c r="J7" s="273" t="s">
        <v>966</v>
      </c>
      <c r="K7" s="768">
        <f t="shared" si="1"/>
        <v>18</v>
      </c>
      <c r="L7" s="768">
        <f t="shared" si="2"/>
        <v>10</v>
      </c>
      <c r="M7" s="768">
        <f t="shared" si="3"/>
        <v>0</v>
      </c>
      <c r="N7" s="768">
        <f t="shared" si="4"/>
        <v>0</v>
      </c>
      <c r="O7" s="761">
        <f t="shared" si="5"/>
        <v>0</v>
      </c>
    </row>
    <row r="8" spans="2:15" x14ac:dyDescent="0.25">
      <c r="B8" s="59"/>
      <c r="C8" s="755" t="s">
        <v>685</v>
      </c>
      <c r="D8" s="814">
        <v>-59</v>
      </c>
      <c r="E8" s="814">
        <v>0</v>
      </c>
      <c r="F8" s="814">
        <v>0</v>
      </c>
      <c r="G8" s="814">
        <v>0</v>
      </c>
      <c r="H8" s="814">
        <v>0</v>
      </c>
      <c r="J8" s="273" t="s">
        <v>973</v>
      </c>
      <c r="K8" s="768">
        <f t="shared" si="1"/>
        <v>-59</v>
      </c>
      <c r="L8" s="768">
        <f t="shared" si="2"/>
        <v>0</v>
      </c>
      <c r="M8" s="768">
        <f t="shared" si="3"/>
        <v>0</v>
      </c>
      <c r="N8" s="768">
        <f t="shared" si="4"/>
        <v>0</v>
      </c>
      <c r="O8" s="761">
        <f t="shared" si="5"/>
        <v>0</v>
      </c>
    </row>
    <row r="9" spans="2:15" x14ac:dyDescent="0.25">
      <c r="C9" s="755" t="s">
        <v>1414</v>
      </c>
      <c r="D9" s="814">
        <v>35</v>
      </c>
      <c r="E9" s="814">
        <v>0</v>
      </c>
      <c r="F9" s="814">
        <v>0</v>
      </c>
      <c r="G9" s="814">
        <v>0</v>
      </c>
      <c r="H9" s="814">
        <v>0</v>
      </c>
      <c r="J9" s="273" t="s">
        <v>967</v>
      </c>
      <c r="K9" s="768">
        <f t="shared" si="1"/>
        <v>35</v>
      </c>
      <c r="L9" s="768">
        <f t="shared" si="2"/>
        <v>0</v>
      </c>
      <c r="M9" s="768">
        <f t="shared" si="3"/>
        <v>0</v>
      </c>
      <c r="N9" s="768">
        <f t="shared" si="4"/>
        <v>0</v>
      </c>
      <c r="O9" s="761">
        <f t="shared" si="5"/>
        <v>0</v>
      </c>
    </row>
    <row r="10" spans="2:15" x14ac:dyDescent="0.25">
      <c r="C10" s="755" t="s">
        <v>680</v>
      </c>
      <c r="D10" s="814">
        <v>15</v>
      </c>
      <c r="E10" s="814">
        <v>11</v>
      </c>
      <c r="F10" s="814">
        <v>0</v>
      </c>
      <c r="G10" s="814">
        <v>0</v>
      </c>
      <c r="H10" s="814">
        <v>0</v>
      </c>
      <c r="J10" s="273" t="s">
        <v>968</v>
      </c>
      <c r="K10" s="768">
        <f t="shared" si="1"/>
        <v>15</v>
      </c>
      <c r="L10" s="768">
        <f t="shared" si="2"/>
        <v>11</v>
      </c>
      <c r="M10" s="768">
        <f t="shared" si="3"/>
        <v>0</v>
      </c>
      <c r="N10" s="768">
        <f t="shared" si="4"/>
        <v>0</v>
      </c>
      <c r="O10" s="761">
        <f t="shared" si="5"/>
        <v>0</v>
      </c>
    </row>
    <row r="11" spans="2:15" x14ac:dyDescent="0.25">
      <c r="C11" s="755" t="s">
        <v>542</v>
      </c>
      <c r="D11" s="814">
        <v>0</v>
      </c>
      <c r="E11" s="814">
        <v>26</v>
      </c>
      <c r="F11" s="814">
        <v>27</v>
      </c>
      <c r="G11" s="814">
        <v>0</v>
      </c>
      <c r="H11" s="814">
        <v>0</v>
      </c>
      <c r="J11" s="273" t="s">
        <v>969</v>
      </c>
      <c r="K11" s="768">
        <f t="shared" si="1"/>
        <v>0</v>
      </c>
      <c r="L11" s="768">
        <f t="shared" si="2"/>
        <v>26</v>
      </c>
      <c r="M11" s="768">
        <f t="shared" si="3"/>
        <v>27</v>
      </c>
      <c r="N11" s="768">
        <f t="shared" si="4"/>
        <v>0</v>
      </c>
      <c r="O11" s="761">
        <f t="shared" si="5"/>
        <v>0</v>
      </c>
    </row>
    <row r="12" spans="2:15" x14ac:dyDescent="0.25">
      <c r="C12" s="755" t="s">
        <v>681</v>
      </c>
      <c r="D12" s="814">
        <v>0</v>
      </c>
      <c r="E12" s="814">
        <v>128</v>
      </c>
      <c r="F12" s="814">
        <v>101</v>
      </c>
      <c r="G12" s="814">
        <v>-14</v>
      </c>
      <c r="H12" s="814">
        <v>-5</v>
      </c>
      <c r="J12" s="273" t="s">
        <v>970</v>
      </c>
      <c r="K12" s="768">
        <f t="shared" si="1"/>
        <v>0</v>
      </c>
      <c r="L12" s="768">
        <f t="shared" si="2"/>
        <v>128</v>
      </c>
      <c r="M12" s="768">
        <f t="shared" si="3"/>
        <v>101</v>
      </c>
      <c r="N12" s="768">
        <f t="shared" si="4"/>
        <v>-14</v>
      </c>
      <c r="O12" s="761">
        <f t="shared" si="5"/>
        <v>-5</v>
      </c>
    </row>
    <row r="13" spans="2:15" x14ac:dyDescent="0.25">
      <c r="C13" s="755" t="s">
        <v>1415</v>
      </c>
      <c r="D13" s="814">
        <v>0</v>
      </c>
      <c r="E13" s="814">
        <v>319</v>
      </c>
      <c r="F13" s="814">
        <v>0</v>
      </c>
      <c r="G13" s="814">
        <v>0</v>
      </c>
      <c r="H13" s="814">
        <v>0</v>
      </c>
      <c r="J13" s="14" t="s">
        <v>1432</v>
      </c>
      <c r="K13" s="768">
        <f t="shared" si="1"/>
        <v>0</v>
      </c>
      <c r="L13" s="768">
        <f t="shared" si="2"/>
        <v>319</v>
      </c>
      <c r="M13" s="768">
        <f t="shared" si="3"/>
        <v>0</v>
      </c>
      <c r="N13" s="768">
        <f t="shared" si="4"/>
        <v>0</v>
      </c>
      <c r="O13" s="761">
        <f t="shared" si="5"/>
        <v>0</v>
      </c>
    </row>
    <row r="14" spans="2:15" x14ac:dyDescent="0.25">
      <c r="C14" s="755" t="s">
        <v>682</v>
      </c>
      <c r="D14" s="814">
        <v>24</v>
      </c>
      <c r="E14" s="814">
        <v>0</v>
      </c>
      <c r="F14" s="814">
        <v>0</v>
      </c>
      <c r="G14" s="814">
        <v>0</v>
      </c>
      <c r="H14" s="814">
        <v>0</v>
      </c>
      <c r="J14" s="273" t="s">
        <v>971</v>
      </c>
      <c r="K14" s="768">
        <f t="shared" si="1"/>
        <v>24</v>
      </c>
      <c r="L14" s="768">
        <f t="shared" si="2"/>
        <v>0</v>
      </c>
      <c r="M14" s="768">
        <f t="shared" si="3"/>
        <v>0</v>
      </c>
      <c r="N14" s="768">
        <f t="shared" si="4"/>
        <v>0</v>
      </c>
      <c r="O14" s="761">
        <f t="shared" si="5"/>
        <v>0</v>
      </c>
    </row>
    <row r="15" spans="2:15" x14ac:dyDescent="0.25">
      <c r="C15" s="755" t="s">
        <v>683</v>
      </c>
      <c r="D15" s="814">
        <v>60</v>
      </c>
      <c r="E15" s="814">
        <v>-10</v>
      </c>
      <c r="F15" s="814">
        <v>0</v>
      </c>
      <c r="G15" s="814">
        <v>-10</v>
      </c>
      <c r="H15" s="814">
        <v>0</v>
      </c>
      <c r="J15" s="273" t="s">
        <v>1433</v>
      </c>
      <c r="K15" s="768">
        <f t="shared" si="1"/>
        <v>60</v>
      </c>
      <c r="L15" s="768">
        <f t="shared" si="2"/>
        <v>-10</v>
      </c>
      <c r="M15" s="768">
        <f t="shared" si="3"/>
        <v>0</v>
      </c>
      <c r="N15" s="768">
        <f t="shared" si="4"/>
        <v>-10</v>
      </c>
      <c r="O15" s="761">
        <f t="shared" si="5"/>
        <v>0</v>
      </c>
    </row>
    <row r="16" spans="2:15" x14ac:dyDescent="0.25">
      <c r="C16" s="755" t="s">
        <v>684</v>
      </c>
      <c r="D16" s="814">
        <v>105</v>
      </c>
      <c r="E16" s="814">
        <v>31</v>
      </c>
      <c r="F16" s="814">
        <v>-47</v>
      </c>
      <c r="G16" s="814">
        <v>-7</v>
      </c>
      <c r="H16" s="814">
        <v>-14</v>
      </c>
      <c r="J16" s="273" t="s">
        <v>972</v>
      </c>
      <c r="K16" s="766">
        <f t="shared" si="1"/>
        <v>105</v>
      </c>
      <c r="L16" s="766">
        <f t="shared" si="2"/>
        <v>31</v>
      </c>
      <c r="M16" s="766">
        <f t="shared" si="3"/>
        <v>-47</v>
      </c>
      <c r="N16" s="766">
        <f t="shared" si="4"/>
        <v>-7</v>
      </c>
      <c r="O16" s="761">
        <f t="shared" si="5"/>
        <v>-14</v>
      </c>
    </row>
    <row r="17" spans="3:15" x14ac:dyDescent="0.25">
      <c r="C17" s="755" t="s">
        <v>1416</v>
      </c>
      <c r="D17" s="814">
        <v>32</v>
      </c>
      <c r="E17" s="814">
        <v>20</v>
      </c>
      <c r="F17" s="814">
        <v>0</v>
      </c>
      <c r="G17" s="814">
        <v>0</v>
      </c>
      <c r="H17" s="814">
        <v>0</v>
      </c>
      <c r="J17" s="273" t="s">
        <v>974</v>
      </c>
      <c r="K17" s="766">
        <f t="shared" si="1"/>
        <v>32</v>
      </c>
      <c r="L17" s="766">
        <f t="shared" si="2"/>
        <v>20</v>
      </c>
      <c r="M17" s="766">
        <f t="shared" si="3"/>
        <v>0</v>
      </c>
      <c r="N17" s="766">
        <f t="shared" si="4"/>
        <v>0</v>
      </c>
      <c r="O17" s="761">
        <f t="shared" si="5"/>
        <v>0</v>
      </c>
    </row>
    <row r="18" spans="3:15" x14ac:dyDescent="0.25">
      <c r="C18" s="755" t="s">
        <v>1417</v>
      </c>
      <c r="D18" s="814">
        <v>21</v>
      </c>
      <c r="E18" s="814">
        <v>0</v>
      </c>
      <c r="F18" s="814">
        <v>0</v>
      </c>
      <c r="G18" s="814">
        <v>0</v>
      </c>
      <c r="H18" s="814">
        <v>0</v>
      </c>
      <c r="J18" s="273" t="s">
        <v>1434</v>
      </c>
      <c r="K18" s="766">
        <f t="shared" si="1"/>
        <v>21</v>
      </c>
      <c r="L18" s="766">
        <f t="shared" si="2"/>
        <v>0</v>
      </c>
      <c r="M18" s="766">
        <f t="shared" si="3"/>
        <v>0</v>
      </c>
      <c r="N18" s="766">
        <f t="shared" si="4"/>
        <v>0</v>
      </c>
      <c r="O18" s="761">
        <f t="shared" si="5"/>
        <v>0</v>
      </c>
    </row>
    <row r="19" spans="3:15" x14ac:dyDescent="0.25">
      <c r="C19" s="755" t="s">
        <v>686</v>
      </c>
      <c r="D19" s="814">
        <v>37</v>
      </c>
      <c r="E19" s="814">
        <v>0</v>
      </c>
      <c r="F19" s="814">
        <v>0</v>
      </c>
      <c r="G19" s="814">
        <v>0</v>
      </c>
      <c r="H19" s="814">
        <v>0</v>
      </c>
      <c r="J19" s="273" t="s">
        <v>1435</v>
      </c>
      <c r="K19" s="766">
        <f t="shared" si="1"/>
        <v>37</v>
      </c>
      <c r="L19" s="766">
        <f t="shared" si="2"/>
        <v>0</v>
      </c>
      <c r="M19" s="766">
        <f t="shared" si="3"/>
        <v>0</v>
      </c>
      <c r="N19" s="766">
        <f t="shared" si="4"/>
        <v>0</v>
      </c>
      <c r="O19" s="761">
        <f t="shared" si="5"/>
        <v>0</v>
      </c>
    </row>
    <row r="20" spans="3:15" x14ac:dyDescent="0.25">
      <c r="C20" s="755" t="s">
        <v>1418</v>
      </c>
      <c r="D20" s="814">
        <v>1323</v>
      </c>
      <c r="E20" s="814">
        <v>-1559</v>
      </c>
      <c r="F20" s="814">
        <v>-1032</v>
      </c>
      <c r="G20" s="814">
        <v>0</v>
      </c>
      <c r="H20" s="814">
        <v>0</v>
      </c>
      <c r="J20" s="14" t="s">
        <v>1436</v>
      </c>
      <c r="K20" s="766">
        <f t="shared" si="1"/>
        <v>1323</v>
      </c>
      <c r="L20" s="766">
        <f t="shared" si="2"/>
        <v>-1559</v>
      </c>
      <c r="M20" s="766">
        <f t="shared" si="3"/>
        <v>-1032</v>
      </c>
      <c r="N20" s="766">
        <f t="shared" si="4"/>
        <v>0</v>
      </c>
      <c r="O20" s="761">
        <f t="shared" si="5"/>
        <v>0</v>
      </c>
    </row>
    <row r="21" spans="3:15" x14ac:dyDescent="0.25">
      <c r="C21" s="755" t="s">
        <v>1419</v>
      </c>
      <c r="D21" s="814">
        <v>0</v>
      </c>
      <c r="E21" s="814">
        <v>17</v>
      </c>
      <c r="F21" s="814">
        <v>0</v>
      </c>
      <c r="G21" s="814">
        <v>0</v>
      </c>
      <c r="H21" s="814">
        <v>0</v>
      </c>
      <c r="J21" s="14" t="s">
        <v>1446</v>
      </c>
      <c r="K21" s="766">
        <f t="shared" si="1"/>
        <v>0</v>
      </c>
      <c r="L21" s="766">
        <f t="shared" si="2"/>
        <v>17</v>
      </c>
      <c r="M21" s="766">
        <f t="shared" si="3"/>
        <v>0</v>
      </c>
      <c r="N21" s="766">
        <f t="shared" si="4"/>
        <v>0</v>
      </c>
      <c r="O21" s="761">
        <f t="shared" si="5"/>
        <v>0</v>
      </c>
    </row>
    <row r="22" spans="3:15" x14ac:dyDescent="0.25">
      <c r="C22" s="755" t="s">
        <v>1420</v>
      </c>
      <c r="D22" s="814">
        <v>20</v>
      </c>
      <c r="E22" s="814">
        <v>0</v>
      </c>
      <c r="F22" s="814">
        <v>0</v>
      </c>
      <c r="G22" s="814">
        <v>0</v>
      </c>
      <c r="H22" s="814">
        <v>0</v>
      </c>
      <c r="J22" s="14" t="s">
        <v>1447</v>
      </c>
      <c r="K22" s="766">
        <f t="shared" si="1"/>
        <v>20</v>
      </c>
      <c r="L22" s="766">
        <f t="shared" si="2"/>
        <v>0</v>
      </c>
      <c r="M22" s="766">
        <f t="shared" si="3"/>
        <v>0</v>
      </c>
      <c r="N22" s="766">
        <f t="shared" si="4"/>
        <v>0</v>
      </c>
      <c r="O22" s="761">
        <f t="shared" si="5"/>
        <v>0</v>
      </c>
    </row>
    <row r="23" spans="3:15" x14ac:dyDescent="0.25">
      <c r="C23" s="755" t="s">
        <v>1421</v>
      </c>
      <c r="D23" s="814">
        <v>50</v>
      </c>
      <c r="E23" s="814">
        <v>0</v>
      </c>
      <c r="F23" s="814">
        <v>0</v>
      </c>
      <c r="G23" s="814">
        <v>0</v>
      </c>
      <c r="H23" s="814">
        <v>0</v>
      </c>
      <c r="J23" s="14" t="s">
        <v>1448</v>
      </c>
      <c r="K23" s="766">
        <f t="shared" si="1"/>
        <v>50</v>
      </c>
      <c r="L23" s="766">
        <f t="shared" si="2"/>
        <v>0</v>
      </c>
      <c r="M23" s="766">
        <f t="shared" si="3"/>
        <v>0</v>
      </c>
      <c r="N23" s="766">
        <f t="shared" si="4"/>
        <v>0</v>
      </c>
      <c r="O23" s="761">
        <f t="shared" si="5"/>
        <v>0</v>
      </c>
    </row>
    <row r="24" spans="3:15" x14ac:dyDescent="0.25">
      <c r="C24" s="755" t="s">
        <v>1422</v>
      </c>
      <c r="D24" s="814">
        <v>0</v>
      </c>
      <c r="E24" s="814">
        <v>16</v>
      </c>
      <c r="F24" s="814">
        <v>0</v>
      </c>
      <c r="G24" s="814">
        <v>0</v>
      </c>
      <c r="H24" s="814">
        <v>0</v>
      </c>
      <c r="J24" s="273" t="s">
        <v>1437</v>
      </c>
      <c r="K24" s="766">
        <f t="shared" si="1"/>
        <v>0</v>
      </c>
      <c r="L24" s="766">
        <f t="shared" si="2"/>
        <v>16</v>
      </c>
      <c r="M24" s="766">
        <f t="shared" si="3"/>
        <v>0</v>
      </c>
      <c r="N24" s="766">
        <f t="shared" si="4"/>
        <v>0</v>
      </c>
      <c r="O24" s="761">
        <f t="shared" si="5"/>
        <v>0</v>
      </c>
    </row>
    <row r="25" spans="3:15" x14ac:dyDescent="0.25">
      <c r="C25" s="755" t="s">
        <v>1423</v>
      </c>
      <c r="D25" s="814">
        <v>12</v>
      </c>
      <c r="E25" s="814">
        <v>17</v>
      </c>
      <c r="F25" s="814">
        <v>0</v>
      </c>
      <c r="G25" s="814">
        <v>0</v>
      </c>
      <c r="H25" s="814">
        <v>0</v>
      </c>
      <c r="J25" s="273" t="s">
        <v>1438</v>
      </c>
      <c r="K25" s="766">
        <f t="shared" si="1"/>
        <v>12</v>
      </c>
      <c r="L25" s="766">
        <f t="shared" si="2"/>
        <v>17</v>
      </c>
      <c r="M25" s="766">
        <f t="shared" si="3"/>
        <v>0</v>
      </c>
      <c r="N25" s="766">
        <f t="shared" si="4"/>
        <v>0</v>
      </c>
      <c r="O25" s="761">
        <f t="shared" si="5"/>
        <v>0</v>
      </c>
    </row>
    <row r="26" spans="3:15" x14ac:dyDescent="0.25">
      <c r="C26" s="755" t="s">
        <v>1424</v>
      </c>
      <c r="D26" s="814">
        <v>0</v>
      </c>
      <c r="E26" s="814">
        <v>22</v>
      </c>
      <c r="F26" s="814">
        <v>0</v>
      </c>
      <c r="G26" s="814">
        <v>0</v>
      </c>
      <c r="H26" s="814">
        <v>0</v>
      </c>
      <c r="J26" s="273" t="s">
        <v>1439</v>
      </c>
      <c r="K26" s="766">
        <f t="shared" si="1"/>
        <v>0</v>
      </c>
      <c r="L26" s="766">
        <f t="shared" si="2"/>
        <v>22</v>
      </c>
      <c r="M26" s="766">
        <f t="shared" si="3"/>
        <v>0</v>
      </c>
      <c r="N26" s="766">
        <f t="shared" si="4"/>
        <v>0</v>
      </c>
      <c r="O26" s="761">
        <f t="shared" si="5"/>
        <v>0</v>
      </c>
    </row>
    <row r="27" spans="3:15" x14ac:dyDescent="0.25">
      <c r="C27" s="755" t="s">
        <v>1425</v>
      </c>
      <c r="D27" s="814">
        <v>18</v>
      </c>
      <c r="E27" s="814">
        <v>0</v>
      </c>
      <c r="F27" s="814">
        <v>0</v>
      </c>
      <c r="G27" s="814">
        <v>0</v>
      </c>
      <c r="H27" s="814">
        <v>0</v>
      </c>
      <c r="J27" s="14" t="s">
        <v>1440</v>
      </c>
      <c r="K27" s="766">
        <f t="shared" si="1"/>
        <v>18</v>
      </c>
      <c r="L27" s="766">
        <f t="shared" si="2"/>
        <v>0</v>
      </c>
      <c r="M27" s="766">
        <f t="shared" si="3"/>
        <v>0</v>
      </c>
      <c r="N27" s="766">
        <f t="shared" si="4"/>
        <v>0</v>
      </c>
      <c r="O27" s="761">
        <f t="shared" si="5"/>
        <v>0</v>
      </c>
    </row>
    <row r="28" spans="3:15" x14ac:dyDescent="0.25">
      <c r="C28" s="755" t="s">
        <v>1426</v>
      </c>
      <c r="D28" s="814">
        <v>0</v>
      </c>
      <c r="E28" s="814">
        <v>0</v>
      </c>
      <c r="F28" s="814">
        <v>-201</v>
      </c>
      <c r="G28" s="814">
        <v>-173</v>
      </c>
      <c r="H28" s="814">
        <v>-209</v>
      </c>
      <c r="J28" s="14" t="s">
        <v>1441</v>
      </c>
      <c r="K28" s="766">
        <f t="shared" si="1"/>
        <v>0</v>
      </c>
      <c r="L28" s="766">
        <f t="shared" si="2"/>
        <v>0</v>
      </c>
      <c r="M28" s="766">
        <f t="shared" si="3"/>
        <v>-201</v>
      </c>
      <c r="N28" s="766">
        <f t="shared" si="4"/>
        <v>-173</v>
      </c>
      <c r="O28" s="761">
        <f t="shared" si="5"/>
        <v>-209</v>
      </c>
    </row>
    <row r="29" spans="3:15" x14ac:dyDescent="0.25">
      <c r="C29" s="755" t="s">
        <v>1427</v>
      </c>
      <c r="D29" s="814">
        <v>0</v>
      </c>
      <c r="E29" s="814">
        <v>0</v>
      </c>
      <c r="F29" s="814">
        <v>-35</v>
      </c>
      <c r="G29" s="814">
        <v>35</v>
      </c>
      <c r="H29" s="814">
        <v>0</v>
      </c>
      <c r="J29" s="14" t="s">
        <v>1442</v>
      </c>
      <c r="K29" s="766">
        <f t="shared" si="1"/>
        <v>0</v>
      </c>
      <c r="L29" s="766">
        <f t="shared" si="2"/>
        <v>0</v>
      </c>
      <c r="M29" s="766">
        <f t="shared" si="3"/>
        <v>-35</v>
      </c>
      <c r="N29" s="766">
        <f t="shared" si="4"/>
        <v>35</v>
      </c>
      <c r="O29" s="761">
        <f t="shared" si="5"/>
        <v>0</v>
      </c>
    </row>
    <row r="30" spans="3:15" x14ac:dyDescent="0.25">
      <c r="C30" s="755" t="s">
        <v>1428</v>
      </c>
      <c r="D30" s="814">
        <v>169</v>
      </c>
      <c r="E30" s="814">
        <v>-169</v>
      </c>
      <c r="F30" s="814">
        <v>0</v>
      </c>
      <c r="G30" s="814">
        <v>0</v>
      </c>
      <c r="H30" s="814">
        <v>0</v>
      </c>
      <c r="J30" s="14" t="s">
        <v>1443</v>
      </c>
      <c r="K30" s="766">
        <f t="shared" si="1"/>
        <v>169</v>
      </c>
      <c r="L30" s="766">
        <f t="shared" si="2"/>
        <v>-169</v>
      </c>
      <c r="M30" s="766">
        <f t="shared" si="3"/>
        <v>0</v>
      </c>
      <c r="N30" s="766">
        <f t="shared" si="4"/>
        <v>0</v>
      </c>
      <c r="O30" s="761">
        <f t="shared" si="5"/>
        <v>0</v>
      </c>
    </row>
    <row r="31" spans="3:15" x14ac:dyDescent="0.25">
      <c r="C31" s="755" t="s">
        <v>1429</v>
      </c>
      <c r="D31" s="814">
        <v>0</v>
      </c>
      <c r="E31" s="814">
        <v>8</v>
      </c>
      <c r="F31" s="814">
        <v>11</v>
      </c>
      <c r="G31" s="814">
        <v>0</v>
      </c>
      <c r="H31" s="814">
        <v>0</v>
      </c>
      <c r="J31" s="273" t="s">
        <v>1444</v>
      </c>
      <c r="K31" s="766">
        <f t="shared" si="1"/>
        <v>0</v>
      </c>
      <c r="L31" s="766">
        <f t="shared" si="2"/>
        <v>8</v>
      </c>
      <c r="M31" s="766">
        <f t="shared" si="3"/>
        <v>11</v>
      </c>
      <c r="N31" s="766">
        <f t="shared" si="4"/>
        <v>0</v>
      </c>
      <c r="O31" s="761">
        <f t="shared" si="5"/>
        <v>0</v>
      </c>
    </row>
    <row r="32" spans="3:15" ht="14.25" thickBot="1" x14ac:dyDescent="0.3">
      <c r="C32" s="504" t="s">
        <v>1430</v>
      </c>
      <c r="D32" s="815">
        <v>0</v>
      </c>
      <c r="E32" s="815">
        <v>11</v>
      </c>
      <c r="F32" s="814">
        <v>11</v>
      </c>
      <c r="G32" s="814">
        <v>0</v>
      </c>
      <c r="H32" s="814">
        <v>0</v>
      </c>
      <c r="J32" s="642" t="s">
        <v>1445</v>
      </c>
      <c r="K32" s="416">
        <f t="shared" si="1"/>
        <v>0</v>
      </c>
      <c r="L32" s="416">
        <f t="shared" si="2"/>
        <v>11</v>
      </c>
      <c r="M32" s="416">
        <f t="shared" si="3"/>
        <v>11</v>
      </c>
      <c r="N32" s="416">
        <f t="shared" si="4"/>
        <v>0</v>
      </c>
      <c r="O32" s="312">
        <f t="shared" si="5"/>
        <v>0</v>
      </c>
    </row>
    <row r="33" spans="2:15" x14ac:dyDescent="0.25">
      <c r="C33" s="5" t="s">
        <v>543</v>
      </c>
      <c r="D33" s="388">
        <v>1931</v>
      </c>
      <c r="E33" s="388">
        <v>-1029</v>
      </c>
      <c r="F33" s="367">
        <v>-1165</v>
      </c>
      <c r="G33" s="367">
        <v>-170</v>
      </c>
      <c r="H33" s="367">
        <v>-228</v>
      </c>
      <c r="J33" s="5" t="s">
        <v>575</v>
      </c>
      <c r="K33" s="816">
        <f t="shared" si="1"/>
        <v>1931</v>
      </c>
      <c r="L33" s="816">
        <f t="shared" si="2"/>
        <v>-1029</v>
      </c>
      <c r="M33" s="816">
        <f t="shared" si="3"/>
        <v>-1165</v>
      </c>
      <c r="N33" s="816">
        <f t="shared" si="4"/>
        <v>-170</v>
      </c>
      <c r="O33" s="816">
        <f t="shared" si="5"/>
        <v>-228</v>
      </c>
    </row>
    <row r="34" spans="2:15" s="909" customFormat="1" ht="11.25" customHeight="1" x14ac:dyDescent="0.25">
      <c r="B34" s="908"/>
      <c r="C34" s="908"/>
      <c r="D34" s="908"/>
      <c r="H34" s="909" t="s">
        <v>8</v>
      </c>
      <c r="O34" s="909" t="s">
        <v>1725</v>
      </c>
    </row>
    <row r="35" spans="2:15" x14ac:dyDescent="0.25">
      <c r="J35" s="273"/>
    </row>
    <row r="36" spans="2:15" x14ac:dyDescent="0.25">
      <c r="J36" s="273"/>
    </row>
    <row r="37" spans="2:15" x14ac:dyDescent="0.25">
      <c r="J37" s="273"/>
    </row>
    <row r="38" spans="2:15" x14ac:dyDescent="0.25">
      <c r="J38" s="273"/>
    </row>
    <row r="39" spans="2:15" x14ac:dyDescent="0.25">
      <c r="J39" s="273"/>
    </row>
    <row r="40" spans="2:15" x14ac:dyDescent="0.25">
      <c r="J40" s="273"/>
    </row>
    <row r="41" spans="2:15" x14ac:dyDescent="0.25">
      <c r="J41" s="273"/>
    </row>
    <row r="42" spans="2:15" x14ac:dyDescent="0.25">
      <c r="J42" s="273"/>
    </row>
    <row r="43" spans="2:15" x14ac:dyDescent="0.25">
      <c r="J43" s="274"/>
    </row>
  </sheetData>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2">
    <tabColor rgb="FF92D050"/>
  </sheetPr>
  <dimension ref="A3:H41"/>
  <sheetViews>
    <sheetView showGridLines="0" zoomScale="80" zoomScaleNormal="80" workbookViewId="0"/>
  </sheetViews>
  <sheetFormatPr defaultColWidth="9.140625" defaultRowHeight="13.5" x14ac:dyDescent="0.25"/>
  <cols>
    <col min="1" max="1" width="44" style="14" bestFit="1" customWidth="1"/>
    <col min="2" max="16384" width="9.140625" style="14"/>
  </cols>
  <sheetData>
    <row r="3" spans="1:7" x14ac:dyDescent="0.25">
      <c r="A3" s="1160" t="s">
        <v>1452</v>
      </c>
      <c r="B3" s="1160"/>
      <c r="C3" s="1160"/>
      <c r="D3" s="1160"/>
      <c r="E3" s="1160"/>
      <c r="F3" s="1160"/>
      <c r="G3" s="1160"/>
    </row>
    <row r="4" spans="1:7" x14ac:dyDescent="0.25">
      <c r="A4" s="155"/>
      <c r="B4" s="156">
        <v>2020</v>
      </c>
      <c r="C4" s="156">
        <v>2021</v>
      </c>
      <c r="D4" s="156">
        <v>2022</v>
      </c>
      <c r="E4" s="156">
        <v>2023</v>
      </c>
      <c r="F4" s="156">
        <v>2024</v>
      </c>
      <c r="G4" s="156">
        <v>2025</v>
      </c>
    </row>
    <row r="5" spans="1:7" x14ac:dyDescent="0.25">
      <c r="A5" s="227" t="s">
        <v>53</v>
      </c>
      <c r="B5" s="228">
        <v>45277</v>
      </c>
      <c r="C5" s="228">
        <v>55012</v>
      </c>
      <c r="D5" s="228">
        <v>61259</v>
      </c>
      <c r="E5" s="228">
        <v>65595</v>
      </c>
      <c r="F5" s="228">
        <v>68393</v>
      </c>
      <c r="G5" s="419">
        <v>71453</v>
      </c>
    </row>
    <row r="6" spans="1:7" x14ac:dyDescent="0.25">
      <c r="A6" s="229" t="s">
        <v>54</v>
      </c>
      <c r="B6" s="225">
        <v>9735</v>
      </c>
      <c r="C6" s="225">
        <v>6247</v>
      </c>
      <c r="D6" s="225">
        <v>4336</v>
      </c>
      <c r="E6" s="225">
        <v>2798</v>
      </c>
      <c r="F6" s="225">
        <v>3060</v>
      </c>
      <c r="G6" s="419">
        <v>1676</v>
      </c>
    </row>
    <row r="7" spans="1:7" x14ac:dyDescent="0.25">
      <c r="A7" s="230" t="s">
        <v>444</v>
      </c>
      <c r="B7" s="222">
        <v>7758</v>
      </c>
      <c r="C7" s="222">
        <v>7014</v>
      </c>
      <c r="D7" s="222">
        <v>5960</v>
      </c>
      <c r="E7" s="222">
        <v>4269</v>
      </c>
      <c r="F7" s="222">
        <v>3693</v>
      </c>
      <c r="G7" s="417">
        <v>3886</v>
      </c>
    </row>
    <row r="8" spans="1:7" x14ac:dyDescent="0.25">
      <c r="A8" s="231" t="s">
        <v>461</v>
      </c>
      <c r="B8" s="222">
        <v>134</v>
      </c>
      <c r="C8" s="222">
        <v>0</v>
      </c>
      <c r="D8" s="222">
        <v>0</v>
      </c>
      <c r="E8" s="222">
        <v>0</v>
      </c>
      <c r="F8" s="222">
        <v>0</v>
      </c>
      <c r="G8" s="54">
        <v>0</v>
      </c>
    </row>
    <row r="9" spans="1:7" x14ac:dyDescent="0.25">
      <c r="A9" s="232" t="s">
        <v>55</v>
      </c>
      <c r="B9" s="222">
        <v>1767</v>
      </c>
      <c r="C9" s="222">
        <v>-2365</v>
      </c>
      <c r="D9" s="222">
        <v>-1273</v>
      </c>
      <c r="E9" s="222">
        <v>-1735</v>
      </c>
      <c r="F9" s="222">
        <v>-1001</v>
      </c>
      <c r="G9" s="417">
        <v>-2639</v>
      </c>
    </row>
    <row r="10" spans="1:7" x14ac:dyDescent="0.25">
      <c r="A10" s="230" t="s">
        <v>471</v>
      </c>
      <c r="B10" s="222">
        <v>97</v>
      </c>
      <c r="C10" s="222">
        <v>-150</v>
      </c>
      <c r="D10" s="222">
        <v>83</v>
      </c>
      <c r="E10" s="222">
        <v>57</v>
      </c>
      <c r="F10" s="222">
        <v>37</v>
      </c>
      <c r="G10" s="54">
        <v>30</v>
      </c>
    </row>
    <row r="11" spans="1:7" x14ac:dyDescent="0.25">
      <c r="A11" s="233" t="s">
        <v>472</v>
      </c>
      <c r="B11" s="222">
        <v>-3</v>
      </c>
      <c r="C11" s="222">
        <v>18</v>
      </c>
      <c r="D11" s="222">
        <v>52</v>
      </c>
      <c r="E11" s="222">
        <v>33</v>
      </c>
      <c r="F11" s="222">
        <v>24</v>
      </c>
      <c r="G11" s="54">
        <v>15</v>
      </c>
    </row>
    <row r="12" spans="1:7" x14ac:dyDescent="0.25">
      <c r="A12" s="233" t="s">
        <v>58</v>
      </c>
      <c r="B12" s="222">
        <v>-30</v>
      </c>
      <c r="C12" s="222">
        <v>-43</v>
      </c>
      <c r="D12" s="222">
        <v>-37</v>
      </c>
      <c r="E12" s="222">
        <v>0</v>
      </c>
      <c r="F12" s="222">
        <v>0</v>
      </c>
      <c r="G12" s="54">
        <v>0</v>
      </c>
    </row>
    <row r="13" spans="1:7" x14ac:dyDescent="0.25">
      <c r="A13" s="233" t="s">
        <v>445</v>
      </c>
      <c r="B13" s="222">
        <v>56</v>
      </c>
      <c r="C13" s="222">
        <v>-140</v>
      </c>
      <c r="D13" s="222">
        <v>-2</v>
      </c>
      <c r="E13" s="222">
        <v>-8</v>
      </c>
      <c r="F13" s="222">
        <v>-12</v>
      </c>
      <c r="G13" s="54">
        <v>-12</v>
      </c>
    </row>
    <row r="14" spans="1:7" x14ac:dyDescent="0.25">
      <c r="A14" s="233" t="s">
        <v>59</v>
      </c>
      <c r="B14" s="222">
        <v>10</v>
      </c>
      <c r="C14" s="222">
        <v>-6</v>
      </c>
      <c r="D14" s="222">
        <v>39</v>
      </c>
      <c r="E14" s="222">
        <v>35</v>
      </c>
      <c r="F14" s="222">
        <v>28</v>
      </c>
      <c r="G14" s="54">
        <v>24</v>
      </c>
    </row>
    <row r="15" spans="1:7" x14ac:dyDescent="0.25">
      <c r="A15" s="230" t="s">
        <v>540</v>
      </c>
      <c r="B15" s="222">
        <v>0</v>
      </c>
      <c r="C15" s="222">
        <v>0</v>
      </c>
      <c r="D15" s="222">
        <v>0</v>
      </c>
      <c r="E15" s="222">
        <v>0</v>
      </c>
      <c r="F15" s="222">
        <v>0</v>
      </c>
      <c r="G15" s="54">
        <v>0</v>
      </c>
    </row>
    <row r="16" spans="1:7" x14ac:dyDescent="0.25">
      <c r="A16" s="230" t="s">
        <v>56</v>
      </c>
      <c r="B16" s="222">
        <v>28</v>
      </c>
      <c r="C16" s="222">
        <v>18</v>
      </c>
      <c r="D16" s="222">
        <v>153</v>
      </c>
      <c r="E16" s="222">
        <v>258</v>
      </c>
      <c r="F16" s="222">
        <v>337</v>
      </c>
      <c r="G16" s="54">
        <v>399</v>
      </c>
    </row>
    <row r="17" spans="1:8" x14ac:dyDescent="0.25">
      <c r="A17" s="230" t="s">
        <v>57</v>
      </c>
      <c r="B17" s="222">
        <v>-16</v>
      </c>
      <c r="C17" s="222">
        <v>-2</v>
      </c>
      <c r="D17" s="222">
        <v>-11</v>
      </c>
      <c r="E17" s="222">
        <v>-49</v>
      </c>
      <c r="F17" s="222">
        <v>-6</v>
      </c>
      <c r="G17" s="54">
        <v>0</v>
      </c>
    </row>
    <row r="18" spans="1:8" x14ac:dyDescent="0.25">
      <c r="A18" s="234" t="s">
        <v>60</v>
      </c>
      <c r="B18" s="223">
        <v>113</v>
      </c>
      <c r="C18" s="223">
        <v>120</v>
      </c>
      <c r="D18" s="223">
        <v>-2</v>
      </c>
      <c r="E18" s="223">
        <v>-2</v>
      </c>
      <c r="F18" s="223">
        <v>0</v>
      </c>
      <c r="G18" s="53">
        <v>0</v>
      </c>
    </row>
    <row r="19" spans="1:8" x14ac:dyDescent="0.25">
      <c r="A19" s="157" t="s">
        <v>61</v>
      </c>
      <c r="B19" s="224">
        <v>55012</v>
      </c>
      <c r="C19" s="224">
        <v>61259</v>
      </c>
      <c r="D19" s="224">
        <v>65595</v>
      </c>
      <c r="E19" s="224">
        <v>68393</v>
      </c>
      <c r="F19" s="224">
        <v>71453</v>
      </c>
      <c r="G19" s="418">
        <v>73128</v>
      </c>
    </row>
    <row r="20" spans="1:8" x14ac:dyDescent="0.25">
      <c r="A20" s="154" t="s">
        <v>37</v>
      </c>
      <c r="B20" s="226">
        <v>59.7</v>
      </c>
      <c r="C20" s="226">
        <v>63.1</v>
      </c>
      <c r="D20" s="226">
        <v>61.6</v>
      </c>
      <c r="E20" s="226">
        <v>58</v>
      </c>
      <c r="F20" s="226">
        <v>58.2</v>
      </c>
      <c r="G20" s="246">
        <v>57.3</v>
      </c>
    </row>
    <row r="21" spans="1:8" ht="15" customHeight="1" x14ac:dyDescent="0.25">
      <c r="A21" s="1159"/>
      <c r="B21" s="1159"/>
      <c r="C21" s="1159"/>
      <c r="D21" s="1159"/>
      <c r="G21" s="818" t="s">
        <v>8</v>
      </c>
      <c r="H21" s="420"/>
    </row>
    <row r="23" spans="1:8" ht="15.75" customHeight="1" x14ac:dyDescent="0.25">
      <c r="A23" s="1077" t="s">
        <v>1453</v>
      </c>
      <c r="B23" s="1077"/>
      <c r="C23" s="1077"/>
      <c r="D23" s="1077"/>
      <c r="E23" s="1077"/>
      <c r="F23" s="1077"/>
      <c r="G23" s="1077"/>
    </row>
    <row r="24" spans="1:8" x14ac:dyDescent="0.25">
      <c r="A24" s="155"/>
      <c r="B24" s="156">
        <f>B4</f>
        <v>2020</v>
      </c>
      <c r="C24" s="156">
        <f t="shared" ref="C24:G24" si="0">C4</f>
        <v>2021</v>
      </c>
      <c r="D24" s="156">
        <f t="shared" si="0"/>
        <v>2022</v>
      </c>
      <c r="E24" s="156">
        <f t="shared" si="0"/>
        <v>2023</v>
      </c>
      <c r="F24" s="156">
        <f t="shared" si="0"/>
        <v>2024</v>
      </c>
      <c r="G24" s="156">
        <f t="shared" si="0"/>
        <v>2025</v>
      </c>
    </row>
    <row r="25" spans="1:8" x14ac:dyDescent="0.25">
      <c r="A25" s="227" t="s">
        <v>179</v>
      </c>
      <c r="B25" s="228">
        <f>B5</f>
        <v>45277</v>
      </c>
      <c r="C25" s="228">
        <f t="shared" ref="B25:F34" si="1">C5</f>
        <v>55012</v>
      </c>
      <c r="D25" s="228">
        <f t="shared" si="1"/>
        <v>61259</v>
      </c>
      <c r="E25" s="228">
        <f t="shared" si="1"/>
        <v>65595</v>
      </c>
      <c r="F25" s="228">
        <f t="shared" si="1"/>
        <v>68393</v>
      </c>
      <c r="G25" s="228">
        <f t="shared" ref="G25" si="2">G5</f>
        <v>71453</v>
      </c>
    </row>
    <row r="26" spans="1:8" x14ac:dyDescent="0.25">
      <c r="A26" s="229" t="s">
        <v>174</v>
      </c>
      <c r="B26" s="225">
        <f t="shared" si="1"/>
        <v>9735</v>
      </c>
      <c r="C26" s="225">
        <f t="shared" si="1"/>
        <v>6247</v>
      </c>
      <c r="D26" s="225">
        <f t="shared" si="1"/>
        <v>4336</v>
      </c>
      <c r="E26" s="225">
        <f t="shared" si="1"/>
        <v>2798</v>
      </c>
      <c r="F26" s="225">
        <f t="shared" si="1"/>
        <v>3060</v>
      </c>
      <c r="G26" s="225">
        <f t="shared" ref="G26" si="3">G6</f>
        <v>1676</v>
      </c>
    </row>
    <row r="27" spans="1:8" x14ac:dyDescent="0.25">
      <c r="A27" s="230" t="s">
        <v>195</v>
      </c>
      <c r="B27" s="222">
        <f t="shared" si="1"/>
        <v>7758</v>
      </c>
      <c r="C27" s="222">
        <f t="shared" si="1"/>
        <v>7014</v>
      </c>
      <c r="D27" s="222">
        <f t="shared" si="1"/>
        <v>5960</v>
      </c>
      <c r="E27" s="222">
        <f t="shared" si="1"/>
        <v>4269</v>
      </c>
      <c r="F27" s="222">
        <f t="shared" si="1"/>
        <v>3693</v>
      </c>
      <c r="G27" s="222">
        <f t="shared" ref="G27" si="4">G7</f>
        <v>3886</v>
      </c>
    </row>
    <row r="28" spans="1:8" x14ac:dyDescent="0.25">
      <c r="A28" s="232" t="s">
        <v>473</v>
      </c>
      <c r="B28" s="222">
        <f t="shared" si="1"/>
        <v>134</v>
      </c>
      <c r="C28" s="222">
        <f t="shared" si="1"/>
        <v>0</v>
      </c>
      <c r="D28" s="222">
        <f t="shared" si="1"/>
        <v>0</v>
      </c>
      <c r="E28" s="222">
        <f t="shared" si="1"/>
        <v>0</v>
      </c>
      <c r="F28" s="222">
        <f t="shared" si="1"/>
        <v>0</v>
      </c>
      <c r="G28" s="222">
        <f t="shared" ref="G28" si="5">G8</f>
        <v>0</v>
      </c>
    </row>
    <row r="29" spans="1:8" x14ac:dyDescent="0.25">
      <c r="A29" s="231" t="s">
        <v>196</v>
      </c>
      <c r="B29" s="222">
        <f t="shared" si="1"/>
        <v>1767</v>
      </c>
      <c r="C29" s="222">
        <f t="shared" si="1"/>
        <v>-2365</v>
      </c>
      <c r="D29" s="222">
        <f t="shared" si="1"/>
        <v>-1273</v>
      </c>
      <c r="E29" s="222">
        <f t="shared" si="1"/>
        <v>-1735</v>
      </c>
      <c r="F29" s="222">
        <f t="shared" si="1"/>
        <v>-1001</v>
      </c>
      <c r="G29" s="222">
        <f t="shared" ref="G29" si="6">G9</f>
        <v>-2639</v>
      </c>
    </row>
    <row r="30" spans="1:8" x14ac:dyDescent="0.25">
      <c r="A30" s="230" t="s">
        <v>198</v>
      </c>
      <c r="B30" s="222">
        <f t="shared" si="1"/>
        <v>97</v>
      </c>
      <c r="C30" s="222">
        <f t="shared" si="1"/>
        <v>-150</v>
      </c>
      <c r="D30" s="222">
        <f t="shared" si="1"/>
        <v>83</v>
      </c>
      <c r="E30" s="222">
        <f t="shared" si="1"/>
        <v>57</v>
      </c>
      <c r="F30" s="222">
        <f t="shared" si="1"/>
        <v>37</v>
      </c>
      <c r="G30" s="222">
        <f t="shared" ref="G30" si="7">G10</f>
        <v>30</v>
      </c>
    </row>
    <row r="31" spans="1:8" x14ac:dyDescent="0.25">
      <c r="A31" s="233" t="s">
        <v>200</v>
      </c>
      <c r="B31" s="222">
        <f t="shared" si="1"/>
        <v>-3</v>
      </c>
      <c r="C31" s="222">
        <f t="shared" si="1"/>
        <v>18</v>
      </c>
      <c r="D31" s="222">
        <f t="shared" si="1"/>
        <v>52</v>
      </c>
      <c r="E31" s="222">
        <f t="shared" si="1"/>
        <v>33</v>
      </c>
      <c r="F31" s="222">
        <f t="shared" si="1"/>
        <v>24</v>
      </c>
      <c r="G31" s="222">
        <f t="shared" ref="G31" si="8">G11</f>
        <v>15</v>
      </c>
    </row>
    <row r="32" spans="1:8" x14ac:dyDescent="0.25">
      <c r="A32" s="233" t="s">
        <v>176</v>
      </c>
      <c r="B32" s="222">
        <f t="shared" si="1"/>
        <v>-30</v>
      </c>
      <c r="C32" s="222">
        <f t="shared" si="1"/>
        <v>-43</v>
      </c>
      <c r="D32" s="222">
        <f t="shared" si="1"/>
        <v>-37</v>
      </c>
      <c r="E32" s="222">
        <f t="shared" si="1"/>
        <v>0</v>
      </c>
      <c r="F32" s="222">
        <f t="shared" si="1"/>
        <v>0</v>
      </c>
      <c r="G32" s="222">
        <f t="shared" ref="G32" si="9">G12</f>
        <v>0</v>
      </c>
    </row>
    <row r="33" spans="1:7" x14ac:dyDescent="0.25">
      <c r="A33" s="233" t="s">
        <v>446</v>
      </c>
      <c r="B33" s="222">
        <f t="shared" si="1"/>
        <v>56</v>
      </c>
      <c r="C33" s="222">
        <f t="shared" si="1"/>
        <v>-140</v>
      </c>
      <c r="D33" s="222">
        <f t="shared" si="1"/>
        <v>-2</v>
      </c>
      <c r="E33" s="222">
        <f t="shared" si="1"/>
        <v>-8</v>
      </c>
      <c r="F33" s="222">
        <f t="shared" si="1"/>
        <v>-12</v>
      </c>
      <c r="G33" s="222">
        <f t="shared" ref="G33" si="10">G13</f>
        <v>-12</v>
      </c>
    </row>
    <row r="34" spans="1:7" x14ac:dyDescent="0.25">
      <c r="A34" s="233" t="s">
        <v>199</v>
      </c>
      <c r="B34" s="222">
        <f t="shared" si="1"/>
        <v>10</v>
      </c>
      <c r="C34" s="222">
        <f t="shared" si="1"/>
        <v>-6</v>
      </c>
      <c r="D34" s="222">
        <f t="shared" si="1"/>
        <v>39</v>
      </c>
      <c r="E34" s="222">
        <f t="shared" si="1"/>
        <v>35</v>
      </c>
      <c r="F34" s="222">
        <f t="shared" si="1"/>
        <v>28</v>
      </c>
      <c r="G34" s="222">
        <f t="shared" ref="G34:G37" si="11">G14</f>
        <v>24</v>
      </c>
    </row>
    <row r="35" spans="1:7" x14ac:dyDescent="0.25">
      <c r="A35" s="820" t="s">
        <v>1454</v>
      </c>
      <c r="B35" s="222">
        <f t="shared" ref="B35:F35" si="12">B15</f>
        <v>0</v>
      </c>
      <c r="C35" s="222">
        <f t="shared" si="12"/>
        <v>0</v>
      </c>
      <c r="D35" s="222">
        <f t="shared" si="12"/>
        <v>0</v>
      </c>
      <c r="E35" s="222">
        <f t="shared" si="12"/>
        <v>0</v>
      </c>
      <c r="F35" s="222">
        <f t="shared" si="12"/>
        <v>0</v>
      </c>
      <c r="G35" s="222">
        <f t="shared" si="11"/>
        <v>0</v>
      </c>
    </row>
    <row r="36" spans="1:7" x14ac:dyDescent="0.25">
      <c r="A36" s="230" t="s">
        <v>197</v>
      </c>
      <c r="B36" s="222">
        <f t="shared" ref="B36:F36" si="13">B16</f>
        <v>28</v>
      </c>
      <c r="C36" s="222">
        <f t="shared" si="13"/>
        <v>18</v>
      </c>
      <c r="D36" s="222">
        <f t="shared" si="13"/>
        <v>153</v>
      </c>
      <c r="E36" s="222">
        <f t="shared" si="13"/>
        <v>258</v>
      </c>
      <c r="F36" s="222">
        <f t="shared" si="13"/>
        <v>337</v>
      </c>
      <c r="G36" s="222">
        <f t="shared" si="11"/>
        <v>399</v>
      </c>
    </row>
    <row r="37" spans="1:7" x14ac:dyDescent="0.25">
      <c r="A37" s="230" t="s">
        <v>175</v>
      </c>
      <c r="B37" s="222">
        <f t="shared" ref="B37:F37" si="14">B17</f>
        <v>-16</v>
      </c>
      <c r="C37" s="222">
        <f t="shared" si="14"/>
        <v>-2</v>
      </c>
      <c r="D37" s="222">
        <f t="shared" si="14"/>
        <v>-11</v>
      </c>
      <c r="E37" s="222">
        <f t="shared" si="14"/>
        <v>-49</v>
      </c>
      <c r="F37" s="222">
        <f t="shared" si="14"/>
        <v>-6</v>
      </c>
      <c r="G37" s="222">
        <f t="shared" si="11"/>
        <v>0</v>
      </c>
    </row>
    <row r="38" spans="1:7" x14ac:dyDescent="0.25">
      <c r="A38" s="234" t="s">
        <v>177</v>
      </c>
      <c r="B38" s="223">
        <f t="shared" ref="B38:F40" si="15">B18</f>
        <v>113</v>
      </c>
      <c r="C38" s="223">
        <f t="shared" si="15"/>
        <v>120</v>
      </c>
      <c r="D38" s="223">
        <f t="shared" si="15"/>
        <v>-2</v>
      </c>
      <c r="E38" s="223">
        <f t="shared" si="15"/>
        <v>-2</v>
      </c>
      <c r="F38" s="223">
        <f t="shared" si="15"/>
        <v>0</v>
      </c>
      <c r="G38" s="223">
        <f t="shared" ref="G38" si="16">G18</f>
        <v>0</v>
      </c>
    </row>
    <row r="39" spans="1:7" x14ac:dyDescent="0.25">
      <c r="A39" s="157" t="s">
        <v>201</v>
      </c>
      <c r="B39" s="224">
        <f t="shared" si="15"/>
        <v>55012</v>
      </c>
      <c r="C39" s="224">
        <f t="shared" si="15"/>
        <v>61259</v>
      </c>
      <c r="D39" s="224">
        <f t="shared" si="15"/>
        <v>65595</v>
      </c>
      <c r="E39" s="224">
        <f t="shared" si="15"/>
        <v>68393</v>
      </c>
      <c r="F39" s="224">
        <f t="shared" si="15"/>
        <v>71453</v>
      </c>
      <c r="G39" s="224">
        <f t="shared" ref="G39" si="17">G19</f>
        <v>73128</v>
      </c>
    </row>
    <row r="40" spans="1:7" x14ac:dyDescent="0.25">
      <c r="A40" s="260" t="s">
        <v>178</v>
      </c>
      <c r="B40" s="261">
        <f t="shared" si="15"/>
        <v>59.7</v>
      </c>
      <c r="C40" s="261">
        <f t="shared" si="15"/>
        <v>63.1</v>
      </c>
      <c r="D40" s="261">
        <f t="shared" si="15"/>
        <v>61.6</v>
      </c>
      <c r="E40" s="261">
        <f t="shared" si="15"/>
        <v>58</v>
      </c>
      <c r="F40" s="261">
        <f t="shared" si="15"/>
        <v>58.2</v>
      </c>
      <c r="G40" s="261">
        <f t="shared" ref="G40" si="18">G20</f>
        <v>57.3</v>
      </c>
    </row>
    <row r="41" spans="1:7" ht="15" customHeight="1" x14ac:dyDescent="0.25">
      <c r="A41" s="1159"/>
      <c r="B41" s="1159"/>
      <c r="C41" s="1159"/>
      <c r="D41" s="1159"/>
      <c r="F41" s="421"/>
      <c r="G41" s="819" t="s">
        <v>105</v>
      </c>
    </row>
  </sheetData>
  <mergeCells count="4">
    <mergeCell ref="A21:D21"/>
    <mergeCell ref="A41:D41"/>
    <mergeCell ref="A3:G3"/>
    <mergeCell ref="A23:G23"/>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K39"/>
  <sheetViews>
    <sheetView showGridLines="0" zoomScale="80" zoomScaleNormal="80" workbookViewId="0"/>
  </sheetViews>
  <sheetFormatPr defaultColWidth="9.140625" defaultRowHeight="13.5" x14ac:dyDescent="0.25"/>
  <cols>
    <col min="1" max="1" width="9.140625" style="14"/>
    <col min="2" max="2" width="54.28515625" style="14" bestFit="1" customWidth="1"/>
    <col min="3" max="3" width="11.85546875" style="14" customWidth="1"/>
    <col min="4" max="4" width="13.140625" style="14" customWidth="1"/>
    <col min="5" max="5" width="7.42578125" style="14" customWidth="1"/>
    <col min="6" max="6" width="12.85546875" style="14" bestFit="1" customWidth="1"/>
    <col min="7" max="7" width="9.42578125" style="14" bestFit="1" customWidth="1"/>
    <col min="8" max="8" width="6.85546875" style="14" customWidth="1"/>
    <col min="9" max="9" width="11.42578125" style="14" customWidth="1"/>
    <col min="10" max="10" width="9.140625" style="14"/>
    <col min="11" max="11" width="11.5703125" style="14" bestFit="1" customWidth="1"/>
    <col min="12" max="16384" width="9.140625" style="14"/>
  </cols>
  <sheetData>
    <row r="3" spans="2:11" ht="14.25" thickBot="1" x14ac:dyDescent="0.3">
      <c r="B3" s="1129" t="s">
        <v>1485</v>
      </c>
      <c r="C3" s="1129"/>
      <c r="D3" s="1129"/>
      <c r="E3" s="1129"/>
      <c r="F3" s="1129"/>
      <c r="G3" s="1129"/>
      <c r="H3" s="1129"/>
      <c r="I3" s="1129"/>
      <c r="J3" s="762"/>
      <c r="K3" s="762"/>
    </row>
    <row r="4" spans="2:11" ht="43.5" customHeight="1" thickBot="1" x14ac:dyDescent="0.3">
      <c r="B4" s="411"/>
      <c r="C4" s="413" t="s">
        <v>1486</v>
      </c>
      <c r="D4" s="413" t="s">
        <v>1456</v>
      </c>
      <c r="E4" s="413" t="s">
        <v>1487</v>
      </c>
      <c r="F4" s="413" t="s">
        <v>1457</v>
      </c>
      <c r="G4" s="413" t="s">
        <v>1488</v>
      </c>
      <c r="H4" s="413" t="s">
        <v>1489</v>
      </c>
      <c r="I4" s="829" t="s">
        <v>1459</v>
      </c>
      <c r="J4" s="413" t="s">
        <v>1460</v>
      </c>
      <c r="K4" s="413" t="s">
        <v>1461</v>
      </c>
    </row>
    <row r="5" spans="2:11" s="54" customFormat="1" x14ac:dyDescent="0.25">
      <c r="B5" s="8" t="s">
        <v>1462</v>
      </c>
      <c r="C5" s="766">
        <v>2022</v>
      </c>
      <c r="D5" s="766">
        <v>-2.9</v>
      </c>
      <c r="E5" s="766">
        <v>61.6</v>
      </c>
      <c r="F5" s="766" t="s">
        <v>1458</v>
      </c>
      <c r="G5" s="766">
        <v>2035</v>
      </c>
      <c r="H5" s="766">
        <v>60</v>
      </c>
      <c r="I5" s="767" t="s">
        <v>572</v>
      </c>
      <c r="J5" s="765">
        <v>3.4</v>
      </c>
      <c r="K5" s="765" t="s">
        <v>573</v>
      </c>
    </row>
    <row r="6" spans="2:11" ht="14.25" thickBot="1" x14ac:dyDescent="0.3">
      <c r="B6" s="423" t="s">
        <v>1463</v>
      </c>
      <c r="C6" s="416">
        <v>2025</v>
      </c>
      <c r="D6" s="416">
        <v>-1.1000000000000001</v>
      </c>
      <c r="E6" s="416">
        <v>54.1</v>
      </c>
      <c r="F6" s="416" t="s">
        <v>1464</v>
      </c>
      <c r="G6" s="416">
        <v>2038</v>
      </c>
      <c r="H6" s="416">
        <v>60</v>
      </c>
      <c r="I6" s="822" t="s">
        <v>572</v>
      </c>
      <c r="J6" s="823">
        <v>0.5</v>
      </c>
      <c r="K6" s="424" t="s">
        <v>1465</v>
      </c>
    </row>
    <row r="7" spans="2:11" x14ac:dyDescent="0.25">
      <c r="K7" s="825" t="s">
        <v>8</v>
      </c>
    </row>
    <row r="8" spans="2:11" x14ac:dyDescent="0.25">
      <c r="K8" s="525"/>
    </row>
    <row r="9" spans="2:11" ht="15" x14ac:dyDescent="0.25">
      <c r="C9" s="826"/>
      <c r="D9"/>
      <c r="K9" s="525"/>
    </row>
    <row r="10" spans="2:11" ht="14.25" thickBot="1" x14ac:dyDescent="0.3">
      <c r="B10" s="753" t="s">
        <v>1484</v>
      </c>
      <c r="C10" s="785"/>
      <c r="D10" s="785"/>
      <c r="K10" s="525"/>
    </row>
    <row r="11" spans="2:11" ht="14.25" thickBot="1" x14ac:dyDescent="0.3">
      <c r="B11" s="250"/>
      <c r="C11" s="749" t="s">
        <v>1462</v>
      </c>
      <c r="D11" s="756" t="s">
        <v>1463</v>
      </c>
      <c r="K11" s="525"/>
    </row>
    <row r="12" spans="2:11" ht="14.25" thickBot="1" x14ac:dyDescent="0.3">
      <c r="B12" s="758" t="s">
        <v>1466</v>
      </c>
      <c r="C12" s="824">
        <v>3.4</v>
      </c>
      <c r="D12" s="387">
        <v>0.5</v>
      </c>
      <c r="K12" s="525"/>
    </row>
    <row r="13" spans="2:11" x14ac:dyDescent="0.25">
      <c r="B13" s="3" t="s">
        <v>843</v>
      </c>
      <c r="C13" s="251"/>
      <c r="D13" s="110"/>
      <c r="K13" s="525"/>
    </row>
    <row r="14" spans="2:11" x14ac:dyDescent="0.25">
      <c r="B14" s="3" t="s">
        <v>1467</v>
      </c>
      <c r="C14" s="768">
        <v>1.2</v>
      </c>
      <c r="D14" s="754">
        <v>-0.6</v>
      </c>
    </row>
    <row r="15" spans="2:11" x14ac:dyDescent="0.25">
      <c r="B15" s="3" t="s">
        <v>1468</v>
      </c>
      <c r="C15" s="768">
        <v>0.5</v>
      </c>
      <c r="D15" s="754">
        <v>0.1</v>
      </c>
    </row>
    <row r="16" spans="2:11" x14ac:dyDescent="0.25">
      <c r="B16" s="3" t="s">
        <v>1469</v>
      </c>
      <c r="C16" s="768">
        <v>0.1</v>
      </c>
      <c r="D16" s="754">
        <v>-0.5</v>
      </c>
    </row>
    <row r="17" spans="2:11" ht="14.25" customHeight="1" x14ac:dyDescent="0.25">
      <c r="B17" s="3" t="s">
        <v>1470</v>
      </c>
      <c r="C17" s="768">
        <v>1.6</v>
      </c>
      <c r="D17" s="754">
        <v>1.6</v>
      </c>
    </row>
    <row r="18" spans="2:11" ht="14.25" thickBot="1" x14ac:dyDescent="0.3">
      <c r="B18" s="328" t="s">
        <v>1471</v>
      </c>
      <c r="C18" s="769">
        <v>0.1</v>
      </c>
      <c r="D18" s="759">
        <v>0</v>
      </c>
    </row>
    <row r="19" spans="2:11" ht="15" x14ac:dyDescent="0.25">
      <c r="C19"/>
      <c r="D19" s="825" t="s">
        <v>8</v>
      </c>
    </row>
    <row r="20" spans="2:11" ht="15" x14ac:dyDescent="0.25">
      <c r="C20"/>
      <c r="D20" s="825"/>
    </row>
    <row r="21" spans="2:11" ht="15" x14ac:dyDescent="0.25">
      <c r="C21"/>
      <c r="D21" s="825"/>
    </row>
    <row r="23" spans="2:11" ht="14.25" thickBot="1" x14ac:dyDescent="0.3">
      <c r="B23" s="1069" t="s">
        <v>1472</v>
      </c>
      <c r="C23" s="1069"/>
      <c r="D23" s="1069"/>
      <c r="E23" s="1069"/>
      <c r="F23" s="1069"/>
      <c r="G23" s="1069"/>
      <c r="H23" s="1108"/>
    </row>
    <row r="24" spans="2:11" ht="26.25" thickBot="1" x14ac:dyDescent="0.3">
      <c r="B24" s="411"/>
      <c r="C24" s="821" t="s">
        <v>1473</v>
      </c>
      <c r="D24" s="821" t="s">
        <v>1474</v>
      </c>
      <c r="E24" s="821" t="s">
        <v>1475</v>
      </c>
      <c r="F24" s="821" t="s">
        <v>1476</v>
      </c>
      <c r="G24" s="821" t="s">
        <v>1477</v>
      </c>
      <c r="H24" s="827" t="s">
        <v>1478</v>
      </c>
      <c r="I24" s="828" t="s">
        <v>1479</v>
      </c>
      <c r="J24" s="827" t="s">
        <v>1480</v>
      </c>
      <c r="K24" s="827" t="s">
        <v>1481</v>
      </c>
    </row>
    <row r="25" spans="2:11" x14ac:dyDescent="0.25">
      <c r="B25" s="8" t="s">
        <v>1482</v>
      </c>
      <c r="C25" s="766">
        <v>2022</v>
      </c>
      <c r="D25" s="766">
        <v>-2.9</v>
      </c>
      <c r="E25" s="766">
        <v>61.6</v>
      </c>
      <c r="F25" s="766" t="s">
        <v>1458</v>
      </c>
      <c r="G25" s="766">
        <v>2035</v>
      </c>
      <c r="H25" s="766">
        <v>60</v>
      </c>
      <c r="I25" s="767" t="s">
        <v>1497</v>
      </c>
      <c r="J25" s="765">
        <v>3.4</v>
      </c>
      <c r="K25" s="765" t="s">
        <v>1507</v>
      </c>
    </row>
    <row r="26" spans="2:11" ht="14.25" thickBot="1" x14ac:dyDescent="0.3">
      <c r="B26" s="423" t="s">
        <v>1483</v>
      </c>
      <c r="C26" s="416">
        <v>2025</v>
      </c>
      <c r="D26" s="416">
        <v>-1.1000000000000001</v>
      </c>
      <c r="E26" s="416">
        <v>54.1</v>
      </c>
      <c r="F26" s="416" t="s">
        <v>1464</v>
      </c>
      <c r="G26" s="416">
        <v>2038</v>
      </c>
      <c r="H26" s="416">
        <v>60</v>
      </c>
      <c r="I26" s="822" t="s">
        <v>1497</v>
      </c>
      <c r="J26" s="823">
        <v>0.5</v>
      </c>
      <c r="K26" s="424" t="s">
        <v>1508</v>
      </c>
    </row>
    <row r="27" spans="2:11" x14ac:dyDescent="0.25">
      <c r="K27" s="825" t="s">
        <v>105</v>
      </c>
    </row>
    <row r="28" spans="2:11" x14ac:dyDescent="0.25">
      <c r="B28" s="753"/>
      <c r="C28" s="753"/>
      <c r="D28" s="753"/>
      <c r="E28" s="753"/>
      <c r="F28" s="753"/>
      <c r="G28" s="753"/>
      <c r="H28" s="753"/>
      <c r="I28" s="54"/>
    </row>
    <row r="30" spans="2:11" ht="14.25" thickBot="1" x14ac:dyDescent="0.3">
      <c r="B30" s="753" t="s">
        <v>1490</v>
      </c>
      <c r="C30" s="785"/>
      <c r="D30" s="785"/>
    </row>
    <row r="31" spans="2:11" ht="14.25" thickBot="1" x14ac:dyDescent="0.3">
      <c r="B31" s="250"/>
      <c r="C31" s="749" t="s">
        <v>1492</v>
      </c>
      <c r="D31" s="756" t="s">
        <v>1493</v>
      </c>
    </row>
    <row r="32" spans="2:11" ht="14.25" thickBot="1" x14ac:dyDescent="0.3">
      <c r="B32" s="758" t="s">
        <v>1491</v>
      </c>
      <c r="C32" s="824">
        <v>3.4</v>
      </c>
      <c r="D32" s="387">
        <v>0.5</v>
      </c>
    </row>
    <row r="33" spans="2:4" x14ac:dyDescent="0.25">
      <c r="B33" s="3" t="s">
        <v>1237</v>
      </c>
      <c r="C33" s="251"/>
      <c r="D33" s="110"/>
    </row>
    <row r="34" spans="2:4" x14ac:dyDescent="0.25">
      <c r="B34" s="3" t="s">
        <v>850</v>
      </c>
      <c r="C34" s="768">
        <v>1.2</v>
      </c>
      <c r="D34" s="754">
        <v>-0.6</v>
      </c>
    </row>
    <row r="35" spans="2:4" x14ac:dyDescent="0.25">
      <c r="B35" s="3" t="s">
        <v>1494</v>
      </c>
      <c r="C35" s="768">
        <v>0.5</v>
      </c>
      <c r="D35" s="754">
        <v>0.1</v>
      </c>
    </row>
    <row r="36" spans="2:4" x14ac:dyDescent="0.25">
      <c r="B36" s="3" t="s">
        <v>1495</v>
      </c>
      <c r="C36" s="768">
        <v>0.1</v>
      </c>
      <c r="D36" s="754">
        <v>-0.5</v>
      </c>
    </row>
    <row r="37" spans="2:4" x14ac:dyDescent="0.25">
      <c r="B37" s="3" t="s">
        <v>852</v>
      </c>
      <c r="C37" s="768">
        <v>1.6</v>
      </c>
      <c r="D37" s="754">
        <v>1.6</v>
      </c>
    </row>
    <row r="38" spans="2:4" ht="14.25" thickBot="1" x14ac:dyDescent="0.3">
      <c r="B38" s="328" t="s">
        <v>1496</v>
      </c>
      <c r="C38" s="769">
        <v>0.1</v>
      </c>
      <c r="D38" s="759">
        <v>0</v>
      </c>
    </row>
    <row r="39" spans="2:4" x14ac:dyDescent="0.25">
      <c r="C39" s="785"/>
      <c r="D39" s="825" t="s">
        <v>105</v>
      </c>
    </row>
  </sheetData>
  <mergeCells count="2">
    <mergeCell ref="B23:H23"/>
    <mergeCell ref="B3:I3"/>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H49"/>
  <sheetViews>
    <sheetView showGridLines="0" zoomScale="80" zoomScaleNormal="80" workbookViewId="0"/>
  </sheetViews>
  <sheetFormatPr defaultColWidth="9.140625" defaultRowHeight="13.5" x14ac:dyDescent="0.25"/>
  <cols>
    <col min="1" max="1" width="9.140625" style="14"/>
    <col min="2" max="2" width="39.42578125" style="14" bestFit="1" customWidth="1"/>
    <col min="3" max="3" width="15.42578125" style="14" bestFit="1" customWidth="1"/>
    <col min="4" max="4" width="16" style="14" customWidth="1"/>
    <col min="5" max="5" width="10.140625" style="14" customWidth="1"/>
    <col min="6" max="6" width="14.85546875" style="14" customWidth="1"/>
    <col min="7" max="7" width="13.42578125" style="14" customWidth="1"/>
    <col min="8" max="8" width="12.5703125" style="14" bestFit="1" customWidth="1"/>
    <col min="9" max="16384" width="9.140625" style="14"/>
  </cols>
  <sheetData>
    <row r="3" spans="2:8" ht="14.25" thickBot="1" x14ac:dyDescent="0.3">
      <c r="B3" s="1129" t="s">
        <v>1501</v>
      </c>
      <c r="C3" s="1129"/>
      <c r="D3" s="1129"/>
      <c r="E3" s="1129"/>
      <c r="F3" s="1129"/>
      <c r="G3" s="1129"/>
      <c r="H3" s="1129"/>
    </row>
    <row r="4" spans="2:8" ht="27.75" thickBot="1" x14ac:dyDescent="0.3">
      <c r="B4" s="411"/>
      <c r="C4" s="413" t="s">
        <v>1486</v>
      </c>
      <c r="D4" s="413" t="s">
        <v>1456</v>
      </c>
      <c r="E4" s="413" t="s">
        <v>1487</v>
      </c>
      <c r="F4" s="829" t="s">
        <v>1459</v>
      </c>
      <c r="G4" s="413" t="s">
        <v>1502</v>
      </c>
      <c r="H4" s="413" t="s">
        <v>1461</v>
      </c>
    </row>
    <row r="5" spans="2:8" x14ac:dyDescent="0.25">
      <c r="B5" s="8" t="s">
        <v>1462</v>
      </c>
      <c r="C5" s="766">
        <v>2022</v>
      </c>
      <c r="D5" s="766">
        <v>-2.9</v>
      </c>
      <c r="E5" s="766">
        <v>61.6</v>
      </c>
      <c r="F5" s="767" t="s">
        <v>572</v>
      </c>
      <c r="G5" s="765">
        <v>10.8</v>
      </c>
      <c r="H5" s="267" t="s">
        <v>573</v>
      </c>
    </row>
    <row r="6" spans="2:8" x14ac:dyDescent="0.25">
      <c r="B6" s="8" t="s">
        <v>1463</v>
      </c>
      <c r="C6" s="766">
        <v>2024</v>
      </c>
      <c r="D6" s="766">
        <v>-1.7</v>
      </c>
      <c r="E6" s="766">
        <v>56.4</v>
      </c>
      <c r="F6" s="767" t="s">
        <v>572</v>
      </c>
      <c r="G6" s="837">
        <v>9</v>
      </c>
      <c r="H6" s="267" t="s">
        <v>573</v>
      </c>
    </row>
    <row r="7" spans="2:8" ht="14.25" thickBot="1" x14ac:dyDescent="0.3">
      <c r="B7" s="830" t="s">
        <v>1463</v>
      </c>
      <c r="C7" s="751">
        <v>2025</v>
      </c>
      <c r="D7" s="751">
        <v>-1.1000000000000001</v>
      </c>
      <c r="E7" s="751">
        <v>54.1</v>
      </c>
      <c r="F7" s="831" t="s">
        <v>572</v>
      </c>
      <c r="G7" s="832">
        <v>8.1999999999999993</v>
      </c>
      <c r="H7" s="833" t="s">
        <v>573</v>
      </c>
    </row>
    <row r="8" spans="2:8" ht="14.25" thickTop="1" x14ac:dyDescent="0.25">
      <c r="B8" s="262"/>
      <c r="H8" s="836" t="s">
        <v>8</v>
      </c>
    </row>
    <row r="9" spans="2:8" x14ac:dyDescent="0.25">
      <c r="B9" s="262"/>
    </row>
    <row r="10" spans="2:8" ht="15.75" thickBot="1" x14ac:dyDescent="0.3">
      <c r="B10" s="784" t="s">
        <v>1498</v>
      </c>
      <c r="C10"/>
      <c r="D10"/>
      <c r="E10"/>
      <c r="F10"/>
      <c r="G10"/>
    </row>
    <row r="11" spans="2:8" ht="14.25" thickBot="1" x14ac:dyDescent="0.3">
      <c r="B11" s="749"/>
      <c r="C11" s="1111" t="s">
        <v>1462</v>
      </c>
      <c r="D11" s="1111"/>
      <c r="E11" s="756" t="s">
        <v>1463</v>
      </c>
      <c r="F11" s="1111" t="s">
        <v>1463</v>
      </c>
      <c r="G11" s="1111"/>
    </row>
    <row r="12" spans="2:8" ht="14.25" thickBot="1" x14ac:dyDescent="0.3">
      <c r="B12" s="758" t="s">
        <v>574</v>
      </c>
      <c r="C12" s="1161">
        <v>10.8</v>
      </c>
      <c r="D12" s="1161"/>
      <c r="E12" s="387">
        <v>9</v>
      </c>
      <c r="F12" s="1162">
        <v>8.1999999999999993</v>
      </c>
      <c r="G12" s="1162"/>
    </row>
    <row r="13" spans="2:8" ht="16.5" x14ac:dyDescent="0.25">
      <c r="B13" s="3" t="s">
        <v>843</v>
      </c>
      <c r="C13" s="251"/>
      <c r="D13" s="1086"/>
      <c r="E13" s="1086"/>
      <c r="F13" s="1086"/>
      <c r="G13" s="776"/>
    </row>
    <row r="14" spans="2:8" x14ac:dyDescent="0.25">
      <c r="B14" s="3" t="s">
        <v>1467</v>
      </c>
      <c r="C14" s="1163">
        <v>3</v>
      </c>
      <c r="D14" s="1163"/>
      <c r="E14" s="754">
        <v>1.6</v>
      </c>
      <c r="F14" s="1163">
        <v>1</v>
      </c>
      <c r="G14" s="1163"/>
    </row>
    <row r="15" spans="2:8" x14ac:dyDescent="0.25">
      <c r="B15" s="3" t="s">
        <v>845</v>
      </c>
      <c r="C15" s="1163">
        <v>4.2</v>
      </c>
      <c r="D15" s="1163"/>
      <c r="E15" s="754">
        <v>4.0999999999999996</v>
      </c>
      <c r="F15" s="1163">
        <v>4.0999999999999996</v>
      </c>
      <c r="G15" s="1163"/>
    </row>
    <row r="16" spans="2:8" x14ac:dyDescent="0.25">
      <c r="B16" s="3" t="s">
        <v>1499</v>
      </c>
      <c r="C16" s="1163">
        <v>3.4</v>
      </c>
      <c r="D16" s="1163"/>
      <c r="E16" s="754">
        <v>3.2</v>
      </c>
      <c r="F16" s="1163">
        <v>3.2</v>
      </c>
      <c r="G16" s="1163"/>
    </row>
    <row r="17" spans="2:8" x14ac:dyDescent="0.25">
      <c r="B17" s="3" t="s">
        <v>1500</v>
      </c>
      <c r="C17" s="1163">
        <v>0.4</v>
      </c>
      <c r="D17" s="1163"/>
      <c r="E17" s="754">
        <v>0.3</v>
      </c>
      <c r="F17" s="1163">
        <v>0.3</v>
      </c>
      <c r="G17" s="1163"/>
    </row>
    <row r="18" spans="2:8" ht="14.25" thickBot="1" x14ac:dyDescent="0.3">
      <c r="B18" s="328" t="s">
        <v>1471</v>
      </c>
      <c r="C18" s="1164">
        <v>-0.2</v>
      </c>
      <c r="D18" s="1164"/>
      <c r="E18" s="759">
        <v>-0.3</v>
      </c>
      <c r="F18" s="1164">
        <v>-0.3</v>
      </c>
      <c r="G18" s="1164"/>
    </row>
    <row r="19" spans="2:8" ht="15" x14ac:dyDescent="0.25">
      <c r="B19" s="835"/>
      <c r="C19" s="835"/>
      <c r="D19" s="835"/>
      <c r="E19" s="835"/>
      <c r="F19" s="835"/>
      <c r="G19" s="825" t="s">
        <v>8</v>
      </c>
    </row>
    <row r="20" spans="2:8" ht="15" x14ac:dyDescent="0.25">
      <c r="C20"/>
      <c r="D20"/>
      <c r="E20"/>
      <c r="F20"/>
      <c r="G20"/>
    </row>
    <row r="24" spans="2:8" ht="14.25" thickBot="1" x14ac:dyDescent="0.3">
      <c r="B24" s="1129" t="s">
        <v>1503</v>
      </c>
      <c r="C24" s="1129"/>
      <c r="D24" s="1129"/>
      <c r="E24" s="1129"/>
      <c r="F24" s="1129"/>
      <c r="G24" s="1129"/>
      <c r="H24" s="1129"/>
    </row>
    <row r="25" spans="2:8" ht="27.75" thickBot="1" x14ac:dyDescent="0.3">
      <c r="B25" s="411"/>
      <c r="C25" s="413" t="s">
        <v>1505</v>
      </c>
      <c r="D25" s="413" t="s">
        <v>1474</v>
      </c>
      <c r="E25" s="413" t="s">
        <v>1506</v>
      </c>
      <c r="F25" s="838" t="s">
        <v>1479</v>
      </c>
      <c r="G25" s="756" t="s">
        <v>1504</v>
      </c>
      <c r="H25" s="756" t="s">
        <v>1481</v>
      </c>
    </row>
    <row r="26" spans="2:8" x14ac:dyDescent="0.25">
      <c r="B26" s="8" t="s">
        <v>1482</v>
      </c>
      <c r="C26" s="766">
        <v>2022</v>
      </c>
      <c r="D26" s="766">
        <v>-2.9</v>
      </c>
      <c r="E26" s="766">
        <v>61.6</v>
      </c>
      <c r="F26" s="767" t="s">
        <v>1497</v>
      </c>
      <c r="G26" s="765">
        <v>10.8</v>
      </c>
      <c r="H26" s="267" t="s">
        <v>1507</v>
      </c>
    </row>
    <row r="27" spans="2:8" x14ac:dyDescent="0.25">
      <c r="B27" s="227" t="s">
        <v>1483</v>
      </c>
      <c r="C27" s="766">
        <v>2024</v>
      </c>
      <c r="D27" s="766">
        <v>-1.7</v>
      </c>
      <c r="E27" s="766">
        <v>56.4</v>
      </c>
      <c r="F27" s="767" t="s">
        <v>1497</v>
      </c>
      <c r="G27" s="837">
        <v>9</v>
      </c>
      <c r="H27" s="267" t="s">
        <v>1507</v>
      </c>
    </row>
    <row r="28" spans="2:8" ht="14.25" thickBot="1" x14ac:dyDescent="0.3">
      <c r="B28" s="830" t="s">
        <v>1483</v>
      </c>
      <c r="C28" s="751">
        <v>2025</v>
      </c>
      <c r="D28" s="751">
        <v>-1.1000000000000001</v>
      </c>
      <c r="E28" s="751">
        <v>54.1</v>
      </c>
      <c r="F28" s="831" t="s">
        <v>1497</v>
      </c>
      <c r="G28" s="832">
        <v>8.1999999999999993</v>
      </c>
      <c r="H28" s="833" t="s">
        <v>1507</v>
      </c>
    </row>
    <row r="29" spans="2:8" ht="14.25" thickTop="1" x14ac:dyDescent="0.25">
      <c r="B29" s="262"/>
      <c r="H29" s="825" t="s">
        <v>105</v>
      </c>
    </row>
    <row r="30" spans="2:8" x14ac:dyDescent="0.25">
      <c r="B30" s="262"/>
    </row>
    <row r="31" spans="2:8" ht="14.25" thickBot="1" x14ac:dyDescent="0.3">
      <c r="B31" s="255" t="s">
        <v>1509</v>
      </c>
      <c r="C31" s="785"/>
      <c r="D31" s="785"/>
      <c r="E31" s="785"/>
      <c r="F31" s="785"/>
      <c r="G31" s="785"/>
    </row>
    <row r="32" spans="2:8" ht="31.5" customHeight="1" thickBot="1" x14ac:dyDescent="0.3">
      <c r="B32" s="749"/>
      <c r="C32" s="1111" t="s">
        <v>1492</v>
      </c>
      <c r="D32" s="1111"/>
      <c r="E32" s="756" t="s">
        <v>1493</v>
      </c>
      <c r="F32" s="1111" t="s">
        <v>1493</v>
      </c>
      <c r="G32" s="1111"/>
    </row>
    <row r="33" spans="2:7" ht="14.25" thickBot="1" x14ac:dyDescent="0.3">
      <c r="B33" s="758" t="s">
        <v>1510</v>
      </c>
      <c r="C33" s="1161">
        <v>10.8</v>
      </c>
      <c r="D33" s="1161"/>
      <c r="E33" s="389">
        <v>9</v>
      </c>
      <c r="F33" s="1162">
        <v>8.1999999999999993</v>
      </c>
      <c r="G33" s="1162"/>
    </row>
    <row r="34" spans="2:7" x14ac:dyDescent="0.25">
      <c r="B34" s="3" t="s">
        <v>1237</v>
      </c>
      <c r="C34" s="251"/>
      <c r="D34" s="1086"/>
      <c r="E34" s="1086"/>
      <c r="F34" s="1086"/>
      <c r="G34" s="755"/>
    </row>
    <row r="35" spans="2:7" x14ac:dyDescent="0.25">
      <c r="B35" s="3" t="s">
        <v>850</v>
      </c>
      <c r="C35" s="1165">
        <v>3</v>
      </c>
      <c r="D35" s="1165"/>
      <c r="E35" s="754">
        <v>1.6</v>
      </c>
      <c r="F35" s="1165">
        <v>1</v>
      </c>
      <c r="G35" s="1165"/>
    </row>
    <row r="36" spans="2:7" x14ac:dyDescent="0.25">
      <c r="B36" s="3" t="s">
        <v>851</v>
      </c>
      <c r="C36" s="1165">
        <v>4.2</v>
      </c>
      <c r="D36" s="1165"/>
      <c r="E36" s="754">
        <v>4.0999999999999996</v>
      </c>
      <c r="F36" s="1165">
        <v>4.0999999999999996</v>
      </c>
      <c r="G36" s="1165"/>
    </row>
    <row r="37" spans="2:7" x14ac:dyDescent="0.25">
      <c r="B37" s="3" t="s">
        <v>1511</v>
      </c>
      <c r="C37" s="1165">
        <v>3.4</v>
      </c>
      <c r="D37" s="1165"/>
      <c r="E37" s="754">
        <v>3.2</v>
      </c>
      <c r="F37" s="1165">
        <v>3.2</v>
      </c>
      <c r="G37" s="1165"/>
    </row>
    <row r="38" spans="2:7" x14ac:dyDescent="0.25">
      <c r="B38" s="3" t="s">
        <v>1512</v>
      </c>
      <c r="C38" s="1165">
        <v>0.4</v>
      </c>
      <c r="D38" s="1165"/>
      <c r="E38" s="754">
        <v>0.3</v>
      </c>
      <c r="F38" s="1165">
        <v>0.3</v>
      </c>
      <c r="G38" s="1165"/>
    </row>
    <row r="39" spans="2:7" ht="14.25" thickBot="1" x14ac:dyDescent="0.3">
      <c r="B39" s="328" t="s">
        <v>1496</v>
      </c>
      <c r="C39" s="1166">
        <v>-0.2</v>
      </c>
      <c r="D39" s="1166"/>
      <c r="E39" s="759">
        <v>-0.3</v>
      </c>
      <c r="F39" s="1166">
        <v>-0.3</v>
      </c>
      <c r="G39" s="1166"/>
    </row>
    <row r="40" spans="2:7" ht="15" x14ac:dyDescent="0.25">
      <c r="B40" s="835"/>
      <c r="C40" s="835"/>
      <c r="D40" s="835"/>
      <c r="E40" s="835"/>
      <c r="F40" s="835"/>
      <c r="G40" s="825" t="s">
        <v>105</v>
      </c>
    </row>
    <row r="43" spans="2:7" x14ac:dyDescent="0.25">
      <c r="B43" s="58"/>
    </row>
    <row r="44" spans="2:7" x14ac:dyDescent="0.25">
      <c r="B44" s="58"/>
    </row>
    <row r="45" spans="2:7" x14ac:dyDescent="0.25">
      <c r="B45" s="58"/>
    </row>
    <row r="46" spans="2:7" x14ac:dyDescent="0.25">
      <c r="B46" s="58"/>
    </row>
    <row r="47" spans="2:7" x14ac:dyDescent="0.25">
      <c r="B47" s="58"/>
    </row>
    <row r="48" spans="2:7" x14ac:dyDescent="0.25">
      <c r="B48" s="54"/>
    </row>
    <row r="49" spans="2:2" x14ac:dyDescent="0.25">
      <c r="B49" s="54"/>
    </row>
  </sheetData>
  <mergeCells count="32">
    <mergeCell ref="D34:F34"/>
    <mergeCell ref="C38:D38"/>
    <mergeCell ref="F38:G38"/>
    <mergeCell ref="C39:D39"/>
    <mergeCell ref="F39:G39"/>
    <mergeCell ref="C35:D35"/>
    <mergeCell ref="F35:G35"/>
    <mergeCell ref="C36:D36"/>
    <mergeCell ref="F36:G36"/>
    <mergeCell ref="C37:D37"/>
    <mergeCell ref="F37:G37"/>
    <mergeCell ref="B24:H24"/>
    <mergeCell ref="C32:D32"/>
    <mergeCell ref="F32:G32"/>
    <mergeCell ref="C33:D33"/>
    <mergeCell ref="F33:G33"/>
    <mergeCell ref="C16:D16"/>
    <mergeCell ref="F16:G16"/>
    <mergeCell ref="C17:D17"/>
    <mergeCell ref="F17:G17"/>
    <mergeCell ref="C18:D18"/>
    <mergeCell ref="F18:G18"/>
    <mergeCell ref="D13:F13"/>
    <mergeCell ref="C14:D14"/>
    <mergeCell ref="F14:G14"/>
    <mergeCell ref="C15:D15"/>
    <mergeCell ref="F15:G15"/>
    <mergeCell ref="B3:H3"/>
    <mergeCell ref="C11:D11"/>
    <mergeCell ref="F11:G11"/>
    <mergeCell ref="C12:D12"/>
    <mergeCell ref="F12:G12"/>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D23"/>
  <sheetViews>
    <sheetView showGridLines="0" zoomScale="80" zoomScaleNormal="80" workbookViewId="0"/>
  </sheetViews>
  <sheetFormatPr defaultColWidth="9.140625" defaultRowHeight="13.5" x14ac:dyDescent="0.25"/>
  <cols>
    <col min="1" max="1" width="9.140625" style="14"/>
    <col min="2" max="2" width="47.42578125" style="14" customWidth="1"/>
    <col min="3" max="3" width="80.140625" style="14" customWidth="1"/>
    <col min="4" max="16384" width="9.140625" style="14"/>
  </cols>
  <sheetData>
    <row r="3" spans="2:4" ht="15.75" customHeight="1" x14ac:dyDescent="0.25">
      <c r="B3" s="932" t="s">
        <v>1854</v>
      </c>
    </row>
    <row r="4" spans="2:4" x14ac:dyDescent="0.25">
      <c r="B4" s="1042" t="s">
        <v>933</v>
      </c>
      <c r="C4" s="1043" t="s">
        <v>934</v>
      </c>
    </row>
    <row r="5" spans="2:4" ht="67.5" x14ac:dyDescent="0.25">
      <c r="B5" s="1044" t="s">
        <v>923</v>
      </c>
      <c r="C5" s="539" t="s">
        <v>1857</v>
      </c>
    </row>
    <row r="6" spans="2:4" ht="27" x14ac:dyDescent="0.25">
      <c r="B6" s="1045" t="s">
        <v>1248</v>
      </c>
      <c r="C6" s="1046" t="s">
        <v>1858</v>
      </c>
    </row>
    <row r="7" spans="2:4" ht="40.5" x14ac:dyDescent="0.25">
      <c r="B7" s="1044" t="s">
        <v>1249</v>
      </c>
      <c r="C7" s="1047" t="s">
        <v>1859</v>
      </c>
    </row>
    <row r="8" spans="2:4" ht="38.25" customHeight="1" x14ac:dyDescent="0.25">
      <c r="B8" s="1044" t="s">
        <v>1856</v>
      </c>
      <c r="C8" s="1047" t="s">
        <v>935</v>
      </c>
    </row>
    <row r="9" spans="2:4" x14ac:dyDescent="0.25">
      <c r="B9" s="1168" t="s">
        <v>936</v>
      </c>
      <c r="C9" s="1168"/>
    </row>
    <row r="10" spans="2:4" ht="29.25" customHeight="1" x14ac:dyDescent="0.25">
      <c r="B10" s="1169"/>
      <c r="C10" s="1169"/>
    </row>
    <row r="15" spans="2:4" ht="14.25" thickBot="1" x14ac:dyDescent="0.3">
      <c r="B15" s="255" t="s">
        <v>1855</v>
      </c>
      <c r="D15" s="755"/>
    </row>
    <row r="16" spans="2:4" ht="14.25" thickBot="1" x14ac:dyDescent="0.3">
      <c r="B16" s="1048" t="s">
        <v>937</v>
      </c>
      <c r="C16" s="1049" t="s">
        <v>938</v>
      </c>
      <c r="D16" s="755"/>
    </row>
    <row r="17" spans="2:4" ht="68.25" thickBot="1" x14ac:dyDescent="0.3">
      <c r="B17" s="1055" t="s">
        <v>1862</v>
      </c>
      <c r="C17" s="1051" t="s">
        <v>1866</v>
      </c>
      <c r="D17" s="755"/>
    </row>
    <row r="18" spans="2:4" x14ac:dyDescent="0.25">
      <c r="B18" s="1170" t="s">
        <v>1863</v>
      </c>
      <c r="C18" s="1172" t="s">
        <v>1865</v>
      </c>
      <c r="D18" s="755"/>
    </row>
    <row r="19" spans="2:4" ht="14.25" thickBot="1" x14ac:dyDescent="0.3">
      <c r="B19" s="1171"/>
      <c r="C19" s="1173"/>
      <c r="D19" s="755"/>
    </row>
    <row r="20" spans="2:4" ht="39.75" customHeight="1" thickBot="1" x14ac:dyDescent="0.3">
      <c r="B20" s="1050" t="s">
        <v>1252</v>
      </c>
      <c r="C20" s="1051" t="s">
        <v>1864</v>
      </c>
      <c r="D20" s="755"/>
    </row>
    <row r="21" spans="2:4" ht="44.25" customHeight="1" thickBot="1" x14ac:dyDescent="0.3">
      <c r="B21" s="1055" t="s">
        <v>1861</v>
      </c>
      <c r="C21" s="1051" t="s">
        <v>1860</v>
      </c>
      <c r="D21" s="755"/>
    </row>
    <row r="22" spans="2:4" x14ac:dyDescent="0.25">
      <c r="B22" s="1135" t="s">
        <v>939</v>
      </c>
      <c r="C22" s="1135"/>
      <c r="D22" s="755"/>
    </row>
    <row r="23" spans="2:4" x14ac:dyDescent="0.25">
      <c r="B23" s="1167"/>
      <c r="C23" s="1167"/>
      <c r="D23" s="755"/>
    </row>
  </sheetData>
  <mergeCells count="4">
    <mergeCell ref="B22:C23"/>
    <mergeCell ref="B9:C10"/>
    <mergeCell ref="B18:B19"/>
    <mergeCell ref="C18:C1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rgb="FF92D050"/>
  </sheetPr>
  <dimension ref="A3:L40"/>
  <sheetViews>
    <sheetView showGridLines="0" zoomScale="80" zoomScaleNormal="80" workbookViewId="0"/>
  </sheetViews>
  <sheetFormatPr defaultColWidth="9.140625" defaultRowHeight="13.5" x14ac:dyDescent="0.25"/>
  <cols>
    <col min="1" max="1" width="9.140625" style="14"/>
    <col min="2" max="2" width="29.140625" style="14" customWidth="1"/>
    <col min="3" max="9" width="8.5703125" style="14" customWidth="1"/>
    <col min="10" max="16384" width="9.140625" style="14"/>
  </cols>
  <sheetData>
    <row r="3" spans="1:12" s="27" customFormat="1" ht="14.25" thickBot="1" x14ac:dyDescent="0.3">
      <c r="A3" s="1074" t="s">
        <v>975</v>
      </c>
      <c r="B3" s="1074"/>
      <c r="C3" s="1074"/>
      <c r="D3" s="1074"/>
      <c r="E3" s="1074"/>
      <c r="F3" s="1074"/>
      <c r="G3" s="1074"/>
      <c r="H3" s="1074"/>
      <c r="I3" s="1074"/>
    </row>
    <row r="4" spans="1:12" ht="15.75" customHeight="1" thickBot="1" x14ac:dyDescent="0.3">
      <c r="A4" s="46" t="s">
        <v>9</v>
      </c>
      <c r="B4" s="46" t="s">
        <v>10</v>
      </c>
      <c r="C4" s="46"/>
      <c r="D4" s="1075" t="s">
        <v>11</v>
      </c>
      <c r="E4" s="1075"/>
      <c r="F4" s="1075" t="s">
        <v>12</v>
      </c>
      <c r="G4" s="1075"/>
      <c r="H4" s="1075"/>
      <c r="I4" s="1075"/>
    </row>
    <row r="5" spans="1:12" ht="14.25" thickBot="1" x14ac:dyDescent="0.3">
      <c r="A5" s="46"/>
      <c r="B5" s="46"/>
      <c r="C5" s="46" t="s">
        <v>13</v>
      </c>
      <c r="D5" s="46">
        <v>2020</v>
      </c>
      <c r="E5" s="46">
        <v>2021</v>
      </c>
      <c r="F5" s="46">
        <v>2022</v>
      </c>
      <c r="G5" s="46">
        <v>2023</v>
      </c>
      <c r="H5" s="46">
        <v>2024</v>
      </c>
      <c r="I5" s="46">
        <v>2025</v>
      </c>
    </row>
    <row r="6" spans="1:12" x14ac:dyDescent="0.25">
      <c r="A6" s="449">
        <v>1</v>
      </c>
      <c r="B6" s="3" t="s">
        <v>14</v>
      </c>
      <c r="C6" s="449" t="s">
        <v>15</v>
      </c>
      <c r="D6" s="271">
        <v>92.079253000000008</v>
      </c>
      <c r="E6" s="271">
        <v>97.122508999999994</v>
      </c>
      <c r="F6" s="271">
        <v>106.49032567192125</v>
      </c>
      <c r="G6" s="271">
        <v>117.87911588375817</v>
      </c>
      <c r="H6" s="271">
        <v>122.839841739283</v>
      </c>
      <c r="I6" s="271">
        <v>127.6685065219548</v>
      </c>
      <c r="J6" s="130"/>
      <c r="K6" s="130"/>
      <c r="L6" s="130"/>
    </row>
    <row r="7" spans="1:12" x14ac:dyDescent="0.25">
      <c r="A7" s="449">
        <v>2</v>
      </c>
      <c r="B7" s="3" t="s">
        <v>16</v>
      </c>
      <c r="C7" s="449" t="s">
        <v>17</v>
      </c>
      <c r="D7" s="43">
        <v>-4.3587538079271848</v>
      </c>
      <c r="E7" s="43">
        <v>3.0204717509561663</v>
      </c>
      <c r="F7" s="43">
        <v>2.1065447400314019</v>
      </c>
      <c r="G7" s="43">
        <v>5.2892109647526997</v>
      </c>
      <c r="H7" s="43">
        <v>1.7791581386961131</v>
      </c>
      <c r="I7" s="43">
        <v>1.7891578855982582</v>
      </c>
    </row>
    <row r="8" spans="1:12" x14ac:dyDescent="0.25">
      <c r="A8" s="449">
        <v>3</v>
      </c>
      <c r="B8" s="3" t="s">
        <v>18</v>
      </c>
      <c r="C8" s="449" t="s">
        <v>17</v>
      </c>
      <c r="D8" s="43">
        <v>-1.2939341333987442</v>
      </c>
      <c r="E8" s="43">
        <v>1.1793871958502455</v>
      </c>
      <c r="F8" s="43">
        <v>1.3788555242583822</v>
      </c>
      <c r="G8" s="43">
        <v>2.3244267738047775</v>
      </c>
      <c r="H8" s="43">
        <v>2.8222822457023344</v>
      </c>
      <c r="I8" s="43">
        <v>2.0590407797598242</v>
      </c>
    </row>
    <row r="9" spans="1:12" x14ac:dyDescent="0.25">
      <c r="A9" s="449">
        <v>4</v>
      </c>
      <c r="B9" s="9" t="s">
        <v>19</v>
      </c>
      <c r="C9" s="449" t="s">
        <v>17</v>
      </c>
      <c r="D9" s="43">
        <v>0.91699230476722793</v>
      </c>
      <c r="E9" s="43">
        <v>1.9052923451476245</v>
      </c>
      <c r="F9" s="43">
        <v>-3.9121302433803962</v>
      </c>
      <c r="G9" s="43">
        <v>0.20562596392308397</v>
      </c>
      <c r="H9" s="43">
        <v>-0.66262528421053846</v>
      </c>
      <c r="I9" s="43">
        <v>-0.51002295749867921</v>
      </c>
    </row>
    <row r="10" spans="1:12" x14ac:dyDescent="0.25">
      <c r="A10" s="449">
        <v>5</v>
      </c>
      <c r="B10" s="9" t="s">
        <v>20</v>
      </c>
      <c r="C10" s="449" t="s">
        <v>17</v>
      </c>
      <c r="D10" s="43">
        <v>-11.571405115317257</v>
      </c>
      <c r="E10" s="43">
        <v>0.55323782265614962</v>
      </c>
      <c r="F10" s="43">
        <v>15.155791123823503</v>
      </c>
      <c r="G10" s="43">
        <v>15.14524188106623</v>
      </c>
      <c r="H10" s="43">
        <v>-2.500361997013667</v>
      </c>
      <c r="I10" s="43">
        <v>-0.62585145710528645</v>
      </c>
    </row>
    <row r="11" spans="1:12" x14ac:dyDescent="0.25">
      <c r="A11" s="449">
        <v>6</v>
      </c>
      <c r="B11" s="9" t="s">
        <v>21</v>
      </c>
      <c r="C11" s="449" t="s">
        <v>17</v>
      </c>
      <c r="D11" s="43">
        <v>-7.2786908201597385</v>
      </c>
      <c r="E11" s="43">
        <v>10.231150301922076</v>
      </c>
      <c r="F11" s="43">
        <v>1.4507841167400448</v>
      </c>
      <c r="G11" s="43">
        <v>8.9642146395731981</v>
      </c>
      <c r="H11" s="43">
        <v>4.6990381281112326</v>
      </c>
      <c r="I11" s="43">
        <v>3.1286299132257778</v>
      </c>
    </row>
    <row r="12" spans="1:12" x14ac:dyDescent="0.25">
      <c r="A12" s="449">
        <v>7</v>
      </c>
      <c r="B12" s="9" t="s">
        <v>22</v>
      </c>
      <c r="C12" s="449" t="s">
        <v>17</v>
      </c>
      <c r="D12" s="43">
        <v>-8.2426527505104588</v>
      </c>
      <c r="E12" s="43">
        <v>11.246251652431848</v>
      </c>
      <c r="F12" s="43">
        <v>1.8169046881505224</v>
      </c>
      <c r="G12" s="43">
        <v>8.3715263480613764</v>
      </c>
      <c r="H12" s="43">
        <v>3.916308113874778</v>
      </c>
      <c r="I12" s="43">
        <v>2.3448382032411841</v>
      </c>
    </row>
    <row r="13" spans="1:12" x14ac:dyDescent="0.25">
      <c r="A13" s="449">
        <v>8</v>
      </c>
      <c r="B13" s="3" t="s">
        <v>23</v>
      </c>
      <c r="C13" s="449" t="s">
        <v>17</v>
      </c>
      <c r="D13" s="43">
        <v>-3.1583347094638059</v>
      </c>
      <c r="E13" s="43">
        <v>-1.5538016662310694</v>
      </c>
      <c r="F13" s="43">
        <v>-0.88039042168113202</v>
      </c>
      <c r="G13" s="43">
        <v>1.5604620146547399</v>
      </c>
      <c r="H13" s="43">
        <v>0.46005015397749816</v>
      </c>
      <c r="I13" s="43">
        <v>-6.6330066864328519E-2</v>
      </c>
    </row>
    <row r="14" spans="1:12" x14ac:dyDescent="0.25">
      <c r="A14" s="449">
        <v>9</v>
      </c>
      <c r="B14" s="3" t="s">
        <v>24</v>
      </c>
      <c r="C14" s="449" t="s">
        <v>17</v>
      </c>
      <c r="D14" s="43">
        <v>3.7545787545787634</v>
      </c>
      <c r="E14" s="43">
        <v>6.884377758164173</v>
      </c>
      <c r="F14" s="43">
        <v>6.8538398018166857</v>
      </c>
      <c r="G14" s="43">
        <v>7.1097372488408084</v>
      </c>
      <c r="H14" s="43">
        <v>4.834054834054835</v>
      </c>
      <c r="I14" s="43">
        <v>4.1293874741913372</v>
      </c>
    </row>
    <row r="15" spans="1:12" x14ac:dyDescent="0.25">
      <c r="A15" s="449">
        <v>10</v>
      </c>
      <c r="B15" s="3" t="s">
        <v>25</v>
      </c>
      <c r="C15" s="449" t="s">
        <v>17</v>
      </c>
      <c r="D15" s="43">
        <v>-2.026814344862693</v>
      </c>
      <c r="E15" s="43">
        <v>-0.70295733930424431</v>
      </c>
      <c r="F15" s="43">
        <v>1.6135690765118671</v>
      </c>
      <c r="G15" s="43">
        <v>1.5627766154582279</v>
      </c>
      <c r="H15" s="43">
        <v>0.56344584296601496</v>
      </c>
      <c r="I15" s="43">
        <v>8.7950643416934149E-2</v>
      </c>
    </row>
    <row r="16" spans="1:12" x14ac:dyDescent="0.25">
      <c r="A16" s="449">
        <v>11</v>
      </c>
      <c r="B16" s="9" t="s">
        <v>26</v>
      </c>
      <c r="C16" s="449" t="s">
        <v>17</v>
      </c>
      <c r="D16" s="43">
        <v>-1.8861519963683349</v>
      </c>
      <c r="E16" s="43">
        <v>-0.5815586873247014</v>
      </c>
      <c r="F16" s="43">
        <v>0.57671633379394738</v>
      </c>
      <c r="G16" s="43">
        <v>1.6013844552596801</v>
      </c>
      <c r="H16" s="43">
        <v>0.5836200788529089</v>
      </c>
      <c r="I16" s="43">
        <v>4.5430089560682951E-2</v>
      </c>
    </row>
    <row r="17" spans="1:9" ht="27" x14ac:dyDescent="0.25">
      <c r="A17" s="449">
        <v>12</v>
      </c>
      <c r="B17" s="9" t="s">
        <v>27</v>
      </c>
      <c r="C17" s="449" t="s">
        <v>17</v>
      </c>
      <c r="D17" s="43">
        <v>6.6885912163563237</v>
      </c>
      <c r="E17" s="43">
        <v>6.9457062825841156</v>
      </c>
      <c r="F17" s="43">
        <v>6.5678320844456888</v>
      </c>
      <c r="G17" s="43">
        <v>5.6164646611426647</v>
      </c>
      <c r="H17" s="43">
        <v>5.3765514487172075</v>
      </c>
      <c r="I17" s="43">
        <v>5.1600085559734801</v>
      </c>
    </row>
    <row r="18" spans="1:9" x14ac:dyDescent="0.25">
      <c r="A18" s="449">
        <v>13</v>
      </c>
      <c r="B18" s="9" t="s">
        <v>28</v>
      </c>
      <c r="C18" s="449" t="s">
        <v>17</v>
      </c>
      <c r="D18" s="43">
        <v>6.7789619604396094</v>
      </c>
      <c r="E18" s="43">
        <v>7.4770774318643376</v>
      </c>
      <c r="F18" s="43">
        <v>7.0281845976537349</v>
      </c>
      <c r="G18" s="43">
        <v>6.0345399858562834</v>
      </c>
      <c r="H18" s="43">
        <v>5.8087471616829953</v>
      </c>
      <c r="I18" s="43">
        <v>5.5661248818379994</v>
      </c>
    </row>
    <row r="19" spans="1:9" ht="27" x14ac:dyDescent="0.25">
      <c r="A19" s="449">
        <v>14</v>
      </c>
      <c r="B19" s="9" t="s">
        <v>29</v>
      </c>
      <c r="C19" s="449" t="s">
        <v>17</v>
      </c>
      <c r="D19" s="43">
        <v>2.0142486539019178</v>
      </c>
      <c r="E19" s="43">
        <v>2.8195849755302982</v>
      </c>
      <c r="F19" s="43">
        <v>8.1348881163955546</v>
      </c>
      <c r="G19" s="43">
        <v>6.6925243088103326</v>
      </c>
      <c r="H19" s="43">
        <v>2.0052446306456195</v>
      </c>
      <c r="I19" s="43">
        <v>1.9597622971511353</v>
      </c>
    </row>
    <row r="20" spans="1:9" ht="14.25" thickBot="1" x14ac:dyDescent="0.3">
      <c r="A20" s="451">
        <v>15</v>
      </c>
      <c r="B20" s="103" t="s">
        <v>84</v>
      </c>
      <c r="C20" s="451" t="s">
        <v>17</v>
      </c>
      <c r="D20" s="49">
        <v>0.11400420107112767</v>
      </c>
      <c r="E20" s="49">
        <v>-1.0146429430291339</v>
      </c>
      <c r="F20" s="49">
        <v>-1.2028397048083017</v>
      </c>
      <c r="G20" s="49">
        <v>-0.97702122937219227</v>
      </c>
      <c r="H20" s="49">
        <v>-0.72409503344985693</v>
      </c>
      <c r="I20" s="49">
        <v>-0.46941563164617939</v>
      </c>
    </row>
    <row r="21" spans="1:9" ht="27" customHeight="1" x14ac:dyDescent="0.25">
      <c r="H21" s="1073" t="s">
        <v>94</v>
      </c>
      <c r="I21" s="1073"/>
    </row>
    <row r="22" spans="1:9" ht="14.25" thickBot="1" x14ac:dyDescent="0.3">
      <c r="A22" s="1069" t="s">
        <v>976</v>
      </c>
      <c r="B22" s="1069"/>
      <c r="C22" s="1069"/>
      <c r="D22" s="1069"/>
      <c r="E22" s="1069"/>
      <c r="F22" s="1069"/>
      <c r="G22" s="1069"/>
      <c r="H22" s="1069"/>
      <c r="I22" s="1069"/>
    </row>
    <row r="23" spans="1:9" ht="14.25" thickBot="1" x14ac:dyDescent="0.3">
      <c r="A23" s="46" t="s">
        <v>124</v>
      </c>
      <c r="B23" s="46" t="s">
        <v>125</v>
      </c>
      <c r="C23" s="46"/>
      <c r="D23" s="1075" t="s">
        <v>126</v>
      </c>
      <c r="E23" s="1075"/>
      <c r="F23" s="1075" t="s">
        <v>127</v>
      </c>
      <c r="G23" s="1075"/>
      <c r="H23" s="1075"/>
      <c r="I23" s="1075"/>
    </row>
    <row r="24" spans="1:9" ht="14.25" thickBot="1" x14ac:dyDescent="0.3">
      <c r="A24" s="46"/>
      <c r="B24" s="46"/>
      <c r="C24" s="46" t="s">
        <v>128</v>
      </c>
      <c r="D24" s="46">
        <v>2019</v>
      </c>
      <c r="E24" s="46">
        <v>2020</v>
      </c>
      <c r="F24" s="46">
        <v>2021</v>
      </c>
      <c r="G24" s="46">
        <v>2022</v>
      </c>
      <c r="H24" s="46">
        <v>2023</v>
      </c>
      <c r="I24" s="46">
        <v>2024</v>
      </c>
    </row>
    <row r="25" spans="1:9" x14ac:dyDescent="0.25">
      <c r="A25" s="449">
        <v>1</v>
      </c>
      <c r="B25" s="3" t="s">
        <v>129</v>
      </c>
      <c r="C25" s="449" t="s">
        <v>144</v>
      </c>
      <c r="D25" s="48">
        <f t="shared" ref="D25:I25" si="0">D6</f>
        <v>92.079253000000008</v>
      </c>
      <c r="E25" s="48">
        <f t="shared" si="0"/>
        <v>97.122508999999994</v>
      </c>
      <c r="F25" s="48">
        <f t="shared" si="0"/>
        <v>106.49032567192125</v>
      </c>
      <c r="G25" s="48">
        <f t="shared" si="0"/>
        <v>117.87911588375817</v>
      </c>
      <c r="H25" s="48">
        <f t="shared" si="0"/>
        <v>122.839841739283</v>
      </c>
      <c r="I25" s="48">
        <f t="shared" si="0"/>
        <v>127.6685065219548</v>
      </c>
    </row>
    <row r="26" spans="1:9" x14ac:dyDescent="0.25">
      <c r="A26" s="449">
        <v>2</v>
      </c>
      <c r="B26" s="3" t="s">
        <v>130</v>
      </c>
      <c r="C26" s="449" t="s">
        <v>17</v>
      </c>
      <c r="D26" s="48">
        <f t="shared" ref="D26:I26" si="1">D7</f>
        <v>-4.3587538079271848</v>
      </c>
      <c r="E26" s="48">
        <f t="shared" si="1"/>
        <v>3.0204717509561663</v>
      </c>
      <c r="F26" s="48">
        <f t="shared" si="1"/>
        <v>2.1065447400314019</v>
      </c>
      <c r="G26" s="48">
        <f t="shared" si="1"/>
        <v>5.2892109647526997</v>
      </c>
      <c r="H26" s="48">
        <f t="shared" si="1"/>
        <v>1.7791581386961131</v>
      </c>
      <c r="I26" s="48">
        <f t="shared" si="1"/>
        <v>1.7891578855982582</v>
      </c>
    </row>
    <row r="27" spans="1:9" x14ac:dyDescent="0.25">
      <c r="A27" s="449">
        <v>3</v>
      </c>
      <c r="B27" s="3" t="s">
        <v>131</v>
      </c>
      <c r="C27" s="449" t="s">
        <v>17</v>
      </c>
      <c r="D27" s="48">
        <f t="shared" ref="D27:I27" si="2">D8</f>
        <v>-1.2939341333987442</v>
      </c>
      <c r="E27" s="48">
        <f t="shared" si="2"/>
        <v>1.1793871958502455</v>
      </c>
      <c r="F27" s="48">
        <f t="shared" si="2"/>
        <v>1.3788555242583822</v>
      </c>
      <c r="G27" s="48">
        <f t="shared" si="2"/>
        <v>2.3244267738047775</v>
      </c>
      <c r="H27" s="48">
        <f t="shared" si="2"/>
        <v>2.8222822457023344</v>
      </c>
      <c r="I27" s="48">
        <f t="shared" si="2"/>
        <v>2.0590407797598242</v>
      </c>
    </row>
    <row r="28" spans="1:9" x14ac:dyDescent="0.25">
      <c r="A28" s="449">
        <v>4</v>
      </c>
      <c r="B28" s="9" t="s">
        <v>132</v>
      </c>
      <c r="C28" s="449" t="s">
        <v>17</v>
      </c>
      <c r="D28" s="48">
        <f t="shared" ref="D28:I28" si="3">D9</f>
        <v>0.91699230476722793</v>
      </c>
      <c r="E28" s="48">
        <f t="shared" si="3"/>
        <v>1.9052923451476245</v>
      </c>
      <c r="F28" s="48">
        <f t="shared" si="3"/>
        <v>-3.9121302433803962</v>
      </c>
      <c r="G28" s="48">
        <f t="shared" si="3"/>
        <v>0.20562596392308397</v>
      </c>
      <c r="H28" s="48">
        <f t="shared" si="3"/>
        <v>-0.66262528421053846</v>
      </c>
      <c r="I28" s="48">
        <f t="shared" si="3"/>
        <v>-0.51002295749867921</v>
      </c>
    </row>
    <row r="29" spans="1:9" x14ac:dyDescent="0.25">
      <c r="A29" s="449">
        <v>5</v>
      </c>
      <c r="B29" s="9" t="s">
        <v>133</v>
      </c>
      <c r="C29" s="449" t="s">
        <v>17</v>
      </c>
      <c r="D29" s="48">
        <f t="shared" ref="D29:I29" si="4">D10</f>
        <v>-11.571405115317257</v>
      </c>
      <c r="E29" s="48">
        <f t="shared" si="4"/>
        <v>0.55323782265614962</v>
      </c>
      <c r="F29" s="48">
        <f t="shared" si="4"/>
        <v>15.155791123823503</v>
      </c>
      <c r="G29" s="48">
        <f t="shared" si="4"/>
        <v>15.14524188106623</v>
      </c>
      <c r="H29" s="48">
        <f t="shared" si="4"/>
        <v>-2.500361997013667</v>
      </c>
      <c r="I29" s="48">
        <f t="shared" si="4"/>
        <v>-0.62585145710528645</v>
      </c>
    </row>
    <row r="30" spans="1:9" x14ac:dyDescent="0.25">
      <c r="A30" s="449">
        <v>6</v>
      </c>
      <c r="B30" s="9" t="s">
        <v>134</v>
      </c>
      <c r="C30" s="449" t="s">
        <v>17</v>
      </c>
      <c r="D30" s="48">
        <f t="shared" ref="D30:I30" si="5">D11</f>
        <v>-7.2786908201597385</v>
      </c>
      <c r="E30" s="48">
        <f t="shared" si="5"/>
        <v>10.231150301922076</v>
      </c>
      <c r="F30" s="48">
        <f t="shared" si="5"/>
        <v>1.4507841167400448</v>
      </c>
      <c r="G30" s="48">
        <f t="shared" si="5"/>
        <v>8.9642146395731981</v>
      </c>
      <c r="H30" s="48">
        <f t="shared" si="5"/>
        <v>4.6990381281112326</v>
      </c>
      <c r="I30" s="48">
        <f t="shared" si="5"/>
        <v>3.1286299132257778</v>
      </c>
    </row>
    <row r="31" spans="1:9" x14ac:dyDescent="0.25">
      <c r="A31" s="449">
        <v>7</v>
      </c>
      <c r="B31" s="9" t="s">
        <v>135</v>
      </c>
      <c r="C31" s="449" t="s">
        <v>17</v>
      </c>
      <c r="D31" s="48">
        <f t="shared" ref="D31:I31" si="6">D12</f>
        <v>-8.2426527505104588</v>
      </c>
      <c r="E31" s="48">
        <f t="shared" si="6"/>
        <v>11.246251652431848</v>
      </c>
      <c r="F31" s="48">
        <f t="shared" si="6"/>
        <v>1.8169046881505224</v>
      </c>
      <c r="G31" s="48">
        <f t="shared" si="6"/>
        <v>8.3715263480613764</v>
      </c>
      <c r="H31" s="48">
        <f t="shared" si="6"/>
        <v>3.916308113874778</v>
      </c>
      <c r="I31" s="48">
        <f t="shared" si="6"/>
        <v>2.3448382032411841</v>
      </c>
    </row>
    <row r="32" spans="1:9" x14ac:dyDescent="0.25">
      <c r="A32" s="449">
        <v>8</v>
      </c>
      <c r="B32" s="3" t="s">
        <v>136</v>
      </c>
      <c r="C32" s="449" t="s">
        <v>17</v>
      </c>
      <c r="D32" s="48">
        <f t="shared" ref="D32:I32" si="7">D13</f>
        <v>-3.1583347094638059</v>
      </c>
      <c r="E32" s="48">
        <f t="shared" si="7"/>
        <v>-1.5538016662310694</v>
      </c>
      <c r="F32" s="48">
        <f t="shared" si="7"/>
        <v>-0.88039042168113202</v>
      </c>
      <c r="G32" s="48">
        <f t="shared" si="7"/>
        <v>1.5604620146547399</v>
      </c>
      <c r="H32" s="48">
        <f t="shared" si="7"/>
        <v>0.46005015397749816</v>
      </c>
      <c r="I32" s="48">
        <f t="shared" si="7"/>
        <v>-6.6330066864328519E-2</v>
      </c>
    </row>
    <row r="33" spans="1:9" x14ac:dyDescent="0.25">
      <c r="A33" s="449">
        <v>9</v>
      </c>
      <c r="B33" s="3" t="s">
        <v>137</v>
      </c>
      <c r="C33" s="449" t="s">
        <v>17</v>
      </c>
      <c r="D33" s="48">
        <f t="shared" ref="D33:I33" si="8">D14</f>
        <v>3.7545787545787634</v>
      </c>
      <c r="E33" s="48">
        <f t="shared" si="8"/>
        <v>6.884377758164173</v>
      </c>
      <c r="F33" s="48">
        <f t="shared" si="8"/>
        <v>6.8538398018166857</v>
      </c>
      <c r="G33" s="48">
        <f t="shared" si="8"/>
        <v>7.1097372488408084</v>
      </c>
      <c r="H33" s="48">
        <f t="shared" si="8"/>
        <v>4.834054834054835</v>
      </c>
      <c r="I33" s="48">
        <f t="shared" si="8"/>
        <v>4.1293874741913372</v>
      </c>
    </row>
    <row r="34" spans="1:9" x14ac:dyDescent="0.25">
      <c r="A34" s="449">
        <v>10</v>
      </c>
      <c r="B34" s="3" t="s">
        <v>138</v>
      </c>
      <c r="C34" s="449" t="s">
        <v>17</v>
      </c>
      <c r="D34" s="48">
        <f t="shared" ref="D34:I34" si="9">D15</f>
        <v>-2.026814344862693</v>
      </c>
      <c r="E34" s="48">
        <f t="shared" si="9"/>
        <v>-0.70295733930424431</v>
      </c>
      <c r="F34" s="48">
        <f t="shared" si="9"/>
        <v>1.6135690765118671</v>
      </c>
      <c r="G34" s="48">
        <f t="shared" si="9"/>
        <v>1.5627766154582279</v>
      </c>
      <c r="H34" s="48">
        <f t="shared" si="9"/>
        <v>0.56344584296601496</v>
      </c>
      <c r="I34" s="48">
        <f t="shared" si="9"/>
        <v>8.7950643416934149E-2</v>
      </c>
    </row>
    <row r="35" spans="1:9" x14ac:dyDescent="0.25">
      <c r="A35" s="449">
        <v>11</v>
      </c>
      <c r="B35" s="3" t="s">
        <v>139</v>
      </c>
      <c r="C35" s="449" t="s">
        <v>17</v>
      </c>
      <c r="D35" s="48">
        <f t="shared" ref="D35:I35" si="10">D16</f>
        <v>-1.8861519963683349</v>
      </c>
      <c r="E35" s="48">
        <f t="shared" si="10"/>
        <v>-0.5815586873247014</v>
      </c>
      <c r="F35" s="48">
        <f t="shared" si="10"/>
        <v>0.57671633379394738</v>
      </c>
      <c r="G35" s="48">
        <f t="shared" si="10"/>
        <v>1.6013844552596801</v>
      </c>
      <c r="H35" s="48">
        <f t="shared" si="10"/>
        <v>0.5836200788529089</v>
      </c>
      <c r="I35" s="48">
        <f t="shared" si="10"/>
        <v>4.5430089560682951E-2</v>
      </c>
    </row>
    <row r="36" spans="1:9" x14ac:dyDescent="0.25">
      <c r="A36" s="449">
        <v>12</v>
      </c>
      <c r="B36" s="9" t="s">
        <v>140</v>
      </c>
      <c r="C36" s="449" t="s">
        <v>17</v>
      </c>
      <c r="D36" s="48">
        <f t="shared" ref="D36:I36" si="11">D17</f>
        <v>6.6885912163563237</v>
      </c>
      <c r="E36" s="48">
        <f t="shared" si="11"/>
        <v>6.9457062825841156</v>
      </c>
      <c r="F36" s="48">
        <f t="shared" si="11"/>
        <v>6.5678320844456888</v>
      </c>
      <c r="G36" s="48">
        <f t="shared" si="11"/>
        <v>5.6164646611426647</v>
      </c>
      <c r="H36" s="48">
        <f t="shared" si="11"/>
        <v>5.3765514487172075</v>
      </c>
      <c r="I36" s="48">
        <f t="shared" si="11"/>
        <v>5.1600085559734801</v>
      </c>
    </row>
    <row r="37" spans="1:9" x14ac:dyDescent="0.25">
      <c r="A37" s="449">
        <v>13</v>
      </c>
      <c r="B37" s="9" t="s">
        <v>141</v>
      </c>
      <c r="C37" s="449" t="s">
        <v>17</v>
      </c>
      <c r="D37" s="48">
        <f t="shared" ref="D37:I37" si="12">D18</f>
        <v>6.7789619604396094</v>
      </c>
      <c r="E37" s="48">
        <f t="shared" si="12"/>
        <v>7.4770774318643376</v>
      </c>
      <c r="F37" s="48">
        <f t="shared" si="12"/>
        <v>7.0281845976537349</v>
      </c>
      <c r="G37" s="48">
        <f t="shared" si="12"/>
        <v>6.0345399858562834</v>
      </c>
      <c r="H37" s="48">
        <f t="shared" si="12"/>
        <v>5.8087471616829953</v>
      </c>
      <c r="I37" s="48">
        <f t="shared" si="12"/>
        <v>5.5661248818379994</v>
      </c>
    </row>
    <row r="38" spans="1:9" x14ac:dyDescent="0.25">
      <c r="A38" s="449">
        <v>14</v>
      </c>
      <c r="B38" s="9" t="s">
        <v>142</v>
      </c>
      <c r="C38" s="449" t="s">
        <v>17</v>
      </c>
      <c r="D38" s="48">
        <f t="shared" ref="D38:I38" si="13">D19</f>
        <v>2.0142486539019178</v>
      </c>
      <c r="E38" s="48">
        <f t="shared" si="13"/>
        <v>2.8195849755302982</v>
      </c>
      <c r="F38" s="48">
        <f t="shared" si="13"/>
        <v>8.1348881163955546</v>
      </c>
      <c r="G38" s="48">
        <f t="shared" si="13"/>
        <v>6.6925243088103326</v>
      </c>
      <c r="H38" s="48">
        <f t="shared" si="13"/>
        <v>2.0052446306456195</v>
      </c>
      <c r="I38" s="48">
        <f t="shared" si="13"/>
        <v>1.9597622971511353</v>
      </c>
    </row>
    <row r="39" spans="1:9" ht="14.25" thickBot="1" x14ac:dyDescent="0.3">
      <c r="A39" s="451">
        <v>15</v>
      </c>
      <c r="B39" s="103" t="s">
        <v>143</v>
      </c>
      <c r="C39" s="451" t="s">
        <v>17</v>
      </c>
      <c r="D39" s="49">
        <f t="shared" ref="D39:I39" si="14">D20</f>
        <v>0.11400420107112767</v>
      </c>
      <c r="E39" s="49">
        <f>E20</f>
        <v>-1.0146429430291339</v>
      </c>
      <c r="F39" s="49">
        <f t="shared" si="14"/>
        <v>-1.2028397048083017</v>
      </c>
      <c r="G39" s="49">
        <f t="shared" si="14"/>
        <v>-0.97702122937219227</v>
      </c>
      <c r="H39" s="49">
        <f t="shared" si="14"/>
        <v>-0.72409503344985693</v>
      </c>
      <c r="I39" s="49">
        <f t="shared" si="14"/>
        <v>-0.46941563164617939</v>
      </c>
    </row>
    <row r="40" spans="1:9" ht="27" customHeight="1" x14ac:dyDescent="0.25">
      <c r="H40" s="1073" t="s">
        <v>184</v>
      </c>
      <c r="I40" s="1073"/>
    </row>
  </sheetData>
  <mergeCells count="8">
    <mergeCell ref="H40:I40"/>
    <mergeCell ref="H21:I21"/>
    <mergeCell ref="A3:I3"/>
    <mergeCell ref="D4:E4"/>
    <mergeCell ref="F4:I4"/>
    <mergeCell ref="A22:I22"/>
    <mergeCell ref="D23:E23"/>
    <mergeCell ref="F23:I23"/>
  </mergeCells>
  <hyperlinks>
    <hyperlink ref="B8" location="_ftn1" display="_ftn1"/>
    <hyperlink ref="B27" location="_ftn1" display="_ftn1"/>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H48"/>
  <sheetViews>
    <sheetView showGridLines="0" zoomScale="80" zoomScaleNormal="80" workbookViewId="0">
      <selection activeCell="A6" sqref="A6"/>
    </sheetView>
  </sheetViews>
  <sheetFormatPr defaultRowHeight="15" x14ac:dyDescent="0.25"/>
  <cols>
    <col min="1" max="1" width="69.85546875" customWidth="1"/>
    <col min="2" max="2" width="17.7109375" customWidth="1"/>
    <col min="3" max="3" width="22.140625" customWidth="1"/>
    <col min="6" max="6" width="69.85546875" bestFit="1" customWidth="1"/>
    <col min="7" max="7" width="17.7109375" customWidth="1"/>
    <col min="8" max="8" width="22.140625" customWidth="1"/>
  </cols>
  <sheetData>
    <row r="3" spans="1:8" x14ac:dyDescent="0.25">
      <c r="A3" s="784" t="s">
        <v>1513</v>
      </c>
      <c r="B3" s="834"/>
      <c r="C3" s="834"/>
      <c r="F3" s="784" t="s">
        <v>1549</v>
      </c>
      <c r="G3" s="834"/>
      <c r="H3" s="834"/>
    </row>
    <row r="4" spans="1:8" x14ac:dyDescent="0.25">
      <c r="A4" s="839"/>
      <c r="B4" s="839">
        <v>2023</v>
      </c>
      <c r="C4" s="839">
        <v>2024</v>
      </c>
      <c r="F4" s="839"/>
      <c r="G4" s="839">
        <v>2023</v>
      </c>
      <c r="H4" s="839">
        <v>2024</v>
      </c>
    </row>
    <row r="5" spans="1:8" x14ac:dyDescent="0.25">
      <c r="A5" s="3" t="s">
        <v>1514</v>
      </c>
      <c r="B5" s="840" t="s">
        <v>573</v>
      </c>
      <c r="C5" s="840" t="s">
        <v>573</v>
      </c>
      <c r="F5" s="3" t="s">
        <v>1550</v>
      </c>
      <c r="G5" s="840" t="s">
        <v>1507</v>
      </c>
      <c r="H5" s="840" t="s">
        <v>1507</v>
      </c>
    </row>
    <row r="6" spans="1:8" x14ac:dyDescent="0.25">
      <c r="A6" s="3" t="s">
        <v>1515</v>
      </c>
      <c r="B6" s="840">
        <v>0.5</v>
      </c>
      <c r="C6" s="840">
        <v>0.5</v>
      </c>
      <c r="F6" s="3" t="s">
        <v>1551</v>
      </c>
      <c r="G6" s="840">
        <v>0.5</v>
      </c>
      <c r="H6" s="840">
        <v>0.5</v>
      </c>
    </row>
    <row r="7" spans="1:8" x14ac:dyDescent="0.25">
      <c r="A7" s="3" t="s">
        <v>1516</v>
      </c>
      <c r="B7" s="840" t="s">
        <v>7</v>
      </c>
      <c r="C7" s="840" t="s">
        <v>7</v>
      </c>
      <c r="F7" s="3" t="s">
        <v>1552</v>
      </c>
      <c r="G7" s="840" t="s">
        <v>7</v>
      </c>
      <c r="H7" s="840" t="s">
        <v>7</v>
      </c>
    </row>
    <row r="8" spans="1:8" x14ac:dyDescent="0.25">
      <c r="A8" s="3" t="s">
        <v>1517</v>
      </c>
      <c r="B8" s="840">
        <v>0</v>
      </c>
      <c r="C8" s="840">
        <v>0</v>
      </c>
      <c r="F8" s="3" t="s">
        <v>1553</v>
      </c>
      <c r="G8" s="840">
        <v>0</v>
      </c>
      <c r="H8" s="840">
        <v>0</v>
      </c>
    </row>
    <row r="9" spans="1:8" ht="15.75" thickBot="1" x14ac:dyDescent="0.3">
      <c r="A9" s="841" t="s">
        <v>1518</v>
      </c>
      <c r="B9" s="842">
        <v>0</v>
      </c>
      <c r="C9" s="842">
        <v>0</v>
      </c>
      <c r="F9" s="841" t="s">
        <v>1554</v>
      </c>
      <c r="G9" s="842">
        <v>0</v>
      </c>
      <c r="H9" s="842">
        <v>0</v>
      </c>
    </row>
    <row r="10" spans="1:8" x14ac:dyDescent="0.25">
      <c r="A10" s="834"/>
      <c r="B10" s="843"/>
      <c r="C10" s="843"/>
      <c r="F10" s="834"/>
      <c r="G10" s="843"/>
      <c r="H10" s="843"/>
    </row>
    <row r="11" spans="1:8" x14ac:dyDescent="0.25">
      <c r="A11" s="3" t="s">
        <v>1519</v>
      </c>
      <c r="B11" s="768">
        <v>-3.3</v>
      </c>
      <c r="C11" s="768">
        <v>-3.6</v>
      </c>
      <c r="F11" s="3" t="s">
        <v>1555</v>
      </c>
      <c r="G11" s="768">
        <v>-3.3</v>
      </c>
      <c r="H11" s="768">
        <v>-3.6</v>
      </c>
    </row>
    <row r="12" spans="1:8" x14ac:dyDescent="0.25">
      <c r="A12" s="3" t="s">
        <v>1520</v>
      </c>
      <c r="B12" s="768">
        <v>-0.26</v>
      </c>
      <c r="C12" s="768">
        <v>-0.36</v>
      </c>
      <c r="F12" s="3" t="s">
        <v>1556</v>
      </c>
      <c r="G12" s="768">
        <v>-0.26</v>
      </c>
      <c r="H12" s="768">
        <v>-0.36</v>
      </c>
    </row>
    <row r="13" spans="1:8" x14ac:dyDescent="0.25">
      <c r="A13" s="5" t="s">
        <v>1521</v>
      </c>
      <c r="B13" s="251">
        <v>-2.8</v>
      </c>
      <c r="C13" s="251">
        <v>-2.6</v>
      </c>
      <c r="F13" s="5" t="s">
        <v>1557</v>
      </c>
      <c r="G13" s="251">
        <v>-2.8</v>
      </c>
      <c r="H13" s="251">
        <v>-2.6</v>
      </c>
    </row>
    <row r="14" spans="1:8" ht="15.75" thickBot="1" x14ac:dyDescent="0.3">
      <c r="A14" s="841" t="s">
        <v>1522</v>
      </c>
      <c r="B14" s="844">
        <v>0.5</v>
      </c>
      <c r="C14" s="844">
        <v>1</v>
      </c>
      <c r="F14" s="841" t="s">
        <v>1558</v>
      </c>
      <c r="G14" s="856">
        <v>0.5</v>
      </c>
      <c r="H14" s="856">
        <v>1</v>
      </c>
    </row>
    <row r="15" spans="1:8" ht="15" customHeight="1" x14ac:dyDescent="0.25">
      <c r="A15" s="1175" t="s">
        <v>1523</v>
      </c>
      <c r="B15" s="1175"/>
      <c r="C15" s="1175"/>
      <c r="F15" s="1175" t="s">
        <v>1559</v>
      </c>
      <c r="G15" s="1175"/>
      <c r="H15" s="1175"/>
    </row>
    <row r="16" spans="1:8" x14ac:dyDescent="0.25">
      <c r="A16" s="1176"/>
      <c r="B16" s="1176"/>
      <c r="C16" s="1176"/>
      <c r="F16" s="1176"/>
      <c r="G16" s="1176"/>
      <c r="H16" s="1176"/>
    </row>
    <row r="19" spans="1:8" x14ac:dyDescent="0.25">
      <c r="A19" s="784" t="s">
        <v>1524</v>
      </c>
      <c r="F19" s="784" t="s">
        <v>1560</v>
      </c>
    </row>
    <row r="20" spans="1:8" x14ac:dyDescent="0.25">
      <c r="A20" s="846"/>
      <c r="B20" s="847">
        <v>2023</v>
      </c>
      <c r="C20" s="847">
        <v>2024</v>
      </c>
      <c r="F20" s="846"/>
      <c r="G20" s="847">
        <v>2023</v>
      </c>
      <c r="H20" s="847">
        <v>2024</v>
      </c>
    </row>
    <row r="21" spans="1:8" x14ac:dyDescent="0.25">
      <c r="A21" s="848" t="s">
        <v>1525</v>
      </c>
      <c r="B21" s="253">
        <v>-3264356491</v>
      </c>
      <c r="C21" s="253">
        <v>-3229462984</v>
      </c>
      <c r="E21" s="910"/>
      <c r="F21" s="58" t="s">
        <v>1561</v>
      </c>
      <c r="G21" s="253">
        <v>-3264356491</v>
      </c>
      <c r="H21" s="253">
        <v>-3229462984</v>
      </c>
    </row>
    <row r="22" spans="1:8" x14ac:dyDescent="0.25">
      <c r="A22" s="848" t="s">
        <v>1526</v>
      </c>
      <c r="B22" s="253">
        <v>1071146751</v>
      </c>
      <c r="C22" s="253">
        <v>1178514176</v>
      </c>
      <c r="E22" s="910"/>
      <c r="F22" s="58" t="s">
        <v>1562</v>
      </c>
      <c r="G22" s="253">
        <v>1071146751</v>
      </c>
      <c r="H22" s="253">
        <v>1178514176</v>
      </c>
    </row>
    <row r="23" spans="1:8" x14ac:dyDescent="0.25">
      <c r="A23" s="3" t="s">
        <v>1527</v>
      </c>
      <c r="B23" s="253">
        <v>1132699294</v>
      </c>
      <c r="C23" s="253">
        <v>851228429</v>
      </c>
      <c r="E23" s="910"/>
      <c r="F23" s="3" t="s">
        <v>1563</v>
      </c>
      <c r="G23" s="253">
        <v>1132699294</v>
      </c>
      <c r="H23" s="253">
        <v>851228429</v>
      </c>
    </row>
    <row r="24" spans="1:8" x14ac:dyDescent="0.25">
      <c r="A24" s="3" t="s">
        <v>1528</v>
      </c>
      <c r="B24" s="253">
        <v>1023001000</v>
      </c>
      <c r="C24" s="253">
        <v>1042649000</v>
      </c>
      <c r="E24" s="910"/>
      <c r="F24" s="3" t="s">
        <v>1564</v>
      </c>
      <c r="G24" s="253">
        <v>1023001000</v>
      </c>
      <c r="H24" s="253">
        <v>1042649000</v>
      </c>
    </row>
    <row r="25" spans="1:8" x14ac:dyDescent="0.25">
      <c r="A25" s="848" t="s">
        <v>1529</v>
      </c>
      <c r="B25" s="253">
        <v>-16591497</v>
      </c>
      <c r="C25" s="253">
        <v>48382749</v>
      </c>
      <c r="E25" s="910"/>
      <c r="F25" s="58" t="s">
        <v>1565</v>
      </c>
      <c r="G25" s="253">
        <v>-16591497</v>
      </c>
      <c r="H25" s="253">
        <v>48382749</v>
      </c>
    </row>
    <row r="26" spans="1:8" x14ac:dyDescent="0.25">
      <c r="A26" s="3" t="s">
        <v>1530</v>
      </c>
      <c r="B26" s="253">
        <v>35333318991</v>
      </c>
      <c r="C26" s="253">
        <v>36651808025</v>
      </c>
      <c r="E26" s="910"/>
      <c r="F26" s="3" t="s">
        <v>1566</v>
      </c>
      <c r="G26" s="253">
        <v>35333318991</v>
      </c>
      <c r="H26" s="253">
        <v>36651808025</v>
      </c>
    </row>
    <row r="27" spans="1:8" x14ac:dyDescent="0.25">
      <c r="A27" s="3" t="s">
        <v>1531</v>
      </c>
      <c r="B27" s="253">
        <v>2498599548</v>
      </c>
      <c r="C27" s="253">
        <v>2545207033</v>
      </c>
      <c r="E27" s="910"/>
      <c r="F27" s="3" t="s">
        <v>1567</v>
      </c>
      <c r="G27" s="253">
        <v>2498599548</v>
      </c>
      <c r="H27" s="253">
        <v>2545207033</v>
      </c>
    </row>
    <row r="28" spans="1:8" ht="15.75" thickBot="1" x14ac:dyDescent="0.3">
      <c r="A28" s="849" t="s">
        <v>1532</v>
      </c>
      <c r="B28" s="850">
        <v>37852836489</v>
      </c>
      <c r="C28" s="850">
        <v>39402469186</v>
      </c>
      <c r="E28" s="910"/>
      <c r="F28" s="849" t="s">
        <v>1568</v>
      </c>
      <c r="G28" s="850">
        <v>37852836489</v>
      </c>
      <c r="H28" s="850">
        <v>39402469186</v>
      </c>
    </row>
    <row r="29" spans="1:8" x14ac:dyDescent="0.25">
      <c r="A29" s="5" t="s">
        <v>1533</v>
      </c>
      <c r="B29" s="252">
        <v>12442903</v>
      </c>
      <c r="C29" s="252">
        <v>12442903</v>
      </c>
      <c r="E29" s="910"/>
      <c r="F29" s="5" t="s">
        <v>1569</v>
      </c>
      <c r="G29" s="252">
        <v>12442903</v>
      </c>
      <c r="H29" s="252">
        <v>12442903</v>
      </c>
    </row>
    <row r="30" spans="1:8" ht="15.75" thickBot="1" x14ac:dyDescent="0.3">
      <c r="A30" s="851" t="s">
        <v>1534</v>
      </c>
      <c r="B30" s="852">
        <v>12442903</v>
      </c>
      <c r="C30" s="852">
        <v>12442903</v>
      </c>
      <c r="E30" s="910"/>
      <c r="F30" s="851" t="s">
        <v>1570</v>
      </c>
      <c r="G30" s="852">
        <v>12442903</v>
      </c>
      <c r="H30" s="852">
        <v>12442903</v>
      </c>
    </row>
    <row r="31" spans="1:8" x14ac:dyDescent="0.25">
      <c r="A31" s="845" t="s">
        <v>1535</v>
      </c>
      <c r="B31" s="843"/>
      <c r="C31" s="825" t="s">
        <v>1536</v>
      </c>
      <c r="F31" s="845" t="s">
        <v>1571</v>
      </c>
      <c r="G31" s="843"/>
      <c r="H31" s="825" t="s">
        <v>1572</v>
      </c>
    </row>
    <row r="32" spans="1:8" x14ac:dyDescent="0.25">
      <c r="G32" s="817"/>
      <c r="H32" s="817"/>
    </row>
    <row r="33" spans="1:8" x14ac:dyDescent="0.25">
      <c r="A33" s="853"/>
      <c r="F33" s="853"/>
    </row>
    <row r="34" spans="1:8" ht="27" customHeight="1" x14ac:dyDescent="0.25">
      <c r="A34" s="1104" t="s">
        <v>1537</v>
      </c>
      <c r="B34" s="1104"/>
      <c r="C34" s="1104"/>
      <c r="D34" s="784"/>
      <c r="E34" s="776"/>
      <c r="F34" s="1104" t="s">
        <v>1573</v>
      </c>
      <c r="G34" s="1104"/>
      <c r="H34" s="1104"/>
    </row>
    <row r="35" spans="1:8" x14ac:dyDescent="0.25">
      <c r="A35" s="839"/>
      <c r="B35" s="839">
        <v>2023</v>
      </c>
      <c r="C35" s="839">
        <v>2024</v>
      </c>
      <c r="D35" s="1174"/>
      <c r="E35" s="1174"/>
      <c r="F35" s="839"/>
      <c r="G35" s="839">
        <v>2023</v>
      </c>
      <c r="H35" s="839">
        <v>2024</v>
      </c>
    </row>
    <row r="36" spans="1:8" ht="15.75" thickBot="1" x14ac:dyDescent="0.3">
      <c r="A36" s="849" t="s">
        <v>1538</v>
      </c>
      <c r="B36" s="850">
        <v>37852836489</v>
      </c>
      <c r="C36" s="850">
        <v>39402469186</v>
      </c>
      <c r="D36" s="1174"/>
      <c r="E36" s="1174"/>
      <c r="F36" s="849" t="s">
        <v>1574</v>
      </c>
      <c r="G36" s="850">
        <v>37852836489</v>
      </c>
      <c r="H36" s="850">
        <v>39402469186</v>
      </c>
    </row>
    <row r="37" spans="1:8" x14ac:dyDescent="0.25">
      <c r="A37" s="5" t="s">
        <v>1539</v>
      </c>
      <c r="B37" s="252">
        <v>12442903</v>
      </c>
      <c r="C37" s="252">
        <v>12442903</v>
      </c>
      <c r="D37" s="1174"/>
      <c r="E37" s="1174"/>
      <c r="F37" s="5" t="s">
        <v>1575</v>
      </c>
      <c r="G37" s="252">
        <v>12442903</v>
      </c>
      <c r="H37" s="252">
        <v>12442903</v>
      </c>
    </row>
    <row r="38" spans="1:8" x14ac:dyDescent="0.25">
      <c r="A38" s="5" t="s">
        <v>1540</v>
      </c>
      <c r="B38" s="253">
        <v>4254267000</v>
      </c>
      <c r="C38" s="253">
        <v>2354624000</v>
      </c>
      <c r="D38" s="1174"/>
      <c r="E38" s="1174"/>
      <c r="F38" s="5" t="s">
        <v>1576</v>
      </c>
      <c r="G38" s="253">
        <v>4254267000</v>
      </c>
      <c r="H38" s="253">
        <v>2354624000</v>
      </c>
    </row>
    <row r="39" spans="1:8" x14ac:dyDescent="0.25">
      <c r="A39" s="5" t="s">
        <v>1541</v>
      </c>
      <c r="B39" s="253">
        <v>1266828573</v>
      </c>
      <c r="C39" s="253">
        <v>691826261</v>
      </c>
      <c r="D39" s="1174"/>
      <c r="E39" s="1174"/>
      <c r="F39" s="5" t="s">
        <v>1577</v>
      </c>
      <c r="G39" s="253">
        <v>1266828573</v>
      </c>
      <c r="H39" s="253">
        <v>691826261</v>
      </c>
    </row>
    <row r="40" spans="1:8" x14ac:dyDescent="0.25">
      <c r="A40" s="5" t="s">
        <v>1528</v>
      </c>
      <c r="B40" s="253">
        <v>1034790000</v>
      </c>
      <c r="C40" s="253">
        <v>1066300000</v>
      </c>
      <c r="D40" s="1174"/>
      <c r="E40" s="1174"/>
      <c r="F40" s="5" t="s">
        <v>1564</v>
      </c>
      <c r="G40" s="253">
        <v>1034790000</v>
      </c>
      <c r="H40" s="253">
        <v>1066300000</v>
      </c>
    </row>
    <row r="41" spans="1:8" x14ac:dyDescent="0.25">
      <c r="A41" s="5" t="s">
        <v>1542</v>
      </c>
      <c r="B41" s="253">
        <v>962406000</v>
      </c>
      <c r="C41" s="253">
        <v>1133095000</v>
      </c>
      <c r="D41" s="1174"/>
      <c r="E41" s="1174"/>
      <c r="F41" s="5" t="s">
        <v>1578</v>
      </c>
      <c r="G41" s="253">
        <v>962406000</v>
      </c>
      <c r="H41" s="253">
        <v>1133095000</v>
      </c>
    </row>
    <row r="42" spans="1:8" x14ac:dyDescent="0.25">
      <c r="A42" s="5" t="s">
        <v>1543</v>
      </c>
      <c r="B42" s="253">
        <v>6975134</v>
      </c>
      <c r="C42" s="253">
        <v>32360112</v>
      </c>
      <c r="D42" s="1174"/>
      <c r="E42" s="1174"/>
      <c r="F42" s="5" t="s">
        <v>1579</v>
      </c>
      <c r="G42" s="253">
        <v>6975134</v>
      </c>
      <c r="H42" s="253">
        <v>32360112</v>
      </c>
    </row>
    <row r="43" spans="1:8" x14ac:dyDescent="0.25">
      <c r="A43" s="5" t="s">
        <v>1529</v>
      </c>
      <c r="B43" s="253">
        <v>227829000</v>
      </c>
      <c r="C43" s="253">
        <v>155378000</v>
      </c>
      <c r="D43" s="1174"/>
      <c r="E43" s="1174"/>
      <c r="F43" s="5" t="s">
        <v>1565</v>
      </c>
      <c r="G43" s="253">
        <v>227829000</v>
      </c>
      <c r="H43" s="253">
        <v>155378000</v>
      </c>
    </row>
    <row r="44" spans="1:8" x14ac:dyDescent="0.25">
      <c r="A44" s="5" t="s">
        <v>1544</v>
      </c>
      <c r="B44" s="253">
        <v>35445260751</v>
      </c>
      <c r="C44" s="253">
        <v>36652159289</v>
      </c>
      <c r="D44" s="1174"/>
      <c r="E44" s="1174"/>
      <c r="F44" s="5" t="s">
        <v>1580</v>
      </c>
      <c r="G44" s="253">
        <v>35445260751</v>
      </c>
      <c r="H44" s="253">
        <v>36652159289</v>
      </c>
    </row>
    <row r="45" spans="1:8" x14ac:dyDescent="0.25">
      <c r="A45" s="5" t="s">
        <v>1545</v>
      </c>
      <c r="B45" s="253">
        <v>6876469896</v>
      </c>
      <c r="C45" s="253">
        <v>4966366371</v>
      </c>
      <c r="D45" s="1174"/>
      <c r="E45" s="1174"/>
      <c r="F45" s="5" t="s">
        <v>1581</v>
      </c>
      <c r="G45" s="253">
        <v>6876469896</v>
      </c>
      <c r="H45" s="253">
        <v>4966366371</v>
      </c>
    </row>
    <row r="46" spans="1:8" x14ac:dyDescent="0.25">
      <c r="A46" s="5" t="s">
        <v>1546</v>
      </c>
      <c r="B46" s="253">
        <v>-2827036183</v>
      </c>
      <c r="C46" s="253">
        <v>-2854493578</v>
      </c>
      <c r="D46" s="1177"/>
      <c r="E46" s="1177"/>
      <c r="F46" s="5" t="s">
        <v>1582</v>
      </c>
      <c r="G46" s="253">
        <v>-2827036183</v>
      </c>
      <c r="H46" s="253">
        <v>-2854493578</v>
      </c>
    </row>
    <row r="47" spans="1:8" ht="15.75" thickBot="1" x14ac:dyDescent="0.3">
      <c r="A47" s="854" t="s">
        <v>1547</v>
      </c>
      <c r="B47" s="855">
        <v>-2.4</v>
      </c>
      <c r="C47" s="855">
        <v>-2.3199999999999998</v>
      </c>
      <c r="D47" s="1174"/>
      <c r="E47" s="1174"/>
      <c r="F47" s="854" t="s">
        <v>1583</v>
      </c>
      <c r="G47" s="857">
        <v>-2.4</v>
      </c>
      <c r="H47" s="855">
        <v>-2.3199999999999998</v>
      </c>
    </row>
    <row r="48" spans="1:8" x14ac:dyDescent="0.25">
      <c r="A48" s="835"/>
      <c r="B48" s="835"/>
      <c r="C48" s="825" t="s">
        <v>1548</v>
      </c>
      <c r="D48" s="835"/>
      <c r="E48" s="835"/>
      <c r="F48" s="835"/>
      <c r="G48" s="835"/>
      <c r="H48" s="825" t="s">
        <v>1584</v>
      </c>
    </row>
  </sheetData>
  <mergeCells count="17">
    <mergeCell ref="F15:H16"/>
    <mergeCell ref="F34:H34"/>
    <mergeCell ref="D44:E44"/>
    <mergeCell ref="D45:E45"/>
    <mergeCell ref="D46:E46"/>
    <mergeCell ref="D47:E47"/>
    <mergeCell ref="A15:C16"/>
    <mergeCell ref="A34:C34"/>
    <mergeCell ref="D38:E38"/>
    <mergeCell ref="D39:E39"/>
    <mergeCell ref="D40:E40"/>
    <mergeCell ref="D41:E41"/>
    <mergeCell ref="D42:E42"/>
    <mergeCell ref="D43:E43"/>
    <mergeCell ref="D35:E35"/>
    <mergeCell ref="D36:E36"/>
    <mergeCell ref="D37:E37"/>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G56"/>
  <sheetViews>
    <sheetView showGridLines="0" zoomScale="80" zoomScaleNormal="80" workbookViewId="0"/>
  </sheetViews>
  <sheetFormatPr defaultColWidth="9.140625" defaultRowHeight="15" x14ac:dyDescent="0.25"/>
  <cols>
    <col min="1" max="1" width="41.85546875" style="911" customWidth="1"/>
    <col min="2" max="2" width="35.5703125" style="921" customWidth="1"/>
    <col min="3" max="3" width="12.28515625" style="911" customWidth="1"/>
    <col min="4" max="4" width="18.140625" style="911" customWidth="1"/>
    <col min="5" max="5" width="12.28515625" style="911" bestFit="1" customWidth="1"/>
    <col min="6" max="6" width="9.140625" style="911"/>
    <col min="7" max="7" width="11" style="911" bestFit="1" customWidth="1"/>
    <col min="8" max="16384" width="9.140625" style="911"/>
  </cols>
  <sheetData>
    <row r="3" spans="1:7" x14ac:dyDescent="0.25">
      <c r="A3" s="930" t="s">
        <v>1726</v>
      </c>
      <c r="B3" s="931" t="s">
        <v>1727</v>
      </c>
      <c r="C3" s="924"/>
      <c r="D3" s="925" t="s">
        <v>1728</v>
      </c>
      <c r="E3" s="925" t="s">
        <v>1729</v>
      </c>
      <c r="F3" s="925" t="s">
        <v>1730</v>
      </c>
      <c r="G3" s="922"/>
    </row>
    <row r="4" spans="1:7" ht="15" customHeight="1" x14ac:dyDescent="0.25">
      <c r="A4" s="916" t="s">
        <v>1731</v>
      </c>
      <c r="B4" s="918">
        <v>16453.001769550603</v>
      </c>
      <c r="C4" s="926">
        <v>16453.001769550603</v>
      </c>
      <c r="D4" s="926">
        <v>16453.001769550603</v>
      </c>
      <c r="E4" s="924"/>
      <c r="F4" s="924"/>
      <c r="G4" s="922"/>
    </row>
    <row r="5" spans="1:7" ht="15.75" customHeight="1" x14ac:dyDescent="0.25">
      <c r="A5" s="916" t="s">
        <v>1732</v>
      </c>
      <c r="B5" s="918">
        <v>14952.153436217272</v>
      </c>
      <c r="C5" s="926">
        <v>14952.153436217272</v>
      </c>
      <c r="D5" s="926">
        <v>14952.153436217272</v>
      </c>
      <c r="E5" s="924"/>
      <c r="F5" s="924"/>
      <c r="G5" s="922"/>
    </row>
    <row r="6" spans="1:7" x14ac:dyDescent="0.25">
      <c r="A6" s="917" t="s">
        <v>1733</v>
      </c>
      <c r="B6" s="918">
        <v>6105.7463928819534</v>
      </c>
      <c r="C6" s="927">
        <f>B6</f>
        <v>6105.7463928819534</v>
      </c>
      <c r="D6" s="924"/>
      <c r="E6" s="924"/>
      <c r="F6" s="928">
        <f>B6</f>
        <v>6105.7463928819534</v>
      </c>
      <c r="G6" s="922"/>
    </row>
    <row r="7" spans="1:7" x14ac:dyDescent="0.25">
      <c r="A7" s="917" t="s">
        <v>1734</v>
      </c>
      <c r="B7" s="918">
        <v>4204.2693163653494</v>
      </c>
      <c r="C7" s="927">
        <f>C6+B7</f>
        <v>10310.015709247302</v>
      </c>
      <c r="D7" s="924"/>
      <c r="E7" s="929">
        <f>C6</f>
        <v>6105.7463928819534</v>
      </c>
      <c r="F7" s="928">
        <f t="shared" ref="F7:F16" si="0">B7</f>
        <v>4204.2693163653494</v>
      </c>
      <c r="G7" s="922"/>
    </row>
    <row r="8" spans="1:7" x14ac:dyDescent="0.25">
      <c r="A8" s="917" t="s">
        <v>1735</v>
      </c>
      <c r="B8" s="918">
        <v>2265.9563414916256</v>
      </c>
      <c r="C8" s="927">
        <f t="shared" ref="C8:C16" si="1">C7+B8</f>
        <v>12575.972050738928</v>
      </c>
      <c r="D8" s="924"/>
      <c r="E8" s="929">
        <f t="shared" ref="E8:E16" si="2">C7</f>
        <v>10310.015709247302</v>
      </c>
      <c r="F8" s="928">
        <f t="shared" si="0"/>
        <v>2265.9563414916256</v>
      </c>
      <c r="G8" s="922"/>
    </row>
    <row r="9" spans="1:7" x14ac:dyDescent="0.25">
      <c r="A9" s="915" t="s">
        <v>1736</v>
      </c>
      <c r="B9" s="919">
        <v>923.79623785834519</v>
      </c>
      <c r="C9" s="927">
        <f t="shared" si="1"/>
        <v>13499.768288597274</v>
      </c>
      <c r="D9" s="924"/>
      <c r="E9" s="929">
        <f t="shared" si="2"/>
        <v>12575.972050738928</v>
      </c>
      <c r="F9" s="928">
        <f t="shared" si="0"/>
        <v>923.79623785834519</v>
      </c>
      <c r="G9" s="922"/>
    </row>
    <row r="10" spans="1:7" x14ac:dyDescent="0.25">
      <c r="A10" s="915" t="s">
        <v>1737</v>
      </c>
      <c r="B10" s="919">
        <v>93.042978988296511</v>
      </c>
      <c r="C10" s="927">
        <f t="shared" si="1"/>
        <v>13592.81126758557</v>
      </c>
      <c r="D10" s="924"/>
      <c r="E10" s="929">
        <f t="shared" si="2"/>
        <v>13499.768288597274</v>
      </c>
      <c r="F10" s="928">
        <f t="shared" si="0"/>
        <v>93.042978988296511</v>
      </c>
      <c r="G10" s="922"/>
    </row>
    <row r="11" spans="1:7" x14ac:dyDescent="0.25">
      <c r="A11" s="915" t="s">
        <v>284</v>
      </c>
      <c r="B11" s="919">
        <v>839.7278053692055</v>
      </c>
      <c r="C11" s="927">
        <f t="shared" si="1"/>
        <v>14432.539072954776</v>
      </c>
      <c r="D11" s="924"/>
      <c r="E11" s="929">
        <f t="shared" si="2"/>
        <v>13592.81126758557</v>
      </c>
      <c r="F11" s="928">
        <f t="shared" si="0"/>
        <v>839.7278053692055</v>
      </c>
      <c r="G11" s="922"/>
    </row>
    <row r="12" spans="1:7" x14ac:dyDescent="0.25">
      <c r="A12" s="915" t="s">
        <v>1738</v>
      </c>
      <c r="B12" s="919">
        <v>383.41964101518585</v>
      </c>
      <c r="C12" s="927">
        <f t="shared" si="1"/>
        <v>14815.958713969962</v>
      </c>
      <c r="D12" s="924"/>
      <c r="E12" s="929">
        <f t="shared" si="2"/>
        <v>14432.539072954776</v>
      </c>
      <c r="F12" s="928">
        <f t="shared" si="0"/>
        <v>383.41964101518585</v>
      </c>
      <c r="G12" s="922"/>
    </row>
    <row r="13" spans="1:7" x14ac:dyDescent="0.25">
      <c r="A13" s="915" t="s">
        <v>1739</v>
      </c>
      <c r="B13" s="919">
        <v>136.19472224730902</v>
      </c>
      <c r="C13" s="927">
        <f t="shared" si="1"/>
        <v>14952.15343621727</v>
      </c>
      <c r="D13" s="924"/>
      <c r="E13" s="929">
        <f t="shared" si="2"/>
        <v>14815.958713969962</v>
      </c>
      <c r="F13" s="928">
        <f t="shared" si="0"/>
        <v>136.19472224730902</v>
      </c>
      <c r="G13" s="922"/>
    </row>
    <row r="14" spans="1:7" x14ac:dyDescent="0.25">
      <c r="A14" s="915" t="s">
        <v>1740</v>
      </c>
      <c r="B14" s="919">
        <v>1500.8483333333299</v>
      </c>
      <c r="C14" s="927">
        <f t="shared" si="1"/>
        <v>16453.001769550599</v>
      </c>
      <c r="D14" s="924"/>
      <c r="E14" s="929">
        <f t="shared" si="2"/>
        <v>14952.15343621727</v>
      </c>
      <c r="F14" s="928">
        <f t="shared" si="0"/>
        <v>1500.8483333333299</v>
      </c>
      <c r="G14" s="922"/>
    </row>
    <row r="15" spans="1:7" x14ac:dyDescent="0.25">
      <c r="A15" s="915" t="s">
        <v>1741</v>
      </c>
      <c r="B15" s="919">
        <v>1180.9999999999964</v>
      </c>
      <c r="C15" s="927">
        <f t="shared" si="1"/>
        <v>17634.001769550596</v>
      </c>
      <c r="D15" s="924"/>
      <c r="E15" s="929">
        <f t="shared" si="2"/>
        <v>16453.001769550599</v>
      </c>
      <c r="F15" s="928">
        <f t="shared" si="0"/>
        <v>1180.9999999999964</v>
      </c>
      <c r="G15" s="923"/>
    </row>
    <row r="16" spans="1:7" x14ac:dyDescent="0.25">
      <c r="A16" s="915" t="s">
        <v>1742</v>
      </c>
      <c r="B16" s="919">
        <v>319.84833333333347</v>
      </c>
      <c r="C16" s="927">
        <f t="shared" si="1"/>
        <v>17953.850102883931</v>
      </c>
      <c r="D16" s="924"/>
      <c r="E16" s="929">
        <f t="shared" si="2"/>
        <v>17634.001769550596</v>
      </c>
      <c r="F16" s="928">
        <f t="shared" si="0"/>
        <v>319.84833333333347</v>
      </c>
      <c r="G16" s="922"/>
    </row>
    <row r="17" spans="1:7" x14ac:dyDescent="0.25">
      <c r="A17" s="915"/>
      <c r="B17" s="920"/>
      <c r="C17" s="922"/>
      <c r="D17" s="922"/>
      <c r="E17" s="922"/>
      <c r="F17" s="922"/>
      <c r="G17" s="922"/>
    </row>
    <row r="18" spans="1:7" x14ac:dyDescent="0.25">
      <c r="A18" s="915"/>
      <c r="B18" s="920"/>
      <c r="C18" s="915"/>
      <c r="D18" s="915"/>
      <c r="E18" s="915"/>
      <c r="F18" s="915"/>
      <c r="G18" s="915"/>
    </row>
    <row r="19" spans="1:7" x14ac:dyDescent="0.25">
      <c r="A19" s="877" t="s">
        <v>1743</v>
      </c>
    </row>
    <row r="37" spans="1:5" x14ac:dyDescent="0.25">
      <c r="D37" s="913"/>
    </row>
    <row r="38" spans="1:5" x14ac:dyDescent="0.25">
      <c r="D38" s="914"/>
      <c r="E38" s="912"/>
    </row>
    <row r="41" spans="1:5" x14ac:dyDescent="0.25">
      <c r="A41" s="930" t="s">
        <v>1744</v>
      </c>
      <c r="B41" s="931" t="s">
        <v>1745</v>
      </c>
    </row>
    <row r="42" spans="1:5" x14ac:dyDescent="0.25">
      <c r="A42" s="916" t="s">
        <v>1746</v>
      </c>
      <c r="B42" s="918">
        <v>16453.001769550603</v>
      </c>
    </row>
    <row r="43" spans="1:5" x14ac:dyDescent="0.25">
      <c r="A43" s="916" t="s">
        <v>1747</v>
      </c>
      <c r="B43" s="918">
        <v>14952.153436217272</v>
      </c>
    </row>
    <row r="44" spans="1:5" x14ac:dyDescent="0.25">
      <c r="A44" s="917" t="s">
        <v>1748</v>
      </c>
      <c r="B44" s="918">
        <v>6105.7463928819534</v>
      </c>
    </row>
    <row r="45" spans="1:5" x14ac:dyDescent="0.25">
      <c r="A45" s="917" t="s">
        <v>1749</v>
      </c>
      <c r="B45" s="918">
        <v>4204.2693163653494</v>
      </c>
    </row>
    <row r="46" spans="1:5" x14ac:dyDescent="0.25">
      <c r="A46" s="917" t="s">
        <v>1750</v>
      </c>
      <c r="B46" s="918">
        <v>2265.9563414916256</v>
      </c>
    </row>
    <row r="47" spans="1:5" x14ac:dyDescent="0.25">
      <c r="A47" s="915" t="s">
        <v>1751</v>
      </c>
      <c r="B47" s="919">
        <v>923.79623785834519</v>
      </c>
    </row>
    <row r="48" spans="1:5" x14ac:dyDescent="0.25">
      <c r="A48" s="915" t="s">
        <v>1752</v>
      </c>
      <c r="B48" s="919">
        <v>93.042978988296511</v>
      </c>
    </row>
    <row r="49" spans="1:2" x14ac:dyDescent="0.25">
      <c r="A49" s="915" t="s">
        <v>1753</v>
      </c>
      <c r="B49" s="919">
        <v>839.7278053692055</v>
      </c>
    </row>
    <row r="50" spans="1:2" x14ac:dyDescent="0.25">
      <c r="A50" s="915" t="s">
        <v>1754</v>
      </c>
      <c r="B50" s="919">
        <v>383.41964101518585</v>
      </c>
    </row>
    <row r="51" spans="1:2" x14ac:dyDescent="0.25">
      <c r="A51" s="915" t="s">
        <v>1755</v>
      </c>
      <c r="B51" s="919">
        <v>136.19472224730902</v>
      </c>
    </row>
    <row r="52" spans="1:2" x14ac:dyDescent="0.25">
      <c r="A52" s="915" t="s">
        <v>1756</v>
      </c>
      <c r="B52" s="919">
        <v>1500.8483333333299</v>
      </c>
    </row>
    <row r="53" spans="1:2" x14ac:dyDescent="0.25">
      <c r="A53" s="915" t="s">
        <v>1757</v>
      </c>
      <c r="B53" s="919">
        <v>1180.9999999999964</v>
      </c>
    </row>
    <row r="54" spans="1:2" x14ac:dyDescent="0.25">
      <c r="A54" s="915" t="s">
        <v>1758</v>
      </c>
      <c r="B54" s="919">
        <v>319.84833333333347</v>
      </c>
    </row>
    <row r="56" spans="1:2" x14ac:dyDescent="0.25">
      <c r="A56" s="877" t="s">
        <v>1775</v>
      </c>
    </row>
  </sheetData>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19"/>
  <sheetViews>
    <sheetView showGridLines="0" workbookViewId="0">
      <selection activeCell="D14" sqref="D14"/>
    </sheetView>
  </sheetViews>
  <sheetFormatPr defaultColWidth="9.140625" defaultRowHeight="13.5" x14ac:dyDescent="0.25"/>
  <cols>
    <col min="1" max="1" width="22.42578125" style="14" customWidth="1"/>
    <col min="2" max="16384" width="9.140625" style="14"/>
  </cols>
  <sheetData>
    <row r="2" spans="1:56" x14ac:dyDescent="0.25">
      <c r="B2" s="14">
        <v>2016</v>
      </c>
      <c r="C2" s="14">
        <v>2017</v>
      </c>
      <c r="D2" s="14">
        <v>2018</v>
      </c>
      <c r="E2" s="14">
        <v>2019</v>
      </c>
      <c r="F2" s="14">
        <v>2020</v>
      </c>
      <c r="G2" s="14">
        <v>2021</v>
      </c>
      <c r="H2" s="14">
        <v>2022</v>
      </c>
      <c r="I2" s="14">
        <v>2023</v>
      </c>
      <c r="J2" s="14">
        <v>2024</v>
      </c>
      <c r="K2" s="14">
        <v>2025</v>
      </c>
      <c r="L2" s="14">
        <v>2026</v>
      </c>
      <c r="M2" s="14">
        <v>2027</v>
      </c>
      <c r="N2" s="14">
        <v>2028</v>
      </c>
      <c r="O2" s="14">
        <v>2029</v>
      </c>
      <c r="P2" s="14">
        <v>2030</v>
      </c>
      <c r="Q2" s="14">
        <v>2031</v>
      </c>
      <c r="R2" s="14">
        <v>2032</v>
      </c>
      <c r="S2" s="14">
        <v>2033</v>
      </c>
      <c r="T2" s="14">
        <v>2034</v>
      </c>
      <c r="U2" s="14">
        <v>2035</v>
      </c>
      <c r="V2" s="14">
        <v>2036</v>
      </c>
      <c r="W2" s="14">
        <v>2037</v>
      </c>
      <c r="X2" s="14">
        <v>2038</v>
      </c>
      <c r="Y2" s="14">
        <v>2039</v>
      </c>
      <c r="Z2" s="14">
        <v>2040</v>
      </c>
      <c r="AA2" s="14">
        <v>2041</v>
      </c>
      <c r="AB2" s="14">
        <v>2042</v>
      </c>
      <c r="AC2" s="14">
        <v>2043</v>
      </c>
      <c r="AD2" s="14">
        <v>2044</v>
      </c>
      <c r="AE2" s="14">
        <v>2045</v>
      </c>
      <c r="AF2" s="14">
        <v>2046</v>
      </c>
      <c r="AG2" s="14">
        <v>2047</v>
      </c>
      <c r="AH2" s="14">
        <v>2048</v>
      </c>
      <c r="AI2" s="14">
        <v>2049</v>
      </c>
      <c r="AJ2" s="14">
        <v>2050</v>
      </c>
      <c r="AK2" s="14">
        <v>2051</v>
      </c>
      <c r="AL2" s="14">
        <v>2052</v>
      </c>
      <c r="AM2" s="14">
        <v>2053</v>
      </c>
      <c r="AN2" s="14">
        <v>2054</v>
      </c>
      <c r="AO2" s="14">
        <v>2055</v>
      </c>
      <c r="AP2" s="14">
        <v>2056</v>
      </c>
      <c r="AQ2" s="14">
        <v>2057</v>
      </c>
      <c r="AR2" s="14">
        <v>2058</v>
      </c>
      <c r="AS2" s="14">
        <v>2059</v>
      </c>
      <c r="AT2" s="14">
        <v>2060</v>
      </c>
      <c r="AU2" s="14">
        <v>2061</v>
      </c>
      <c r="AV2" s="14">
        <v>2062</v>
      </c>
      <c r="AW2" s="14">
        <v>2063</v>
      </c>
      <c r="AX2" s="14">
        <v>2064</v>
      </c>
      <c r="AY2" s="14">
        <v>2065</v>
      </c>
      <c r="AZ2" s="14">
        <v>2066</v>
      </c>
      <c r="BA2" s="14">
        <v>2067</v>
      </c>
      <c r="BB2" s="14">
        <v>2068</v>
      </c>
      <c r="BC2" s="14">
        <v>2069</v>
      </c>
      <c r="BD2" s="14">
        <v>2070</v>
      </c>
    </row>
    <row r="3" spans="1:56" x14ac:dyDescent="0.25">
      <c r="A3" s="14" t="s">
        <v>544</v>
      </c>
      <c r="B3" s="130">
        <v>8.5661178091161305E-2</v>
      </c>
      <c r="C3" s="130">
        <v>8.6890541246745848E-2</v>
      </c>
      <c r="D3" s="130">
        <v>8.5860344001902456E-2</v>
      </c>
      <c r="E3" s="130">
        <v>8.4952860073244582E-2</v>
      </c>
      <c r="F3" s="130">
        <v>8.4154280346291493E-2</v>
      </c>
      <c r="G3" s="130">
        <v>8.34736900412619E-2</v>
      </c>
      <c r="H3" s="130">
        <v>8.2427592738855929E-2</v>
      </c>
      <c r="I3" s="130">
        <v>8.1052999756632077E-2</v>
      </c>
      <c r="J3" s="130">
        <v>8.0610998831382966E-2</v>
      </c>
      <c r="K3" s="130">
        <v>8.0271476985257481E-2</v>
      </c>
      <c r="L3" s="130">
        <v>8.0118934679381332E-2</v>
      </c>
      <c r="M3" s="130">
        <v>8.0063968640810723E-2</v>
      </c>
      <c r="N3" s="130">
        <v>8.0290326384493196E-2</v>
      </c>
      <c r="O3" s="130">
        <v>8.0538437373467608E-2</v>
      </c>
      <c r="P3" s="130">
        <v>8.0307724867782967E-2</v>
      </c>
      <c r="Q3" s="130">
        <v>8.019678760543543E-2</v>
      </c>
      <c r="R3" s="130">
        <v>8.0349538278954732E-2</v>
      </c>
      <c r="S3" s="130">
        <v>8.0560023677813883E-2</v>
      </c>
      <c r="T3" s="130">
        <v>8.0709066869897275E-2</v>
      </c>
      <c r="U3" s="130">
        <v>8.127476027163813E-2</v>
      </c>
      <c r="V3" s="130">
        <v>8.2003563008569438E-2</v>
      </c>
      <c r="W3" s="130">
        <v>8.2792518175484955E-2</v>
      </c>
      <c r="X3" s="130">
        <v>8.2975472831497213E-2</v>
      </c>
      <c r="Y3" s="130">
        <v>8.3884808269749159E-2</v>
      </c>
      <c r="Z3" s="130">
        <v>8.4980482790699557E-2</v>
      </c>
      <c r="AA3" s="130">
        <v>8.6135489875054025E-2</v>
      </c>
      <c r="AB3" s="130">
        <v>8.7059630163263263E-2</v>
      </c>
      <c r="AC3" s="130">
        <v>8.8411817541516571E-2</v>
      </c>
      <c r="AD3" s="130">
        <v>8.9879998490873983E-2</v>
      </c>
      <c r="AE3" s="130">
        <v>9.1351678349381293E-2</v>
      </c>
      <c r="AF3" s="130">
        <v>9.218782557923072E-2</v>
      </c>
      <c r="AG3" s="130">
        <v>9.3337336760416723E-2</v>
      </c>
      <c r="AH3" s="130">
        <v>9.4320520525975907E-2</v>
      </c>
      <c r="AI3" s="130">
        <v>9.5462293625258987E-2</v>
      </c>
      <c r="AJ3" s="130">
        <v>9.6624133000199106E-2</v>
      </c>
      <c r="AK3" s="130">
        <v>9.8094457616699354E-2</v>
      </c>
      <c r="AL3" s="130">
        <v>9.9650406278333145E-2</v>
      </c>
      <c r="AM3" s="130">
        <v>0.1010455701359087</v>
      </c>
      <c r="AN3" s="130">
        <v>0.10225647792316872</v>
      </c>
      <c r="AO3" s="130">
        <v>0.10323526380129902</v>
      </c>
      <c r="AP3" s="130">
        <v>0.10462593357493712</v>
      </c>
      <c r="AQ3" s="130">
        <v>0.10601233331407428</v>
      </c>
      <c r="AR3" s="130">
        <v>0.10731079387885484</v>
      </c>
      <c r="AS3" s="130">
        <v>0.10844459723966922</v>
      </c>
      <c r="AT3" s="130">
        <v>0.10962668710709902</v>
      </c>
      <c r="AU3" s="130">
        <v>0.11062277905398259</v>
      </c>
      <c r="AV3" s="130">
        <v>0.11129681697010115</v>
      </c>
      <c r="AW3" s="130">
        <v>0.11152787808802447</v>
      </c>
      <c r="AX3" s="130">
        <v>0.11146409185531816</v>
      </c>
      <c r="AY3" s="130">
        <v>0.11116392900979324</v>
      </c>
      <c r="AZ3" s="130">
        <v>0.11097040949762166</v>
      </c>
      <c r="BA3" s="130">
        <v>0.11053897476867817</v>
      </c>
      <c r="BB3" s="130">
        <v>0.11016576686579012</v>
      </c>
      <c r="BC3" s="130">
        <v>0.10947683035731821</v>
      </c>
      <c r="BD3" s="130">
        <v>0.10862007838873265</v>
      </c>
    </row>
    <row r="4" spans="1:56" x14ac:dyDescent="0.25">
      <c r="A4" s="14" t="s">
        <v>545</v>
      </c>
      <c r="B4" s="130">
        <v>8.5661178091161305E-2</v>
      </c>
      <c r="C4" s="130">
        <v>8.6890541246745848E-2</v>
      </c>
      <c r="D4" s="130">
        <v>8.5860344001902456E-2</v>
      </c>
      <c r="E4" s="130">
        <v>8.5135416982476939E-2</v>
      </c>
      <c r="F4" s="130">
        <v>8.5202518211664191E-2</v>
      </c>
      <c r="G4" s="130">
        <v>8.5020122526452385E-2</v>
      </c>
      <c r="H4" s="130">
        <v>8.4316270914044963E-2</v>
      </c>
      <c r="I4" s="130">
        <v>8.3429010630431871E-2</v>
      </c>
      <c r="J4" s="130">
        <v>8.324783228110659E-2</v>
      </c>
      <c r="K4" s="130">
        <v>8.3201367999688733E-2</v>
      </c>
      <c r="L4" s="130">
        <v>8.31717395820461E-2</v>
      </c>
      <c r="M4" s="130">
        <v>8.2964947963205263E-2</v>
      </c>
      <c r="N4" s="130">
        <v>8.297677719579355E-2</v>
      </c>
      <c r="O4" s="130">
        <v>8.3140888612768832E-2</v>
      </c>
      <c r="P4" s="130">
        <v>8.3107642835030318E-2</v>
      </c>
      <c r="Q4" s="130">
        <v>8.3453637403270553E-2</v>
      </c>
      <c r="R4" s="130">
        <v>8.3948444531750335E-2</v>
      </c>
      <c r="S4" s="130">
        <v>8.4688354782839981E-2</v>
      </c>
      <c r="T4" s="130">
        <v>8.5637524875689111E-2</v>
      </c>
      <c r="U4" s="130">
        <v>8.6770337943121334E-2</v>
      </c>
      <c r="V4" s="130">
        <v>8.8166693555311593E-2</v>
      </c>
      <c r="W4" s="130">
        <v>8.9753155110685975E-2</v>
      </c>
      <c r="X4" s="130">
        <v>9.1478089467772292E-2</v>
      </c>
      <c r="Y4" s="130">
        <v>9.3264628223215448E-2</v>
      </c>
      <c r="Z4" s="130">
        <v>9.5070417366042964E-2</v>
      </c>
      <c r="AA4" s="130">
        <v>9.6967727719437444E-2</v>
      </c>
      <c r="AB4" s="130">
        <v>9.8890811919299534E-2</v>
      </c>
      <c r="AC4" s="130">
        <v>0.10078202794561085</v>
      </c>
      <c r="AD4" s="130">
        <v>0.10262968343256459</v>
      </c>
      <c r="AE4" s="130">
        <v>0.10449402485002177</v>
      </c>
      <c r="AF4" s="130">
        <v>0.10633645797370382</v>
      </c>
      <c r="AG4" s="130">
        <v>0.10831286711704004</v>
      </c>
      <c r="AH4" s="130">
        <v>0.1103792798395434</v>
      </c>
      <c r="AI4" s="130">
        <v>0.11250948455988632</v>
      </c>
      <c r="AJ4" s="130">
        <v>0.11467952030542558</v>
      </c>
      <c r="AK4" s="130">
        <v>0.11684157853298693</v>
      </c>
      <c r="AL4" s="130">
        <v>0.11898749054751696</v>
      </c>
      <c r="AM4" s="130">
        <v>0.12118900396246271</v>
      </c>
      <c r="AN4" s="130">
        <v>0.12338670199507561</v>
      </c>
      <c r="AO4" s="130">
        <v>0.12547008717364569</v>
      </c>
      <c r="AP4" s="130">
        <v>0.1273256636965826</v>
      </c>
      <c r="AQ4" s="130">
        <v>0.12865344008386889</v>
      </c>
      <c r="AR4" s="130">
        <v>0.12986564481867649</v>
      </c>
      <c r="AS4" s="130">
        <v>0.13075808541059908</v>
      </c>
      <c r="AT4" s="130">
        <v>0.13156414049263362</v>
      </c>
      <c r="AU4" s="130">
        <v>0.13199032945840133</v>
      </c>
      <c r="AV4" s="130">
        <v>0.13226737634859928</v>
      </c>
      <c r="AW4" s="130">
        <v>0.13233380955788251</v>
      </c>
      <c r="AX4" s="130">
        <v>0.13208490461435579</v>
      </c>
      <c r="AY4" s="130">
        <v>0.13199201022581319</v>
      </c>
      <c r="AZ4" s="130">
        <v>0.13171039079453364</v>
      </c>
      <c r="BA4" s="130">
        <v>0.13147077584624856</v>
      </c>
      <c r="BB4" s="130">
        <v>0.13130704938086224</v>
      </c>
      <c r="BC4" s="130">
        <v>0.13121402385154962</v>
      </c>
      <c r="BD4" s="130">
        <v>0.13111155317757281</v>
      </c>
    </row>
    <row r="5" spans="1:56" x14ac:dyDescent="0.25">
      <c r="A5" s="14" t="s">
        <v>546</v>
      </c>
      <c r="B5" s="130">
        <v>8.5661178091161305E-2</v>
      </c>
      <c r="C5" s="130">
        <v>8.6890541246745848E-2</v>
      </c>
      <c r="D5" s="130">
        <v>8.5860344001902456E-2</v>
      </c>
      <c r="E5" s="130">
        <v>8.5135416982476939E-2</v>
      </c>
      <c r="F5" s="130">
        <v>8.5314277748593195E-2</v>
      </c>
      <c r="G5" s="130">
        <v>8.5096823787667211E-2</v>
      </c>
      <c r="H5" s="130">
        <v>8.4384761978291548E-2</v>
      </c>
      <c r="I5" s="130">
        <v>8.3508893798396946E-2</v>
      </c>
      <c r="J5" s="130">
        <v>8.3332393798842497E-2</v>
      </c>
      <c r="K5" s="130">
        <v>8.3286626602203193E-2</v>
      </c>
      <c r="L5" s="130">
        <v>8.3254725334359944E-2</v>
      </c>
      <c r="M5" s="130">
        <v>8.3051520515347269E-2</v>
      </c>
      <c r="N5" s="130">
        <v>8.3084756726456668E-2</v>
      </c>
      <c r="O5" s="130">
        <v>8.3288514836070138E-2</v>
      </c>
      <c r="P5" s="130">
        <v>8.3305741364471261E-2</v>
      </c>
      <c r="Q5" s="130">
        <v>8.37095708497885E-2</v>
      </c>
      <c r="R5" s="130">
        <v>8.4273493056051876E-2</v>
      </c>
      <c r="S5" s="130">
        <v>8.509453544197787E-2</v>
      </c>
      <c r="T5" s="130">
        <v>8.6129978271781843E-2</v>
      </c>
      <c r="U5" s="130">
        <v>8.73511730866873E-2</v>
      </c>
      <c r="V5" s="130">
        <v>8.883973652877579E-2</v>
      </c>
      <c r="W5" s="130">
        <v>9.0483338833215229E-2</v>
      </c>
      <c r="X5" s="130">
        <v>9.2227184589278116E-2</v>
      </c>
      <c r="Y5" s="130">
        <v>9.4040712300765619E-2</v>
      </c>
      <c r="Z5" s="130">
        <v>9.5907159988431329E-2</v>
      </c>
      <c r="AA5" s="130">
        <v>9.7869500361068992E-2</v>
      </c>
      <c r="AB5" s="130">
        <v>9.9857338399057749E-2</v>
      </c>
      <c r="AC5" s="130">
        <v>0.10183873309922101</v>
      </c>
      <c r="AD5" s="130">
        <v>0.10377829332383277</v>
      </c>
      <c r="AE5" s="130">
        <v>0.10573556050051534</v>
      </c>
      <c r="AF5" s="130">
        <v>0.10764001331131311</v>
      </c>
      <c r="AG5" s="130">
        <v>0.10964939490824606</v>
      </c>
      <c r="AH5" s="130">
        <v>0.11175099618860124</v>
      </c>
      <c r="AI5" s="130">
        <v>0.11391667052403651</v>
      </c>
      <c r="AJ5" s="130">
        <v>0.11612147679393658</v>
      </c>
      <c r="AK5" s="130">
        <v>0.11834826275873225</v>
      </c>
      <c r="AL5" s="130">
        <v>0.12056210681143728</v>
      </c>
      <c r="AM5" s="130">
        <v>0.12280344112755136</v>
      </c>
      <c r="AN5" s="130">
        <v>0.12504057326625931</v>
      </c>
      <c r="AO5" s="130">
        <v>0.12716206800529747</v>
      </c>
      <c r="AP5" s="130">
        <v>0.12905107747736863</v>
      </c>
      <c r="AQ5" s="130">
        <v>0.13040791205431351</v>
      </c>
      <c r="AR5" s="130">
        <v>0.13164686251679883</v>
      </c>
      <c r="AS5" s="130">
        <v>0.13256373216271</v>
      </c>
      <c r="AT5" s="130">
        <v>0.13339398041955114</v>
      </c>
      <c r="AU5" s="130">
        <v>0.13383808680253156</v>
      </c>
      <c r="AV5" s="130">
        <v>0.13412924417830513</v>
      </c>
      <c r="AW5" s="130">
        <v>0.1342087151013337</v>
      </c>
      <c r="AX5" s="130">
        <v>0.13396955950069403</v>
      </c>
      <c r="AY5" s="130">
        <v>0.13388590175401235</v>
      </c>
      <c r="AZ5" s="130">
        <v>0.13360875209384629</v>
      </c>
      <c r="BA5" s="130">
        <v>0.1333733402497079</v>
      </c>
      <c r="BB5" s="130">
        <v>0.13321187737833207</v>
      </c>
      <c r="BC5" s="130">
        <v>0.13312170989082056</v>
      </c>
      <c r="BD5" s="130">
        <v>0.1330221757259164</v>
      </c>
    </row>
    <row r="6" spans="1:56" x14ac:dyDescent="0.25">
      <c r="A6" s="14" t="s">
        <v>547</v>
      </c>
      <c r="B6" s="130">
        <v>8.5661178091161305E-2</v>
      </c>
      <c r="C6" s="130">
        <v>8.6895768194130696E-2</v>
      </c>
      <c r="D6" s="130">
        <v>8.5869719371022543E-2</v>
      </c>
      <c r="E6" s="130">
        <v>8.5149851180338382E-2</v>
      </c>
      <c r="F6" s="130">
        <v>8.5336234303269337E-2</v>
      </c>
      <c r="G6" s="130">
        <v>8.5128246239713448E-2</v>
      </c>
      <c r="H6" s="130">
        <v>8.4430036221010446E-2</v>
      </c>
      <c r="I6" s="130">
        <v>8.357097376197227E-2</v>
      </c>
      <c r="J6" s="130">
        <v>8.3420805010007232E-2</v>
      </c>
      <c r="K6" s="130">
        <v>8.3407150804902574E-2</v>
      </c>
      <c r="L6" s="130">
        <v>8.3414095924806531E-2</v>
      </c>
      <c r="M6" s="130">
        <v>8.32522433997092E-2</v>
      </c>
      <c r="N6" s="130">
        <v>8.3331941471738363E-2</v>
      </c>
      <c r="O6" s="130">
        <v>8.3588833009668448E-2</v>
      </c>
      <c r="P6" s="130">
        <v>8.3659994072176239E-2</v>
      </c>
      <c r="Q6" s="130">
        <v>8.4131194901107001E-2</v>
      </c>
      <c r="R6" s="130">
        <v>8.4772353789378183E-2</v>
      </c>
      <c r="S6" s="130">
        <v>8.5682434288303397E-2</v>
      </c>
      <c r="T6" s="130">
        <v>8.681781240692886E-2</v>
      </c>
      <c r="U6" s="130">
        <v>8.8153017290461502E-2</v>
      </c>
      <c r="V6" s="130">
        <v>8.9770755734477833E-2</v>
      </c>
      <c r="W6" s="130">
        <v>9.1557305676102971E-2</v>
      </c>
      <c r="X6" s="130">
        <v>9.345567940610322E-2</v>
      </c>
      <c r="Y6" s="130">
        <v>9.5431420327815208E-2</v>
      </c>
      <c r="Z6" s="130">
        <v>9.7469300324923222E-2</v>
      </c>
      <c r="AA6" s="130">
        <v>9.9612251388400921E-2</v>
      </c>
      <c r="AB6" s="130">
        <v>0.10178432218067866</v>
      </c>
      <c r="AC6" s="130">
        <v>0.10395044253753184</v>
      </c>
      <c r="AD6" s="130">
        <v>0.10607372965983203</v>
      </c>
      <c r="AE6" s="130">
        <v>0.10821321415678382</v>
      </c>
      <c r="AF6" s="130">
        <v>0.11029860425033747</v>
      </c>
      <c r="AG6" s="130">
        <v>0.11246620078323777</v>
      </c>
      <c r="AH6" s="130">
        <v>0.11470252419599571</v>
      </c>
      <c r="AI6" s="130">
        <v>0.11698077855965201</v>
      </c>
      <c r="AJ6" s="130">
        <v>0.11927445225460248</v>
      </c>
      <c r="AK6" s="130">
        <v>0.12156860115556467</v>
      </c>
      <c r="AL6" s="130">
        <v>0.12383046537748051</v>
      </c>
      <c r="AM6" s="130">
        <v>0.12608541279303148</v>
      </c>
      <c r="AN6" s="130">
        <v>0.12831529886413087</v>
      </c>
      <c r="AO6" s="130">
        <v>0.13041881015252443</v>
      </c>
      <c r="AP6" s="130">
        <v>0.13228974157141987</v>
      </c>
      <c r="AQ6" s="130">
        <v>0.13361840820361701</v>
      </c>
      <c r="AR6" s="130">
        <v>0.1348171014685344</v>
      </c>
      <c r="AS6" s="130">
        <v>0.13568662768911594</v>
      </c>
      <c r="AT6" s="130">
        <v>0.13647665968408346</v>
      </c>
      <c r="AU6" s="130">
        <v>0.13688613331588456</v>
      </c>
      <c r="AV6" s="130">
        <v>0.13713997022069066</v>
      </c>
      <c r="AW6" s="130">
        <v>0.1371772780533598</v>
      </c>
      <c r="AX6" s="130">
        <v>0.13688631570287985</v>
      </c>
      <c r="AY6" s="130">
        <v>0.13675273084748568</v>
      </c>
      <c r="AZ6" s="130">
        <v>0.13642137973875396</v>
      </c>
      <c r="BA6" s="130">
        <v>0.13613226444516943</v>
      </c>
      <c r="BB6" s="130">
        <v>0.13592096002223014</v>
      </c>
      <c r="BC6" s="130">
        <v>0.13578367380869794</v>
      </c>
      <c r="BD6" s="130">
        <v>0.1356398896973193</v>
      </c>
    </row>
    <row r="7" spans="1:56" x14ac:dyDescent="0.25">
      <c r="A7" s="14" t="s">
        <v>548</v>
      </c>
      <c r="B7" s="130">
        <v>8.5661178091161305E-2</v>
      </c>
      <c r="C7" s="130">
        <v>8.6895768194130696E-2</v>
      </c>
      <c r="D7" s="130">
        <v>8.5869719371022543E-2</v>
      </c>
      <c r="E7" s="130">
        <v>8.6079303371177349E-2</v>
      </c>
      <c r="F7" s="130">
        <v>8.6290943039993379E-2</v>
      </c>
      <c r="G7" s="130">
        <v>8.612088882413306E-2</v>
      </c>
      <c r="H7" s="130">
        <v>8.5456756298259579E-2</v>
      </c>
      <c r="I7" s="130">
        <v>8.4634509521504392E-2</v>
      </c>
      <c r="J7" s="130">
        <v>8.4519171064669926E-2</v>
      </c>
      <c r="K7" s="130">
        <v>8.45444640904435E-2</v>
      </c>
      <c r="L7" s="130">
        <v>8.4587524895146732E-2</v>
      </c>
      <c r="M7" s="130">
        <v>8.4459825437564154E-2</v>
      </c>
      <c r="N7" s="130">
        <v>8.4574394276437509E-2</v>
      </c>
      <c r="O7" s="130">
        <v>8.4864287601189498E-2</v>
      </c>
      <c r="P7" s="130">
        <v>8.4961828258627678E-2</v>
      </c>
      <c r="Q7" s="130">
        <v>8.5463063967824007E-2</v>
      </c>
      <c r="R7" s="130">
        <v>8.6131446633112119E-2</v>
      </c>
      <c r="S7" s="130">
        <v>8.7070832596380418E-2</v>
      </c>
      <c r="T7" s="130">
        <v>8.8235400018287419E-2</v>
      </c>
      <c r="U7" s="130">
        <v>8.9600216605603258E-2</v>
      </c>
      <c r="V7" s="130">
        <v>9.1248209781332634E-2</v>
      </c>
      <c r="W7" s="130">
        <v>9.3067478613093932E-2</v>
      </c>
      <c r="X7" s="130">
        <v>9.4998105289006568E-2</v>
      </c>
      <c r="Y7" s="130">
        <v>9.7009655737963801E-2</v>
      </c>
      <c r="Z7" s="130">
        <v>9.9082734504452263E-2</v>
      </c>
      <c r="AA7" s="130">
        <v>0.10126164588676058</v>
      </c>
      <c r="AB7" s="130">
        <v>0.10347044310550767</v>
      </c>
      <c r="AC7" s="130">
        <v>0.10567213575219751</v>
      </c>
      <c r="AD7" s="130">
        <v>0.10782943781403832</v>
      </c>
      <c r="AE7" s="130">
        <v>0.1100004844324599</v>
      </c>
      <c r="AF7" s="130">
        <v>0.11211583313437898</v>
      </c>
      <c r="AG7" s="130">
        <v>0.11431509882181706</v>
      </c>
      <c r="AH7" s="130">
        <v>0.11658287647449829</v>
      </c>
      <c r="AI7" s="130">
        <v>0.11889201702098863</v>
      </c>
      <c r="AJ7" s="130">
        <v>0.12121452551994143</v>
      </c>
      <c r="AK7" s="130">
        <v>0.12353813347818221</v>
      </c>
      <c r="AL7" s="130">
        <v>0.12582664350770864</v>
      </c>
      <c r="AM7" s="130">
        <v>0.12810740911500201</v>
      </c>
      <c r="AN7" s="130">
        <v>0.13036141639119239</v>
      </c>
      <c r="AO7" s="130">
        <v>0.13248698529519209</v>
      </c>
      <c r="AP7" s="130">
        <v>0.13437550715660918</v>
      </c>
      <c r="AQ7" s="130">
        <v>0.13571594266145581</v>
      </c>
      <c r="AR7" s="130">
        <v>0.13692693765672254</v>
      </c>
      <c r="AS7" s="130">
        <v>0.13780346341393132</v>
      </c>
      <c r="AT7" s="130">
        <v>0.13859805874113484</v>
      </c>
      <c r="AU7" s="130">
        <v>0.13901019485146779</v>
      </c>
      <c r="AV7" s="130">
        <v>0.13926390288852764</v>
      </c>
      <c r="AW7" s="130">
        <v>0.13929847927795375</v>
      </c>
      <c r="AX7" s="130">
        <v>0.1390008891378674</v>
      </c>
      <c r="AY7" s="130">
        <v>0.13886181159532901</v>
      </c>
      <c r="AZ7" s="130">
        <v>0.13852098118801878</v>
      </c>
      <c r="BA7" s="130">
        <v>0.13822564665896056</v>
      </c>
      <c r="BB7" s="130">
        <v>0.13800590968916818</v>
      </c>
      <c r="BC7" s="130">
        <v>0.13786322943207235</v>
      </c>
      <c r="BD7" s="130">
        <v>0.1377116280925299</v>
      </c>
    </row>
    <row r="8" spans="1:56" x14ac:dyDescent="0.25">
      <c r="A8" s="14" t="s">
        <v>549</v>
      </c>
      <c r="B8" s="130">
        <v>8.5871481888352155E-2</v>
      </c>
      <c r="C8" s="130">
        <v>8.6677305100869809E-2</v>
      </c>
      <c r="D8" s="130">
        <v>8.520475475949027E-2</v>
      </c>
      <c r="E8" s="130">
        <v>8.3954429560400681E-2</v>
      </c>
      <c r="F8" s="130">
        <v>8.2606795942409814E-2</v>
      </c>
      <c r="G8" s="130">
        <v>8.1502444224115178E-2</v>
      </c>
      <c r="H8" s="130">
        <v>8.0407518364979169E-2</v>
      </c>
      <c r="I8" s="130">
        <v>7.8927445356057738E-2</v>
      </c>
      <c r="J8" s="130">
        <v>7.8341249817429764E-2</v>
      </c>
      <c r="K8" s="130">
        <v>7.7810968570015668E-2</v>
      </c>
      <c r="L8" s="130">
        <v>7.7432845938762332E-2</v>
      </c>
      <c r="M8" s="130">
        <v>7.7106868563674644E-2</v>
      </c>
      <c r="N8" s="130">
        <v>7.7021917462112691E-2</v>
      </c>
      <c r="O8" s="130">
        <v>7.6944386737856349E-2</v>
      </c>
      <c r="P8" s="130">
        <v>7.6419553865300083E-2</v>
      </c>
      <c r="Q8" s="130">
        <v>7.5973153306615748E-2</v>
      </c>
      <c r="R8" s="130">
        <v>7.5797821707383736E-2</v>
      </c>
      <c r="S8" s="130">
        <v>7.56906681855853E-2</v>
      </c>
      <c r="T8" s="130">
        <v>7.554121961678939E-2</v>
      </c>
      <c r="U8" s="130">
        <v>7.5826307151761391E-2</v>
      </c>
      <c r="V8" s="130">
        <v>7.6293726726426703E-2</v>
      </c>
      <c r="W8" s="130">
        <v>7.6805361532191141E-2</v>
      </c>
      <c r="X8" s="130">
        <v>7.6811800544056591E-2</v>
      </c>
      <c r="Y8" s="130">
        <v>7.7433057791686299E-2</v>
      </c>
      <c r="Z8" s="130">
        <v>7.8242739038634643E-2</v>
      </c>
      <c r="AA8" s="130">
        <v>7.9120460652798041E-2</v>
      </c>
      <c r="AB8" s="130">
        <v>7.9805356711749403E-2</v>
      </c>
      <c r="AC8" s="130">
        <v>8.0929679398695664E-2</v>
      </c>
      <c r="AD8" s="130">
        <v>8.2183581607906328E-2</v>
      </c>
      <c r="AE8" s="130">
        <v>8.3462907845251774E-2</v>
      </c>
      <c r="AF8" s="130">
        <v>8.4225390894183128E-2</v>
      </c>
      <c r="AG8" s="130">
        <v>8.5174112043768777E-2</v>
      </c>
      <c r="AH8" s="130">
        <v>8.5969665287297256E-2</v>
      </c>
      <c r="AI8" s="130">
        <v>8.6926106244429535E-2</v>
      </c>
      <c r="AJ8" s="130">
        <v>8.7870405674924101E-2</v>
      </c>
      <c r="AK8" s="130">
        <v>8.9120382885227112E-2</v>
      </c>
      <c r="AL8" s="130">
        <v>9.0447875294912092E-2</v>
      </c>
      <c r="AM8" s="130">
        <v>9.162017140967732E-2</v>
      </c>
      <c r="AN8" s="130">
        <v>9.2640334383228884E-2</v>
      </c>
      <c r="AO8" s="130">
        <v>9.3568436496964752E-2</v>
      </c>
      <c r="AP8" s="130">
        <v>9.4725683461378857E-2</v>
      </c>
      <c r="AQ8" s="130">
        <v>9.588651921399019E-2</v>
      </c>
      <c r="AR8" s="130">
        <v>9.6973036140939245E-2</v>
      </c>
      <c r="AS8" s="130">
        <v>9.7920190841806698E-2</v>
      </c>
      <c r="AT8" s="130">
        <v>9.8952835873394832E-2</v>
      </c>
      <c r="AU8" s="130">
        <v>9.9814866231810476E-2</v>
      </c>
      <c r="AV8" s="130">
        <v>0.10040155857262703</v>
      </c>
      <c r="AW8" s="130">
        <v>0.10058755507054741</v>
      </c>
      <c r="AX8" s="130">
        <v>0.10049206864395245</v>
      </c>
      <c r="AY8" s="130">
        <v>0.10032403240608083</v>
      </c>
      <c r="AZ8" s="130">
        <v>0.10011215439414586</v>
      </c>
      <c r="BA8" s="130">
        <v>9.9684662843596519E-2</v>
      </c>
      <c r="BB8" s="130">
        <v>9.9323052268488712E-2</v>
      </c>
      <c r="BC8" s="130">
        <v>9.8671409743270294E-2</v>
      </c>
      <c r="BD8" s="130">
        <v>9.787297698837169E-2</v>
      </c>
    </row>
    <row r="10" spans="1:56" x14ac:dyDescent="0.25">
      <c r="B10" s="14">
        <v>2016</v>
      </c>
      <c r="C10" s="14">
        <v>2017</v>
      </c>
      <c r="D10" s="14">
        <v>2018</v>
      </c>
      <c r="E10" s="14">
        <v>2019</v>
      </c>
      <c r="F10" s="14">
        <v>2020</v>
      </c>
      <c r="G10" s="14">
        <v>2021</v>
      </c>
      <c r="H10" s="14">
        <v>2022</v>
      </c>
      <c r="I10" s="14">
        <v>2023</v>
      </c>
      <c r="J10" s="14">
        <v>2024</v>
      </c>
      <c r="K10" s="14">
        <v>2025</v>
      </c>
      <c r="L10" s="14">
        <v>2026</v>
      </c>
      <c r="M10" s="14">
        <v>2027</v>
      </c>
      <c r="N10" s="14">
        <v>2028</v>
      </c>
      <c r="O10" s="14">
        <v>2029</v>
      </c>
      <c r="P10" s="14">
        <v>2030</v>
      </c>
      <c r="Q10" s="14">
        <v>2031</v>
      </c>
      <c r="R10" s="14">
        <v>2032</v>
      </c>
      <c r="S10" s="14">
        <v>2033</v>
      </c>
      <c r="T10" s="14">
        <v>2034</v>
      </c>
      <c r="U10" s="14">
        <v>2035</v>
      </c>
      <c r="V10" s="14">
        <v>2036</v>
      </c>
      <c r="W10" s="14">
        <v>2037</v>
      </c>
      <c r="X10" s="14">
        <v>2038</v>
      </c>
      <c r="Y10" s="14">
        <v>2039</v>
      </c>
      <c r="Z10" s="14">
        <v>2040</v>
      </c>
      <c r="AA10" s="14">
        <v>2041</v>
      </c>
      <c r="AB10" s="14">
        <v>2042</v>
      </c>
      <c r="AC10" s="14">
        <v>2043</v>
      </c>
      <c r="AD10" s="14">
        <v>2044</v>
      </c>
      <c r="AE10" s="14">
        <v>2045</v>
      </c>
      <c r="AF10" s="14">
        <v>2046</v>
      </c>
      <c r="AG10" s="14">
        <v>2047</v>
      </c>
      <c r="AH10" s="14">
        <v>2048</v>
      </c>
      <c r="AI10" s="14">
        <v>2049</v>
      </c>
      <c r="AJ10" s="14">
        <v>2050</v>
      </c>
      <c r="AK10" s="14">
        <v>2051</v>
      </c>
      <c r="AL10" s="14">
        <v>2052</v>
      </c>
      <c r="AM10" s="14">
        <v>2053</v>
      </c>
      <c r="AN10" s="14">
        <v>2054</v>
      </c>
      <c r="AO10" s="14">
        <v>2055</v>
      </c>
      <c r="AP10" s="14">
        <v>2056</v>
      </c>
      <c r="AQ10" s="14">
        <v>2057</v>
      </c>
      <c r="AR10" s="14">
        <v>2058</v>
      </c>
      <c r="AS10" s="14">
        <v>2059</v>
      </c>
      <c r="AT10" s="14">
        <v>2060</v>
      </c>
      <c r="AU10" s="14">
        <v>2061</v>
      </c>
      <c r="AV10" s="14">
        <v>2062</v>
      </c>
      <c r="AW10" s="14">
        <v>2063</v>
      </c>
      <c r="AX10" s="14">
        <v>2064</v>
      </c>
      <c r="AY10" s="14">
        <v>2065</v>
      </c>
      <c r="AZ10" s="14">
        <v>2066</v>
      </c>
      <c r="BA10" s="14">
        <v>2067</v>
      </c>
      <c r="BB10" s="14">
        <v>2068</v>
      </c>
      <c r="BC10" s="14">
        <v>2069</v>
      </c>
      <c r="BD10" s="14">
        <v>2070</v>
      </c>
    </row>
    <row r="11" spans="1:56" x14ac:dyDescent="0.25">
      <c r="A11" s="14" t="s">
        <v>550</v>
      </c>
      <c r="B11" s="130">
        <v>8.5661178091161305E-2</v>
      </c>
      <c r="C11" s="130">
        <v>8.6890541246745848E-2</v>
      </c>
      <c r="D11" s="130">
        <v>8.5860344001902456E-2</v>
      </c>
      <c r="E11" s="130">
        <v>8.4952860073244582E-2</v>
      </c>
      <c r="F11" s="130">
        <v>8.4154280346291493E-2</v>
      </c>
      <c r="G11" s="130">
        <v>8.34736900412619E-2</v>
      </c>
      <c r="H11" s="130">
        <v>8.2427592738855929E-2</v>
      </c>
      <c r="I11" s="130">
        <v>8.1052999756632077E-2</v>
      </c>
      <c r="J11" s="130">
        <v>8.0610998831382966E-2</v>
      </c>
      <c r="K11" s="130">
        <v>8.0271476985257481E-2</v>
      </c>
      <c r="L11" s="130">
        <v>8.0118934679381332E-2</v>
      </c>
      <c r="M11" s="130">
        <v>8.0063968640810723E-2</v>
      </c>
      <c r="N11" s="130">
        <v>8.0290326384493196E-2</v>
      </c>
      <c r="O11" s="130">
        <v>8.0538437373467608E-2</v>
      </c>
      <c r="P11" s="130">
        <v>8.0307724867782967E-2</v>
      </c>
      <c r="Q11" s="130">
        <v>8.019678760543543E-2</v>
      </c>
      <c r="R11" s="130">
        <v>8.0349538278954732E-2</v>
      </c>
      <c r="S11" s="130">
        <v>8.0560023677813883E-2</v>
      </c>
      <c r="T11" s="130">
        <v>8.0709066869897275E-2</v>
      </c>
      <c r="U11" s="130">
        <v>8.127476027163813E-2</v>
      </c>
      <c r="V11" s="130">
        <v>8.2003563008569438E-2</v>
      </c>
      <c r="W11" s="130">
        <v>8.2792518175484955E-2</v>
      </c>
      <c r="X11" s="130">
        <v>8.2975472831497213E-2</v>
      </c>
      <c r="Y11" s="130">
        <v>8.3884808269749159E-2</v>
      </c>
      <c r="Z11" s="130">
        <v>8.4980482790699557E-2</v>
      </c>
      <c r="AA11" s="130">
        <v>8.6135489875054025E-2</v>
      </c>
      <c r="AB11" s="130">
        <v>8.7059630163263263E-2</v>
      </c>
      <c r="AC11" s="130">
        <v>8.8411817541516571E-2</v>
      </c>
      <c r="AD11" s="130">
        <v>8.9879998490873983E-2</v>
      </c>
      <c r="AE11" s="130">
        <v>9.1351678349381293E-2</v>
      </c>
      <c r="AF11" s="130">
        <v>9.218782557923072E-2</v>
      </c>
      <c r="AG11" s="130">
        <v>9.3337336760416723E-2</v>
      </c>
      <c r="AH11" s="130">
        <v>9.4320520525975907E-2</v>
      </c>
      <c r="AI11" s="130">
        <v>9.5462293625258987E-2</v>
      </c>
      <c r="AJ11" s="130">
        <v>9.6624133000199106E-2</v>
      </c>
      <c r="AK11" s="130">
        <v>9.8094457616699354E-2</v>
      </c>
      <c r="AL11" s="130">
        <v>9.9650406278333145E-2</v>
      </c>
      <c r="AM11" s="130">
        <v>0.1010455701359087</v>
      </c>
      <c r="AN11" s="130">
        <v>0.10225647792316872</v>
      </c>
      <c r="AO11" s="130">
        <v>0.10323526380129902</v>
      </c>
      <c r="AP11" s="130">
        <v>0.10462593357493712</v>
      </c>
      <c r="AQ11" s="130">
        <v>0.10601233331407428</v>
      </c>
      <c r="AR11" s="130">
        <v>0.10731079387885484</v>
      </c>
      <c r="AS11" s="130">
        <v>0.10844459723966922</v>
      </c>
      <c r="AT11" s="130">
        <v>0.10962668710709902</v>
      </c>
      <c r="AU11" s="130">
        <v>0.11062277905398259</v>
      </c>
      <c r="AV11" s="130">
        <v>0.11129681697010115</v>
      </c>
      <c r="AW11" s="130">
        <v>0.11152787808802447</v>
      </c>
      <c r="AX11" s="130">
        <v>0.11146409185531816</v>
      </c>
      <c r="AY11" s="130">
        <v>0.11116392900979324</v>
      </c>
      <c r="AZ11" s="130">
        <v>0.11097040949762166</v>
      </c>
      <c r="BA11" s="130">
        <v>0.11053897476867817</v>
      </c>
      <c r="BB11" s="130">
        <v>0.11016576686579012</v>
      </c>
      <c r="BC11" s="130">
        <v>0.10947683035731821</v>
      </c>
      <c r="BD11" s="130">
        <v>0.10862007838873265</v>
      </c>
    </row>
    <row r="12" spans="1:56" x14ac:dyDescent="0.25">
      <c r="A12" s="14" t="s">
        <v>545</v>
      </c>
      <c r="B12" s="130">
        <v>8.5661178091161305E-2</v>
      </c>
      <c r="C12" s="130">
        <v>8.6890541246745848E-2</v>
      </c>
      <c r="D12" s="130">
        <v>8.5860344001902456E-2</v>
      </c>
      <c r="E12" s="130">
        <v>8.5135416982476939E-2</v>
      </c>
      <c r="F12" s="130">
        <v>8.5202518211664191E-2</v>
      </c>
      <c r="G12" s="130">
        <v>8.5020122526452385E-2</v>
      </c>
      <c r="H12" s="130">
        <v>8.4316270914044963E-2</v>
      </c>
      <c r="I12" s="130">
        <v>8.3429010630431871E-2</v>
      </c>
      <c r="J12" s="130">
        <v>8.324783228110659E-2</v>
      </c>
      <c r="K12" s="130">
        <v>8.3201367999688733E-2</v>
      </c>
      <c r="L12" s="130">
        <v>8.31717395820461E-2</v>
      </c>
      <c r="M12" s="130">
        <v>8.2964947963205263E-2</v>
      </c>
      <c r="N12" s="130">
        <v>8.297677719579355E-2</v>
      </c>
      <c r="O12" s="130">
        <v>8.3140888612768832E-2</v>
      </c>
      <c r="P12" s="130">
        <v>8.3107642835030318E-2</v>
      </c>
      <c r="Q12" s="130">
        <v>8.3453637403270553E-2</v>
      </c>
      <c r="R12" s="130">
        <v>8.3948444531750335E-2</v>
      </c>
      <c r="S12" s="130">
        <v>8.4688354782839981E-2</v>
      </c>
      <c r="T12" s="130">
        <v>8.5637524875689111E-2</v>
      </c>
      <c r="U12" s="130">
        <v>8.6770337943121334E-2</v>
      </c>
      <c r="V12" s="130">
        <v>8.8166693555311593E-2</v>
      </c>
      <c r="W12" s="130">
        <v>8.9753155110685975E-2</v>
      </c>
      <c r="X12" s="130">
        <v>9.1478089467772292E-2</v>
      </c>
      <c r="Y12" s="130">
        <v>9.3264628223215448E-2</v>
      </c>
      <c r="Z12" s="130">
        <v>9.5070417366042964E-2</v>
      </c>
      <c r="AA12" s="130">
        <v>9.6967727719437444E-2</v>
      </c>
      <c r="AB12" s="130">
        <v>9.8890811919299534E-2</v>
      </c>
      <c r="AC12" s="130">
        <v>0.10078202794561085</v>
      </c>
      <c r="AD12" s="130">
        <v>0.10262968343256459</v>
      </c>
      <c r="AE12" s="130">
        <v>0.10449402485002177</v>
      </c>
      <c r="AF12" s="130">
        <v>0.10633645797370382</v>
      </c>
      <c r="AG12" s="130">
        <v>0.10831286711704004</v>
      </c>
      <c r="AH12" s="130">
        <v>0.1103792798395434</v>
      </c>
      <c r="AI12" s="130">
        <v>0.11250948455988632</v>
      </c>
      <c r="AJ12" s="130">
        <v>0.11467952030542558</v>
      </c>
      <c r="AK12" s="130">
        <v>0.11684157853298693</v>
      </c>
      <c r="AL12" s="130">
        <v>0.11898749054751696</v>
      </c>
      <c r="AM12" s="130">
        <v>0.12118900396246271</v>
      </c>
      <c r="AN12" s="130">
        <v>0.12338670199507561</v>
      </c>
      <c r="AO12" s="130">
        <v>0.12547008717364569</v>
      </c>
      <c r="AP12" s="130">
        <v>0.1273256636965826</v>
      </c>
      <c r="AQ12" s="130">
        <v>0.12865344008386889</v>
      </c>
      <c r="AR12" s="130">
        <v>0.12986564481867649</v>
      </c>
      <c r="AS12" s="130">
        <v>0.13075808541059908</v>
      </c>
      <c r="AT12" s="130">
        <v>0.13156414049263362</v>
      </c>
      <c r="AU12" s="130">
        <v>0.13199032945840133</v>
      </c>
      <c r="AV12" s="130">
        <v>0.13226737634859928</v>
      </c>
      <c r="AW12" s="130">
        <v>0.13233380955788251</v>
      </c>
      <c r="AX12" s="130">
        <v>0.13208490461435579</v>
      </c>
      <c r="AY12" s="130">
        <v>0.13199201022581319</v>
      </c>
      <c r="AZ12" s="130">
        <v>0.13171039079453364</v>
      </c>
      <c r="BA12" s="130">
        <v>0.13147077584624856</v>
      </c>
      <c r="BB12" s="130">
        <v>0.13130704938086224</v>
      </c>
      <c r="BC12" s="130">
        <v>0.13121402385154962</v>
      </c>
      <c r="BD12" s="130">
        <v>0.13111155317757281</v>
      </c>
    </row>
    <row r="13" spans="1:56" x14ac:dyDescent="0.25">
      <c r="A13" s="14" t="s">
        <v>546</v>
      </c>
      <c r="B13" s="130">
        <v>8.5661178091161305E-2</v>
      </c>
      <c r="C13" s="130">
        <v>8.6890541246745848E-2</v>
      </c>
      <c r="D13" s="130">
        <v>8.5860344001902456E-2</v>
      </c>
      <c r="E13" s="130">
        <v>8.5135416982476939E-2</v>
      </c>
      <c r="F13" s="130">
        <v>8.5314277748593195E-2</v>
      </c>
      <c r="G13" s="130">
        <v>8.5096823787667211E-2</v>
      </c>
      <c r="H13" s="130">
        <v>8.4384761978291548E-2</v>
      </c>
      <c r="I13" s="130">
        <v>8.3508893798396946E-2</v>
      </c>
      <c r="J13" s="130">
        <v>8.3332393798842497E-2</v>
      </c>
      <c r="K13" s="130">
        <v>8.3286626602203193E-2</v>
      </c>
      <c r="L13" s="130">
        <v>8.3254725334359944E-2</v>
      </c>
      <c r="M13" s="130">
        <v>8.3051520515347269E-2</v>
      </c>
      <c r="N13" s="130">
        <v>8.3084756726456668E-2</v>
      </c>
      <c r="O13" s="130">
        <v>8.3288514836070138E-2</v>
      </c>
      <c r="P13" s="130">
        <v>8.3305741364471261E-2</v>
      </c>
      <c r="Q13" s="130">
        <v>8.37095708497885E-2</v>
      </c>
      <c r="R13" s="130">
        <v>8.4273493056051876E-2</v>
      </c>
      <c r="S13" s="130">
        <v>8.509453544197787E-2</v>
      </c>
      <c r="T13" s="130">
        <v>8.6129978271781843E-2</v>
      </c>
      <c r="U13" s="130">
        <v>8.73511730866873E-2</v>
      </c>
      <c r="V13" s="130">
        <v>8.883973652877579E-2</v>
      </c>
      <c r="W13" s="130">
        <v>9.0483338833215229E-2</v>
      </c>
      <c r="X13" s="130">
        <v>9.2227184589278116E-2</v>
      </c>
      <c r="Y13" s="130">
        <v>9.4040712300765619E-2</v>
      </c>
      <c r="Z13" s="130">
        <v>9.5907159988431329E-2</v>
      </c>
      <c r="AA13" s="130">
        <v>9.7869500361068992E-2</v>
      </c>
      <c r="AB13" s="130">
        <v>9.9857338399057749E-2</v>
      </c>
      <c r="AC13" s="130">
        <v>0.10183873309922101</v>
      </c>
      <c r="AD13" s="130">
        <v>0.10377829332383277</v>
      </c>
      <c r="AE13" s="130">
        <v>0.10573556050051534</v>
      </c>
      <c r="AF13" s="130">
        <v>0.10764001331131311</v>
      </c>
      <c r="AG13" s="130">
        <v>0.10964939490824606</v>
      </c>
      <c r="AH13" s="130">
        <v>0.11175099618860124</v>
      </c>
      <c r="AI13" s="130">
        <v>0.11391667052403651</v>
      </c>
      <c r="AJ13" s="130">
        <v>0.11612147679393658</v>
      </c>
      <c r="AK13" s="130">
        <v>0.11834826275873225</v>
      </c>
      <c r="AL13" s="130">
        <v>0.12056210681143728</v>
      </c>
      <c r="AM13" s="130">
        <v>0.12280344112755136</v>
      </c>
      <c r="AN13" s="130">
        <v>0.12504057326625931</v>
      </c>
      <c r="AO13" s="130">
        <v>0.12716206800529747</v>
      </c>
      <c r="AP13" s="130">
        <v>0.12905107747736863</v>
      </c>
      <c r="AQ13" s="130">
        <v>0.13040791205431351</v>
      </c>
      <c r="AR13" s="130">
        <v>0.13164686251679883</v>
      </c>
      <c r="AS13" s="130">
        <v>0.13256373216271</v>
      </c>
      <c r="AT13" s="130">
        <v>0.13339398041955114</v>
      </c>
      <c r="AU13" s="130">
        <v>0.13383808680253156</v>
      </c>
      <c r="AV13" s="130">
        <v>0.13412924417830513</v>
      </c>
      <c r="AW13" s="130">
        <v>0.1342087151013337</v>
      </c>
      <c r="AX13" s="130">
        <v>0.13396955950069403</v>
      </c>
      <c r="AY13" s="130">
        <v>0.13388590175401235</v>
      </c>
      <c r="AZ13" s="130">
        <v>0.13360875209384629</v>
      </c>
      <c r="BA13" s="130">
        <v>0.1333733402497079</v>
      </c>
      <c r="BB13" s="130">
        <v>0.13321187737833207</v>
      </c>
      <c r="BC13" s="130">
        <v>0.13312170989082056</v>
      </c>
      <c r="BD13" s="130">
        <v>0.1330221757259164</v>
      </c>
    </row>
    <row r="14" spans="1:56" x14ac:dyDescent="0.25">
      <c r="A14" s="14" t="s">
        <v>547</v>
      </c>
      <c r="B14" s="130">
        <v>8.5661178091161305E-2</v>
      </c>
      <c r="C14" s="130">
        <v>8.6895768194130696E-2</v>
      </c>
      <c r="D14" s="130">
        <v>8.5869719371022543E-2</v>
      </c>
      <c r="E14" s="130">
        <v>8.5149851180338382E-2</v>
      </c>
      <c r="F14" s="130">
        <v>8.5336234303269337E-2</v>
      </c>
      <c r="G14" s="130">
        <v>8.5128246239713448E-2</v>
      </c>
      <c r="H14" s="130">
        <v>8.4430036221010446E-2</v>
      </c>
      <c r="I14" s="130">
        <v>8.357097376197227E-2</v>
      </c>
      <c r="J14" s="130">
        <v>8.3420805010007232E-2</v>
      </c>
      <c r="K14" s="130">
        <v>8.3407150804902574E-2</v>
      </c>
      <c r="L14" s="130">
        <v>8.3414095924806531E-2</v>
      </c>
      <c r="M14" s="130">
        <v>8.32522433997092E-2</v>
      </c>
      <c r="N14" s="130">
        <v>8.3331941471738363E-2</v>
      </c>
      <c r="O14" s="130">
        <v>8.3588833009668448E-2</v>
      </c>
      <c r="P14" s="130">
        <v>8.3659994072176239E-2</v>
      </c>
      <c r="Q14" s="130">
        <v>8.4131194901107001E-2</v>
      </c>
      <c r="R14" s="130">
        <v>8.4772353789378183E-2</v>
      </c>
      <c r="S14" s="130">
        <v>8.5682434288303397E-2</v>
      </c>
      <c r="T14" s="130">
        <v>8.681781240692886E-2</v>
      </c>
      <c r="U14" s="130">
        <v>8.8153017290461502E-2</v>
      </c>
      <c r="V14" s="130">
        <v>8.9770755734477833E-2</v>
      </c>
      <c r="W14" s="130">
        <v>9.1557305676102971E-2</v>
      </c>
      <c r="X14" s="130">
        <v>9.345567940610322E-2</v>
      </c>
      <c r="Y14" s="130">
        <v>9.5431420327815208E-2</v>
      </c>
      <c r="Z14" s="130">
        <v>9.7469300324923222E-2</v>
      </c>
      <c r="AA14" s="130">
        <v>9.9612251388400921E-2</v>
      </c>
      <c r="AB14" s="130">
        <v>0.10178432218067866</v>
      </c>
      <c r="AC14" s="130">
        <v>0.10395044253753184</v>
      </c>
      <c r="AD14" s="130">
        <v>0.10607372965983203</v>
      </c>
      <c r="AE14" s="130">
        <v>0.10821321415678382</v>
      </c>
      <c r="AF14" s="130">
        <v>0.11029860425033747</v>
      </c>
      <c r="AG14" s="130">
        <v>0.11246620078323777</v>
      </c>
      <c r="AH14" s="130">
        <v>0.11470252419599571</v>
      </c>
      <c r="AI14" s="130">
        <v>0.11698077855965201</v>
      </c>
      <c r="AJ14" s="130">
        <v>0.11927445225460248</v>
      </c>
      <c r="AK14" s="130">
        <v>0.12156860115556467</v>
      </c>
      <c r="AL14" s="130">
        <v>0.12383046537748051</v>
      </c>
      <c r="AM14" s="130">
        <v>0.12608541279303148</v>
      </c>
      <c r="AN14" s="130">
        <v>0.12831529886413087</v>
      </c>
      <c r="AO14" s="130">
        <v>0.13041881015252443</v>
      </c>
      <c r="AP14" s="130">
        <v>0.13228974157141987</v>
      </c>
      <c r="AQ14" s="130">
        <v>0.13361840820361701</v>
      </c>
      <c r="AR14" s="130">
        <v>0.1348171014685344</v>
      </c>
      <c r="AS14" s="130">
        <v>0.13568662768911594</v>
      </c>
      <c r="AT14" s="130">
        <v>0.13647665968408346</v>
      </c>
      <c r="AU14" s="130">
        <v>0.13688613331588456</v>
      </c>
      <c r="AV14" s="130">
        <v>0.13713997022069066</v>
      </c>
      <c r="AW14" s="130">
        <v>0.1371772780533598</v>
      </c>
      <c r="AX14" s="130">
        <v>0.13688631570287985</v>
      </c>
      <c r="AY14" s="130">
        <v>0.13675273084748568</v>
      </c>
      <c r="AZ14" s="130">
        <v>0.13642137973875396</v>
      </c>
      <c r="BA14" s="130">
        <v>0.13613226444516943</v>
      </c>
      <c r="BB14" s="130">
        <v>0.13592096002223014</v>
      </c>
      <c r="BC14" s="130">
        <v>0.13578367380869794</v>
      </c>
      <c r="BD14" s="130">
        <v>0.1356398896973193</v>
      </c>
    </row>
    <row r="15" spans="1:56" x14ac:dyDescent="0.25">
      <c r="A15" s="14" t="s">
        <v>548</v>
      </c>
      <c r="B15" s="130">
        <v>8.5661178091161305E-2</v>
      </c>
      <c r="C15" s="130">
        <v>8.6895768194130696E-2</v>
      </c>
      <c r="D15" s="130">
        <v>8.5869719371022543E-2</v>
      </c>
      <c r="E15" s="130">
        <v>8.6079303371177349E-2</v>
      </c>
      <c r="F15" s="130">
        <v>8.6290943039993379E-2</v>
      </c>
      <c r="G15" s="130">
        <v>8.612088882413306E-2</v>
      </c>
      <c r="H15" s="130">
        <v>8.5456756298259579E-2</v>
      </c>
      <c r="I15" s="130">
        <v>8.4634509521504392E-2</v>
      </c>
      <c r="J15" s="130">
        <v>8.4519171064669926E-2</v>
      </c>
      <c r="K15" s="130">
        <v>8.45444640904435E-2</v>
      </c>
      <c r="L15" s="130">
        <v>8.4587524895146732E-2</v>
      </c>
      <c r="M15" s="130">
        <v>8.4459825437564154E-2</v>
      </c>
      <c r="N15" s="130">
        <v>8.4574394276437509E-2</v>
      </c>
      <c r="O15" s="130">
        <v>8.4864287601189498E-2</v>
      </c>
      <c r="P15" s="130">
        <v>8.4961828258627678E-2</v>
      </c>
      <c r="Q15" s="130">
        <v>8.5463063967824007E-2</v>
      </c>
      <c r="R15" s="130">
        <v>8.6131446633112119E-2</v>
      </c>
      <c r="S15" s="130">
        <v>8.7070832596380418E-2</v>
      </c>
      <c r="T15" s="130">
        <v>8.8235400018287419E-2</v>
      </c>
      <c r="U15" s="130">
        <v>8.9600216605603258E-2</v>
      </c>
      <c r="V15" s="130">
        <v>9.1248209781332634E-2</v>
      </c>
      <c r="W15" s="130">
        <v>9.3067478613093932E-2</v>
      </c>
      <c r="X15" s="130">
        <v>9.4998105289006568E-2</v>
      </c>
      <c r="Y15" s="130">
        <v>9.7009655737963801E-2</v>
      </c>
      <c r="Z15" s="130">
        <v>9.9082734504452263E-2</v>
      </c>
      <c r="AA15" s="130">
        <v>0.10126164588676058</v>
      </c>
      <c r="AB15" s="130">
        <v>0.10347044310550767</v>
      </c>
      <c r="AC15" s="130">
        <v>0.10567213575219751</v>
      </c>
      <c r="AD15" s="130">
        <v>0.10782943781403832</v>
      </c>
      <c r="AE15" s="130">
        <v>0.1100004844324599</v>
      </c>
      <c r="AF15" s="130">
        <v>0.11211583313437898</v>
      </c>
      <c r="AG15" s="130">
        <v>0.11431509882181706</v>
      </c>
      <c r="AH15" s="130">
        <v>0.11658287647449829</v>
      </c>
      <c r="AI15" s="130">
        <v>0.11889201702098863</v>
      </c>
      <c r="AJ15" s="130">
        <v>0.12121452551994143</v>
      </c>
      <c r="AK15" s="130">
        <v>0.12353813347818221</v>
      </c>
      <c r="AL15" s="130">
        <v>0.12582664350770864</v>
      </c>
      <c r="AM15" s="130">
        <v>0.12810740911500201</v>
      </c>
      <c r="AN15" s="130">
        <v>0.13036141639119239</v>
      </c>
      <c r="AO15" s="130">
        <v>0.13248698529519209</v>
      </c>
      <c r="AP15" s="130">
        <v>0.13437550715660918</v>
      </c>
      <c r="AQ15" s="130">
        <v>0.13571594266145581</v>
      </c>
      <c r="AR15" s="130">
        <v>0.13692693765672254</v>
      </c>
      <c r="AS15" s="130">
        <v>0.13780346341393132</v>
      </c>
      <c r="AT15" s="130">
        <v>0.13859805874113484</v>
      </c>
      <c r="AU15" s="130">
        <v>0.13901019485146779</v>
      </c>
      <c r="AV15" s="130">
        <v>0.13926390288852764</v>
      </c>
      <c r="AW15" s="130">
        <v>0.13929847927795375</v>
      </c>
      <c r="AX15" s="130">
        <v>0.1390008891378674</v>
      </c>
      <c r="AY15" s="130">
        <v>0.13886181159532901</v>
      </c>
      <c r="AZ15" s="130">
        <v>0.13852098118801878</v>
      </c>
      <c r="BA15" s="130">
        <v>0.13822564665896056</v>
      </c>
      <c r="BB15" s="130">
        <v>0.13800590968916818</v>
      </c>
      <c r="BC15" s="130">
        <v>0.13786322943207235</v>
      </c>
      <c r="BD15" s="130">
        <v>0.1377116280925299</v>
      </c>
    </row>
    <row r="16" spans="1:56" x14ac:dyDescent="0.25">
      <c r="A16" s="14" t="s">
        <v>551</v>
      </c>
      <c r="B16" s="130">
        <v>8.5871481888352155E-2</v>
      </c>
      <c r="C16" s="130">
        <v>8.6677305100869809E-2</v>
      </c>
      <c r="D16" s="130">
        <v>8.520475475949027E-2</v>
      </c>
      <c r="E16" s="130">
        <v>8.3954429560400681E-2</v>
      </c>
      <c r="F16" s="130">
        <v>8.2606795942409814E-2</v>
      </c>
      <c r="G16" s="130">
        <v>8.1502444224115178E-2</v>
      </c>
      <c r="H16" s="130">
        <v>8.0407518364979169E-2</v>
      </c>
      <c r="I16" s="130">
        <v>7.8927445356057738E-2</v>
      </c>
      <c r="J16" s="130">
        <v>7.8341249817429764E-2</v>
      </c>
      <c r="K16" s="130">
        <v>7.7810968570015668E-2</v>
      </c>
      <c r="L16" s="130">
        <v>7.7432845938762332E-2</v>
      </c>
      <c r="M16" s="130">
        <v>7.7106868563674644E-2</v>
      </c>
      <c r="N16" s="130">
        <v>7.7021917462112691E-2</v>
      </c>
      <c r="O16" s="130">
        <v>7.6944386737856349E-2</v>
      </c>
      <c r="P16" s="130">
        <v>7.6419553865300083E-2</v>
      </c>
      <c r="Q16" s="130">
        <v>7.5973153306615748E-2</v>
      </c>
      <c r="R16" s="130">
        <v>7.5797821707383736E-2</v>
      </c>
      <c r="S16" s="130">
        <v>7.56906681855853E-2</v>
      </c>
      <c r="T16" s="130">
        <v>7.554121961678939E-2</v>
      </c>
      <c r="U16" s="130">
        <v>7.5826307151761391E-2</v>
      </c>
      <c r="V16" s="130">
        <v>7.6293726726426703E-2</v>
      </c>
      <c r="W16" s="130">
        <v>7.6805361532191141E-2</v>
      </c>
      <c r="X16" s="130">
        <v>7.6811800544056591E-2</v>
      </c>
      <c r="Y16" s="130">
        <v>7.7433057791686299E-2</v>
      </c>
      <c r="Z16" s="130">
        <v>7.8242739038634643E-2</v>
      </c>
      <c r="AA16" s="130">
        <v>7.9120460652798041E-2</v>
      </c>
      <c r="AB16" s="130">
        <v>7.9805356711749403E-2</v>
      </c>
      <c r="AC16" s="130">
        <v>8.0929679398695664E-2</v>
      </c>
      <c r="AD16" s="130">
        <v>8.2183581607906328E-2</v>
      </c>
      <c r="AE16" s="130">
        <v>8.3462907845251774E-2</v>
      </c>
      <c r="AF16" s="130">
        <v>8.4225390894183128E-2</v>
      </c>
      <c r="AG16" s="130">
        <v>8.5174112043768777E-2</v>
      </c>
      <c r="AH16" s="130">
        <v>8.5969665287297256E-2</v>
      </c>
      <c r="AI16" s="130">
        <v>8.6926106244429535E-2</v>
      </c>
      <c r="AJ16" s="130">
        <v>8.7870405674924101E-2</v>
      </c>
      <c r="AK16" s="130">
        <v>8.9120382885227112E-2</v>
      </c>
      <c r="AL16" s="130">
        <v>9.0447875294912092E-2</v>
      </c>
      <c r="AM16" s="130">
        <v>9.162017140967732E-2</v>
      </c>
      <c r="AN16" s="130">
        <v>9.2640334383228884E-2</v>
      </c>
      <c r="AO16" s="130">
        <v>9.3568436496964752E-2</v>
      </c>
      <c r="AP16" s="130">
        <v>9.4725683461378857E-2</v>
      </c>
      <c r="AQ16" s="130">
        <v>9.588651921399019E-2</v>
      </c>
      <c r="AR16" s="130">
        <v>9.6973036140939245E-2</v>
      </c>
      <c r="AS16" s="130">
        <v>9.7920190841806698E-2</v>
      </c>
      <c r="AT16" s="130">
        <v>9.8952835873394832E-2</v>
      </c>
      <c r="AU16" s="130">
        <v>9.9814866231810476E-2</v>
      </c>
      <c r="AV16" s="130">
        <v>0.10040155857262703</v>
      </c>
      <c r="AW16" s="130">
        <v>0.10058755507054741</v>
      </c>
      <c r="AX16" s="130">
        <v>0.10049206864395245</v>
      </c>
      <c r="AY16" s="130">
        <v>0.10032403240608083</v>
      </c>
      <c r="AZ16" s="130">
        <v>0.10011215439414586</v>
      </c>
      <c r="BA16" s="130">
        <v>9.9684662843596519E-2</v>
      </c>
      <c r="BB16" s="130">
        <v>9.9323052268488712E-2</v>
      </c>
      <c r="BC16" s="130">
        <v>9.8671409743270294E-2</v>
      </c>
      <c r="BD16" s="130">
        <v>9.787297698837169E-2</v>
      </c>
    </row>
    <row r="19" spans="1:9" x14ac:dyDescent="0.25">
      <c r="A19" s="68" t="s">
        <v>552</v>
      </c>
      <c r="I19" s="68" t="s">
        <v>553</v>
      </c>
    </row>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76"/>
  <sheetViews>
    <sheetView showGridLines="0" topLeftCell="F1" zoomScale="90" zoomScaleNormal="90" workbookViewId="0">
      <selection activeCell="R41" sqref="R41"/>
    </sheetView>
  </sheetViews>
  <sheetFormatPr defaultColWidth="9.140625" defaultRowHeight="15" x14ac:dyDescent="0.25"/>
  <cols>
    <col min="1" max="1" width="12.5703125" style="289" bestFit="1" customWidth="1"/>
    <col min="2" max="2" width="28.5703125" style="289" bestFit="1" customWidth="1"/>
    <col min="3" max="3" width="10.5703125" style="289" customWidth="1"/>
    <col min="4" max="4" width="10.85546875" style="289" customWidth="1"/>
    <col min="5" max="16" width="9.140625" style="289"/>
    <col min="17" max="17" width="12.5703125" style="289" bestFit="1" customWidth="1"/>
    <col min="18" max="19" width="11.85546875" style="289" bestFit="1" customWidth="1"/>
    <col min="20" max="16384" width="9.140625" style="289"/>
  </cols>
  <sheetData>
    <row r="4" spans="1:19" ht="15" customHeight="1" x14ac:dyDescent="0.25">
      <c r="B4" s="290" t="s">
        <v>587</v>
      </c>
      <c r="C4" s="1178" t="s">
        <v>588</v>
      </c>
      <c r="D4" s="1178"/>
    </row>
    <row r="5" spans="1:19" ht="15" customHeight="1" x14ac:dyDescent="0.25"/>
    <row r="6" spans="1:19" ht="15" customHeight="1" x14ac:dyDescent="0.25">
      <c r="B6" s="290" t="s">
        <v>589</v>
      </c>
      <c r="C6" s="290" t="s">
        <v>590</v>
      </c>
      <c r="D6" s="290" t="s">
        <v>591</v>
      </c>
      <c r="E6" s="290">
        <v>2009</v>
      </c>
      <c r="F6" s="290">
        <v>2010</v>
      </c>
      <c r="G6" s="290">
        <v>2011</v>
      </c>
      <c r="H6" s="290">
        <v>2012</v>
      </c>
      <c r="I6" s="290">
        <v>2013</v>
      </c>
      <c r="J6" s="290">
        <v>2014</v>
      </c>
      <c r="K6" s="290">
        <v>2015</v>
      </c>
      <c r="L6" s="290">
        <v>2016</v>
      </c>
      <c r="M6" s="290">
        <v>2017</v>
      </c>
      <c r="N6" s="290">
        <v>2018</v>
      </c>
      <c r="O6" s="290">
        <v>2019</v>
      </c>
      <c r="P6" s="290">
        <v>2020</v>
      </c>
      <c r="R6" s="289" t="s">
        <v>626</v>
      </c>
      <c r="S6" s="289" t="s">
        <v>627</v>
      </c>
    </row>
    <row r="7" spans="1:19" ht="15" customHeight="1" x14ac:dyDescent="0.25">
      <c r="A7" s="291" t="e">
        <f>INDEX([80]Krajiny!$D$3:$D$32,MATCH($B7,[80]Krajiny!$C$3:$C$32,0))</f>
        <v>#N/A</v>
      </c>
      <c r="B7" s="292" t="s">
        <v>6</v>
      </c>
      <c r="C7" s="292" t="s">
        <v>592</v>
      </c>
      <c r="D7" s="292">
        <v>50</v>
      </c>
      <c r="E7" s="292">
        <v>42.694816639999999</v>
      </c>
      <c r="F7" s="292">
        <v>40.983162139999997</v>
      </c>
      <c r="G7" s="292">
        <v>43.069065119999998</v>
      </c>
      <c r="H7" s="292">
        <v>45.417070260000003</v>
      </c>
      <c r="I7" s="292">
        <v>48.188458709999999</v>
      </c>
      <c r="J7" s="292">
        <v>49.02723735</v>
      </c>
      <c r="K7" s="292">
        <v>49.02723735</v>
      </c>
      <c r="L7" s="292">
        <v>48.249027239999997</v>
      </c>
      <c r="M7" s="292">
        <v>46.15384615</v>
      </c>
      <c r="N7" s="292">
        <v>45.041322309999998</v>
      </c>
      <c r="O7" s="292">
        <v>44.583333420000002</v>
      </c>
      <c r="P7" s="292">
        <v>43.644067659999997</v>
      </c>
      <c r="Q7" s="291" t="s">
        <v>324</v>
      </c>
      <c r="R7" s="293">
        <f>P7-E7</f>
        <v>0.94925101999999839</v>
      </c>
      <c r="S7" s="301">
        <f>P7-F7</f>
        <v>2.66090552</v>
      </c>
    </row>
    <row r="8" spans="1:19" ht="15" customHeight="1" x14ac:dyDescent="0.25">
      <c r="A8" s="291" t="e">
        <f>INDEX([80]Krajiny!$D$3:$D$32,MATCH($B8,[80]Krajiny!$C$3:$C$32,0))</f>
        <v>#N/A</v>
      </c>
      <c r="B8" s="292" t="s">
        <v>4</v>
      </c>
      <c r="C8" s="292" t="s">
        <v>592</v>
      </c>
      <c r="D8" s="292">
        <v>50</v>
      </c>
      <c r="E8" s="292">
        <v>42.245942120000002</v>
      </c>
      <c r="F8" s="292">
        <v>41.654183770000003</v>
      </c>
      <c r="G8" s="292">
        <v>42.425790280000001</v>
      </c>
      <c r="H8" s="292">
        <v>42.434221800000003</v>
      </c>
      <c r="I8" s="292">
        <v>42.007391349999999</v>
      </c>
      <c r="J8" s="292">
        <v>42.01604502</v>
      </c>
      <c r="K8" s="292">
        <v>42.158155000000001</v>
      </c>
      <c r="L8" s="292">
        <v>42.286408119999997</v>
      </c>
      <c r="M8" s="292">
        <v>42.344171869999997</v>
      </c>
      <c r="N8" s="292">
        <v>42.300231709999998</v>
      </c>
      <c r="O8" s="292">
        <v>42.130157760000003</v>
      </c>
      <c r="P8" s="292">
        <v>41.874380000000002</v>
      </c>
      <c r="Q8" s="291" t="s">
        <v>344</v>
      </c>
      <c r="R8" s="293">
        <f t="shared" ref="R8:R34" si="0">P8-E8</f>
        <v>-0.37156212000000011</v>
      </c>
      <c r="S8" s="301">
        <f t="shared" ref="S8:S34" si="1">P8-F8</f>
        <v>0.2201962299999991</v>
      </c>
    </row>
    <row r="9" spans="1:19" ht="15" customHeight="1" x14ac:dyDescent="0.25">
      <c r="A9" s="291" t="e">
        <f>INDEX([80]Krajiny!$D$3:$D$32,MATCH($B9,[80]Krajiny!$C$3:$C$32,0))</f>
        <v>#N/A</v>
      </c>
      <c r="B9" s="294" t="s">
        <v>593</v>
      </c>
      <c r="C9" s="292" t="s">
        <v>592</v>
      </c>
      <c r="D9" s="292">
        <v>50</v>
      </c>
      <c r="E9" s="292">
        <v>35.429789290000002</v>
      </c>
      <c r="F9" s="292">
        <v>35.678488389999998</v>
      </c>
      <c r="G9" s="292">
        <v>36.632615880000003</v>
      </c>
      <c r="H9" s="292">
        <v>36.326014559999997</v>
      </c>
      <c r="I9" s="292">
        <v>36.300352889999999</v>
      </c>
      <c r="J9" s="292">
        <v>36.64640387</v>
      </c>
      <c r="K9" s="292">
        <v>37.018816110000003</v>
      </c>
      <c r="L9" s="292">
        <v>37.505410689999998</v>
      </c>
      <c r="M9" s="292">
        <v>38.208109100000001</v>
      </c>
      <c r="N9" s="292">
        <v>38.900714319999999</v>
      </c>
      <c r="O9" s="292">
        <v>39.309554310000003</v>
      </c>
      <c r="P9" s="292">
        <v>39.252478349999997</v>
      </c>
      <c r="Q9" s="291" t="s">
        <v>325</v>
      </c>
      <c r="R9" s="293">
        <f t="shared" si="0"/>
        <v>3.8226890599999948</v>
      </c>
      <c r="S9" s="301">
        <f t="shared" si="1"/>
        <v>3.5739899599999987</v>
      </c>
    </row>
    <row r="10" spans="1:19" ht="15" customHeight="1" x14ac:dyDescent="0.25">
      <c r="A10" s="291" t="e">
        <f>INDEX([80]Krajiny!$D$3:$D$32,MATCH($B10,[80]Krajiny!$C$3:$C$32,0))</f>
        <v>#N/A</v>
      </c>
      <c r="B10" s="292" t="s">
        <v>515</v>
      </c>
      <c r="C10" s="292" t="s">
        <v>592</v>
      </c>
      <c r="D10" s="292">
        <v>50</v>
      </c>
      <c r="E10" s="292">
        <v>39.605898500000002</v>
      </c>
      <c r="F10" s="292">
        <v>38.98962178</v>
      </c>
      <c r="G10" s="292">
        <v>39.060955020000002</v>
      </c>
      <c r="H10" s="292">
        <v>39.100844160000001</v>
      </c>
      <c r="I10" s="292">
        <v>39.267780029999997</v>
      </c>
      <c r="J10" s="292">
        <v>38.817388710000003</v>
      </c>
      <c r="K10" s="292">
        <v>38.962909879999998</v>
      </c>
      <c r="L10" s="292">
        <v>39.209289419999998</v>
      </c>
      <c r="M10" s="292">
        <v>39.315239499999997</v>
      </c>
      <c r="N10" s="292">
        <v>39.378097400000001</v>
      </c>
      <c r="O10" s="292">
        <v>38.814555210000002</v>
      </c>
      <c r="P10" s="292">
        <v>38.891778719999998</v>
      </c>
      <c r="Q10" s="291" t="s">
        <v>331</v>
      </c>
      <c r="R10" s="293">
        <f t="shared" si="0"/>
        <v>-0.71411978000000431</v>
      </c>
      <c r="S10" s="301">
        <f t="shared" si="1"/>
        <v>-9.7843060000002424E-2</v>
      </c>
    </row>
    <row r="11" spans="1:19" ht="15" customHeight="1" x14ac:dyDescent="0.25">
      <c r="A11" s="291" t="e">
        <f>INDEX([80]Krajiny!$D$3:$D$32,MATCH($B11,[80]Krajiny!$C$3:$C$32,0))</f>
        <v>#N/A</v>
      </c>
      <c r="B11" s="292" t="s">
        <v>521</v>
      </c>
      <c r="C11" s="292" t="s">
        <v>592</v>
      </c>
      <c r="D11" s="292">
        <v>50</v>
      </c>
      <c r="E11" s="292">
        <v>42.003906950000001</v>
      </c>
      <c r="F11" s="292">
        <v>42.26403414</v>
      </c>
      <c r="G11" s="292">
        <v>42.121240139999998</v>
      </c>
      <c r="H11" s="292">
        <v>42.218404270000001</v>
      </c>
      <c r="I11" s="292">
        <v>39.673849910000001</v>
      </c>
      <c r="J11" s="292">
        <v>39.973958330000002</v>
      </c>
      <c r="K11" s="292">
        <v>37.305797409999997</v>
      </c>
      <c r="L11" s="292">
        <v>36.669950059999998</v>
      </c>
      <c r="M11" s="292">
        <v>36.970898949999999</v>
      </c>
      <c r="N11" s="292">
        <v>36.008348740000002</v>
      </c>
      <c r="O11" s="292">
        <v>36.550337329999998</v>
      </c>
      <c r="P11" s="292">
        <v>37.325546760000002</v>
      </c>
      <c r="Q11" s="291" t="s">
        <v>330</v>
      </c>
      <c r="R11" s="293">
        <f t="shared" si="0"/>
        <v>-4.6783601899999994</v>
      </c>
      <c r="S11" s="301">
        <f t="shared" si="1"/>
        <v>-4.938487379999998</v>
      </c>
    </row>
    <row r="12" spans="1:19" ht="15" customHeight="1" x14ac:dyDescent="0.25">
      <c r="A12" s="297" t="e">
        <f>INDEX([80]Krajiny!$D$3:$D$32,MATCH($B12,[80]Krajiny!$C$3:$C$32,0))</f>
        <v>#N/A</v>
      </c>
      <c r="B12" s="298" t="s">
        <v>527</v>
      </c>
      <c r="C12" s="298" t="s">
        <v>592</v>
      </c>
      <c r="D12" s="298">
        <v>50</v>
      </c>
      <c r="E12" s="298">
        <v>34.87295744</v>
      </c>
      <c r="F12" s="298">
        <v>33.665784360000004</v>
      </c>
      <c r="G12" s="298">
        <v>33.792670569999999</v>
      </c>
      <c r="H12" s="298">
        <v>33.622177409999999</v>
      </c>
      <c r="I12" s="298">
        <v>33.470121390000003</v>
      </c>
      <c r="J12" s="298">
        <v>34.891944770000002</v>
      </c>
      <c r="K12" s="298">
        <v>35.042487049999998</v>
      </c>
      <c r="L12" s="298">
        <v>35.035466229999997</v>
      </c>
      <c r="M12" s="298">
        <v>35.161145500000003</v>
      </c>
      <c r="N12" s="298">
        <v>36.084660079999999</v>
      </c>
      <c r="O12" s="298">
        <v>37.15320947</v>
      </c>
      <c r="P12" s="298">
        <v>37.075376599999998</v>
      </c>
      <c r="Q12" s="297" t="s">
        <v>320</v>
      </c>
      <c r="R12" s="299">
        <f t="shared" si="0"/>
        <v>2.202419159999998</v>
      </c>
      <c r="S12" s="302">
        <f t="shared" si="1"/>
        <v>3.4095922399999949</v>
      </c>
    </row>
    <row r="13" spans="1:19" ht="15" customHeight="1" x14ac:dyDescent="0.25">
      <c r="A13" s="291" t="e">
        <f>INDEX([80]Krajiny!$D$3:$D$32,MATCH($B13,[80]Krajiny!$C$3:$C$32,0))</f>
        <v>#N/A</v>
      </c>
      <c r="B13" s="292" t="s">
        <v>516</v>
      </c>
      <c r="C13" s="292" t="s">
        <v>592</v>
      </c>
      <c r="D13" s="292">
        <v>50</v>
      </c>
      <c r="E13" s="292">
        <v>38.01630325</v>
      </c>
      <c r="F13" s="292">
        <v>38.375715210000003</v>
      </c>
      <c r="G13" s="292">
        <v>38.952770569999998</v>
      </c>
      <c r="H13" s="292">
        <v>39.387796489999999</v>
      </c>
      <c r="I13" s="292">
        <v>40.412497299999998</v>
      </c>
      <c r="J13" s="292">
        <v>40.223526739999997</v>
      </c>
      <c r="K13" s="292">
        <v>40.535229039999997</v>
      </c>
      <c r="L13" s="292">
        <v>39.397182360000002</v>
      </c>
      <c r="M13" s="292">
        <v>38.829403390000003</v>
      </c>
      <c r="N13" s="292">
        <v>38.984631710000002</v>
      </c>
      <c r="O13" s="292">
        <v>38.62324666</v>
      </c>
      <c r="P13" s="292">
        <v>36.697455310000002</v>
      </c>
      <c r="Q13" s="291" t="s">
        <v>336</v>
      </c>
      <c r="R13" s="293">
        <f t="shared" si="0"/>
        <v>-1.3188479399999977</v>
      </c>
      <c r="S13" s="301">
        <f t="shared" si="1"/>
        <v>-1.6782599000000005</v>
      </c>
    </row>
    <row r="14" spans="1:19" ht="15" customHeight="1" x14ac:dyDescent="0.25">
      <c r="A14" s="291" t="e">
        <f>INDEX([80]Krajiny!$D$3:$D$32,MATCH($B14,[80]Krajiny!$C$3:$C$32,0))</f>
        <v>#N/A</v>
      </c>
      <c r="B14" s="292" t="s">
        <v>526</v>
      </c>
      <c r="C14" s="292" t="s">
        <v>592</v>
      </c>
      <c r="D14" s="292">
        <v>50</v>
      </c>
      <c r="E14" s="292">
        <v>31.334565919999999</v>
      </c>
      <c r="F14" s="292">
        <v>31.780198649999999</v>
      </c>
      <c r="G14" s="292">
        <v>33.625299400000003</v>
      </c>
      <c r="H14" s="292">
        <v>34.448891850000003</v>
      </c>
      <c r="I14" s="292">
        <v>36.032049010000001</v>
      </c>
      <c r="J14" s="292">
        <v>36.270142499999999</v>
      </c>
      <c r="K14" s="292">
        <v>32.775881630000001</v>
      </c>
      <c r="L14" s="292">
        <v>33.633873270000002</v>
      </c>
      <c r="M14" s="292">
        <v>34.573728000000003</v>
      </c>
      <c r="N14" s="292">
        <v>36.902654320000003</v>
      </c>
      <c r="O14" s="292">
        <v>37.30957781</v>
      </c>
      <c r="P14" s="292">
        <v>36.183815490000001</v>
      </c>
      <c r="Q14" s="291" t="s">
        <v>349</v>
      </c>
      <c r="R14" s="293">
        <f t="shared" si="0"/>
        <v>4.8492495700000013</v>
      </c>
      <c r="S14" s="301">
        <f t="shared" si="1"/>
        <v>4.4036168400000015</v>
      </c>
    </row>
    <row r="15" spans="1:19" ht="15" customHeight="1" x14ac:dyDescent="0.25">
      <c r="A15" s="291" t="e">
        <f>INDEX([80]Krajiny!$D$3:$D$32,MATCH($B15,[80]Krajiny!$C$3:$C$32,0))</f>
        <v>#N/A</v>
      </c>
      <c r="B15" s="292" t="s">
        <v>530</v>
      </c>
      <c r="C15" s="292" t="s">
        <v>592</v>
      </c>
      <c r="D15" s="292">
        <v>50</v>
      </c>
      <c r="E15" s="292">
        <v>40.120922200000003</v>
      </c>
      <c r="F15" s="292">
        <v>40.715420809999998</v>
      </c>
      <c r="G15" s="292">
        <v>41.292028610000003</v>
      </c>
      <c r="H15" s="292">
        <v>41.536237190000001</v>
      </c>
      <c r="I15" s="292">
        <v>41.761052730000003</v>
      </c>
      <c r="J15" s="292">
        <v>37.752904520000001</v>
      </c>
      <c r="K15" s="292">
        <v>36.262305939999997</v>
      </c>
      <c r="L15" s="292">
        <v>36.201428720000003</v>
      </c>
      <c r="M15" s="292">
        <v>36.09584598</v>
      </c>
      <c r="N15" s="292">
        <v>36.23198936</v>
      </c>
      <c r="O15" s="292">
        <v>36.486660749999999</v>
      </c>
      <c r="P15" s="292">
        <v>35.249732909999999</v>
      </c>
      <c r="Q15" s="291" t="s">
        <v>342</v>
      </c>
      <c r="R15" s="293">
        <f t="shared" si="0"/>
        <v>-4.8711892900000038</v>
      </c>
      <c r="S15" s="301">
        <f t="shared" si="1"/>
        <v>-5.4656878999999989</v>
      </c>
    </row>
    <row r="16" spans="1:19" ht="15" customHeight="1" x14ac:dyDescent="0.25">
      <c r="A16" s="291" t="e">
        <f>INDEX([80]Krajiny!$D$3:$D$32,MATCH($B16,[80]Krajiny!$C$3:$C$32,0))</f>
        <v>#N/A</v>
      </c>
      <c r="B16" s="292" t="s">
        <v>452</v>
      </c>
      <c r="C16" s="292" t="s">
        <v>592</v>
      </c>
      <c r="D16" s="292">
        <v>50</v>
      </c>
      <c r="E16" s="292">
        <v>33.812325999999999</v>
      </c>
      <c r="F16" s="292">
        <v>32.49995689</v>
      </c>
      <c r="G16" s="292">
        <v>33.623973300000003</v>
      </c>
      <c r="H16" s="292">
        <v>33.624005240000002</v>
      </c>
      <c r="I16" s="292">
        <v>33.624038970000001</v>
      </c>
      <c r="J16" s="292">
        <v>33.624105849999999</v>
      </c>
      <c r="K16" s="292">
        <v>33.624027220000002</v>
      </c>
      <c r="L16" s="292">
        <v>33.624096369999997</v>
      </c>
      <c r="M16" s="292">
        <v>34.271040130000003</v>
      </c>
      <c r="N16" s="292">
        <v>34.912009740000002</v>
      </c>
      <c r="O16" s="292">
        <v>34.911970429999997</v>
      </c>
      <c r="P16" s="292">
        <v>34.91193766</v>
      </c>
      <c r="Q16" s="291" t="s">
        <v>328</v>
      </c>
      <c r="R16" s="293">
        <f t="shared" si="0"/>
        <v>1.0996116600000008</v>
      </c>
      <c r="S16" s="301">
        <f t="shared" si="1"/>
        <v>2.4119807699999996</v>
      </c>
    </row>
    <row r="17" spans="1:25" ht="15" customHeight="1" x14ac:dyDescent="0.25">
      <c r="A17" s="291" t="e">
        <f>INDEX([80]Krajiny!$D$3:$D$32,MATCH($B17,[80]Krajiny!$C$3:$C$32,0))</f>
        <v>#N/A</v>
      </c>
      <c r="B17" s="292" t="s">
        <v>524</v>
      </c>
      <c r="C17" s="292" t="s">
        <v>592</v>
      </c>
      <c r="D17" s="292">
        <v>50</v>
      </c>
      <c r="E17" s="292">
        <v>38.239548300000003</v>
      </c>
      <c r="F17" s="292">
        <v>42.352689320000003</v>
      </c>
      <c r="G17" s="292">
        <v>42.203884770000002</v>
      </c>
      <c r="H17" s="292">
        <v>42.337671870000001</v>
      </c>
      <c r="I17" s="292">
        <v>41.944820470000003</v>
      </c>
      <c r="J17" s="292">
        <v>41.07849787</v>
      </c>
      <c r="K17" s="292">
        <v>40.788333039999998</v>
      </c>
      <c r="L17" s="292">
        <v>39.951166839999999</v>
      </c>
      <c r="M17" s="292">
        <v>39.783280140000002</v>
      </c>
      <c r="N17" s="292">
        <v>36.798546880000004</v>
      </c>
      <c r="O17" s="292">
        <v>36.692683959999997</v>
      </c>
      <c r="P17" s="292">
        <v>34.159142109999998</v>
      </c>
      <c r="Q17" s="291" t="s">
        <v>339</v>
      </c>
      <c r="R17" s="293">
        <f t="shared" si="0"/>
        <v>-4.080406190000005</v>
      </c>
      <c r="S17" s="301">
        <f t="shared" si="1"/>
        <v>-8.1935472100000055</v>
      </c>
    </row>
    <row r="18" spans="1:25" ht="15" customHeight="1" x14ac:dyDescent="0.25">
      <c r="A18" s="291" t="e">
        <f>INDEX([80]Krajiny!$D$3:$D$32,MATCH($B18,[80]Krajiny!$C$3:$C$32,0))</f>
        <v>#N/A</v>
      </c>
      <c r="B18" s="292" t="s">
        <v>5</v>
      </c>
      <c r="C18" s="292" t="s">
        <v>592</v>
      </c>
      <c r="D18" s="292">
        <v>50</v>
      </c>
      <c r="E18" s="292">
        <v>32.134585370000003</v>
      </c>
      <c r="F18" s="292">
        <v>32.309578549999998</v>
      </c>
      <c r="G18" s="292">
        <v>32.53040017</v>
      </c>
      <c r="H18" s="292">
        <v>33.814952939999998</v>
      </c>
      <c r="I18" s="292">
        <v>33.932785240000001</v>
      </c>
      <c r="J18" s="292">
        <v>34.143277560000001</v>
      </c>
      <c r="K18" s="292">
        <v>34.251056839999997</v>
      </c>
      <c r="L18" s="292">
        <v>34.145403459999997</v>
      </c>
      <c r="M18" s="292">
        <v>34.302162899999999</v>
      </c>
      <c r="N18" s="292">
        <v>34.511259870000004</v>
      </c>
      <c r="O18" s="292">
        <v>34.322247750000002</v>
      </c>
      <c r="P18" s="292">
        <v>33.358186629999999</v>
      </c>
      <c r="Q18" s="291" t="s">
        <v>323</v>
      </c>
      <c r="R18" s="293">
        <f t="shared" si="0"/>
        <v>1.2236012599999952</v>
      </c>
      <c r="S18" s="301">
        <f t="shared" si="1"/>
        <v>1.0486080800000011</v>
      </c>
    </row>
    <row r="19" spans="1:25" ht="15" customHeight="1" x14ac:dyDescent="0.25">
      <c r="A19" s="291" t="e">
        <f>INDEX([80]Krajiny!$D$3:$D$32,MATCH($B19,[80]Krajiny!$C$3:$C$32,0))</f>
        <v>#N/A</v>
      </c>
      <c r="B19" s="292" t="s">
        <v>529</v>
      </c>
      <c r="C19" s="292" t="s">
        <v>592</v>
      </c>
      <c r="D19" s="292">
        <v>50</v>
      </c>
      <c r="E19" s="292">
        <v>34.405744390000002</v>
      </c>
      <c r="F19" s="292">
        <v>34.405744869999999</v>
      </c>
      <c r="G19" s="292">
        <v>38.040958289999999</v>
      </c>
      <c r="H19" s="292">
        <v>38.160344019999997</v>
      </c>
      <c r="I19" s="292">
        <v>34.489240940000002</v>
      </c>
      <c r="J19" s="292">
        <v>33.338618580000002</v>
      </c>
      <c r="K19" s="292">
        <v>32.161227719999999</v>
      </c>
      <c r="L19" s="292">
        <v>32.553261290000002</v>
      </c>
      <c r="M19" s="292">
        <v>32.86357486</v>
      </c>
      <c r="N19" s="292">
        <v>33.329625669999999</v>
      </c>
      <c r="O19" s="292">
        <v>33.38684894</v>
      </c>
      <c r="P19" s="292">
        <v>32.352250699999999</v>
      </c>
      <c r="Q19" s="291" t="s">
        <v>340</v>
      </c>
      <c r="R19" s="293">
        <f t="shared" si="0"/>
        <v>-2.0534936900000034</v>
      </c>
      <c r="S19" s="301">
        <f t="shared" si="1"/>
        <v>-2.0534941700000005</v>
      </c>
    </row>
    <row r="20" spans="1:25" ht="15" customHeight="1" x14ac:dyDescent="0.25">
      <c r="A20" s="291" t="e">
        <f>INDEX([80]Krajiny!$D$3:$D$32,MATCH($B20,[80]Krajiny!$C$3:$C$32,0))</f>
        <v>#N/A</v>
      </c>
      <c r="B20" s="292" t="s">
        <v>523</v>
      </c>
      <c r="C20" s="292" t="s">
        <v>592</v>
      </c>
      <c r="D20" s="292">
        <v>50</v>
      </c>
      <c r="E20" s="292" t="s">
        <v>594</v>
      </c>
      <c r="F20" s="292" t="s">
        <v>594</v>
      </c>
      <c r="G20" s="292" t="s">
        <v>594</v>
      </c>
      <c r="H20" s="292" t="s">
        <v>594</v>
      </c>
      <c r="I20" s="292">
        <v>32.75753521</v>
      </c>
      <c r="J20" s="292">
        <v>33.943987909999997</v>
      </c>
      <c r="K20" s="292">
        <v>32.773838439999999</v>
      </c>
      <c r="L20" s="292">
        <v>32.964063770000003</v>
      </c>
      <c r="M20" s="292">
        <v>31.74061433</v>
      </c>
      <c r="N20" s="292">
        <v>31.740609580000001</v>
      </c>
      <c r="O20" s="292">
        <v>31.33047792</v>
      </c>
      <c r="P20" s="292">
        <v>31.33046719</v>
      </c>
      <c r="Q20" s="291" t="s">
        <v>332</v>
      </c>
      <c r="R20" s="293">
        <f>P20-I20</f>
        <v>-1.4270680200000001</v>
      </c>
      <c r="S20" s="301">
        <f>P20-I20</f>
        <v>-1.4270680200000001</v>
      </c>
    </row>
    <row r="21" spans="1:25" ht="15" customHeight="1" x14ac:dyDescent="0.25">
      <c r="A21" s="291" t="e">
        <f>INDEX([80]Krajiny!$D$3:$D$32,MATCH($B21,[80]Krajiny!$C$3:$C$32,0))</f>
        <v>#N/A</v>
      </c>
      <c r="B21" s="292" t="s">
        <v>595</v>
      </c>
      <c r="C21" s="292" t="s">
        <v>592</v>
      </c>
      <c r="D21" s="292">
        <v>50</v>
      </c>
      <c r="E21" s="292">
        <v>33.763124124799901</v>
      </c>
      <c r="F21" s="292">
        <v>33.911228849599901</v>
      </c>
      <c r="G21" s="292">
        <v>34.720572851199996</v>
      </c>
      <c r="H21" s="292">
        <v>34.983703404400003</v>
      </c>
      <c r="I21" s="292">
        <v>34.811064870769201</v>
      </c>
      <c r="J21" s="292">
        <v>33.988466696666599</v>
      </c>
      <c r="K21" s="292">
        <v>34.2814879238461</v>
      </c>
      <c r="L21" s="292">
        <v>33.663680624999998</v>
      </c>
      <c r="M21" s="292">
        <v>32.924215235555501</v>
      </c>
      <c r="N21" s="292">
        <v>32.563203449629597</v>
      </c>
      <c r="O21" s="292">
        <v>32.153868544074001</v>
      </c>
      <c r="P21" s="292">
        <v>31.276903294814801</v>
      </c>
      <c r="Q21" s="291" t="s">
        <v>334</v>
      </c>
      <c r="R21" s="293">
        <f t="shared" si="0"/>
        <v>-2.4862208299851005</v>
      </c>
      <c r="S21" s="301">
        <f t="shared" si="1"/>
        <v>-2.6343255547851001</v>
      </c>
    </row>
    <row r="22" spans="1:25" ht="15" customHeight="1" x14ac:dyDescent="0.25">
      <c r="A22" s="291" t="e">
        <f>INDEX([80]Krajiny!$D$3:$D$32,MATCH($B22,[80]Krajiny!$C$3:$C$32,0))</f>
        <v>#N/A</v>
      </c>
      <c r="B22" s="294" t="s">
        <v>596</v>
      </c>
      <c r="C22" s="292" t="s">
        <v>592</v>
      </c>
      <c r="D22" s="292">
        <v>50</v>
      </c>
      <c r="E22" s="292">
        <v>36.318721189999998</v>
      </c>
      <c r="F22" s="292">
        <v>37.313704970000003</v>
      </c>
      <c r="G22" s="292">
        <v>37.657772739999999</v>
      </c>
      <c r="H22" s="292">
        <v>37.958808339999997</v>
      </c>
      <c r="I22" s="292">
        <v>37.607310609999999</v>
      </c>
      <c r="J22" s="292">
        <v>37.834136780000001</v>
      </c>
      <c r="K22" s="292">
        <v>36.93074197</v>
      </c>
      <c r="L22" s="292">
        <v>33.834823530000001</v>
      </c>
      <c r="M22" s="292">
        <v>36.858525360000002</v>
      </c>
      <c r="N22" s="292">
        <v>29.765678810000001</v>
      </c>
      <c r="O22" s="292">
        <v>30.49965379</v>
      </c>
      <c r="P22" s="292">
        <v>30.384151630000002</v>
      </c>
      <c r="Q22" s="291" t="s">
        <v>596</v>
      </c>
      <c r="R22" s="293">
        <f t="shared" si="0"/>
        <v>-5.9345695599999964</v>
      </c>
      <c r="S22" s="301">
        <f t="shared" si="1"/>
        <v>-6.9295533400000018</v>
      </c>
    </row>
    <row r="23" spans="1:25" ht="15" customHeight="1" x14ac:dyDescent="0.25">
      <c r="A23" s="291" t="e">
        <f>INDEX([80]Krajiny!$D$3:$D$32,MATCH($B23,[80]Krajiny!$C$3:$C$32,0))</f>
        <v>#N/A</v>
      </c>
      <c r="B23" s="292" t="s">
        <v>519</v>
      </c>
      <c r="C23" s="292" t="s">
        <v>592</v>
      </c>
      <c r="D23" s="292">
        <v>50</v>
      </c>
      <c r="E23" s="292">
        <v>32.585101250000001</v>
      </c>
      <c r="F23" s="292">
        <v>31.213397400000002</v>
      </c>
      <c r="G23" s="292">
        <v>31.447029239999999</v>
      </c>
      <c r="H23" s="292">
        <v>31.566180469999999</v>
      </c>
      <c r="I23" s="292">
        <v>31.003927690000001</v>
      </c>
      <c r="J23" s="292">
        <v>30.803073439999999</v>
      </c>
      <c r="K23" s="292">
        <v>31.132571850000001</v>
      </c>
      <c r="L23" s="292">
        <v>31.103546479999999</v>
      </c>
      <c r="M23" s="292">
        <v>31.006390079999999</v>
      </c>
      <c r="N23" s="292">
        <v>30.249152219999999</v>
      </c>
      <c r="O23" s="292">
        <v>30.444984980000001</v>
      </c>
      <c r="P23" s="292">
        <v>30.18866336</v>
      </c>
      <c r="Q23" s="291" t="s">
        <v>346</v>
      </c>
      <c r="R23" s="293">
        <f t="shared" si="0"/>
        <v>-2.3964378900000014</v>
      </c>
      <c r="S23" s="301">
        <f t="shared" si="1"/>
        <v>-1.024734040000002</v>
      </c>
    </row>
    <row r="24" spans="1:25" ht="15" customHeight="1" x14ac:dyDescent="0.25">
      <c r="A24" s="291" t="e">
        <f>INDEX([80]Krajiny!$D$3:$D$32,MATCH($B24,[80]Krajiny!$C$3:$C$32,0))</f>
        <v>#N/A</v>
      </c>
      <c r="B24" s="292" t="s">
        <v>528</v>
      </c>
      <c r="C24" s="292" t="s">
        <v>592</v>
      </c>
      <c r="D24" s="292">
        <v>50</v>
      </c>
      <c r="E24" s="292">
        <v>33.723130589999997</v>
      </c>
      <c r="F24" s="292">
        <v>33.455610700000001</v>
      </c>
      <c r="G24" s="292">
        <v>33.444454180000001</v>
      </c>
      <c r="H24" s="292">
        <v>33.05599668</v>
      </c>
      <c r="I24" s="292">
        <v>33.925500509999999</v>
      </c>
      <c r="J24" s="292">
        <v>34.253344429999999</v>
      </c>
      <c r="K24" s="292">
        <v>34.050746580000002</v>
      </c>
      <c r="L24" s="292">
        <v>34.339978780000003</v>
      </c>
      <c r="M24" s="292">
        <v>33.003049709999999</v>
      </c>
      <c r="N24" s="292">
        <v>32.560007689999999</v>
      </c>
      <c r="O24" s="292">
        <v>31.741838059999999</v>
      </c>
      <c r="P24" s="292">
        <v>30.15913793</v>
      </c>
      <c r="Q24" s="291" t="s">
        <v>347</v>
      </c>
      <c r="R24" s="293">
        <f t="shared" si="0"/>
        <v>-3.5639926599999967</v>
      </c>
      <c r="S24" s="301">
        <f t="shared" si="1"/>
        <v>-3.2964727700000012</v>
      </c>
    </row>
    <row r="25" spans="1:25" ht="15" customHeight="1" x14ac:dyDescent="0.25">
      <c r="A25" s="291" t="e">
        <f>INDEX([80]Krajiny!$D$3:$D$32,MATCH($B25,[80]Krajiny!$C$3:$C$32,0))</f>
        <v>#N/A</v>
      </c>
      <c r="B25" s="292" t="s">
        <v>518</v>
      </c>
      <c r="C25" s="292" t="s">
        <v>592</v>
      </c>
      <c r="D25" s="292">
        <v>50</v>
      </c>
      <c r="E25" s="292">
        <v>41.115009270000002</v>
      </c>
      <c r="F25" s="292">
        <v>41.843450570000002</v>
      </c>
      <c r="G25" s="292">
        <v>42.228313149999998</v>
      </c>
      <c r="H25" s="292">
        <v>42.621525890000001</v>
      </c>
      <c r="I25" s="292">
        <v>41.432313399999998</v>
      </c>
      <c r="J25" s="292">
        <v>41.141669229999998</v>
      </c>
      <c r="K25" s="292">
        <v>40.314640699999998</v>
      </c>
      <c r="L25" s="292">
        <v>36.121874429999998</v>
      </c>
      <c r="M25" s="292">
        <v>35.70523772</v>
      </c>
      <c r="N25" s="292">
        <v>34.11163363</v>
      </c>
      <c r="O25" s="292">
        <v>33.074779509999999</v>
      </c>
      <c r="P25" s="292">
        <v>29.869390159999998</v>
      </c>
      <c r="Q25" s="291" t="s">
        <v>337</v>
      </c>
      <c r="R25" s="293">
        <f t="shared" si="0"/>
        <v>-11.245619110000003</v>
      </c>
      <c r="S25" s="301">
        <f t="shared" si="1"/>
        <v>-11.974060410000003</v>
      </c>
    </row>
    <row r="26" spans="1:25" ht="15" customHeight="1" x14ac:dyDescent="0.25">
      <c r="A26" s="291" t="e">
        <f>INDEX([80]Krajiny!$D$3:$D$32,MATCH($B26,[80]Krajiny!$C$3:$C$32,0))</f>
        <v>#N/A</v>
      </c>
      <c r="B26" s="292" t="s">
        <v>520</v>
      </c>
      <c r="C26" s="292" t="s">
        <v>592</v>
      </c>
      <c r="D26" s="292">
        <v>50</v>
      </c>
      <c r="E26" s="292">
        <v>37.050272159999999</v>
      </c>
      <c r="F26" s="292">
        <v>36.878203689999999</v>
      </c>
      <c r="G26" s="292">
        <v>37.107148819999999</v>
      </c>
      <c r="H26" s="292">
        <v>37.4732141</v>
      </c>
      <c r="I26" s="292">
        <v>37.864089190000001</v>
      </c>
      <c r="J26" s="292">
        <v>36.918953539999997</v>
      </c>
      <c r="K26" s="292">
        <v>37.36427887</v>
      </c>
      <c r="L26" s="292">
        <v>36.618313630000003</v>
      </c>
      <c r="M26" s="292">
        <v>34.359681440000003</v>
      </c>
      <c r="N26" s="292">
        <v>33.533697830000001</v>
      </c>
      <c r="O26" s="292">
        <v>31.802773689999999</v>
      </c>
      <c r="P26" s="292">
        <v>29.502486309999998</v>
      </c>
      <c r="Q26" s="291" t="s">
        <v>348</v>
      </c>
      <c r="R26" s="293">
        <f t="shared" si="0"/>
        <v>-7.5477858500000004</v>
      </c>
      <c r="S26" s="301">
        <f t="shared" si="1"/>
        <v>-7.3757173800000011</v>
      </c>
    </row>
    <row r="27" spans="1:25" ht="15" customHeight="1" x14ac:dyDescent="0.25">
      <c r="A27" s="291" t="e">
        <f>INDEX([80]Krajiny!$D$3:$D$32,MATCH($B27,[80]Krajiny!$C$3:$C$32,0))</f>
        <v>#N/A</v>
      </c>
      <c r="B27" s="292" t="s">
        <v>522</v>
      </c>
      <c r="C27" s="292" t="s">
        <v>592</v>
      </c>
      <c r="D27" s="292">
        <v>50</v>
      </c>
      <c r="E27" s="292">
        <v>28.080877300000001</v>
      </c>
      <c r="F27" s="292">
        <v>28.08079051</v>
      </c>
      <c r="G27" s="292">
        <v>28.080808080000001</v>
      </c>
      <c r="H27" s="292">
        <v>28.080808080000001</v>
      </c>
      <c r="I27" s="292">
        <v>28.08081512</v>
      </c>
      <c r="J27" s="292">
        <v>28.080781300000002</v>
      </c>
      <c r="K27" s="292">
        <v>28.08077312</v>
      </c>
      <c r="L27" s="292">
        <v>28.080754030000001</v>
      </c>
      <c r="M27" s="292">
        <v>28.080844760000002</v>
      </c>
      <c r="N27" s="292">
        <v>28.080757739999999</v>
      </c>
      <c r="O27" s="292">
        <v>28.080797440000001</v>
      </c>
      <c r="P27" s="292">
        <v>28.080810759999999</v>
      </c>
      <c r="Q27" s="291" t="s">
        <v>329</v>
      </c>
      <c r="R27" s="293">
        <f t="shared" si="0"/>
        <v>-6.6540000002390798E-5</v>
      </c>
      <c r="S27" s="301">
        <f t="shared" si="1"/>
        <v>2.0249999998611656E-5</v>
      </c>
    </row>
    <row r="28" spans="1:25" ht="15" customHeight="1" x14ac:dyDescent="0.25">
      <c r="A28" s="291" t="e">
        <f>INDEX([80]Krajiny!$D$3:$D$32,MATCH($B28,[80]Krajiny!$C$3:$C$32,0))</f>
        <v>#N/A</v>
      </c>
      <c r="B28" s="292" t="s">
        <v>68</v>
      </c>
      <c r="C28" s="292" t="s">
        <v>592</v>
      </c>
      <c r="D28" s="292">
        <v>50</v>
      </c>
      <c r="E28" s="292">
        <v>29.686669699999999</v>
      </c>
      <c r="F28" s="292">
        <v>30.460920720000001</v>
      </c>
      <c r="G28" s="292">
        <v>31.333901749999999</v>
      </c>
      <c r="H28" s="292">
        <v>31.942983569999999</v>
      </c>
      <c r="I28" s="292">
        <v>32.094558020000001</v>
      </c>
      <c r="J28" s="292">
        <v>32.280224869999998</v>
      </c>
      <c r="K28" s="292">
        <v>30.63897914</v>
      </c>
      <c r="L28" s="292">
        <v>30.61208452</v>
      </c>
      <c r="M28" s="292">
        <v>30.71417512</v>
      </c>
      <c r="N28" s="292">
        <v>29.218308919999998</v>
      </c>
      <c r="O28" s="292">
        <v>27.906079389999999</v>
      </c>
      <c r="P28" s="292">
        <v>27.906074100000001</v>
      </c>
      <c r="Q28" s="291" t="s">
        <v>335</v>
      </c>
      <c r="R28" s="293">
        <f t="shared" si="0"/>
        <v>-1.7805955999999981</v>
      </c>
      <c r="S28" s="301">
        <f t="shared" si="1"/>
        <v>-2.5548466199999993</v>
      </c>
    </row>
    <row r="29" spans="1:25" ht="15" customHeight="1" x14ac:dyDescent="0.25">
      <c r="A29" s="291" t="e">
        <f>INDEX([80]Krajiny!$D$3:$D$32,MATCH($B29,[80]Krajiny!$C$3:$C$32,0))</f>
        <v>#N/A</v>
      </c>
      <c r="B29" s="292" t="s">
        <v>514</v>
      </c>
      <c r="C29" s="292" t="s">
        <v>592</v>
      </c>
      <c r="D29" s="292">
        <v>50</v>
      </c>
      <c r="E29" s="292">
        <v>18.27740017</v>
      </c>
      <c r="F29" s="292">
        <v>18.901310420000001</v>
      </c>
      <c r="G29" s="292">
        <v>20.053793450000001</v>
      </c>
      <c r="H29" s="292">
        <v>20.482928149999999</v>
      </c>
      <c r="I29" s="292">
        <v>20.804395150000001</v>
      </c>
      <c r="J29" s="292">
        <v>20.50997783</v>
      </c>
      <c r="K29" s="292">
        <v>22.853170850000001</v>
      </c>
      <c r="L29" s="292">
        <v>22.570422189999999</v>
      </c>
      <c r="M29" s="292">
        <v>22.85789583</v>
      </c>
      <c r="N29" s="292">
        <v>23.27336781</v>
      </c>
      <c r="O29" s="292">
        <v>23.991191749999999</v>
      </c>
      <c r="P29" s="292">
        <v>24.301126849999999</v>
      </c>
      <c r="Q29" s="291" t="s">
        <v>333</v>
      </c>
      <c r="R29" s="293">
        <f t="shared" si="0"/>
        <v>6.0237266799999993</v>
      </c>
      <c r="S29" s="301">
        <f t="shared" si="1"/>
        <v>5.3998164299999978</v>
      </c>
      <c r="Y29" s="295" t="s">
        <v>597</v>
      </c>
    </row>
    <row r="30" spans="1:25" ht="15" customHeight="1" x14ac:dyDescent="0.25">
      <c r="A30" s="291" t="e">
        <f>INDEX([80]Krajiny!$D$3:$D$32,MATCH($B30,[80]Krajiny!$C$3:$C$32,0))</f>
        <v>#N/A</v>
      </c>
      <c r="B30" s="292" t="s">
        <v>517</v>
      </c>
      <c r="C30" s="292" t="s">
        <v>592</v>
      </c>
      <c r="D30" s="292">
        <v>50</v>
      </c>
      <c r="E30" s="292">
        <v>25.097313110000002</v>
      </c>
      <c r="F30" s="292">
        <v>25.250053690000001</v>
      </c>
      <c r="G30" s="292">
        <v>26.98649726</v>
      </c>
      <c r="H30" s="292">
        <v>26.634727210000001</v>
      </c>
      <c r="I30" s="292">
        <v>27.27764307</v>
      </c>
      <c r="J30" s="292">
        <v>27.586658249999999</v>
      </c>
      <c r="K30" s="292">
        <v>28.358727510000001</v>
      </c>
      <c r="L30" s="292">
        <v>28.395848359999999</v>
      </c>
      <c r="M30" s="292">
        <v>26.30489811</v>
      </c>
      <c r="N30" s="292">
        <v>26.532063860000001</v>
      </c>
      <c r="O30" s="292">
        <v>24.39096675</v>
      </c>
      <c r="P30" s="292">
        <v>23.467525479999999</v>
      </c>
      <c r="Q30" s="291" t="s">
        <v>326</v>
      </c>
      <c r="R30" s="293">
        <f t="shared" si="0"/>
        <v>-1.6297876300000027</v>
      </c>
      <c r="S30" s="301">
        <f t="shared" si="1"/>
        <v>-1.7825282100000024</v>
      </c>
    </row>
    <row r="31" spans="1:25" ht="15" customHeight="1" x14ac:dyDescent="0.25">
      <c r="A31" s="291" t="e">
        <f>INDEX([80]Krajiny!$D$3:$D$32,MATCH($B31,[80]Krajiny!$C$3:$C$32,0))</f>
        <v>#N/A</v>
      </c>
      <c r="B31" s="292" t="s">
        <v>459</v>
      </c>
      <c r="C31" s="292" t="s">
        <v>592</v>
      </c>
      <c r="D31" s="292">
        <v>50</v>
      </c>
      <c r="E31" s="292">
        <v>27.816565099999998</v>
      </c>
      <c r="F31" s="292">
        <v>28.281847679999998</v>
      </c>
      <c r="G31" s="292">
        <v>28.081157990000001</v>
      </c>
      <c r="H31" s="292">
        <v>27.887619189999999</v>
      </c>
      <c r="I31" s="292">
        <v>28.55196943</v>
      </c>
      <c r="J31" s="292">
        <v>26.93197563</v>
      </c>
      <c r="K31" s="292">
        <v>26.928075719999999</v>
      </c>
      <c r="L31" s="292">
        <v>24.31334601</v>
      </c>
      <c r="M31" s="292">
        <v>24.272217380000001</v>
      </c>
      <c r="N31" s="292">
        <v>24.726696499999999</v>
      </c>
      <c r="O31" s="292">
        <v>23.911596159999998</v>
      </c>
      <c r="P31" s="292">
        <v>23.45022999</v>
      </c>
      <c r="Q31" s="291" t="s">
        <v>341</v>
      </c>
      <c r="R31" s="293">
        <f t="shared" si="0"/>
        <v>-4.3663351099999979</v>
      </c>
      <c r="S31" s="301">
        <f t="shared" si="1"/>
        <v>-4.8316176899999981</v>
      </c>
    </row>
    <row r="32" spans="1:25" ht="15" customHeight="1" x14ac:dyDescent="0.25">
      <c r="A32" s="291" t="e">
        <f>INDEX([80]Krajiny!$D$3:$D$32,MATCH($B32,[80]Krajiny!$C$3:$C$32,0))</f>
        <v>#N/A</v>
      </c>
      <c r="B32" s="292" t="s">
        <v>525</v>
      </c>
      <c r="C32" s="292" t="s">
        <v>592</v>
      </c>
      <c r="D32" s="292">
        <v>50</v>
      </c>
      <c r="E32" s="292">
        <v>15.89707733</v>
      </c>
      <c r="F32" s="292">
        <v>16.302379810000001</v>
      </c>
      <c r="G32" s="292">
        <v>19.32154427</v>
      </c>
      <c r="H32" s="292">
        <v>19.665962029999999</v>
      </c>
      <c r="I32" s="292">
        <v>20.99554805</v>
      </c>
      <c r="J32" s="292">
        <v>21.120789980000001</v>
      </c>
      <c r="K32" s="292">
        <v>20.538562039999999</v>
      </c>
      <c r="L32" s="292">
        <v>20.15984808</v>
      </c>
      <c r="M32" s="292">
        <v>19.97941093</v>
      </c>
      <c r="N32" s="292">
        <v>20.39306492</v>
      </c>
      <c r="O32" s="292">
        <v>20.84223604</v>
      </c>
      <c r="P32" s="292">
        <v>20.213387300000001</v>
      </c>
      <c r="Q32" s="291" t="s">
        <v>343</v>
      </c>
      <c r="R32" s="293">
        <f t="shared" si="0"/>
        <v>4.3163099700000007</v>
      </c>
      <c r="S32" s="301">
        <f t="shared" si="1"/>
        <v>3.9110074899999994</v>
      </c>
    </row>
    <row r="33" spans="1:19" ht="15" customHeight="1" x14ac:dyDescent="0.25">
      <c r="A33" s="291" t="e">
        <f>INDEX([80]Krajiny!$D$3:$D$32,MATCH($B33,[80]Krajiny!$C$3:$C$32,0))</f>
        <v>#N/A</v>
      </c>
      <c r="B33" s="292" t="s">
        <v>460</v>
      </c>
      <c r="C33" s="292" t="s">
        <v>592</v>
      </c>
      <c r="D33" s="292">
        <v>50</v>
      </c>
      <c r="E33" s="292" t="s">
        <v>594</v>
      </c>
      <c r="F33" s="292" t="s">
        <v>594</v>
      </c>
      <c r="G33" s="292" t="s">
        <v>594</v>
      </c>
      <c r="H33" s="292" t="s">
        <v>594</v>
      </c>
      <c r="I33" s="292" t="s">
        <v>594</v>
      </c>
      <c r="J33" s="292">
        <v>17.309448639999999</v>
      </c>
      <c r="K33" s="292" t="s">
        <v>594</v>
      </c>
      <c r="L33" s="292" t="s">
        <v>594</v>
      </c>
      <c r="M33" s="292">
        <v>17.309377009999999</v>
      </c>
      <c r="N33" s="292">
        <v>17.309401619999999</v>
      </c>
      <c r="O33" s="292">
        <v>18.124984959999999</v>
      </c>
      <c r="P33" s="292">
        <v>18.125013970000001</v>
      </c>
      <c r="Q33" s="291" t="s">
        <v>345</v>
      </c>
      <c r="R33" s="293">
        <f>P33-J33</f>
        <v>0.81556533000000186</v>
      </c>
      <c r="S33" s="301">
        <f>P33-J33</f>
        <v>0.81556533000000186</v>
      </c>
    </row>
    <row r="34" spans="1:19" ht="15" customHeight="1" x14ac:dyDescent="0.25">
      <c r="A34" s="291" t="e">
        <f>INDEX([80]Krajiny!$D$3:$D$32,MATCH($B34,[80]Krajiny!$C$3:$C$32,0))</f>
        <v>#N/A</v>
      </c>
      <c r="B34" s="292" t="s">
        <v>456</v>
      </c>
      <c r="C34" s="292" t="s">
        <v>592</v>
      </c>
      <c r="D34" s="292">
        <v>50</v>
      </c>
      <c r="E34" s="292">
        <v>33.512659579999998</v>
      </c>
      <c r="F34" s="292">
        <v>34.1244722</v>
      </c>
      <c r="G34" s="292">
        <v>34.900248230000003</v>
      </c>
      <c r="H34" s="292">
        <v>34.793199340000001</v>
      </c>
      <c r="I34" s="292">
        <v>31.587642249999998</v>
      </c>
      <c r="J34" s="292">
        <v>31.169527309999999</v>
      </c>
      <c r="K34" s="292">
        <v>31.440114999999999</v>
      </c>
      <c r="L34" s="292">
        <v>27.678828370000002</v>
      </c>
      <c r="M34" s="292">
        <v>27.88904711</v>
      </c>
      <c r="N34" s="292">
        <v>28.3279599</v>
      </c>
      <c r="O34" s="292">
        <v>21.737706450000001</v>
      </c>
      <c r="P34" s="292">
        <v>16.521775030000001</v>
      </c>
      <c r="Q34" s="291" t="s">
        <v>327</v>
      </c>
      <c r="R34" s="293">
        <f t="shared" si="0"/>
        <v>-16.990884549999997</v>
      </c>
      <c r="S34" s="300">
        <f t="shared" si="1"/>
        <v>-17.602697169999999</v>
      </c>
    </row>
    <row r="35" spans="1:19" ht="15" customHeight="1" x14ac:dyDescent="0.25"/>
    <row r="36" spans="1:19" ht="15" customHeight="1" x14ac:dyDescent="0.25">
      <c r="B36" s="292" t="s">
        <v>598</v>
      </c>
      <c r="C36" s="296">
        <v>44302</v>
      </c>
    </row>
    <row r="37" spans="1:19" ht="15" customHeight="1" x14ac:dyDescent="0.25"/>
    <row r="38" spans="1:19" ht="15" customHeight="1" x14ac:dyDescent="0.25">
      <c r="B38" s="290"/>
      <c r="C38" s="290"/>
      <c r="D38" s="290"/>
    </row>
    <row r="39" spans="1:19" ht="15" customHeight="1" x14ac:dyDescent="0.25"/>
    <row r="40" spans="1:19" ht="15" customHeight="1" x14ac:dyDescent="0.25">
      <c r="B40" s="290"/>
      <c r="C40" s="290"/>
      <c r="D40" s="290"/>
      <c r="E40" s="290"/>
      <c r="F40" s="290"/>
      <c r="G40" s="290"/>
      <c r="H40" s="290"/>
      <c r="I40" s="290"/>
      <c r="J40" s="290"/>
      <c r="K40" s="290"/>
      <c r="L40" s="290"/>
      <c r="M40" s="290"/>
      <c r="N40" s="290"/>
      <c r="O40" s="290"/>
      <c r="P40" s="290"/>
    </row>
    <row r="41" spans="1:19" ht="15" customHeight="1" x14ac:dyDescent="0.25">
      <c r="B41" s="292"/>
      <c r="C41" s="292"/>
      <c r="D41" s="292"/>
      <c r="E41" s="292"/>
      <c r="F41" s="292"/>
      <c r="G41" s="292"/>
      <c r="H41" s="292"/>
      <c r="I41" s="292"/>
      <c r="J41" s="292"/>
      <c r="K41" s="292"/>
      <c r="L41" s="292"/>
      <c r="M41" s="292"/>
      <c r="N41" s="292"/>
      <c r="O41" s="292"/>
      <c r="P41" s="292"/>
    </row>
    <row r="42" spans="1:19" ht="15" customHeight="1" x14ac:dyDescent="0.25">
      <c r="B42" s="292"/>
      <c r="C42" s="292"/>
      <c r="D42" s="292"/>
      <c r="E42" s="292"/>
      <c r="F42" s="292"/>
      <c r="G42" s="292"/>
      <c r="H42" s="292"/>
      <c r="I42" s="292"/>
      <c r="J42" s="292"/>
      <c r="K42" s="292"/>
      <c r="L42" s="292"/>
      <c r="M42" s="292"/>
      <c r="N42" s="292"/>
      <c r="O42" s="292"/>
      <c r="P42" s="292"/>
    </row>
    <row r="43" spans="1:19" ht="15" customHeight="1" x14ac:dyDescent="0.25">
      <c r="B43" s="292"/>
      <c r="C43" s="292"/>
      <c r="D43" s="292"/>
      <c r="E43" s="292"/>
      <c r="F43" s="292"/>
      <c r="G43" s="292"/>
      <c r="H43" s="292"/>
      <c r="I43" s="292"/>
      <c r="J43" s="292"/>
      <c r="K43" s="292"/>
      <c r="L43" s="292"/>
      <c r="M43" s="292"/>
      <c r="N43" s="292"/>
      <c r="O43" s="292"/>
      <c r="P43" s="292"/>
    </row>
    <row r="44" spans="1:19" ht="15" customHeight="1" x14ac:dyDescent="0.25">
      <c r="B44" s="292"/>
      <c r="C44" s="292"/>
      <c r="D44" s="292"/>
      <c r="E44" s="292"/>
      <c r="F44" s="292"/>
      <c r="G44" s="292"/>
      <c r="H44" s="292"/>
      <c r="I44" s="292"/>
      <c r="J44" s="292"/>
      <c r="K44" s="292"/>
      <c r="L44" s="292"/>
      <c r="M44" s="292"/>
      <c r="N44" s="292"/>
      <c r="O44" s="292"/>
      <c r="P44" s="292"/>
    </row>
    <row r="45" spans="1:19" ht="15" customHeight="1" x14ac:dyDescent="0.25">
      <c r="B45" s="292"/>
      <c r="C45" s="292"/>
      <c r="D45" s="292"/>
      <c r="E45" s="292"/>
      <c r="F45" s="292"/>
      <c r="G45" s="292"/>
      <c r="H45" s="292"/>
      <c r="I45" s="292"/>
      <c r="J45" s="292"/>
      <c r="K45" s="292"/>
      <c r="L45" s="292"/>
      <c r="M45" s="292"/>
      <c r="N45" s="292"/>
      <c r="O45" s="292"/>
      <c r="P45" s="292"/>
    </row>
    <row r="46" spans="1:19" ht="15" customHeight="1" x14ac:dyDescent="0.25">
      <c r="B46" s="292"/>
      <c r="C46" s="292"/>
      <c r="D46" s="292"/>
      <c r="E46" s="292"/>
      <c r="F46" s="292"/>
      <c r="G46" s="292"/>
      <c r="H46" s="292"/>
      <c r="I46" s="292"/>
      <c r="J46" s="292"/>
      <c r="K46" s="292"/>
      <c r="L46" s="292"/>
      <c r="M46" s="292"/>
      <c r="N46" s="292"/>
      <c r="O46" s="292"/>
      <c r="P46" s="292"/>
    </row>
    <row r="47" spans="1:19" ht="15" customHeight="1" x14ac:dyDescent="0.25">
      <c r="B47" s="292"/>
      <c r="C47" s="292"/>
      <c r="D47" s="292"/>
      <c r="E47" s="292"/>
      <c r="F47" s="292"/>
      <c r="G47" s="292"/>
      <c r="H47" s="292"/>
      <c r="I47" s="292"/>
      <c r="J47" s="292"/>
      <c r="K47" s="292"/>
      <c r="L47" s="292"/>
      <c r="M47" s="292"/>
      <c r="N47" s="292"/>
      <c r="O47" s="292"/>
      <c r="P47" s="292"/>
    </row>
    <row r="48" spans="1:19" ht="15" customHeight="1" x14ac:dyDescent="0.25">
      <c r="B48" s="292"/>
      <c r="C48" s="292"/>
      <c r="D48" s="292"/>
      <c r="E48" s="292"/>
      <c r="F48" s="292"/>
      <c r="G48" s="292"/>
      <c r="H48" s="292"/>
      <c r="I48" s="292"/>
      <c r="J48" s="292"/>
      <c r="K48" s="292"/>
      <c r="L48" s="292"/>
      <c r="M48" s="292"/>
      <c r="N48" s="292"/>
      <c r="O48" s="292"/>
      <c r="P48" s="292"/>
    </row>
    <row r="49" spans="2:16" ht="15" customHeight="1" x14ac:dyDescent="0.25">
      <c r="B49" s="292"/>
      <c r="C49" s="292"/>
      <c r="D49" s="292"/>
      <c r="E49" s="292"/>
      <c r="F49" s="292"/>
      <c r="G49" s="292"/>
      <c r="H49" s="292"/>
      <c r="I49" s="292"/>
      <c r="J49" s="292"/>
      <c r="K49" s="292"/>
      <c r="L49" s="292"/>
      <c r="M49" s="292"/>
      <c r="N49" s="292"/>
      <c r="O49" s="292"/>
      <c r="P49" s="292"/>
    </row>
    <row r="50" spans="2:16" ht="15" customHeight="1" x14ac:dyDescent="0.25">
      <c r="B50" s="292"/>
      <c r="C50" s="292"/>
      <c r="D50" s="292"/>
      <c r="E50" s="292"/>
      <c r="F50" s="292"/>
      <c r="G50" s="292"/>
      <c r="H50" s="292"/>
      <c r="I50" s="292"/>
      <c r="J50" s="292"/>
      <c r="K50" s="292"/>
      <c r="L50" s="292"/>
      <c r="M50" s="292"/>
      <c r="N50" s="292"/>
      <c r="O50" s="292"/>
      <c r="P50" s="292"/>
    </row>
    <row r="51" spans="2:16" ht="15" customHeight="1" x14ac:dyDescent="0.25">
      <c r="B51" s="292"/>
      <c r="C51" s="292"/>
      <c r="D51" s="292"/>
      <c r="E51" s="292"/>
      <c r="F51" s="292"/>
      <c r="G51" s="292"/>
      <c r="H51" s="292"/>
      <c r="I51" s="292"/>
      <c r="J51" s="292"/>
      <c r="K51" s="292"/>
      <c r="L51" s="292"/>
      <c r="M51" s="292"/>
      <c r="N51" s="292"/>
      <c r="O51" s="292"/>
      <c r="P51" s="292"/>
    </row>
    <row r="52" spans="2:16" ht="15" customHeight="1" x14ac:dyDescent="0.25">
      <c r="B52" s="292"/>
      <c r="C52" s="292"/>
      <c r="D52" s="292"/>
      <c r="E52" s="292"/>
      <c r="F52" s="292"/>
      <c r="G52" s="292"/>
      <c r="H52" s="292"/>
      <c r="I52" s="292"/>
      <c r="J52" s="292"/>
      <c r="K52" s="292"/>
      <c r="L52" s="292"/>
      <c r="M52" s="292"/>
      <c r="N52" s="292"/>
      <c r="O52" s="292"/>
      <c r="P52" s="292"/>
    </row>
    <row r="53" spans="2:16" ht="15" customHeight="1" x14ac:dyDescent="0.25">
      <c r="B53" s="292"/>
      <c r="C53" s="292"/>
      <c r="D53" s="292"/>
      <c r="E53" s="292"/>
      <c r="F53" s="292"/>
      <c r="G53" s="292"/>
      <c r="H53" s="292"/>
      <c r="I53" s="292"/>
      <c r="J53" s="292"/>
      <c r="K53" s="292"/>
      <c r="L53" s="292"/>
      <c r="M53" s="292"/>
      <c r="N53" s="292"/>
      <c r="O53" s="292"/>
      <c r="P53" s="292"/>
    </row>
    <row r="54" spans="2:16" ht="15" customHeight="1" x14ac:dyDescent="0.25">
      <c r="B54" s="292"/>
      <c r="C54" s="292"/>
      <c r="D54" s="292"/>
      <c r="E54" s="292"/>
      <c r="F54" s="292"/>
      <c r="G54" s="292"/>
      <c r="H54" s="292"/>
      <c r="I54" s="292"/>
      <c r="J54" s="292"/>
      <c r="K54" s="292"/>
      <c r="L54" s="292"/>
      <c r="M54" s="292"/>
      <c r="N54" s="292"/>
      <c r="O54" s="292"/>
      <c r="P54" s="292"/>
    </row>
    <row r="55" spans="2:16" ht="15" customHeight="1" x14ac:dyDescent="0.25">
      <c r="B55" s="292"/>
      <c r="C55" s="292"/>
      <c r="D55" s="292"/>
      <c r="E55" s="292"/>
      <c r="F55" s="292"/>
      <c r="G55" s="292"/>
      <c r="H55" s="292"/>
      <c r="I55" s="292"/>
      <c r="J55" s="292"/>
      <c r="K55" s="292"/>
      <c r="L55" s="292"/>
      <c r="M55" s="292"/>
      <c r="N55" s="292"/>
      <c r="O55" s="292"/>
      <c r="P55" s="292"/>
    </row>
    <row r="56" spans="2:16" ht="15" customHeight="1" x14ac:dyDescent="0.25">
      <c r="B56" s="292"/>
      <c r="C56" s="292"/>
      <c r="D56" s="292"/>
      <c r="E56" s="292"/>
      <c r="F56" s="292"/>
      <c r="G56" s="292"/>
      <c r="H56" s="292"/>
      <c r="I56" s="292"/>
      <c r="J56" s="292"/>
      <c r="K56" s="292"/>
      <c r="L56" s="292"/>
      <c r="M56" s="292"/>
      <c r="N56" s="292"/>
      <c r="O56" s="292"/>
      <c r="P56" s="292"/>
    </row>
    <row r="57" spans="2:16" ht="15" customHeight="1" x14ac:dyDescent="0.25">
      <c r="B57" s="292"/>
      <c r="C57" s="292"/>
      <c r="D57" s="292"/>
      <c r="E57" s="292"/>
      <c r="F57" s="292"/>
      <c r="G57" s="292"/>
      <c r="H57" s="292"/>
      <c r="I57" s="292"/>
      <c r="J57" s="292"/>
      <c r="K57" s="292"/>
      <c r="L57" s="292"/>
      <c r="M57" s="292"/>
      <c r="N57" s="292"/>
      <c r="O57" s="292"/>
      <c r="P57" s="292"/>
    </row>
    <row r="58" spans="2:16" ht="15" customHeight="1" x14ac:dyDescent="0.25">
      <c r="B58" s="292"/>
      <c r="C58" s="292"/>
      <c r="D58" s="292"/>
      <c r="E58" s="292"/>
      <c r="F58" s="292"/>
      <c r="G58" s="292"/>
      <c r="H58" s="292"/>
      <c r="I58" s="292"/>
      <c r="J58" s="292"/>
      <c r="K58" s="292"/>
      <c r="L58" s="292"/>
      <c r="M58" s="292"/>
      <c r="N58" s="292"/>
      <c r="O58" s="292"/>
      <c r="P58" s="292"/>
    </row>
    <row r="59" spans="2:16" ht="15" customHeight="1" x14ac:dyDescent="0.25">
      <c r="B59" s="292"/>
      <c r="C59" s="292"/>
      <c r="D59" s="292"/>
      <c r="E59" s="292"/>
      <c r="F59" s="292"/>
      <c r="G59" s="292"/>
      <c r="H59" s="292"/>
      <c r="I59" s="292"/>
      <c r="J59" s="292"/>
      <c r="K59" s="292"/>
      <c r="L59" s="292"/>
      <c r="M59" s="292"/>
      <c r="N59" s="292"/>
      <c r="O59" s="292"/>
      <c r="P59" s="292"/>
    </row>
    <row r="60" spans="2:16" ht="15" customHeight="1" x14ac:dyDescent="0.25">
      <c r="B60" s="292"/>
      <c r="C60" s="292"/>
      <c r="D60" s="292"/>
      <c r="E60" s="292"/>
      <c r="F60" s="292"/>
      <c r="G60" s="292"/>
      <c r="H60" s="292"/>
      <c r="I60" s="292"/>
      <c r="J60" s="292"/>
      <c r="K60" s="292"/>
      <c r="L60" s="292"/>
      <c r="M60" s="292"/>
      <c r="N60" s="292"/>
      <c r="O60" s="292"/>
      <c r="P60" s="292"/>
    </row>
    <row r="61" spans="2:16" ht="15" customHeight="1" x14ac:dyDescent="0.25">
      <c r="B61" s="292"/>
      <c r="C61" s="292"/>
      <c r="D61" s="292"/>
      <c r="E61" s="292"/>
      <c r="F61" s="292"/>
      <c r="G61" s="292"/>
      <c r="H61" s="292"/>
      <c r="I61" s="292"/>
      <c r="J61" s="292"/>
      <c r="K61" s="292"/>
      <c r="L61" s="292"/>
      <c r="M61" s="292"/>
      <c r="N61" s="292"/>
      <c r="O61" s="292"/>
      <c r="P61" s="292"/>
    </row>
    <row r="62" spans="2:16" ht="15" customHeight="1" x14ac:dyDescent="0.25">
      <c r="B62" s="292"/>
      <c r="C62" s="292"/>
      <c r="D62" s="292"/>
      <c r="E62" s="292"/>
      <c r="F62" s="292"/>
      <c r="G62" s="292"/>
      <c r="H62" s="292"/>
      <c r="I62" s="292"/>
      <c r="J62" s="292"/>
      <c r="K62" s="292"/>
      <c r="L62" s="292"/>
      <c r="M62" s="292"/>
      <c r="N62" s="292"/>
      <c r="O62" s="292"/>
      <c r="P62" s="292"/>
    </row>
    <row r="63" spans="2:16" ht="15" customHeight="1" x14ac:dyDescent="0.25">
      <c r="B63" s="292"/>
      <c r="C63" s="292"/>
      <c r="D63" s="292"/>
      <c r="E63" s="292"/>
      <c r="F63" s="292"/>
      <c r="G63" s="292"/>
      <c r="H63" s="292"/>
      <c r="I63" s="292"/>
      <c r="J63" s="292"/>
      <c r="K63" s="292"/>
      <c r="L63" s="292"/>
      <c r="M63" s="292"/>
      <c r="N63" s="292"/>
      <c r="O63" s="292"/>
      <c r="P63" s="292"/>
    </row>
    <row r="64" spans="2:16" ht="15" customHeight="1" x14ac:dyDescent="0.25">
      <c r="B64" s="292"/>
      <c r="C64" s="292"/>
      <c r="D64" s="292"/>
      <c r="E64" s="292"/>
      <c r="F64" s="292"/>
      <c r="G64" s="292"/>
      <c r="H64" s="292"/>
      <c r="I64" s="292"/>
      <c r="J64" s="292"/>
      <c r="K64" s="292"/>
      <c r="L64" s="292"/>
      <c r="M64" s="292"/>
      <c r="N64" s="292"/>
      <c r="O64" s="292"/>
      <c r="P64" s="292"/>
    </row>
    <row r="65" spans="2:16" ht="15" customHeight="1" x14ac:dyDescent="0.25">
      <c r="B65" s="292"/>
      <c r="C65" s="292"/>
      <c r="D65" s="292"/>
      <c r="E65" s="292"/>
      <c r="F65" s="292"/>
      <c r="G65" s="292"/>
      <c r="H65" s="292"/>
      <c r="I65" s="292"/>
      <c r="J65" s="292"/>
      <c r="K65" s="292"/>
      <c r="L65" s="292"/>
      <c r="M65" s="292"/>
      <c r="N65" s="292"/>
      <c r="O65" s="292"/>
      <c r="P65" s="292"/>
    </row>
    <row r="66" spans="2:16" ht="15" customHeight="1" x14ac:dyDescent="0.25">
      <c r="B66" s="292"/>
      <c r="C66" s="292"/>
      <c r="D66" s="292"/>
      <c r="E66" s="292"/>
      <c r="F66" s="292"/>
      <c r="G66" s="292"/>
      <c r="H66" s="292"/>
      <c r="I66" s="292"/>
      <c r="J66" s="292"/>
      <c r="K66" s="292"/>
      <c r="L66" s="292"/>
      <c r="M66" s="292"/>
      <c r="N66" s="292"/>
      <c r="O66" s="292"/>
      <c r="P66" s="292"/>
    </row>
    <row r="67" spans="2:16" ht="15" customHeight="1" x14ac:dyDescent="0.25">
      <c r="B67" s="292"/>
      <c r="C67" s="292"/>
      <c r="D67" s="292"/>
      <c r="E67" s="292"/>
      <c r="F67" s="292"/>
      <c r="G67" s="292"/>
      <c r="H67" s="292"/>
      <c r="I67" s="292"/>
      <c r="J67" s="292"/>
      <c r="K67" s="292"/>
      <c r="L67" s="292"/>
      <c r="M67" s="292"/>
      <c r="N67" s="292"/>
      <c r="O67" s="292"/>
      <c r="P67" s="292"/>
    </row>
    <row r="68" spans="2:16" ht="15" customHeight="1" x14ac:dyDescent="0.25">
      <c r="B68" s="292"/>
      <c r="C68" s="292"/>
      <c r="D68" s="292"/>
      <c r="E68" s="292"/>
      <c r="F68" s="292"/>
      <c r="G68" s="292"/>
      <c r="H68" s="292"/>
      <c r="I68" s="292"/>
      <c r="J68" s="292"/>
      <c r="K68" s="292"/>
      <c r="L68" s="292"/>
      <c r="M68" s="292"/>
      <c r="N68" s="292"/>
      <c r="O68" s="292"/>
      <c r="P68" s="292"/>
    </row>
    <row r="69" spans="2:16" ht="15" customHeight="1" x14ac:dyDescent="0.25">
      <c r="B69" s="292"/>
      <c r="C69" s="292"/>
      <c r="D69" s="292"/>
      <c r="E69" s="292"/>
      <c r="F69" s="292"/>
      <c r="G69" s="292"/>
      <c r="H69" s="292"/>
      <c r="I69" s="292"/>
      <c r="J69" s="292"/>
      <c r="K69" s="292"/>
      <c r="L69" s="292"/>
      <c r="M69" s="292"/>
      <c r="N69" s="292"/>
      <c r="O69" s="292"/>
      <c r="P69" s="292"/>
    </row>
    <row r="70" spans="2:16" ht="15" customHeight="1" x14ac:dyDescent="0.25"/>
    <row r="71" spans="2:16" ht="15" customHeight="1" x14ac:dyDescent="0.25">
      <c r="B71" s="292"/>
      <c r="C71" s="292"/>
      <c r="D71" s="292"/>
      <c r="E71" s="292"/>
      <c r="F71" s="292"/>
      <c r="G71" s="292"/>
      <c r="H71" s="292"/>
      <c r="I71" s="292"/>
      <c r="J71" s="292"/>
      <c r="K71" s="292"/>
      <c r="L71" s="292"/>
      <c r="M71" s="292"/>
      <c r="N71" s="292"/>
      <c r="O71" s="292"/>
      <c r="P71" s="292"/>
    </row>
    <row r="72" spans="2:16" ht="15" customHeight="1" x14ac:dyDescent="0.25">
      <c r="B72" s="292"/>
      <c r="C72" s="292"/>
      <c r="D72" s="292"/>
      <c r="E72" s="292"/>
      <c r="F72" s="292"/>
      <c r="G72" s="292"/>
      <c r="H72" s="292"/>
      <c r="I72" s="292"/>
      <c r="J72" s="292"/>
      <c r="K72" s="292"/>
      <c r="L72" s="292"/>
      <c r="M72" s="292"/>
      <c r="N72" s="292"/>
      <c r="O72" s="292"/>
      <c r="P72" s="292"/>
    </row>
    <row r="73" spans="2:16" ht="15" customHeight="1" x14ac:dyDescent="0.25">
      <c r="B73" s="292"/>
      <c r="C73" s="296"/>
    </row>
    <row r="74" spans="2:16" ht="15" customHeight="1" x14ac:dyDescent="0.25"/>
    <row r="75" spans="2:16" ht="15" customHeight="1" x14ac:dyDescent="0.25"/>
    <row r="76" spans="2:16" ht="15" customHeight="1" x14ac:dyDescent="0.25"/>
  </sheetData>
  <mergeCells count="1">
    <mergeCell ref="C4:D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B32"/>
  <sheetViews>
    <sheetView showGridLines="0" zoomScale="80" zoomScaleNormal="80" workbookViewId="0"/>
  </sheetViews>
  <sheetFormatPr defaultColWidth="9.140625" defaultRowHeight="13.5" x14ac:dyDescent="0.25"/>
  <cols>
    <col min="1" max="1" width="16.140625" style="14" customWidth="1"/>
    <col min="2" max="8" width="9.140625" style="14" customWidth="1"/>
    <col min="9" max="16384" width="9.140625" style="14"/>
  </cols>
  <sheetData>
    <row r="2" spans="1:28" ht="15" customHeight="1" x14ac:dyDescent="0.25"/>
    <row r="3" spans="1:28" ht="14.25" thickBot="1" x14ac:dyDescent="0.3">
      <c r="A3" s="1076" t="s">
        <v>992</v>
      </c>
      <c r="B3" s="1076"/>
      <c r="C3" s="1076"/>
      <c r="D3" s="1076"/>
      <c r="E3" s="1076"/>
      <c r="F3" s="1076"/>
      <c r="G3" s="1076"/>
      <c r="H3" s="1076"/>
      <c r="J3" s="1071" t="s">
        <v>1120</v>
      </c>
      <c r="K3" s="1071"/>
      <c r="L3" s="1071"/>
      <c r="M3" s="1071"/>
      <c r="N3" s="1071"/>
      <c r="O3" s="1071"/>
      <c r="P3" s="1071"/>
      <c r="Q3" s="1071"/>
    </row>
    <row r="4" spans="1:28" ht="14.25" thickBot="1" x14ac:dyDescent="0.3">
      <c r="A4" s="547"/>
      <c r="B4" s="548">
        <v>2021</v>
      </c>
      <c r="C4" s="548">
        <v>2022</v>
      </c>
      <c r="D4" s="548">
        <v>2023</v>
      </c>
      <c r="E4" s="548">
        <v>2024</v>
      </c>
      <c r="F4" s="548">
        <v>2025</v>
      </c>
      <c r="G4" s="549">
        <v>2026</v>
      </c>
      <c r="H4" s="561" t="s">
        <v>853</v>
      </c>
      <c r="I4" s="54"/>
    </row>
    <row r="5" spans="1:28" ht="14.25" thickBot="1" x14ac:dyDescent="0.3">
      <c r="A5" s="453" t="s">
        <v>854</v>
      </c>
      <c r="B5" s="544">
        <v>6.0823170900000001</v>
      </c>
      <c r="C5" s="455">
        <v>1393.5772135698614</v>
      </c>
      <c r="D5" s="455">
        <v>1554.8801776815728</v>
      </c>
      <c r="E5" s="455">
        <v>1547.7709259820479</v>
      </c>
      <c r="F5" s="455">
        <v>1131.0466082481566</v>
      </c>
      <c r="G5" s="545">
        <v>595.94131999013382</v>
      </c>
      <c r="H5" s="562">
        <v>6229.2985625617739</v>
      </c>
      <c r="I5" s="54"/>
    </row>
    <row r="6" spans="1:28" ht="14.25" thickBot="1" x14ac:dyDescent="0.3">
      <c r="A6" s="453" t="s">
        <v>855</v>
      </c>
      <c r="B6" s="544">
        <v>2.4269020899999996</v>
      </c>
      <c r="C6" s="544">
        <v>132.6771283524817</v>
      </c>
      <c r="D6" s="455">
        <v>126.4031991979962</v>
      </c>
      <c r="E6" s="455">
        <v>126.33631240710135</v>
      </c>
      <c r="F6" s="455">
        <v>115.48314592640637</v>
      </c>
      <c r="G6" s="545">
        <v>65.384477617143276</v>
      </c>
      <c r="H6" s="562">
        <v>568.71116559112886</v>
      </c>
      <c r="I6" s="54"/>
    </row>
    <row r="7" spans="1:28" ht="14.25" thickBot="1" x14ac:dyDescent="0.3">
      <c r="A7" s="453" t="s">
        <v>278</v>
      </c>
      <c r="B7" s="544">
        <v>3.6554150000000005</v>
      </c>
      <c r="C7" s="544">
        <v>99.231697263270348</v>
      </c>
      <c r="D7" s="455">
        <v>65.575383496274</v>
      </c>
      <c r="E7" s="455">
        <v>69.53092378738036</v>
      </c>
      <c r="F7" s="455">
        <v>54.506242251868706</v>
      </c>
      <c r="G7" s="545">
        <v>40.590199694582914</v>
      </c>
      <c r="H7" s="562">
        <v>333.0898614933763</v>
      </c>
      <c r="I7" s="54"/>
    </row>
    <row r="8" spans="1:28" ht="14.25" thickBot="1" x14ac:dyDescent="0.3">
      <c r="A8" s="453" t="s">
        <v>980</v>
      </c>
      <c r="B8" s="544">
        <v>0</v>
      </c>
      <c r="C8" s="544">
        <v>862.52024915301922</v>
      </c>
      <c r="D8" s="455">
        <v>1024.4429719039099</v>
      </c>
      <c r="E8" s="455">
        <v>1023.6358053810297</v>
      </c>
      <c r="F8" s="455">
        <v>704.61533460046303</v>
      </c>
      <c r="G8" s="545">
        <v>380.87851634871487</v>
      </c>
      <c r="H8" s="562">
        <v>3996.0928773871369</v>
      </c>
      <c r="I8" s="54"/>
    </row>
    <row r="9" spans="1:28" ht="14.25" thickBot="1" x14ac:dyDescent="0.3">
      <c r="A9" s="453" t="s">
        <v>991</v>
      </c>
      <c r="B9" s="454">
        <v>0</v>
      </c>
      <c r="C9" s="544">
        <v>2.206334</v>
      </c>
      <c r="D9" s="455">
        <v>2.7797957085110512</v>
      </c>
      <c r="E9" s="455">
        <v>3.5882452862232257</v>
      </c>
      <c r="F9" s="455">
        <v>4.9255021726701598</v>
      </c>
      <c r="G9" s="545">
        <v>1.961306051650987</v>
      </c>
      <c r="H9" s="562">
        <v>15.461183219055421</v>
      </c>
      <c r="I9" s="54"/>
    </row>
    <row r="10" spans="1:28" ht="14.25" thickBot="1" x14ac:dyDescent="0.3">
      <c r="A10" s="453" t="s">
        <v>981</v>
      </c>
      <c r="B10" s="454">
        <v>0</v>
      </c>
      <c r="C10" s="544">
        <v>9.0267929999999996</v>
      </c>
      <c r="D10" s="455">
        <v>15.919292584154196</v>
      </c>
      <c r="E10" s="455">
        <v>23.398936030411722</v>
      </c>
      <c r="F10" s="455">
        <v>15.919292584154196</v>
      </c>
      <c r="G10" s="545">
        <v>8.4396491378966658</v>
      </c>
      <c r="H10" s="562">
        <v>72.703963336616781</v>
      </c>
      <c r="I10" s="54"/>
    </row>
    <row r="11" spans="1:28" ht="14.25" thickBot="1" x14ac:dyDescent="0.3">
      <c r="A11" s="453" t="s">
        <v>982</v>
      </c>
      <c r="B11" s="454">
        <v>0</v>
      </c>
      <c r="C11" s="544">
        <v>225.38701180109013</v>
      </c>
      <c r="D11" s="544">
        <v>210.69651070253684</v>
      </c>
      <c r="E11" s="544">
        <v>189.08605139603878</v>
      </c>
      <c r="F11" s="544">
        <v>123.4024390187313</v>
      </c>
      <c r="G11" s="545">
        <v>17.346048662094482</v>
      </c>
      <c r="H11" s="563">
        <v>765.91806158049155</v>
      </c>
      <c r="I11" s="54"/>
      <c r="Q11" s="376" t="s">
        <v>8</v>
      </c>
    </row>
    <row r="12" spans="1:28" ht="14.25" thickBot="1" x14ac:dyDescent="0.3">
      <c r="A12" s="550" t="s">
        <v>983</v>
      </c>
      <c r="B12" s="551">
        <v>0</v>
      </c>
      <c r="C12" s="552">
        <v>62.527999999999999</v>
      </c>
      <c r="D12" s="552">
        <v>109.06302408819055</v>
      </c>
      <c r="E12" s="552">
        <v>112.19465169386292</v>
      </c>
      <c r="F12" s="552">
        <v>112.19465169386292</v>
      </c>
      <c r="G12" s="553">
        <v>81.341122478050622</v>
      </c>
      <c r="H12" s="564">
        <v>477.32144995396703</v>
      </c>
      <c r="I12" s="54"/>
    </row>
    <row r="13" spans="1:28" x14ac:dyDescent="0.25">
      <c r="G13" s="617"/>
      <c r="H13" s="760" t="s">
        <v>94</v>
      </c>
      <c r="K13" s="14">
        <v>2010</v>
      </c>
      <c r="L13" s="14">
        <v>2011</v>
      </c>
      <c r="M13" s="14">
        <v>2012</v>
      </c>
      <c r="N13" s="14">
        <v>2013</v>
      </c>
      <c r="O13" s="14">
        <v>2014</v>
      </c>
      <c r="P13" s="14">
        <v>2015</v>
      </c>
      <c r="Q13" s="14">
        <v>2016</v>
      </c>
      <c r="R13" s="14">
        <v>2017</v>
      </c>
      <c r="S13" s="14">
        <v>2018</v>
      </c>
      <c r="T13" s="14">
        <v>2019</v>
      </c>
      <c r="U13" s="14">
        <v>2020</v>
      </c>
      <c r="V13" s="14">
        <v>2021</v>
      </c>
      <c r="W13" s="14">
        <v>2022</v>
      </c>
      <c r="X13" s="14">
        <v>2023</v>
      </c>
      <c r="Y13" s="14">
        <v>2024</v>
      </c>
      <c r="Z13" s="14">
        <v>2025</v>
      </c>
      <c r="AA13" s="14">
        <v>2026</v>
      </c>
    </row>
    <row r="14" spans="1:28" x14ac:dyDescent="0.25">
      <c r="J14" s="14" t="s">
        <v>856</v>
      </c>
      <c r="K14" s="122">
        <v>0</v>
      </c>
      <c r="L14" s="122">
        <v>0</v>
      </c>
      <c r="M14" s="122">
        <v>0</v>
      </c>
      <c r="N14" s="122">
        <v>0</v>
      </c>
      <c r="O14" s="122">
        <v>0</v>
      </c>
      <c r="P14" s="122">
        <v>0</v>
      </c>
      <c r="Q14" s="122">
        <v>0</v>
      </c>
      <c r="R14" s="122">
        <v>0</v>
      </c>
      <c r="S14" s="122">
        <v>0</v>
      </c>
      <c r="T14" s="122">
        <v>0</v>
      </c>
      <c r="U14" s="122">
        <v>0</v>
      </c>
      <c r="V14" s="122">
        <v>0</v>
      </c>
      <c r="W14" s="122">
        <v>1.374710393744931</v>
      </c>
      <c r="X14" s="122">
        <v>1.5948073323897793</v>
      </c>
      <c r="Y14" s="122">
        <v>1.5459601787282184</v>
      </c>
      <c r="Z14" s="122">
        <v>1.0909372376491089</v>
      </c>
      <c r="AA14" s="122">
        <v>0.55017310749575832</v>
      </c>
      <c r="AB14" s="14" t="s">
        <v>856</v>
      </c>
    </row>
    <row r="15" spans="1:28" x14ac:dyDescent="0.25">
      <c r="A15" s="630"/>
      <c r="B15" s="543"/>
      <c r="C15" s="543"/>
      <c r="D15" s="543"/>
      <c r="E15" s="543"/>
      <c r="F15" s="543"/>
      <c r="J15" s="14" t="s">
        <v>857</v>
      </c>
      <c r="K15" s="122">
        <v>1.3858000392400001</v>
      </c>
      <c r="L15" s="122">
        <v>1.2833699292199998</v>
      </c>
      <c r="M15" s="122">
        <v>1.16508914671</v>
      </c>
      <c r="N15" s="122">
        <v>1.1040810760199999</v>
      </c>
      <c r="O15" s="122">
        <v>1.0751658763</v>
      </c>
      <c r="P15" s="122">
        <v>2.81654151096</v>
      </c>
      <c r="Q15" s="122">
        <v>0.36088635676000003</v>
      </c>
      <c r="R15" s="122">
        <v>0.5448147242000001</v>
      </c>
      <c r="S15" s="122">
        <v>1.00806776471</v>
      </c>
      <c r="T15" s="122">
        <v>0.94604048491999992</v>
      </c>
      <c r="U15" s="122">
        <v>0.90013201985000002</v>
      </c>
      <c r="V15" s="122">
        <v>0.80502676714999988</v>
      </c>
      <c r="W15" s="122">
        <v>1.3974821627899516</v>
      </c>
      <c r="X15" s="122">
        <v>2.970522494858852</v>
      </c>
      <c r="Y15" s="122">
        <v>1.1107646694392006</v>
      </c>
      <c r="Z15" s="122">
        <v>0.82591833273215609</v>
      </c>
      <c r="AA15" s="122">
        <v>0.75232982528501091</v>
      </c>
      <c r="AB15" s="14" t="s">
        <v>858</v>
      </c>
    </row>
    <row r="16" spans="1:28" x14ac:dyDescent="0.25">
      <c r="J16" s="14" t="s">
        <v>322</v>
      </c>
      <c r="K16" s="122">
        <v>13.066714960761963</v>
      </c>
      <c r="L16" s="122">
        <v>15.353241070783239</v>
      </c>
      <c r="M16" s="122">
        <v>13.836169853292693</v>
      </c>
      <c r="N16" s="122">
        <v>14.140236923981753</v>
      </c>
      <c r="O16" s="122">
        <v>14.560318123702494</v>
      </c>
      <c r="P16" s="122">
        <v>16.154475489043076</v>
      </c>
      <c r="Q16" s="122">
        <v>16.730410643242166</v>
      </c>
      <c r="R16" s="122">
        <v>17.324545275801199</v>
      </c>
      <c r="S16" s="122">
        <v>17.779274235290849</v>
      </c>
      <c r="T16" s="122">
        <v>19.350379515080864</v>
      </c>
      <c r="U16" s="122">
        <v>17.172807980150154</v>
      </c>
      <c r="V16" s="122">
        <v>17.765607232850012</v>
      </c>
      <c r="W16" s="122">
        <v>20.134573818933749</v>
      </c>
      <c r="X16" s="122">
        <v>22.696958131293606</v>
      </c>
      <c r="Y16" s="122">
        <v>24.82369110660494</v>
      </c>
      <c r="Z16" s="122">
        <v>26.131654266736557</v>
      </c>
      <c r="AA16" s="122">
        <v>26.938035912613991</v>
      </c>
      <c r="AB16" s="14" t="s">
        <v>467</v>
      </c>
    </row>
    <row r="17" spans="1:17" ht="12" customHeight="1" thickBot="1" x14ac:dyDescent="0.3">
      <c r="A17" s="1076" t="s">
        <v>1777</v>
      </c>
      <c r="B17" s="1076"/>
      <c r="C17" s="1076"/>
      <c r="D17" s="1076"/>
      <c r="E17" s="1076"/>
      <c r="F17" s="1076"/>
      <c r="G17" s="1076"/>
      <c r="H17" s="326"/>
    </row>
    <row r="18" spans="1:17" ht="14.25" thickBot="1" x14ac:dyDescent="0.3">
      <c r="A18" s="554"/>
      <c r="B18" s="555">
        <v>2021</v>
      </c>
      <c r="C18" s="555">
        <v>2022</v>
      </c>
      <c r="D18" s="555">
        <v>2023</v>
      </c>
      <c r="E18" s="555">
        <v>2024</v>
      </c>
      <c r="F18" s="555">
        <v>2025</v>
      </c>
      <c r="G18" s="556">
        <v>2026</v>
      </c>
      <c r="H18" s="561" t="s">
        <v>853</v>
      </c>
      <c r="I18" s="54"/>
    </row>
    <row r="19" spans="1:17" ht="14.25" thickBot="1" x14ac:dyDescent="0.3">
      <c r="A19" s="453" t="s">
        <v>856</v>
      </c>
      <c r="B19" s="544">
        <v>6.0823170900000001</v>
      </c>
      <c r="C19" s="455">
        <v>1393.5772135698614</v>
      </c>
      <c r="D19" s="455">
        <v>1554.8801776815728</v>
      </c>
      <c r="E19" s="455">
        <v>1547.7709259820479</v>
      </c>
      <c r="F19" s="455">
        <v>1131.0466082481566</v>
      </c>
      <c r="G19" s="545">
        <v>595.94131999013382</v>
      </c>
      <c r="H19" s="562">
        <v>6229.2985625617739</v>
      </c>
      <c r="I19" s="54"/>
      <c r="J19" s="1071" t="s">
        <v>1121</v>
      </c>
      <c r="K19" s="1071"/>
      <c r="L19" s="1071"/>
      <c r="M19" s="1071"/>
      <c r="N19" s="1071"/>
      <c r="O19" s="1071"/>
      <c r="P19" s="1071"/>
      <c r="Q19" s="1071"/>
    </row>
    <row r="20" spans="1:17" ht="14.25" thickBot="1" x14ac:dyDescent="0.3">
      <c r="A20" s="453" t="s">
        <v>984</v>
      </c>
      <c r="B20" s="544">
        <v>2.4269020899999996</v>
      </c>
      <c r="C20" s="544">
        <v>132.6771283524817</v>
      </c>
      <c r="D20" s="455">
        <v>126.4031991979962</v>
      </c>
      <c r="E20" s="455">
        <v>126.33631240710135</v>
      </c>
      <c r="F20" s="455">
        <v>115.48314592640637</v>
      </c>
      <c r="G20" s="545">
        <v>65.384477617143276</v>
      </c>
      <c r="H20" s="562">
        <v>568.71116559112886</v>
      </c>
      <c r="I20" s="54"/>
    </row>
    <row r="21" spans="1:17" ht="27.75" thickBot="1" x14ac:dyDescent="0.3">
      <c r="A21" s="453" t="s">
        <v>985</v>
      </c>
      <c r="B21" s="544">
        <v>3.6554150000000005</v>
      </c>
      <c r="C21" s="544">
        <v>99.231697263270348</v>
      </c>
      <c r="D21" s="455">
        <v>65.575383496274</v>
      </c>
      <c r="E21" s="455">
        <v>69.53092378738036</v>
      </c>
      <c r="F21" s="455">
        <v>54.506242251868706</v>
      </c>
      <c r="G21" s="545">
        <v>40.590199694582914</v>
      </c>
      <c r="H21" s="562">
        <v>333.0898614933763</v>
      </c>
      <c r="I21" s="54"/>
    </row>
    <row r="22" spans="1:17" ht="14.25" thickBot="1" x14ac:dyDescent="0.3">
      <c r="A22" s="453" t="s">
        <v>986</v>
      </c>
      <c r="B22" s="544">
        <v>0</v>
      </c>
      <c r="C22" s="544">
        <v>862.52024915301922</v>
      </c>
      <c r="D22" s="455">
        <v>1024.4429719039099</v>
      </c>
      <c r="E22" s="455">
        <v>1023.6358053810297</v>
      </c>
      <c r="F22" s="455">
        <v>704.61533460046303</v>
      </c>
      <c r="G22" s="545">
        <v>380.87851634871487</v>
      </c>
      <c r="H22" s="562">
        <v>3996.0928773871369</v>
      </c>
      <c r="I22" s="54"/>
    </row>
    <row r="23" spans="1:17" ht="14.25" thickBot="1" x14ac:dyDescent="0.3">
      <c r="A23" s="453" t="s">
        <v>987</v>
      </c>
      <c r="B23" s="454">
        <v>0</v>
      </c>
      <c r="C23" s="544">
        <v>2.206334</v>
      </c>
      <c r="D23" s="455">
        <v>2.7797957085110512</v>
      </c>
      <c r="E23" s="455">
        <v>3.5882452862232257</v>
      </c>
      <c r="F23" s="455">
        <v>4.9255021726701598</v>
      </c>
      <c r="G23" s="545">
        <v>1.961306051650987</v>
      </c>
      <c r="H23" s="562">
        <v>15.461183219055421</v>
      </c>
      <c r="I23" s="54"/>
    </row>
    <row r="24" spans="1:17" ht="14.25" thickBot="1" x14ac:dyDescent="0.3">
      <c r="A24" s="453" t="s">
        <v>988</v>
      </c>
      <c r="B24" s="454">
        <v>0</v>
      </c>
      <c r="C24" s="544">
        <v>9.0267929999999996</v>
      </c>
      <c r="D24" s="455">
        <v>15.919292584154196</v>
      </c>
      <c r="E24" s="455">
        <v>23.398936030411722</v>
      </c>
      <c r="F24" s="455">
        <v>15.919292584154196</v>
      </c>
      <c r="G24" s="545">
        <v>8.4396491378966658</v>
      </c>
      <c r="H24" s="562">
        <v>72.703963336616781</v>
      </c>
      <c r="I24" s="54"/>
    </row>
    <row r="25" spans="1:17" ht="14.25" thickBot="1" x14ac:dyDescent="0.3">
      <c r="A25" s="557" t="s">
        <v>989</v>
      </c>
      <c r="B25" s="558">
        <v>0</v>
      </c>
      <c r="C25" s="559">
        <v>225.38701180109013</v>
      </c>
      <c r="D25" s="559">
        <v>210.69651070253684</v>
      </c>
      <c r="E25" s="559">
        <v>189.08605139603878</v>
      </c>
      <c r="F25" s="559">
        <v>123.4024390187313</v>
      </c>
      <c r="G25" s="560">
        <v>17.346048662094482</v>
      </c>
      <c r="H25" s="565">
        <v>765.91806158049155</v>
      </c>
      <c r="I25" s="54"/>
    </row>
    <row r="26" spans="1:17" ht="14.25" thickBot="1" x14ac:dyDescent="0.3">
      <c r="A26" s="550" t="s">
        <v>990</v>
      </c>
      <c r="B26" s="551">
        <v>0</v>
      </c>
      <c r="C26" s="552">
        <v>62.527999999999999</v>
      </c>
      <c r="D26" s="552">
        <v>109.06302408819055</v>
      </c>
      <c r="E26" s="552">
        <v>112.19465169386292</v>
      </c>
      <c r="F26" s="552">
        <v>112.19465169386292</v>
      </c>
      <c r="G26" s="553">
        <v>81.341122478050622</v>
      </c>
      <c r="H26" s="564">
        <v>477.32144995396703</v>
      </c>
      <c r="I26" s="54"/>
    </row>
    <row r="27" spans="1:17" x14ac:dyDescent="0.25">
      <c r="H27" s="616" t="s">
        <v>184</v>
      </c>
    </row>
    <row r="29" spans="1:17" x14ac:dyDescent="0.25">
      <c r="Q29" s="376" t="s">
        <v>105</v>
      </c>
    </row>
    <row r="32" spans="1:17" ht="11.65" customHeight="1" x14ac:dyDescent="0.25">
      <c r="G32" s="61"/>
      <c r="H32" s="631"/>
    </row>
  </sheetData>
  <mergeCells count="4">
    <mergeCell ref="J3:Q3"/>
    <mergeCell ref="J19:Q19"/>
    <mergeCell ref="A17:G17"/>
    <mergeCell ref="A3:H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tabColor rgb="FF92D050"/>
  </sheetPr>
  <dimension ref="B1:S35"/>
  <sheetViews>
    <sheetView showGridLines="0" zoomScale="80" zoomScaleNormal="80" workbookViewId="0"/>
  </sheetViews>
  <sheetFormatPr defaultColWidth="9.140625" defaultRowHeight="13.5" x14ac:dyDescent="0.25"/>
  <cols>
    <col min="1" max="1" width="9.140625" style="14"/>
    <col min="2" max="2" width="29.85546875" style="14" customWidth="1"/>
    <col min="3" max="3" width="9.140625" style="14"/>
    <col min="4" max="4" width="9.140625" style="54"/>
    <col min="5" max="5" width="30.42578125" style="14" customWidth="1"/>
    <col min="6" max="8" width="9.140625" style="14"/>
    <col min="9" max="9" width="20.42578125" style="14" bestFit="1" customWidth="1"/>
    <col min="10" max="16384" width="9.140625" style="14"/>
  </cols>
  <sheetData>
    <row r="1" spans="2:19" x14ac:dyDescent="0.25">
      <c r="I1" s="27"/>
      <c r="J1" s="27"/>
      <c r="K1" s="27"/>
      <c r="L1" s="27"/>
      <c r="M1" s="27"/>
      <c r="N1" s="27"/>
      <c r="O1" s="27"/>
    </row>
    <row r="2" spans="2:19" ht="26.25" customHeight="1" x14ac:dyDescent="0.25">
      <c r="B2" s="1077" t="s">
        <v>1123</v>
      </c>
      <c r="C2" s="1077"/>
      <c r="D2" s="613"/>
      <c r="E2" s="1077" t="s">
        <v>1592</v>
      </c>
      <c r="F2" s="1077"/>
      <c r="G2" s="1077"/>
      <c r="H2" s="433"/>
      <c r="I2" s="27"/>
      <c r="J2" s="27"/>
      <c r="K2" s="27"/>
      <c r="L2" s="27"/>
      <c r="M2" s="27"/>
      <c r="N2" s="27"/>
      <c r="O2" s="27"/>
      <c r="P2" s="27"/>
    </row>
    <row r="3" spans="2:19" ht="14.25" thickBot="1" x14ac:dyDescent="0.3">
      <c r="B3" s="101"/>
      <c r="C3" s="6"/>
      <c r="D3" s="102"/>
      <c r="E3" s="101"/>
      <c r="I3" s="36"/>
      <c r="J3" s="37">
        <v>2019</v>
      </c>
      <c r="K3" s="38">
        <v>2020</v>
      </c>
      <c r="L3" s="38">
        <v>2021</v>
      </c>
      <c r="M3" s="38" t="s">
        <v>455</v>
      </c>
      <c r="N3" s="38" t="s">
        <v>477</v>
      </c>
      <c r="O3" s="237" t="s">
        <v>579</v>
      </c>
      <c r="P3" s="237" t="s">
        <v>977</v>
      </c>
    </row>
    <row r="4" spans="2:19" x14ac:dyDescent="0.25">
      <c r="B4" s="20"/>
      <c r="C4" s="21"/>
      <c r="D4" s="445"/>
      <c r="E4" s="20"/>
      <c r="I4" s="27" t="s">
        <v>69</v>
      </c>
      <c r="J4" s="35">
        <v>2.3007325856706915</v>
      </c>
      <c r="K4" s="35">
        <v>-0.56127028762356301</v>
      </c>
      <c r="L4" s="35">
        <v>1.0423395085279297</v>
      </c>
      <c r="M4" s="35">
        <v>5.2529029622964352E-2</v>
      </c>
      <c r="N4" s="35">
        <v>1.3476582343167263</v>
      </c>
      <c r="O4" s="35">
        <v>1.4366648811717919</v>
      </c>
      <c r="P4" s="122">
        <v>1.0573101651244794</v>
      </c>
    </row>
    <row r="5" spans="2:19" x14ac:dyDescent="0.25">
      <c r="I5" s="27" t="s">
        <v>64</v>
      </c>
      <c r="J5" s="35">
        <v>1.4113903576283173</v>
      </c>
      <c r="K5" s="35">
        <v>-2.519658590975514</v>
      </c>
      <c r="L5" s="35">
        <v>0.11138198707515963</v>
      </c>
      <c r="M5" s="35">
        <v>2.9782025731488448</v>
      </c>
      <c r="N5" s="35">
        <v>3.356479818904762</v>
      </c>
      <c r="O5" s="35">
        <v>-0.60600030301447394</v>
      </c>
      <c r="P5" s="122">
        <v>-0.14530660923324804</v>
      </c>
    </row>
    <row r="6" spans="2:19" x14ac:dyDescent="0.25">
      <c r="I6" s="27" t="s">
        <v>70</v>
      </c>
      <c r="J6" s="35">
        <v>7.3759141178883963E-2</v>
      </c>
      <c r="K6" s="35">
        <v>-2.0193281270228449</v>
      </c>
      <c r="L6" s="35">
        <v>2.4666315315700467</v>
      </c>
      <c r="M6" s="35">
        <v>-0.60578941239229223</v>
      </c>
      <c r="N6" s="35">
        <v>-0.15592365379535122</v>
      </c>
      <c r="O6" s="35">
        <v>5.7497731466341538E-2</v>
      </c>
      <c r="P6" s="122">
        <v>-1.7219976132505511E-2</v>
      </c>
    </row>
    <row r="7" spans="2:19" x14ac:dyDescent="0.25">
      <c r="I7" s="27" t="s">
        <v>71</v>
      </c>
      <c r="J7" s="35">
        <v>-1.180512756775586</v>
      </c>
      <c r="K7" s="35">
        <v>0.7415031976947446</v>
      </c>
      <c r="L7" s="35">
        <v>-0.5998812762169754</v>
      </c>
      <c r="M7" s="35">
        <v>-0.31839745034810435</v>
      </c>
      <c r="N7" s="35">
        <v>0.74099656532654268</v>
      </c>
      <c r="O7" s="35">
        <v>0.89099582907244579</v>
      </c>
      <c r="P7" s="122">
        <v>0.89437430583953326</v>
      </c>
    </row>
    <row r="8" spans="2:19" x14ac:dyDescent="0.25">
      <c r="I8" s="27" t="s">
        <v>62</v>
      </c>
      <c r="J8" s="35">
        <v>2.6053693277023227</v>
      </c>
      <c r="K8" s="35">
        <v>-4.3587538079271848</v>
      </c>
      <c r="L8" s="35">
        <v>3.0204717509561663</v>
      </c>
      <c r="M8" s="35">
        <v>2.1065447400314019</v>
      </c>
      <c r="N8" s="35">
        <v>5.2892109647526997</v>
      </c>
      <c r="O8" s="35">
        <v>1.7791581386961131</v>
      </c>
      <c r="P8" s="122">
        <v>1.7891578855982582</v>
      </c>
    </row>
    <row r="9" spans="2:19" x14ac:dyDescent="0.25">
      <c r="I9" s="27"/>
    </row>
    <row r="10" spans="2:19" x14ac:dyDescent="0.25">
      <c r="I10" s="27"/>
      <c r="J10" s="27"/>
      <c r="K10" s="27"/>
      <c r="L10" s="27"/>
      <c r="M10" s="27"/>
      <c r="N10" s="27"/>
      <c r="O10" s="27"/>
      <c r="Q10" s="27"/>
    </row>
    <row r="11" spans="2:19" ht="14.25" thickBot="1" x14ac:dyDescent="0.3">
      <c r="I11" s="37"/>
      <c r="J11" s="37">
        <v>2019</v>
      </c>
      <c r="K11" s="38">
        <v>2020</v>
      </c>
      <c r="L11" s="38">
        <v>2021</v>
      </c>
      <c r="M11" s="38" t="s">
        <v>455</v>
      </c>
      <c r="N11" s="38" t="s">
        <v>477</v>
      </c>
      <c r="O11" s="237" t="s">
        <v>579</v>
      </c>
      <c r="P11" s="237" t="s">
        <v>977</v>
      </c>
      <c r="Q11" s="27"/>
    </row>
    <row r="12" spans="2:19" x14ac:dyDescent="0.25">
      <c r="I12" s="34" t="s">
        <v>72</v>
      </c>
      <c r="J12" s="35">
        <v>2.4381152625182045E-3</v>
      </c>
      <c r="K12" s="35">
        <v>-7.5863225352630681E-2</v>
      </c>
      <c r="L12" s="35">
        <v>-0.13526074687274608</v>
      </c>
      <c r="M12" s="35">
        <v>-8.5289281285034962E-2</v>
      </c>
      <c r="N12" s="35">
        <v>-1.1847940722532474E-15</v>
      </c>
      <c r="O12" s="35">
        <v>0</v>
      </c>
      <c r="P12" s="14">
        <v>0</v>
      </c>
      <c r="Q12" s="27"/>
      <c r="S12" s="122"/>
    </row>
    <row r="13" spans="2:19" x14ac:dyDescent="0.25">
      <c r="I13" s="34" t="s">
        <v>73</v>
      </c>
      <c r="J13" s="35">
        <v>4.2976947000326872E-2</v>
      </c>
      <c r="K13" s="35">
        <v>-0.97186721686248934</v>
      </c>
      <c r="L13" s="35">
        <v>-0.36885126319781958</v>
      </c>
      <c r="M13" s="35">
        <v>5.2652200431727102E-2</v>
      </c>
      <c r="N13" s="35">
        <v>0.4503597011777532</v>
      </c>
      <c r="O13" s="35">
        <v>0.50377740795047621</v>
      </c>
      <c r="P13" s="122">
        <v>0.23091057013207195</v>
      </c>
      <c r="Q13" s="28"/>
      <c r="S13" s="122"/>
    </row>
    <row r="14" spans="2:19" x14ac:dyDescent="0.25">
      <c r="I14" s="34" t="s">
        <v>74</v>
      </c>
      <c r="J14" s="35">
        <v>0.28939188446473046</v>
      </c>
      <c r="K14" s="35">
        <v>-0.93301543029375456</v>
      </c>
      <c r="L14" s="35">
        <v>-8.3949196980501753E-2</v>
      </c>
      <c r="M14" s="35">
        <v>0.34605797204639516</v>
      </c>
      <c r="N14" s="35">
        <v>1.1263733784336225</v>
      </c>
      <c r="O14" s="35">
        <v>0.26255551550313799</v>
      </c>
      <c r="P14" s="122">
        <v>2.2424132755814528E-2</v>
      </c>
      <c r="Q14" s="28"/>
      <c r="S14" s="122"/>
    </row>
    <row r="15" spans="2:19" x14ac:dyDescent="0.25">
      <c r="C15" s="1072" t="s">
        <v>8</v>
      </c>
      <c r="D15" s="1072"/>
      <c r="F15" s="1072" t="s">
        <v>8</v>
      </c>
      <c r="G15" s="1072"/>
      <c r="I15" s="34" t="s">
        <v>75</v>
      </c>
      <c r="J15" s="35">
        <v>0.33476562274009442</v>
      </c>
      <c r="K15" s="35">
        <v>0.150090586007632</v>
      </c>
      <c r="L15" s="35">
        <v>-2.5259788167917203E-2</v>
      </c>
      <c r="M15" s="35">
        <v>0.23430396348119897</v>
      </c>
      <c r="N15" s="35">
        <v>-8.0689669364011049E-2</v>
      </c>
      <c r="O15" s="35">
        <v>-0.22837827258910798</v>
      </c>
      <c r="P15" s="122">
        <v>-0.21360614304595646</v>
      </c>
      <c r="Q15" s="28"/>
      <c r="S15" s="122"/>
    </row>
    <row r="16" spans="2:19" x14ac:dyDescent="0.25">
      <c r="I16" s="34" t="s">
        <v>76</v>
      </c>
      <c r="J16" s="35">
        <v>0.37542842644040875</v>
      </c>
      <c r="K16" s="35">
        <v>-5.549670986712571E-2</v>
      </c>
      <c r="L16" s="35">
        <v>3.1762307894309054E-2</v>
      </c>
      <c r="M16" s="35">
        <v>2.8991479119672783E-2</v>
      </c>
      <c r="N16" s="35">
        <v>0.10534104501231085</v>
      </c>
      <c r="O16" s="35">
        <v>4.5665427988412638E-2</v>
      </c>
      <c r="P16" s="122">
        <v>5.7015297187392837E-3</v>
      </c>
      <c r="Q16" s="28"/>
      <c r="S16" s="122"/>
    </row>
    <row r="17" spans="2:19" x14ac:dyDescent="0.25">
      <c r="I17" s="27" t="s">
        <v>77</v>
      </c>
      <c r="J17" s="35">
        <v>1.0450009959080742</v>
      </c>
      <c r="K17" s="35">
        <v>-1.8861519963683349</v>
      </c>
      <c r="L17" s="35">
        <v>-0.5815586873247014</v>
      </c>
      <c r="M17" s="35">
        <v>0.57671633379394738</v>
      </c>
      <c r="N17" s="35">
        <v>1.6013844552596801</v>
      </c>
      <c r="O17" s="35">
        <v>0.5836200788529089</v>
      </c>
      <c r="P17" s="122">
        <v>4.5430089560682951E-2</v>
      </c>
      <c r="Q17" s="27"/>
      <c r="S17" s="122"/>
    </row>
    <row r="18" spans="2:19" x14ac:dyDescent="0.25">
      <c r="I18" s="27"/>
      <c r="J18" s="27"/>
      <c r="K18" s="27"/>
      <c r="L18" s="27"/>
      <c r="M18" s="27"/>
      <c r="N18" s="27"/>
      <c r="O18" s="27"/>
      <c r="Q18" s="27"/>
    </row>
    <row r="19" spans="2:19" x14ac:dyDescent="0.25">
      <c r="Q19" s="27"/>
    </row>
    <row r="20" spans="2:19" ht="14.25" thickBot="1" x14ac:dyDescent="0.3">
      <c r="I20" s="36"/>
      <c r="J20" s="37">
        <v>2019</v>
      </c>
      <c r="K20" s="38">
        <v>2020</v>
      </c>
      <c r="L20" s="38">
        <v>2021</v>
      </c>
      <c r="M20" s="38" t="s">
        <v>455</v>
      </c>
      <c r="N20" s="38" t="s">
        <v>477</v>
      </c>
      <c r="O20" s="237" t="s">
        <v>579</v>
      </c>
      <c r="P20" s="237" t="s">
        <v>977</v>
      </c>
      <c r="Q20" s="27"/>
    </row>
    <row r="21" spans="2:19" x14ac:dyDescent="0.25">
      <c r="B21" s="1077" t="s">
        <v>1124</v>
      </c>
      <c r="C21" s="1077"/>
      <c r="D21" s="613"/>
      <c r="E21" s="1077" t="s">
        <v>1125</v>
      </c>
      <c r="F21" s="1077"/>
      <c r="G21" s="1077"/>
      <c r="I21" s="27" t="s">
        <v>107</v>
      </c>
      <c r="J21" s="35">
        <f t="shared" ref="J21:O22" si="0">J4</f>
        <v>2.3007325856706915</v>
      </c>
      <c r="K21" s="35">
        <f t="shared" si="0"/>
        <v>-0.56127028762356301</v>
      </c>
      <c r="L21" s="35">
        <f t="shared" si="0"/>
        <v>1.0423395085279297</v>
      </c>
      <c r="M21" s="35">
        <f t="shared" si="0"/>
        <v>5.2529029622964352E-2</v>
      </c>
      <c r="N21" s="35">
        <f t="shared" si="0"/>
        <v>1.3476582343167263</v>
      </c>
      <c r="O21" s="35">
        <f t="shared" si="0"/>
        <v>1.4366648811717919</v>
      </c>
      <c r="P21" s="35">
        <f t="shared" ref="P21" si="1">P4</f>
        <v>1.0573101651244794</v>
      </c>
      <c r="Q21" s="27"/>
    </row>
    <row r="22" spans="2:19" ht="14.25" thickBot="1" x14ac:dyDescent="0.3">
      <c r="B22" s="101"/>
      <c r="C22" s="6"/>
      <c r="D22" s="102"/>
      <c r="E22" s="101"/>
      <c r="I22" s="27" t="s">
        <v>108</v>
      </c>
      <c r="J22" s="35">
        <f t="shared" si="0"/>
        <v>1.4113903576283173</v>
      </c>
      <c r="K22" s="35">
        <f t="shared" si="0"/>
        <v>-2.519658590975514</v>
      </c>
      <c r="L22" s="35">
        <f t="shared" si="0"/>
        <v>0.11138198707515963</v>
      </c>
      <c r="M22" s="35">
        <f t="shared" si="0"/>
        <v>2.9782025731488448</v>
      </c>
      <c r="N22" s="35">
        <f t="shared" si="0"/>
        <v>3.356479818904762</v>
      </c>
      <c r="O22" s="35">
        <f t="shared" si="0"/>
        <v>-0.60600030301447394</v>
      </c>
      <c r="P22" s="35">
        <f t="shared" ref="P22" si="2">P5</f>
        <v>-0.14530660923324804</v>
      </c>
    </row>
    <row r="23" spans="2:19" x14ac:dyDescent="0.25">
      <c r="B23" s="20"/>
      <c r="C23" s="21"/>
      <c r="D23" s="445"/>
      <c r="E23" s="20"/>
      <c r="I23" s="27" t="s">
        <v>109</v>
      </c>
      <c r="J23" s="35">
        <f t="shared" ref="J23:O23" si="3">J6</f>
        <v>7.3759141178883963E-2</v>
      </c>
      <c r="K23" s="35">
        <f t="shared" si="3"/>
        <v>-2.0193281270228449</v>
      </c>
      <c r="L23" s="35">
        <f t="shared" si="3"/>
        <v>2.4666315315700467</v>
      </c>
      <c r="M23" s="35">
        <f t="shared" si="3"/>
        <v>-0.60578941239229223</v>
      </c>
      <c r="N23" s="35">
        <f t="shared" si="3"/>
        <v>-0.15592365379535122</v>
      </c>
      <c r="O23" s="35">
        <f t="shared" si="3"/>
        <v>5.7497731466341538E-2</v>
      </c>
      <c r="P23" s="35">
        <f t="shared" ref="P23" si="4">P6</f>
        <v>-1.7219976132505511E-2</v>
      </c>
    </row>
    <row r="24" spans="2:19" x14ac:dyDescent="0.25">
      <c r="I24" s="27" t="s">
        <v>110</v>
      </c>
      <c r="J24" s="35">
        <f t="shared" ref="J24:O24" si="5">J7</f>
        <v>-1.180512756775586</v>
      </c>
      <c r="K24" s="35">
        <f t="shared" si="5"/>
        <v>0.7415031976947446</v>
      </c>
      <c r="L24" s="35">
        <f t="shared" si="5"/>
        <v>-0.5998812762169754</v>
      </c>
      <c r="M24" s="35">
        <f t="shared" si="5"/>
        <v>-0.31839745034810435</v>
      </c>
      <c r="N24" s="35">
        <f t="shared" si="5"/>
        <v>0.74099656532654268</v>
      </c>
      <c r="O24" s="35">
        <f t="shared" si="5"/>
        <v>0.89099582907244579</v>
      </c>
      <c r="P24" s="35">
        <f t="shared" ref="P24" si="6">P7</f>
        <v>0.89437430583953326</v>
      </c>
    </row>
    <row r="25" spans="2:19" x14ac:dyDescent="0.25">
      <c r="I25" s="27" t="s">
        <v>104</v>
      </c>
      <c r="J25" s="35">
        <f t="shared" ref="J25:O25" si="7">J8</f>
        <v>2.6053693277023227</v>
      </c>
      <c r="K25" s="35">
        <f t="shared" si="7"/>
        <v>-4.3587538079271848</v>
      </c>
      <c r="L25" s="35">
        <f t="shared" si="7"/>
        <v>3.0204717509561663</v>
      </c>
      <c r="M25" s="35">
        <f t="shared" si="7"/>
        <v>2.1065447400314019</v>
      </c>
      <c r="N25" s="35">
        <f t="shared" si="7"/>
        <v>5.2892109647526997</v>
      </c>
      <c r="O25" s="35">
        <f t="shared" si="7"/>
        <v>1.7791581386961131</v>
      </c>
      <c r="P25" s="35">
        <f t="shared" ref="P25" si="8">P8</f>
        <v>1.7891578855982582</v>
      </c>
    </row>
    <row r="26" spans="2:19" x14ac:dyDescent="0.25">
      <c r="I26" s="27"/>
    </row>
    <row r="27" spans="2:19" x14ac:dyDescent="0.25">
      <c r="I27" s="27"/>
    </row>
    <row r="28" spans="2:19" ht="14.25" thickBot="1" x14ac:dyDescent="0.3">
      <c r="I28" s="37"/>
      <c r="J28" s="37">
        <v>2019</v>
      </c>
      <c r="K28" s="38">
        <v>2020</v>
      </c>
      <c r="L28" s="38">
        <v>2021</v>
      </c>
      <c r="M28" s="38" t="s">
        <v>455</v>
      </c>
      <c r="N28" s="38" t="s">
        <v>477</v>
      </c>
      <c r="O28" s="237" t="s">
        <v>579</v>
      </c>
      <c r="P28" s="237" t="s">
        <v>977</v>
      </c>
    </row>
    <row r="29" spans="2:19" x14ac:dyDescent="0.25">
      <c r="I29" s="34" t="s">
        <v>111</v>
      </c>
      <c r="J29" s="35">
        <f t="shared" ref="J29:O29" si="9">J12</f>
        <v>2.4381152625182045E-3</v>
      </c>
      <c r="K29" s="35">
        <f t="shared" si="9"/>
        <v>-7.5863225352630681E-2</v>
      </c>
      <c r="L29" s="35">
        <f t="shared" si="9"/>
        <v>-0.13526074687274608</v>
      </c>
      <c r="M29" s="35">
        <f t="shared" si="9"/>
        <v>-8.5289281285034962E-2</v>
      </c>
      <c r="N29" s="35">
        <f t="shared" si="9"/>
        <v>-1.1847940722532474E-15</v>
      </c>
      <c r="O29" s="35">
        <f t="shared" si="9"/>
        <v>0</v>
      </c>
      <c r="P29" s="35">
        <f t="shared" ref="P29" si="10">P12</f>
        <v>0</v>
      </c>
    </row>
    <row r="30" spans="2:19" x14ac:dyDescent="0.25">
      <c r="I30" s="34" t="s">
        <v>112</v>
      </c>
      <c r="J30" s="35">
        <f t="shared" ref="J30:O34" si="11">J13</f>
        <v>4.2976947000326872E-2</v>
      </c>
      <c r="K30" s="35">
        <f t="shared" si="11"/>
        <v>-0.97186721686248934</v>
      </c>
      <c r="L30" s="35">
        <f t="shared" si="11"/>
        <v>-0.36885126319781958</v>
      </c>
      <c r="M30" s="35">
        <f t="shared" si="11"/>
        <v>5.2652200431727102E-2</v>
      </c>
      <c r="N30" s="35">
        <f t="shared" si="11"/>
        <v>0.4503597011777532</v>
      </c>
      <c r="O30" s="35">
        <f t="shared" si="11"/>
        <v>0.50377740795047621</v>
      </c>
      <c r="P30" s="35">
        <f t="shared" ref="P30" si="12">P13</f>
        <v>0.23091057013207195</v>
      </c>
    </row>
    <row r="31" spans="2:19" x14ac:dyDescent="0.25">
      <c r="I31" s="34" t="s">
        <v>113</v>
      </c>
      <c r="J31" s="35">
        <f t="shared" si="11"/>
        <v>0.28939188446473046</v>
      </c>
      <c r="K31" s="35">
        <f t="shared" si="11"/>
        <v>-0.93301543029375456</v>
      </c>
      <c r="L31" s="35">
        <f t="shared" si="11"/>
        <v>-8.3949196980501753E-2</v>
      </c>
      <c r="M31" s="35">
        <f t="shared" si="11"/>
        <v>0.34605797204639516</v>
      </c>
      <c r="N31" s="35">
        <f t="shared" si="11"/>
        <v>1.1263733784336225</v>
      </c>
      <c r="O31" s="35">
        <f t="shared" si="11"/>
        <v>0.26255551550313799</v>
      </c>
      <c r="P31" s="35">
        <f t="shared" ref="P31" si="13">P14</f>
        <v>2.2424132755814528E-2</v>
      </c>
    </row>
    <row r="32" spans="2:19" x14ac:dyDescent="0.25">
      <c r="I32" s="34" t="s">
        <v>114</v>
      </c>
      <c r="J32" s="35">
        <f t="shared" si="11"/>
        <v>0.33476562274009442</v>
      </c>
      <c r="K32" s="35">
        <f t="shared" si="11"/>
        <v>0.150090586007632</v>
      </c>
      <c r="L32" s="35">
        <f t="shared" si="11"/>
        <v>-2.5259788167917203E-2</v>
      </c>
      <c r="M32" s="35">
        <f t="shared" si="11"/>
        <v>0.23430396348119897</v>
      </c>
      <c r="N32" s="35">
        <f t="shared" si="11"/>
        <v>-8.0689669364011049E-2</v>
      </c>
      <c r="O32" s="35">
        <f t="shared" si="11"/>
        <v>-0.22837827258910798</v>
      </c>
      <c r="P32" s="35">
        <f t="shared" ref="P32" si="14">P15</f>
        <v>-0.21360614304595646</v>
      </c>
    </row>
    <row r="33" spans="3:16" x14ac:dyDescent="0.25">
      <c r="I33" s="34" t="s">
        <v>115</v>
      </c>
      <c r="J33" s="35">
        <f t="shared" si="11"/>
        <v>0.37542842644040875</v>
      </c>
      <c r="K33" s="35">
        <f t="shared" si="11"/>
        <v>-5.549670986712571E-2</v>
      </c>
      <c r="L33" s="35">
        <f t="shared" si="11"/>
        <v>3.1762307894309054E-2</v>
      </c>
      <c r="M33" s="35">
        <f t="shared" si="11"/>
        <v>2.8991479119672783E-2</v>
      </c>
      <c r="N33" s="35">
        <f t="shared" si="11"/>
        <v>0.10534104501231085</v>
      </c>
      <c r="O33" s="35">
        <f t="shared" si="11"/>
        <v>4.5665427988412638E-2</v>
      </c>
      <c r="P33" s="35">
        <f t="shared" ref="P33" si="15">P16</f>
        <v>5.7015297187392837E-3</v>
      </c>
    </row>
    <row r="34" spans="3:16" x14ac:dyDescent="0.25">
      <c r="C34" s="1072" t="s">
        <v>105</v>
      </c>
      <c r="D34" s="1072"/>
      <c r="F34" s="1072" t="s">
        <v>105</v>
      </c>
      <c r="G34" s="1072"/>
      <c r="I34" s="27" t="s">
        <v>116</v>
      </c>
      <c r="J34" s="35">
        <f t="shared" si="11"/>
        <v>1.0450009959080742</v>
      </c>
      <c r="K34" s="35">
        <f t="shared" si="11"/>
        <v>-1.8861519963683349</v>
      </c>
      <c r="L34" s="35">
        <f t="shared" si="11"/>
        <v>-0.5815586873247014</v>
      </c>
      <c r="M34" s="35">
        <f t="shared" si="11"/>
        <v>0.57671633379394738</v>
      </c>
      <c r="N34" s="35">
        <f t="shared" si="11"/>
        <v>1.6013844552596801</v>
      </c>
      <c r="O34" s="35">
        <f t="shared" si="11"/>
        <v>0.5836200788529089</v>
      </c>
      <c r="P34" s="35">
        <f t="shared" ref="P34" si="16">P17</f>
        <v>4.5430089560682951E-2</v>
      </c>
    </row>
    <row r="35" spans="3:16" x14ac:dyDescent="0.25">
      <c r="J35" s="27"/>
      <c r="K35" s="27"/>
      <c r="L35" s="27"/>
      <c r="M35" s="27"/>
      <c r="N35" s="27"/>
      <c r="O35" s="27"/>
    </row>
  </sheetData>
  <mergeCells count="8">
    <mergeCell ref="C34:D34"/>
    <mergeCell ref="F34:G34"/>
    <mergeCell ref="E2:G2"/>
    <mergeCell ref="B2:C2"/>
    <mergeCell ref="B21:C21"/>
    <mergeCell ref="E21:G21"/>
    <mergeCell ref="C15:D15"/>
    <mergeCell ref="F15:G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L23"/>
  <sheetViews>
    <sheetView showGridLines="0" zoomScale="80" zoomScaleNormal="80" workbookViewId="0"/>
  </sheetViews>
  <sheetFormatPr defaultColWidth="9.140625" defaultRowHeight="13.5" x14ac:dyDescent="0.25"/>
  <cols>
    <col min="1" max="1" width="26.42578125" style="14" customWidth="1"/>
    <col min="2" max="2" width="25.5703125" style="14" customWidth="1"/>
    <col min="3" max="4" width="21" style="14" customWidth="1"/>
    <col min="5" max="5" width="9.140625" style="14"/>
    <col min="6" max="6" width="22.85546875" style="14" customWidth="1"/>
    <col min="7" max="16384" width="9.140625" style="14"/>
  </cols>
  <sheetData>
    <row r="3" spans="1:12" ht="15.75" customHeight="1" thickBot="1" x14ac:dyDescent="0.3">
      <c r="A3" s="1071" t="s">
        <v>929</v>
      </c>
      <c r="B3" s="1071"/>
      <c r="C3" s="1071"/>
      <c r="D3" s="1071"/>
      <c r="E3" s="1071"/>
      <c r="F3" s="1071"/>
    </row>
    <row r="4" spans="1:12" ht="15" thickTop="1" thickBot="1" x14ac:dyDescent="0.3">
      <c r="A4" s="1078" t="s">
        <v>859</v>
      </c>
      <c r="B4" s="1078"/>
      <c r="C4" s="1078"/>
      <c r="D4" s="1078"/>
      <c r="E4" s="431"/>
    </row>
    <row r="5" spans="1:12" ht="14.25" thickBot="1" x14ac:dyDescent="0.3">
      <c r="A5" s="457"/>
      <c r="B5" s="458" t="s">
        <v>483</v>
      </c>
      <c r="C5" s="458" t="s">
        <v>485</v>
      </c>
      <c r="D5" s="458" t="s">
        <v>490</v>
      </c>
      <c r="E5" s="431"/>
      <c r="F5" s="431"/>
    </row>
    <row r="6" spans="1:12" ht="14.25" thickTop="1" x14ac:dyDescent="0.25">
      <c r="A6" s="449">
        <v>2021</v>
      </c>
      <c r="B6" s="43">
        <v>0</v>
      </c>
      <c r="C6" s="43">
        <v>0</v>
      </c>
      <c r="D6" s="43">
        <v>0</v>
      </c>
      <c r="E6" s="431"/>
      <c r="F6" s="431"/>
    </row>
    <row r="7" spans="1:12" x14ac:dyDescent="0.25">
      <c r="A7" s="449">
        <v>2022</v>
      </c>
      <c r="B7" s="43">
        <v>1.5327547466321256</v>
      </c>
      <c r="C7" s="43">
        <v>7.3850638494534548</v>
      </c>
      <c r="D7" s="43">
        <v>0.14435688129226243</v>
      </c>
      <c r="E7" s="431"/>
      <c r="F7" s="431"/>
    </row>
    <row r="8" spans="1:12" x14ac:dyDescent="0.25">
      <c r="A8" s="449">
        <v>2023</v>
      </c>
      <c r="B8" s="43">
        <v>1.9422660784202517</v>
      </c>
      <c r="C8" s="43">
        <v>7.6786489400225699</v>
      </c>
      <c r="D8" s="43">
        <v>0.68551447019429279</v>
      </c>
      <c r="E8" s="431"/>
      <c r="F8" s="431"/>
    </row>
    <row r="9" spans="1:12" x14ac:dyDescent="0.25">
      <c r="A9" s="449">
        <v>2024</v>
      </c>
      <c r="B9" s="43">
        <v>2.8341541668075232</v>
      </c>
      <c r="C9" s="43">
        <v>8.4792096544639151</v>
      </c>
      <c r="D9" s="43">
        <v>0.99123444426132412</v>
      </c>
      <c r="E9" s="431"/>
    </row>
    <row r="10" spans="1:12" x14ac:dyDescent="0.25">
      <c r="A10" s="449">
        <v>2025</v>
      </c>
      <c r="B10" s="43">
        <v>2.9090034670302467</v>
      </c>
      <c r="C10" s="43">
        <v>6.5902545445724936</v>
      </c>
      <c r="D10" s="43">
        <v>1.0935492083440357</v>
      </c>
      <c r="E10" s="431"/>
      <c r="F10" s="541"/>
    </row>
    <row r="11" spans="1:12" ht="14.25" thickBot="1" x14ac:dyDescent="0.3">
      <c r="A11" s="459">
        <v>2026</v>
      </c>
      <c r="B11" s="546">
        <v>2.6690920092284243</v>
      </c>
      <c r="C11" s="546">
        <v>3.9463556246556841</v>
      </c>
      <c r="D11" s="546">
        <v>0.82173965023941697</v>
      </c>
      <c r="E11" s="431"/>
      <c r="F11" s="541"/>
    </row>
    <row r="12" spans="1:12" ht="14.25" thickTop="1" x14ac:dyDescent="0.25">
      <c r="A12" s="254"/>
      <c r="B12" s="254"/>
      <c r="C12" s="1079" t="s">
        <v>8</v>
      </c>
      <c r="D12" s="1079"/>
      <c r="E12" s="431"/>
      <c r="F12" s="541"/>
    </row>
    <row r="13" spans="1:12" x14ac:dyDescent="0.25">
      <c r="A13" s="431"/>
      <c r="B13" s="431"/>
      <c r="C13" s="431"/>
      <c r="D13" s="431"/>
      <c r="E13" s="431"/>
      <c r="F13" s="431"/>
    </row>
    <row r="14" spans="1:12" ht="15.75" customHeight="1" thickBot="1" x14ac:dyDescent="0.3">
      <c r="A14" s="1071" t="s">
        <v>1791</v>
      </c>
      <c r="B14" s="1071"/>
      <c r="C14" s="1071"/>
      <c r="D14" s="1071"/>
      <c r="E14" s="1071"/>
      <c r="F14" s="1071"/>
    </row>
    <row r="15" spans="1:12" ht="15" thickTop="1" thickBot="1" x14ac:dyDescent="0.3">
      <c r="A15" s="1078" t="s">
        <v>861</v>
      </c>
      <c r="B15" s="1078"/>
      <c r="C15" s="1078"/>
      <c r="D15" s="1078"/>
      <c r="E15" s="431"/>
    </row>
    <row r="16" spans="1:12" ht="14.25" thickBot="1" x14ac:dyDescent="0.3">
      <c r="A16" s="457"/>
      <c r="B16" s="458" t="s">
        <v>491</v>
      </c>
      <c r="C16" s="458" t="s">
        <v>860</v>
      </c>
      <c r="D16" s="458" t="s">
        <v>497</v>
      </c>
      <c r="E16" s="431"/>
      <c r="F16" s="541"/>
      <c r="G16" s="122"/>
      <c r="H16" s="122"/>
      <c r="I16" s="122"/>
      <c r="J16" s="122"/>
      <c r="K16" s="122"/>
      <c r="L16" s="122"/>
    </row>
    <row r="17" spans="1:12" ht="14.25" thickTop="1" x14ac:dyDescent="0.25">
      <c r="A17" s="449">
        <v>2021</v>
      </c>
      <c r="B17" s="43">
        <v>0</v>
      </c>
      <c r="C17" s="43">
        <v>0</v>
      </c>
      <c r="D17" s="43">
        <v>0</v>
      </c>
      <c r="F17" s="541"/>
      <c r="G17" s="122"/>
      <c r="H17" s="122"/>
      <c r="I17" s="122"/>
      <c r="J17" s="122"/>
      <c r="K17" s="122"/>
      <c r="L17" s="122"/>
    </row>
    <row r="18" spans="1:12" x14ac:dyDescent="0.25">
      <c r="A18" s="449">
        <v>2022</v>
      </c>
      <c r="B18" s="43">
        <v>1.5327547466321256</v>
      </c>
      <c r="C18" s="43">
        <v>7.3850638494534548</v>
      </c>
      <c r="D18" s="43">
        <v>0.14435688129226243</v>
      </c>
      <c r="F18" s="541"/>
      <c r="G18" s="122"/>
      <c r="H18" s="122"/>
      <c r="I18" s="122"/>
      <c r="J18" s="122"/>
      <c r="K18" s="122"/>
      <c r="L18" s="122"/>
    </row>
    <row r="19" spans="1:12" x14ac:dyDescent="0.25">
      <c r="A19" s="449">
        <v>2023</v>
      </c>
      <c r="B19" s="43">
        <v>1.9422660784202517</v>
      </c>
      <c r="C19" s="43">
        <v>7.6786489400225699</v>
      </c>
      <c r="D19" s="43">
        <v>0.68551447019429279</v>
      </c>
    </row>
    <row r="20" spans="1:12" x14ac:dyDescent="0.25">
      <c r="A20" s="449">
        <v>2024</v>
      </c>
      <c r="B20" s="43">
        <v>2.8341541668075232</v>
      </c>
      <c r="C20" s="43">
        <v>8.4792096544639151</v>
      </c>
      <c r="D20" s="43">
        <v>0.99123444426132412</v>
      </c>
    </row>
    <row r="21" spans="1:12" x14ac:dyDescent="0.25">
      <c r="A21" s="449">
        <v>2025</v>
      </c>
      <c r="B21" s="43">
        <v>2.9090034670302467</v>
      </c>
      <c r="C21" s="43">
        <v>6.5902545445724936</v>
      </c>
      <c r="D21" s="43">
        <v>1.0935492083440357</v>
      </c>
    </row>
    <row r="22" spans="1:12" ht="14.25" thickBot="1" x14ac:dyDescent="0.3">
      <c r="A22" s="459">
        <v>2026</v>
      </c>
      <c r="B22" s="546">
        <v>2.6690920092284243</v>
      </c>
      <c r="C22" s="546">
        <v>3.9463556246556841</v>
      </c>
      <c r="D22" s="546">
        <v>0.82173965023941697</v>
      </c>
    </row>
    <row r="23" spans="1:12" ht="14.25" thickTop="1" x14ac:dyDescent="0.25">
      <c r="A23" s="254"/>
      <c r="B23" s="254"/>
      <c r="C23" s="1079" t="s">
        <v>105</v>
      </c>
      <c r="D23" s="1079"/>
    </row>
  </sheetData>
  <mergeCells count="6">
    <mergeCell ref="A14:F14"/>
    <mergeCell ref="A15:D15"/>
    <mergeCell ref="C23:D23"/>
    <mergeCell ref="A3:F3"/>
    <mergeCell ref="A4:D4"/>
    <mergeCell ref="C12:D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63</vt:i4>
      </vt:variant>
      <vt:variant>
        <vt:lpstr>Pomenované rozsahy</vt:lpstr>
      </vt:variant>
      <vt:variant>
        <vt:i4>33</vt:i4>
      </vt:variant>
    </vt:vector>
  </HeadingPairs>
  <TitlesOfParts>
    <vt:vector size="96" baseType="lpstr">
      <vt:lpstr>Obsah_Content</vt:lpstr>
      <vt:lpstr>ESA2010_source</vt:lpstr>
      <vt:lpstr>Zhrnutie </vt:lpstr>
      <vt:lpstr>Graf 1</vt:lpstr>
      <vt:lpstr>Schéma 1</vt:lpstr>
      <vt:lpstr>Tab 1</vt:lpstr>
      <vt:lpstr>Tab 2 + Graf 2</vt:lpstr>
      <vt:lpstr>Graf 3+4</vt:lpstr>
      <vt:lpstr>Tab 3</vt:lpstr>
      <vt:lpstr>Graf 5+6</vt:lpstr>
      <vt:lpstr>Graf 7</vt:lpstr>
      <vt:lpstr>Graf 8</vt:lpstr>
      <vt:lpstr>Graf 9+Tab 4</vt:lpstr>
      <vt:lpstr>Graf 10 + Tab 5</vt:lpstr>
      <vt:lpstr>Tab 6</vt:lpstr>
      <vt:lpstr>Graf 11 + 12</vt:lpstr>
      <vt:lpstr>Tab 7 </vt:lpstr>
      <vt:lpstr>Graf 13</vt:lpstr>
      <vt:lpstr>Graf 14</vt:lpstr>
      <vt:lpstr>Graf 15</vt:lpstr>
      <vt:lpstr>Graf 16</vt:lpstr>
      <vt:lpstr>Graf 17</vt:lpstr>
      <vt:lpstr>Graf 18 + Tab 8</vt:lpstr>
      <vt:lpstr>Tab 9</vt:lpstr>
      <vt:lpstr>Graf 19</vt:lpstr>
      <vt:lpstr>Graf 20 + 21</vt:lpstr>
      <vt:lpstr>Graf 22</vt:lpstr>
      <vt:lpstr>Tab 10</vt:lpstr>
      <vt:lpstr>Tab 11</vt:lpstr>
      <vt:lpstr>Tab 12</vt:lpstr>
      <vt:lpstr>Graf 23</vt:lpstr>
      <vt:lpstr>Graf 24</vt:lpstr>
      <vt:lpstr>Graf 25</vt:lpstr>
      <vt:lpstr>Graf 26</vt:lpstr>
      <vt:lpstr>Tab 13</vt:lpstr>
      <vt:lpstr>Graf 27</vt:lpstr>
      <vt:lpstr>Graf 28+29</vt:lpstr>
      <vt:lpstr>Graf 30+31</vt:lpstr>
      <vt:lpstr>Tab 14</vt:lpstr>
      <vt:lpstr>Graf 32</vt:lpstr>
      <vt:lpstr>Graf 33</vt:lpstr>
      <vt:lpstr>Tab 15</vt:lpstr>
      <vt:lpstr>Graf 34</vt:lpstr>
      <vt:lpstr>Graf 35</vt:lpstr>
      <vt:lpstr>Graf 36</vt:lpstr>
      <vt:lpstr>Graf 37</vt:lpstr>
      <vt:lpstr>Graf 38+39</vt:lpstr>
      <vt:lpstr>Tab 16</vt:lpstr>
      <vt:lpstr>Tab 16x</vt:lpstr>
      <vt:lpstr>Tab 17</vt:lpstr>
      <vt:lpstr>Tab 18</vt:lpstr>
      <vt:lpstr>Tab 36</vt:lpstr>
      <vt:lpstr>Tab 37</vt:lpstr>
      <vt:lpstr>Tab 38</vt:lpstr>
      <vt:lpstr>Tab 39</vt:lpstr>
      <vt:lpstr>Tab 40</vt:lpstr>
      <vt:lpstr>Tab 41+42</vt:lpstr>
      <vt:lpstr>Tab 43+44</vt:lpstr>
      <vt:lpstr>Tab 45</vt:lpstr>
      <vt:lpstr>Tab 46+47+48</vt:lpstr>
      <vt:lpstr>Graf 40</vt:lpstr>
      <vt:lpstr>Graf XX</vt:lpstr>
      <vt:lpstr>Graf xx3</vt:lpstr>
      <vt:lpstr>'Tab 1'!_ftn1</vt:lpstr>
      <vt:lpstr>'Tab 1'!_ftnref1</vt:lpstr>
      <vt:lpstr>'Tab 17'!_Toc101880480</vt:lpstr>
      <vt:lpstr>'Graf 18 + Tab 8'!_Toc101880687</vt:lpstr>
      <vt:lpstr>'Tab 13'!_Toc101880692</vt:lpstr>
      <vt:lpstr>'Tab 14'!_Toc101880693</vt:lpstr>
      <vt:lpstr>'Tab 17'!_Toc101880696</vt:lpstr>
      <vt:lpstr>'Tab 17'!_Toc101880697</vt:lpstr>
      <vt:lpstr>'Tab 46+47+48'!_Toc101880725</vt:lpstr>
      <vt:lpstr>'Tab 46+47+48'!_Toc101880726</vt:lpstr>
      <vt:lpstr>'Tab 46+47+48'!_Toc101880727</vt:lpstr>
      <vt:lpstr>'Graf 32'!_Toc101881956</vt:lpstr>
      <vt:lpstr>'Graf 36'!_Toc21894800</vt:lpstr>
      <vt:lpstr>'Graf 5+6'!_Toc416944014</vt:lpstr>
      <vt:lpstr>'Graf 5+6'!_Toc416944015</vt:lpstr>
      <vt:lpstr>'Graf 10 + Tab 5'!_Toc416944019</vt:lpstr>
      <vt:lpstr>'Graf 10 + Tab 5'!_Toc416944024</vt:lpstr>
      <vt:lpstr>'Graf 10 + Tab 5'!_Toc416944025</vt:lpstr>
      <vt:lpstr>'Graf 37'!_Toc463861271</vt:lpstr>
      <vt:lpstr>'Graf 30+31'!_Toc512001594</vt:lpstr>
      <vt:lpstr>'Tab 16'!_Toc526783495</vt:lpstr>
      <vt:lpstr>'Tab 16x'!_Toc526783495</vt:lpstr>
      <vt:lpstr>'Graf 16'!_Toc53500223</vt:lpstr>
      <vt:lpstr>'Tab 2 + Graf 2'!_Toc71548195</vt:lpstr>
      <vt:lpstr>'Graf 35'!_Toc71548237</vt:lpstr>
      <vt:lpstr>'Graf 34'!_Toc71548238</vt:lpstr>
      <vt:lpstr>'Tab 2 + Graf 2'!_Toc71622442</vt:lpstr>
      <vt:lpstr>'Tab 3'!_Toc71622442</vt:lpstr>
      <vt:lpstr>'Tab 13'!_Toc71622449</vt:lpstr>
      <vt:lpstr>'Tab 12'!_Toc71622452</vt:lpstr>
      <vt:lpstr>'Tab 15'!_Toc71622452</vt:lpstr>
      <vt:lpstr>'Tab 45'!_Toc71622483</vt:lpstr>
      <vt:lpstr>'Tab 17'!_Toc95324196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2023-05-26T12:23:45Z</dcterms:modified>
</cp:coreProperties>
</file>