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backupFile="1"/>
  <xr:revisionPtr revIDLastSave="0" documentId="13_ncr:1_{3292D57A-041C-4AD4-86DE-2B84E5525B45}" xr6:coauthVersionLast="47" xr6:coauthVersionMax="47" xr10:uidLastSave="{00000000-0000-0000-0000-000000000000}"/>
  <bookViews>
    <workbookView xWindow="-28920" yWindow="-120" windowWidth="29040" windowHeight="16440" tabRatio="899" xr2:uid="{00000000-000D-0000-FFFF-FFFF00000000}"/>
  </bookViews>
  <sheets>
    <sheet name="feb2026_vydavky_ESA 2010" sheetId="3" r:id="rId1"/>
    <sheet name="feb2026_vydavky_cash" sheetId="4" r:id="rId2"/>
    <sheet name="RVS_vydavky_ESA2010" sheetId="2" r:id="rId3"/>
    <sheet name="RVS_vydavky_cash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  <c r="D19" i="3"/>
  <c r="C19" i="3"/>
  <c r="AD15" i="3" l="1"/>
  <c r="B13" i="4"/>
  <c r="AC13" i="4" s="1"/>
  <c r="AC16" i="4" l="1"/>
  <c r="AD17" i="4"/>
  <c r="D13" i="4" l="1"/>
  <c r="AG14" i="4" l="1"/>
  <c r="AE23" i="3"/>
  <c r="AE13" i="4" l="1"/>
  <c r="Q6" i="4" l="1"/>
  <c r="Q13" i="4"/>
  <c r="Q19" i="4"/>
  <c r="H13" i="4"/>
  <c r="H19" i="4"/>
  <c r="Q19" i="3"/>
  <c r="Q13" i="3"/>
  <c r="Q6" i="3"/>
  <c r="H13" i="3"/>
  <c r="H19" i="3"/>
  <c r="AD14" i="4"/>
  <c r="G14" i="5"/>
  <c r="H14" i="5"/>
  <c r="I14" i="5"/>
  <c r="G15" i="5"/>
  <c r="H15" i="5"/>
  <c r="I15" i="5"/>
  <c r="G16" i="5"/>
  <c r="H16" i="5"/>
  <c r="I16" i="5"/>
  <c r="G17" i="5"/>
  <c r="H17" i="5"/>
  <c r="I17" i="5"/>
  <c r="G18" i="5"/>
  <c r="H18" i="5"/>
  <c r="I18" i="5"/>
  <c r="G20" i="5"/>
  <c r="H20" i="5"/>
  <c r="I20" i="5"/>
  <c r="G21" i="5"/>
  <c r="H21" i="5"/>
  <c r="I21" i="5"/>
  <c r="G22" i="5"/>
  <c r="H22" i="5"/>
  <c r="I22" i="5"/>
  <c r="G23" i="5"/>
  <c r="H23" i="5"/>
  <c r="I23" i="5"/>
  <c r="G14" i="2"/>
  <c r="H14" i="2"/>
  <c r="I14" i="2"/>
  <c r="G15" i="2"/>
  <c r="H15" i="2"/>
  <c r="I15" i="2"/>
  <c r="G16" i="2"/>
  <c r="H16" i="2"/>
  <c r="I16" i="2"/>
  <c r="G17" i="2"/>
  <c r="H17" i="2"/>
  <c r="I17" i="2"/>
  <c r="G18" i="2"/>
  <c r="H18" i="2"/>
  <c r="I18" i="2"/>
  <c r="G20" i="2"/>
  <c r="H20" i="2"/>
  <c r="I20" i="2"/>
  <c r="G21" i="2"/>
  <c r="H21" i="2"/>
  <c r="I21" i="2"/>
  <c r="G22" i="2"/>
  <c r="H22" i="2"/>
  <c r="I22" i="2"/>
  <c r="G23" i="2"/>
  <c r="H23" i="2"/>
  <c r="I23" i="2"/>
  <c r="G24" i="2"/>
  <c r="H24" i="2"/>
  <c r="I24" i="2"/>
  <c r="AD14" i="3"/>
  <c r="H12" i="3" l="1"/>
  <c r="Q12" i="4"/>
  <c r="Q25" i="4" s="1"/>
  <c r="Q26" i="4" s="1"/>
  <c r="H12" i="4"/>
  <c r="Q12" i="3"/>
  <c r="Q25" i="3" s="1"/>
  <c r="Q26" i="3" s="1"/>
  <c r="M19" i="3"/>
  <c r="N19" i="3"/>
  <c r="O19" i="3"/>
  <c r="P19" i="3"/>
  <c r="L19" i="3"/>
  <c r="AH14" i="4"/>
  <c r="AC23" i="4" l="1"/>
  <c r="AH22" i="4" l="1"/>
  <c r="G19" i="4"/>
  <c r="AH19" i="4" s="1"/>
  <c r="F19" i="4"/>
  <c r="E19" i="4"/>
  <c r="AH18" i="4"/>
  <c r="AH17" i="4"/>
  <c r="F13" i="4"/>
  <c r="C13" i="4"/>
  <c r="AH23" i="4"/>
  <c r="AH16" i="4"/>
  <c r="E13" i="4"/>
  <c r="AH23" i="3"/>
  <c r="AH18" i="3"/>
  <c r="AH16" i="3"/>
  <c r="AH14" i="3"/>
  <c r="AH24" i="4"/>
  <c r="AH15" i="4"/>
  <c r="AH20" i="4"/>
  <c r="AH21" i="4"/>
  <c r="AH15" i="3"/>
  <c r="AH17" i="3"/>
  <c r="AH20" i="3"/>
  <c r="AH21" i="3"/>
  <c r="AH22" i="3"/>
  <c r="AH24" i="3"/>
  <c r="G13" i="4"/>
  <c r="AH13" i="4" s="1"/>
  <c r="C19" i="4"/>
  <c r="D19" i="4"/>
  <c r="D12" i="4" s="1"/>
  <c r="P19" i="4"/>
  <c r="P13" i="4"/>
  <c r="P6" i="4"/>
  <c r="AE12" i="4" l="1"/>
  <c r="H24" i="5"/>
  <c r="G24" i="5"/>
  <c r="I24" i="5"/>
  <c r="H19" i="5"/>
  <c r="G19" i="5"/>
  <c r="I19" i="5"/>
  <c r="I13" i="5"/>
  <c r="G13" i="5"/>
  <c r="H13" i="5"/>
  <c r="C6" i="4"/>
  <c r="C12" i="4"/>
  <c r="AD12" i="4" s="1"/>
  <c r="G12" i="4"/>
  <c r="F12" i="4"/>
  <c r="E12" i="4"/>
  <c r="P12" i="4"/>
  <c r="P25" i="4" s="1"/>
  <c r="P26" i="4" s="1"/>
  <c r="P13" i="3"/>
  <c r="P6" i="3"/>
  <c r="G13" i="3"/>
  <c r="AH13" i="3" s="1"/>
  <c r="G19" i="3"/>
  <c r="AH19" i="3" l="1"/>
  <c r="AF12" i="4"/>
  <c r="I12" i="5"/>
  <c r="AH12" i="4"/>
  <c r="H12" i="5"/>
  <c r="G12" i="5"/>
  <c r="C25" i="4"/>
  <c r="AD25" i="4" s="1"/>
  <c r="G12" i="3"/>
  <c r="AH12" i="3" s="1"/>
  <c r="P12" i="3"/>
  <c r="P25" i="3" s="1"/>
  <c r="P26" i="3" s="1"/>
  <c r="C26" i="4" l="1"/>
  <c r="E13" i="3" l="1"/>
  <c r="H13" i="2" s="1"/>
  <c r="B13" i="3"/>
  <c r="F13" i="3"/>
  <c r="D13" i="3"/>
  <c r="G13" i="2" s="1"/>
  <c r="C13" i="3"/>
  <c r="I13" i="2" l="1"/>
  <c r="AG14" i="3" l="1"/>
  <c r="AG15" i="3"/>
  <c r="AG16" i="3"/>
  <c r="AG17" i="3"/>
  <c r="AG18" i="3"/>
  <c r="AG20" i="3"/>
  <c r="AG21" i="3"/>
  <c r="AG22" i="3"/>
  <c r="AG23" i="3"/>
  <c r="AG24" i="3"/>
  <c r="AG15" i="4"/>
  <c r="AG16" i="4"/>
  <c r="AG17" i="4"/>
  <c r="AG18" i="4"/>
  <c r="AG20" i="4"/>
  <c r="AG21" i="4"/>
  <c r="AG22" i="4"/>
  <c r="AG23" i="4"/>
  <c r="N19" i="4" l="1"/>
  <c r="M19" i="4"/>
  <c r="K19" i="4"/>
  <c r="O19" i="4"/>
  <c r="N13" i="4"/>
  <c r="M13" i="4"/>
  <c r="L13" i="4"/>
  <c r="K13" i="4"/>
  <c r="L19" i="4"/>
  <c r="O13" i="4"/>
  <c r="O6" i="3" l="1"/>
  <c r="K19" i="3" l="1"/>
  <c r="O13" i="3"/>
  <c r="N13" i="3"/>
  <c r="M13" i="3"/>
  <c r="L13" i="3"/>
  <c r="K13" i="3"/>
  <c r="L24" i="4" l="1"/>
  <c r="M24" i="4"/>
  <c r="K24" i="4"/>
  <c r="AG24" i="4" l="1"/>
  <c r="O6" i="4" l="1"/>
  <c r="AG13" i="4"/>
  <c r="AG19" i="4"/>
  <c r="O12" i="3"/>
  <c r="AG13" i="3"/>
  <c r="F19" i="3"/>
  <c r="N6" i="4"/>
  <c r="M6" i="4"/>
  <c r="L6" i="4"/>
  <c r="K6" i="4"/>
  <c r="N6" i="3"/>
  <c r="M6" i="3"/>
  <c r="L6" i="3"/>
  <c r="K6" i="3"/>
  <c r="I19" i="2" l="1"/>
  <c r="AG19" i="3"/>
  <c r="F12" i="3"/>
  <c r="M12" i="3"/>
  <c r="M25" i="3" s="1"/>
  <c r="M26" i="3" s="1"/>
  <c r="K12" i="4"/>
  <c r="K25" i="4" s="1"/>
  <c r="K26" i="4" s="1"/>
  <c r="N12" i="4"/>
  <c r="N25" i="4" s="1"/>
  <c r="N26" i="4" s="1"/>
  <c r="K12" i="3"/>
  <c r="K25" i="3" s="1"/>
  <c r="K26" i="3" s="1"/>
  <c r="O12" i="4"/>
  <c r="O25" i="4" s="1"/>
  <c r="O26" i="4" s="1"/>
  <c r="AG12" i="4"/>
  <c r="L12" i="4"/>
  <c r="L25" i="4" s="1"/>
  <c r="L26" i="4" s="1"/>
  <c r="N12" i="3"/>
  <c r="N25" i="3" s="1"/>
  <c r="N26" i="3" s="1"/>
  <c r="O25" i="3"/>
  <c r="O26" i="3" s="1"/>
  <c r="M12" i="4"/>
  <c r="M25" i="4" s="1"/>
  <c r="M26" i="4" s="1"/>
  <c r="L12" i="3"/>
  <c r="L25" i="3" s="1"/>
  <c r="L26" i="3" s="1"/>
  <c r="AF14" i="4"/>
  <c r="AF15" i="4"/>
  <c r="AF16" i="4"/>
  <c r="AF17" i="4"/>
  <c r="AF18" i="4"/>
  <c r="AF20" i="4"/>
  <c r="AF21" i="4"/>
  <c r="AF22" i="4"/>
  <c r="AF23" i="4"/>
  <c r="AF24" i="4"/>
  <c r="AF14" i="3"/>
  <c r="AF15" i="3"/>
  <c r="AF16" i="3"/>
  <c r="AF17" i="3"/>
  <c r="AF18" i="3"/>
  <c r="AF20" i="3"/>
  <c r="AF21" i="3"/>
  <c r="AF22" i="3"/>
  <c r="AF23" i="3"/>
  <c r="AF24" i="3"/>
  <c r="I12" i="2" l="1"/>
  <c r="AG12" i="3"/>
  <c r="E19" i="3" l="1"/>
  <c r="H19" i="2" l="1"/>
  <c r="AF19" i="4"/>
  <c r="AF13" i="4"/>
  <c r="AF19" i="3"/>
  <c r="AF13" i="3"/>
  <c r="E12" i="3"/>
  <c r="B12" i="3"/>
  <c r="AC12" i="3" s="1"/>
  <c r="B19" i="4"/>
  <c r="AE24" i="4"/>
  <c r="AD24" i="4"/>
  <c r="AC24" i="4"/>
  <c r="AE23" i="4"/>
  <c r="AD23" i="4"/>
  <c r="AE22" i="4"/>
  <c r="AD22" i="4"/>
  <c r="AC22" i="4"/>
  <c r="AE21" i="4"/>
  <c r="AD21" i="4"/>
  <c r="AC21" i="4"/>
  <c r="AE20" i="4"/>
  <c r="AD20" i="4"/>
  <c r="AC20" i="4"/>
  <c r="AE18" i="4"/>
  <c r="AD18" i="4"/>
  <c r="AC18" i="4"/>
  <c r="AE17" i="4"/>
  <c r="AC17" i="4"/>
  <c r="AE16" i="4"/>
  <c r="AD16" i="4"/>
  <c r="AE15" i="4"/>
  <c r="AD15" i="4"/>
  <c r="AC15" i="4"/>
  <c r="AE14" i="4"/>
  <c r="AC14" i="4"/>
  <c r="AD11" i="4"/>
  <c r="AC11" i="4"/>
  <c r="AD10" i="4"/>
  <c r="AC10" i="4"/>
  <c r="AD9" i="4"/>
  <c r="AC9" i="4"/>
  <c r="AD8" i="4"/>
  <c r="AC8" i="4"/>
  <c r="AD7" i="4"/>
  <c r="AC7" i="4"/>
  <c r="AC7" i="3"/>
  <c r="AD7" i="3"/>
  <c r="AC8" i="3"/>
  <c r="AD8" i="3"/>
  <c r="AC9" i="3"/>
  <c r="AD9" i="3"/>
  <c r="AC10" i="3"/>
  <c r="AD10" i="3"/>
  <c r="AC11" i="3"/>
  <c r="AD11" i="3"/>
  <c r="AC14" i="3"/>
  <c r="AE14" i="3"/>
  <c r="AC15" i="3"/>
  <c r="AE15" i="3"/>
  <c r="AC16" i="3"/>
  <c r="AD16" i="3"/>
  <c r="AE16" i="3"/>
  <c r="AC17" i="3"/>
  <c r="AD17" i="3"/>
  <c r="AE17" i="3"/>
  <c r="AC18" i="3"/>
  <c r="AD18" i="3"/>
  <c r="AE18" i="3"/>
  <c r="AC20" i="3"/>
  <c r="AD20" i="3"/>
  <c r="AE20" i="3"/>
  <c r="AC21" i="3"/>
  <c r="AD21" i="3"/>
  <c r="AE21" i="3"/>
  <c r="AC22" i="3"/>
  <c r="AD22" i="3"/>
  <c r="AE22" i="3"/>
  <c r="AC23" i="3"/>
  <c r="AD23" i="3"/>
  <c r="AC24" i="3"/>
  <c r="AD24" i="3"/>
  <c r="AE24" i="3"/>
  <c r="B12" i="4" l="1"/>
  <c r="H12" i="2"/>
  <c r="G19" i="2"/>
  <c r="AF12" i="3"/>
  <c r="AC13" i="3"/>
  <c r="AD19" i="3"/>
  <c r="AE13" i="3"/>
  <c r="AE19" i="4"/>
  <c r="AC19" i="3"/>
  <c r="AD19" i="4"/>
  <c r="AD13" i="4"/>
  <c r="AD13" i="3"/>
  <c r="AE19" i="3"/>
  <c r="AC19" i="4"/>
  <c r="B6" i="4" l="1"/>
  <c r="C6" i="3"/>
  <c r="B6" i="3"/>
  <c r="AC6" i="3" l="1"/>
  <c r="AD6" i="3"/>
  <c r="AC6" i="4"/>
  <c r="AD6" i="4"/>
  <c r="C12" i="3"/>
  <c r="D12" i="3"/>
  <c r="AD12" i="3" l="1"/>
  <c r="AE12" i="3"/>
  <c r="G12" i="2"/>
  <c r="AC12" i="4"/>
  <c r="B25" i="4"/>
  <c r="B25" i="3"/>
  <c r="C25" i="3"/>
  <c r="AC25" i="4" l="1"/>
  <c r="AD25" i="3"/>
  <c r="B26" i="3"/>
  <c r="AC25" i="3"/>
  <c r="C26" i="3"/>
  <c r="AD26" i="3" s="1"/>
  <c r="B26" i="4"/>
  <c r="AD26" i="4" l="1"/>
  <c r="AC26" i="4"/>
  <c r="AC26" i="3"/>
  <c r="G8" i="5" l="1"/>
  <c r="AE8" i="4"/>
  <c r="AF8" i="4" l="1"/>
  <c r="H8" i="5"/>
  <c r="AE7" i="4"/>
  <c r="G7" i="5"/>
  <c r="AH8" i="4"/>
  <c r="AH8" i="3"/>
  <c r="AG8" i="4"/>
  <c r="I8" i="5"/>
  <c r="G8" i="2"/>
  <c r="AE8" i="3"/>
  <c r="H7" i="5" l="1"/>
  <c r="AF7" i="4"/>
  <c r="AE7" i="3"/>
  <c r="G7" i="2"/>
  <c r="I8" i="2"/>
  <c r="AG8" i="3"/>
  <c r="AF8" i="3"/>
  <c r="H8" i="2"/>
  <c r="AH7" i="4" l="1"/>
  <c r="AG7" i="4"/>
  <c r="I7" i="5"/>
  <c r="AF7" i="3"/>
  <c r="H7" i="2"/>
  <c r="I7" i="2" l="1"/>
  <c r="AG7" i="3"/>
  <c r="AH7" i="3"/>
  <c r="G11" i="5" l="1"/>
  <c r="AE11" i="4"/>
  <c r="G11" i="2" l="1"/>
  <c r="AE11" i="3"/>
  <c r="H11" i="5" l="1"/>
  <c r="AF11" i="4"/>
  <c r="AH11" i="3" l="1"/>
  <c r="AH11" i="4"/>
  <c r="I11" i="5"/>
  <c r="AG11" i="4"/>
  <c r="AF11" i="3"/>
  <c r="H11" i="2"/>
  <c r="I11" i="2" l="1"/>
  <c r="AG11" i="3"/>
  <c r="G10" i="5" l="1"/>
  <c r="AE10" i="4"/>
  <c r="G10" i="2" l="1"/>
  <c r="AE10" i="3"/>
  <c r="AF10" i="4" l="1"/>
  <c r="H10" i="5"/>
  <c r="H10" i="2" l="1"/>
  <c r="AF10" i="3"/>
  <c r="I10" i="5" l="1"/>
  <c r="AG10" i="4"/>
  <c r="I10" i="2" l="1"/>
  <c r="AG10" i="3"/>
  <c r="AH10" i="4" l="1"/>
  <c r="AH10" i="3"/>
  <c r="AE9" i="4" l="1"/>
  <c r="G9" i="5"/>
  <c r="D6" i="4"/>
  <c r="H9" i="5" l="1"/>
  <c r="AF9" i="4"/>
  <c r="E6" i="4"/>
  <c r="D25" i="4"/>
  <c r="G6" i="5"/>
  <c r="AE6" i="4"/>
  <c r="AE9" i="3"/>
  <c r="G9" i="2"/>
  <c r="D6" i="3"/>
  <c r="E25" i="4" l="1"/>
  <c r="H6" i="5"/>
  <c r="AF6" i="4"/>
  <c r="I9" i="5"/>
  <c r="AG9" i="4"/>
  <c r="F6" i="4"/>
  <c r="G25" i="5"/>
  <c r="AE25" i="4"/>
  <c r="D26" i="4"/>
  <c r="AE6" i="3"/>
  <c r="D25" i="3"/>
  <c r="G6" i="2"/>
  <c r="H9" i="2"/>
  <c r="AF9" i="3"/>
  <c r="E6" i="3"/>
  <c r="AF6" i="3" l="1"/>
  <c r="E25" i="3"/>
  <c r="H6" i="2"/>
  <c r="AG6" i="4"/>
  <c r="F25" i="4"/>
  <c r="I6" i="5"/>
  <c r="AH9" i="4"/>
  <c r="G6" i="4"/>
  <c r="AG9" i="3"/>
  <c r="I9" i="2"/>
  <c r="F6" i="3"/>
  <c r="G25" i="2"/>
  <c r="D26" i="3"/>
  <c r="AE25" i="3"/>
  <c r="AE26" i="4"/>
  <c r="G26" i="5"/>
  <c r="H25" i="5"/>
  <c r="E26" i="4"/>
  <c r="AF25" i="4"/>
  <c r="AH9" i="3" l="1"/>
  <c r="G6" i="3"/>
  <c r="G26" i="2"/>
  <c r="AE26" i="3"/>
  <c r="I25" i="5"/>
  <c r="AG25" i="4"/>
  <c r="F26" i="4"/>
  <c r="I6" i="2"/>
  <c r="AG6" i="3"/>
  <c r="F25" i="3"/>
  <c r="AF26" i="4"/>
  <c r="H26" i="5"/>
  <c r="H6" i="4"/>
  <c r="AF25" i="3"/>
  <c r="H25" i="2"/>
  <c r="E26" i="3"/>
  <c r="G25" i="4"/>
  <c r="AH6" i="4"/>
  <c r="H25" i="4" l="1"/>
  <c r="AG26" i="4"/>
  <c r="I26" i="5"/>
  <c r="H6" i="3"/>
  <c r="G26" i="4"/>
  <c r="AH26" i="4" s="1"/>
  <c r="AH25" i="4"/>
  <c r="H26" i="2"/>
  <c r="AF26" i="3"/>
  <c r="F26" i="3"/>
  <c r="AG25" i="3"/>
  <c r="I25" i="2"/>
  <c r="AH6" i="3"/>
  <c r="G25" i="3"/>
  <c r="AH25" i="3" l="1"/>
  <c r="G26" i="3"/>
  <c r="AH26" i="3" s="1"/>
  <c r="I26" i="2"/>
  <c r="AG26" i="3"/>
  <c r="H25" i="3"/>
  <c r="H26" i="4"/>
  <c r="H26" i="3" l="1"/>
</calcChain>
</file>

<file path=xl/sharedStrings.xml><?xml version="1.0" encoding="utf-8"?>
<sst xmlns="http://schemas.openxmlformats.org/spreadsheetml/2006/main" count="296" uniqueCount="32">
  <si>
    <t>Ukazovateľ</t>
  </si>
  <si>
    <t>Skutočnosť</t>
  </si>
  <si>
    <t>Prognóza</t>
  </si>
  <si>
    <t>Nemocenské dávky (len SP)</t>
  </si>
  <si>
    <t>Nemocenské</t>
  </si>
  <si>
    <t>Ošetrovné</t>
  </si>
  <si>
    <t>Materské</t>
  </si>
  <si>
    <t>Vyrovnávacia dávka</t>
  </si>
  <si>
    <t>Dávka v nezamestnanosti</t>
  </si>
  <si>
    <t>Vybrané výdavky spolu</t>
  </si>
  <si>
    <t>výdavky SP</t>
  </si>
  <si>
    <t>Tehotenské</t>
  </si>
  <si>
    <t>Dôchodkové dávky zo starobného a invalidného poistenia (len SP)</t>
  </si>
  <si>
    <t xml:space="preserve">   Starobné dôchodky</t>
  </si>
  <si>
    <t xml:space="preserve">   Predčasné starobné dôchodky</t>
  </si>
  <si>
    <t xml:space="preserve">   Základný fond starobného poistenia</t>
  </si>
  <si>
    <t xml:space="preserve">   Vdovské dôchodky</t>
  </si>
  <si>
    <t xml:space="preserve">   Vdovecké dôchodky</t>
  </si>
  <si>
    <t xml:space="preserve">   Sirotské dôchodky</t>
  </si>
  <si>
    <t>Základný fond invalidného poistenia</t>
  </si>
  <si>
    <t xml:space="preserve">   Invalidné dôchodky</t>
  </si>
  <si>
    <t>Prognóza vybraných výdavkov verejnej správy v metodike ESA2010 (v tis. EUR) - zmeny oproti minulej prognóze</t>
  </si>
  <si>
    <t>Prognóza vybraných výdavkov verejnej správy v hotovostnej metodike (v tis. EUR) - zmeny oproti minulej prognóze</t>
  </si>
  <si>
    <t>Prognóza vybraných výdavkov verejnej správy v metodike ESA2010 (v tis. EUR) - september 2025</t>
  </si>
  <si>
    <t>Prognóza vybraných výdavkov verejnej správy v hotovostnej metodike (v tis. EUR) - september 2025</t>
  </si>
  <si>
    <t>Prognóza vybraných výdavkov verejnej správy v metodike ESA2010 (v tis. EUR) - vplyv legislatívy február 2025</t>
  </si>
  <si>
    <t>Prognóza vybraných výdavkov verejnej správy v metodike ESA2010 (v tis. EUR) - február 2026</t>
  </si>
  <si>
    <t>Prognóza vybraných výdavkov verejnej správy RVS na roky 2026 až 2028 v hotovostnej metodike (v tis. EUR)</t>
  </si>
  <si>
    <t>Prognóza vybraných výdavkov verejnej správy - rozdiel prognóza vs. RVS na roky 2026 až 2028 (v tis. EUR)</t>
  </si>
  <si>
    <t>Prognóza vybraných výdavkov verejnej správy v hotovostnej metodike (v tis. EUR) - február 2026</t>
  </si>
  <si>
    <t>Prognóza vybraných výdavkov verejnej správy v hotovostnej metodike (v tis. EUR) - vplyv legislatívy február 2026</t>
  </si>
  <si>
    <t>Prognóza vybraných výdavkov verejnej správy RVS na roky 2026 až 2028 v metodike ESA 2010 (v tis.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</si>
</sst>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00"/>
    <numFmt numFmtId="165" formatCode="_-* #,##0.00\ _S_k_-;\-* #,##0.00\ _S_k_-;_-* &quot;-&quot;??\ _S_k_-;_-@_-"/>
    <numFmt numFmtId="166" formatCode="_-* #,##0.00\ _€_-;\-* #,##0.00\ _€_-;_-* &quot;-&quot;??\ _€_-;_-@_-"/>
    <numFmt numFmtId="167" formatCode="_-* #,##0\ _€_-;\-* #,##0\ _€_-;_-* &quot;-&quot;??\ _€_-;_-@_-"/>
    <numFmt numFmtId="168" formatCode="_-* #,##0.00000000000_-;\-* #,##0.00000000000_-;_-* &quot;-&quot;??_-;_-@_-"/>
    <numFmt numFmtId="169" formatCode="_-* #,##0.000000000000_-;\-* #,##0.000000000000_-;_-* &quot;-&quot;??_-;_-@_-"/>
    <numFmt numFmtId="170" formatCode="_-* #,##0.0000000000_-;\-* #,##0.0000000000_-;_-* &quot;-&quot;??_-;_-@_-"/>
    <numFmt numFmtId="171" formatCode="_-* #,##0_-;\-* #,##0_-;_-* &quot;-&quot;??_-;_-@_-"/>
    <numFmt numFmtId="172" formatCode="_-* #,##0.0_-;\-* #,##0.0_-;_-* &quot;-&quot;??_-;_-@_-"/>
  </numFmts>
  <fonts count="24" x14ac:knownFonts="1">
    <font>
      <sz val="11"/>
      <color theme="1"/>
      <name val="Yu Gothic UI"/>
      <family val="2"/>
      <scheme val="minor"/>
    </font>
    <font>
      <sz val="11"/>
      <color theme="1"/>
      <name val="Yu Gothic UI"/>
      <family val="2"/>
      <charset val="238"/>
      <scheme val="minor"/>
    </font>
    <font>
      <sz val="11"/>
      <color theme="1"/>
      <name val="Yu Gothic U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 Narrow"/>
      <family val="2"/>
    </font>
    <font>
      <sz val="10"/>
      <color indexed="10"/>
      <name val="Arial"/>
      <family val="2"/>
      <charset val="238"/>
    </font>
    <font>
      <sz val="10"/>
      <name val="Arial Narrow"/>
      <family val="2"/>
    </font>
    <font>
      <sz val="9"/>
      <color indexed="10"/>
      <name val="Arial Narrow"/>
      <family val="2"/>
      <charset val="238"/>
    </font>
    <font>
      <sz val="10"/>
      <name val="Arial CE"/>
      <charset val="238"/>
    </font>
    <font>
      <b/>
      <sz val="10"/>
      <name val="Arial Narrow"/>
      <family val="2"/>
    </font>
    <font>
      <b/>
      <sz val="9"/>
      <name val="Arial Narrow"/>
      <family val="2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</font>
    <font>
      <sz val="9"/>
      <color indexed="10"/>
      <name val="Arial"/>
      <family val="2"/>
      <charset val="238"/>
    </font>
    <font>
      <i/>
      <sz val="8"/>
      <name val="Arial"/>
      <family val="2"/>
      <charset val="238"/>
    </font>
    <font>
      <sz val="10"/>
      <name val="Arial Narrow"/>
      <family val="2"/>
      <charset val="238"/>
    </font>
    <font>
      <sz val="11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Yu Gothic UI"/>
      <family val="2"/>
      <scheme val="minor"/>
    </font>
    <font>
      <sz val="9"/>
      <color theme="0" tint="-0.499984740745262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42">
    <xf numFmtId="0" fontId="0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2" fillId="0" borderId="0"/>
    <xf numFmtId="0" fontId="17" fillId="0" borderId="0"/>
    <xf numFmtId="165" fontId="17" fillId="0" borderId="0" applyFont="0" applyFill="0" applyBorder="0" applyAlignment="0" applyProtection="0"/>
    <xf numFmtId="0" fontId="2" fillId="0" borderId="0"/>
    <xf numFmtId="0" fontId="3" fillId="0" borderId="0"/>
    <xf numFmtId="0" fontId="8" fillId="0" borderId="0"/>
    <xf numFmtId="0" fontId="8" fillId="0" borderId="0"/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17" fillId="0" borderId="0"/>
    <xf numFmtId="165" fontId="17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0" fontId="17" fillId="0" borderId="0"/>
    <xf numFmtId="0" fontId="3" fillId="0" borderId="0"/>
    <xf numFmtId="43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0" fontId="1" fillId="0" borderId="0"/>
    <xf numFmtId="43" fontId="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0" fontId="1" fillId="0" borderId="0"/>
    <xf numFmtId="165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8" fillId="0" borderId="0"/>
    <xf numFmtId="166" fontId="3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43" fontId="8" fillId="0" borderId="0" applyFont="0" applyFill="0" applyBorder="0" applyAlignment="0" applyProtection="0"/>
  </cellStyleXfs>
  <cellXfs count="150">
    <xf numFmtId="0" fontId="0" fillId="0" borderId="0" xfId="0"/>
    <xf numFmtId="0" fontId="9" fillId="2" borderId="14" xfId="1" applyFont="1" applyFill="1" applyBorder="1" applyAlignment="1">
      <alignment horizontal="left" vertical="center"/>
    </xf>
    <xf numFmtId="3" fontId="10" fillId="2" borderId="15" xfId="1" applyNumberFormat="1" applyFont="1" applyFill="1" applyBorder="1" applyAlignment="1">
      <alignment vertical="center"/>
    </xf>
    <xf numFmtId="3" fontId="10" fillId="2" borderId="16" xfId="1" applyNumberFormat="1" applyFont="1" applyFill="1" applyBorder="1" applyAlignment="1">
      <alignment vertical="center"/>
    </xf>
    <xf numFmtId="0" fontId="5" fillId="3" borderId="0" xfId="2" applyFont="1" applyFill="1"/>
    <xf numFmtId="3" fontId="5" fillId="3" borderId="0" xfId="2" applyNumberFormat="1" applyFont="1" applyFill="1"/>
    <xf numFmtId="164" fontId="5" fillId="3" borderId="0" xfId="2" applyNumberFormat="1" applyFont="1" applyFill="1"/>
    <xf numFmtId="164" fontId="14" fillId="3" borderId="0" xfId="2" applyNumberFormat="1" applyFont="1" applyFill="1"/>
    <xf numFmtId="0" fontId="6" fillId="3" borderId="0" xfId="1" applyFont="1" applyFill="1" applyAlignment="1">
      <alignment horizontal="left" vertical="center"/>
    </xf>
    <xf numFmtId="3" fontId="7" fillId="3" borderId="0" xfId="1" applyNumberFormat="1" applyFont="1" applyFill="1"/>
    <xf numFmtId="0" fontId="9" fillId="3" borderId="1" xfId="3" applyFont="1" applyFill="1" applyBorder="1" applyAlignment="1">
      <alignment horizontal="center" vertical="center"/>
    </xf>
    <xf numFmtId="0" fontId="9" fillId="3" borderId="6" xfId="3" applyFont="1" applyFill="1" applyBorder="1" applyAlignment="1">
      <alignment horizontal="center" vertical="center"/>
    </xf>
    <xf numFmtId="0" fontId="9" fillId="3" borderId="7" xfId="1" applyFont="1" applyFill="1" applyBorder="1" applyAlignment="1">
      <alignment vertical="center"/>
    </xf>
    <xf numFmtId="0" fontId="6" fillId="3" borderId="8" xfId="1" applyFont="1" applyFill="1" applyBorder="1" applyAlignment="1">
      <alignment horizontal="left" vertical="center" indent="1"/>
    </xf>
    <xf numFmtId="0" fontId="6" fillId="3" borderId="6" xfId="1" applyFont="1" applyFill="1" applyBorder="1" applyAlignment="1">
      <alignment horizontal="left" vertical="center" indent="2"/>
    </xf>
    <xf numFmtId="3" fontId="13" fillId="3" borderId="17" xfId="1" applyNumberFormat="1" applyFont="1" applyFill="1" applyBorder="1" applyAlignment="1">
      <alignment vertical="center"/>
    </xf>
    <xf numFmtId="3" fontId="13" fillId="3" borderId="18" xfId="1" applyNumberFormat="1" applyFont="1" applyFill="1" applyBorder="1" applyAlignment="1">
      <alignment vertical="center"/>
    </xf>
    <xf numFmtId="0" fontId="11" fillId="3" borderId="8" xfId="1" applyFont="1" applyFill="1" applyBorder="1" applyAlignment="1">
      <alignment horizontal="left" vertical="center"/>
    </xf>
    <xf numFmtId="0" fontId="9" fillId="3" borderId="4" xfId="3" applyFont="1" applyFill="1" applyBorder="1" applyAlignment="1">
      <alignment horizontal="center" vertical="center"/>
    </xf>
    <xf numFmtId="3" fontId="13" fillId="3" borderId="6" xfId="1" applyNumberFormat="1" applyFont="1" applyFill="1" applyBorder="1" applyAlignment="1">
      <alignment vertical="center"/>
    </xf>
    <xf numFmtId="0" fontId="4" fillId="3" borderId="0" xfId="1" applyFont="1" applyFill="1" applyAlignment="1">
      <alignment vertical="center"/>
    </xf>
    <xf numFmtId="0" fontId="15" fillId="3" borderId="0" xfId="2" applyFont="1" applyFill="1" applyAlignment="1">
      <alignment horizontal="left" vertical="top"/>
    </xf>
    <xf numFmtId="3" fontId="14" fillId="3" borderId="0" xfId="2" applyNumberFormat="1" applyFont="1" applyFill="1"/>
    <xf numFmtId="0" fontId="10" fillId="3" borderId="19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10" fillId="3" borderId="24" xfId="3" applyFont="1" applyFill="1" applyBorder="1" applyAlignment="1">
      <alignment horizontal="center" vertical="center"/>
    </xf>
    <xf numFmtId="3" fontId="10" fillId="2" borderId="25" xfId="1" applyNumberFormat="1" applyFont="1" applyFill="1" applyBorder="1" applyAlignment="1">
      <alignment vertical="center"/>
    </xf>
    <xf numFmtId="0" fontId="16" fillId="3" borderId="8" xfId="1" applyFont="1" applyFill="1" applyBorder="1" applyAlignment="1">
      <alignment horizontal="left" vertical="center"/>
    </xf>
    <xf numFmtId="0" fontId="16" fillId="3" borderId="8" xfId="1" applyFont="1" applyFill="1" applyBorder="1" applyAlignment="1">
      <alignment horizontal="left" vertical="center" indent="1"/>
    </xf>
    <xf numFmtId="3" fontId="13" fillId="3" borderId="27" xfId="1" applyNumberFormat="1" applyFont="1" applyFill="1" applyBorder="1" applyAlignment="1">
      <alignment vertical="center"/>
    </xf>
    <xf numFmtId="0" fontId="4" fillId="3" borderId="0" xfId="1" applyFont="1" applyFill="1" applyAlignment="1">
      <alignment horizontal="left" vertical="center"/>
    </xf>
    <xf numFmtId="0" fontId="10" fillId="3" borderId="16" xfId="3" applyFont="1" applyFill="1" applyBorder="1" applyAlignment="1">
      <alignment horizontal="center" vertical="center"/>
    </xf>
    <xf numFmtId="0" fontId="10" fillId="3" borderId="25" xfId="3" applyFont="1" applyFill="1" applyBorder="1" applyAlignment="1">
      <alignment horizontal="center" vertical="center"/>
    </xf>
    <xf numFmtId="43" fontId="14" fillId="3" borderId="0" xfId="23" applyFont="1" applyFill="1"/>
    <xf numFmtId="43" fontId="5" fillId="3" borderId="0" xfId="23" applyFont="1" applyFill="1"/>
    <xf numFmtId="166" fontId="5" fillId="3" borderId="0" xfId="2" applyNumberFormat="1" applyFont="1" applyFill="1"/>
    <xf numFmtId="167" fontId="5" fillId="3" borderId="0" xfId="2" applyNumberFormat="1" applyFont="1" applyFill="1"/>
    <xf numFmtId="0" fontId="10" fillId="3" borderId="30" xfId="3" applyFont="1" applyFill="1" applyBorder="1" applyAlignment="1">
      <alignment horizontal="center" vertical="center"/>
    </xf>
    <xf numFmtId="3" fontId="10" fillId="2" borderId="30" xfId="1" applyNumberFormat="1" applyFont="1" applyFill="1" applyBorder="1" applyAlignment="1">
      <alignment vertical="center"/>
    </xf>
    <xf numFmtId="3" fontId="13" fillId="3" borderId="34" xfId="1" applyNumberFormat="1" applyFont="1" applyFill="1" applyBorder="1" applyAlignment="1">
      <alignment vertical="center"/>
    </xf>
    <xf numFmtId="0" fontId="9" fillId="3" borderId="34" xfId="3" applyFont="1" applyFill="1" applyBorder="1" applyAlignment="1">
      <alignment horizontal="center" vertical="center"/>
    </xf>
    <xf numFmtId="3" fontId="10" fillId="2" borderId="37" xfId="1" applyNumberFormat="1" applyFont="1" applyFill="1" applyBorder="1" applyAlignment="1">
      <alignment vertical="center"/>
    </xf>
    <xf numFmtId="3" fontId="13" fillId="3" borderId="30" xfId="1" applyNumberFormat="1" applyFont="1" applyFill="1" applyBorder="1" applyAlignment="1">
      <alignment vertical="center"/>
    </xf>
    <xf numFmtId="0" fontId="10" fillId="3" borderId="0" xfId="3" applyFont="1" applyFill="1" applyAlignment="1">
      <alignment horizontal="center" vertical="center"/>
    </xf>
    <xf numFmtId="3" fontId="10" fillId="3" borderId="0" xfId="1" applyNumberFormat="1" applyFont="1" applyFill="1" applyAlignment="1">
      <alignment vertical="center"/>
    </xf>
    <xf numFmtId="3" fontId="13" fillId="3" borderId="0" xfId="4" applyNumberFormat="1" applyFont="1" applyFill="1" applyAlignment="1">
      <alignment vertical="center"/>
    </xf>
    <xf numFmtId="3" fontId="13" fillId="3" borderId="0" xfId="1" applyNumberFormat="1" applyFont="1" applyFill="1" applyAlignment="1">
      <alignment vertical="center"/>
    </xf>
    <xf numFmtId="3" fontId="12" fillId="3" borderId="0" xfId="1" applyNumberFormat="1" applyFont="1" applyFill="1" applyAlignment="1">
      <alignment horizontal="center" vertical="center"/>
    </xf>
    <xf numFmtId="0" fontId="9" fillId="3" borderId="38" xfId="1" applyFont="1" applyFill="1" applyBorder="1" applyAlignment="1">
      <alignment vertical="center"/>
    </xf>
    <xf numFmtId="0" fontId="11" fillId="3" borderId="33" xfId="1" applyFont="1" applyFill="1" applyBorder="1" applyAlignment="1">
      <alignment horizontal="left" vertical="center"/>
    </xf>
    <xf numFmtId="0" fontId="6" fillId="3" borderId="33" xfId="1" applyFont="1" applyFill="1" applyBorder="1" applyAlignment="1">
      <alignment horizontal="left" vertical="center" indent="1"/>
    </xf>
    <xf numFmtId="0" fontId="16" fillId="3" borderId="33" xfId="1" applyFont="1" applyFill="1" applyBorder="1" applyAlignment="1">
      <alignment horizontal="left" vertical="center"/>
    </xf>
    <xf numFmtId="0" fontId="16" fillId="3" borderId="33" xfId="1" applyFont="1" applyFill="1" applyBorder="1" applyAlignment="1">
      <alignment horizontal="left" vertical="center" indent="1"/>
    </xf>
    <xf numFmtId="0" fontId="9" fillId="2" borderId="30" xfId="1" applyFont="1" applyFill="1" applyBorder="1" applyAlignment="1">
      <alignment horizontal="left" vertical="center"/>
    </xf>
    <xf numFmtId="0" fontId="6" fillId="3" borderId="34" xfId="1" applyFont="1" applyFill="1" applyBorder="1" applyAlignment="1">
      <alignment horizontal="left" vertical="center" indent="2"/>
    </xf>
    <xf numFmtId="164" fontId="20" fillId="3" borderId="0" xfId="2" applyNumberFormat="1" applyFont="1" applyFill="1"/>
    <xf numFmtId="0" fontId="6" fillId="3" borderId="0" xfId="1" applyFont="1" applyFill="1" applyAlignment="1">
      <alignment horizontal="left" vertical="center" indent="2"/>
    </xf>
    <xf numFmtId="3" fontId="20" fillId="3" borderId="0" xfId="2" applyNumberFormat="1" applyFont="1" applyFill="1"/>
    <xf numFmtId="3" fontId="21" fillId="3" borderId="0" xfId="2" applyNumberFormat="1" applyFont="1" applyFill="1"/>
    <xf numFmtId="0" fontId="16" fillId="3" borderId="0" xfId="1" applyFont="1" applyFill="1" applyAlignment="1">
      <alignment horizontal="left" vertical="center" indent="1"/>
    </xf>
    <xf numFmtId="0" fontId="22" fillId="3" borderId="0" xfId="2" applyFont="1" applyFill="1"/>
    <xf numFmtId="164" fontId="23" fillId="3" borderId="0" xfId="2" applyNumberFormat="1" applyFont="1" applyFill="1"/>
    <xf numFmtId="0" fontId="23" fillId="3" borderId="0" xfId="2" applyFont="1" applyFill="1"/>
    <xf numFmtId="1" fontId="5" fillId="3" borderId="0" xfId="2" applyNumberFormat="1" applyFont="1" applyFill="1"/>
    <xf numFmtId="0" fontId="14" fillId="3" borderId="0" xfId="2" applyFont="1" applyFill="1"/>
    <xf numFmtId="168" fontId="14" fillId="3" borderId="0" xfId="23" applyNumberFormat="1" applyFont="1" applyFill="1"/>
    <xf numFmtId="0" fontId="10" fillId="3" borderId="37" xfId="3" applyFont="1" applyFill="1" applyBorder="1" applyAlignment="1">
      <alignment horizontal="center" vertical="center"/>
    </xf>
    <xf numFmtId="3" fontId="13" fillId="3" borderId="41" xfId="1" applyNumberFormat="1" applyFont="1" applyFill="1" applyBorder="1" applyAlignment="1">
      <alignment vertical="center"/>
    </xf>
    <xf numFmtId="169" fontId="14" fillId="3" borderId="0" xfId="23" applyNumberFormat="1" applyFont="1" applyFill="1"/>
    <xf numFmtId="169" fontId="5" fillId="3" borderId="0" xfId="23" applyNumberFormat="1" applyFont="1" applyFill="1"/>
    <xf numFmtId="170" fontId="14" fillId="3" borderId="0" xfId="23" applyNumberFormat="1" applyFont="1" applyFill="1"/>
    <xf numFmtId="43" fontId="14" fillId="3" borderId="0" xfId="2" applyNumberFormat="1" applyFont="1" applyFill="1"/>
    <xf numFmtId="171" fontId="5" fillId="3" borderId="0" xfId="23" applyNumberFormat="1" applyFont="1" applyFill="1"/>
    <xf numFmtId="171" fontId="5" fillId="3" borderId="0" xfId="2" applyNumberFormat="1" applyFont="1" applyFill="1"/>
    <xf numFmtId="172" fontId="14" fillId="3" borderId="0" xfId="23" applyNumberFormat="1" applyFont="1" applyFill="1"/>
    <xf numFmtId="4" fontId="14" fillId="3" borderId="0" xfId="2" applyNumberFormat="1" applyFont="1" applyFill="1"/>
    <xf numFmtId="3" fontId="13" fillId="0" borderId="36" xfId="4" applyNumberFormat="1" applyFont="1" applyFill="1" applyBorder="1" applyAlignment="1">
      <alignment vertical="center"/>
    </xf>
    <xf numFmtId="3" fontId="13" fillId="0" borderId="13" xfId="4" applyNumberFormat="1" applyFont="1" applyFill="1" applyBorder="1" applyAlignment="1">
      <alignment vertical="center"/>
    </xf>
    <xf numFmtId="3" fontId="13" fillId="0" borderId="10" xfId="4" applyNumberFormat="1" applyFont="1" applyFill="1" applyBorder="1" applyAlignment="1">
      <alignment vertical="center"/>
    </xf>
    <xf numFmtId="3" fontId="13" fillId="0" borderId="9" xfId="4" applyNumberFormat="1" applyFont="1" applyFill="1" applyBorder="1" applyAlignment="1">
      <alignment vertical="center"/>
    </xf>
    <xf numFmtId="3" fontId="13" fillId="0" borderId="43" xfId="4" applyNumberFormat="1" applyFont="1" applyFill="1" applyBorder="1" applyAlignment="1">
      <alignment vertical="center"/>
    </xf>
    <xf numFmtId="3" fontId="10" fillId="2" borderId="15" xfId="1" applyNumberFormat="1" applyFont="1" applyFill="1" applyBorder="1" applyAlignment="1">
      <alignment horizontal="right" vertical="center"/>
    </xf>
    <xf numFmtId="3" fontId="10" fillId="2" borderId="25" xfId="1" applyNumberFormat="1" applyFont="1" applyFill="1" applyBorder="1" applyAlignment="1">
      <alignment horizontal="right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3" fillId="3" borderId="6" xfId="1" applyNumberFormat="1" applyFont="1" applyFill="1" applyBorder="1" applyAlignment="1">
      <alignment horizontal="right" vertical="center"/>
    </xf>
    <xf numFmtId="3" fontId="13" fillId="3" borderId="18" xfId="1" applyNumberFormat="1" applyFont="1" applyFill="1" applyBorder="1" applyAlignment="1">
      <alignment horizontal="right" vertical="center"/>
    </xf>
    <xf numFmtId="3" fontId="13" fillId="3" borderId="17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vertical="center"/>
    </xf>
    <xf numFmtId="3" fontId="10" fillId="0" borderId="21" xfId="1" applyNumberFormat="1" applyFont="1" applyFill="1" applyBorder="1" applyAlignment="1">
      <alignment vertical="center"/>
    </xf>
    <xf numFmtId="3" fontId="10" fillId="0" borderId="22" xfId="1" applyNumberFormat="1" applyFont="1" applyFill="1" applyBorder="1" applyAlignment="1">
      <alignment vertical="center"/>
    </xf>
    <xf numFmtId="3" fontId="12" fillId="0" borderId="9" xfId="1" applyNumberFormat="1" applyFont="1" applyFill="1" applyBorder="1" applyAlignment="1">
      <alignment horizontal="right" vertical="center"/>
    </xf>
    <xf numFmtId="3" fontId="12" fillId="0" borderId="13" xfId="1" applyNumberFormat="1" applyFont="1" applyFill="1" applyBorder="1" applyAlignment="1">
      <alignment horizontal="right" vertical="center"/>
    </xf>
    <xf numFmtId="3" fontId="12" fillId="0" borderId="10" xfId="1" applyNumberFormat="1" applyFont="1" applyFill="1" applyBorder="1" applyAlignment="1">
      <alignment horizontal="right" vertical="center"/>
    </xf>
    <xf numFmtId="3" fontId="13" fillId="0" borderId="9" xfId="4" applyNumberFormat="1" applyFont="1" applyFill="1" applyBorder="1" applyAlignment="1">
      <alignment horizontal="right" vertical="center"/>
    </xf>
    <xf numFmtId="3" fontId="13" fillId="0" borderId="11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right" vertical="center"/>
    </xf>
    <xf numFmtId="3" fontId="13" fillId="0" borderId="13" xfId="4" applyNumberFormat="1" applyFont="1" applyFill="1" applyBorder="1" applyAlignment="1">
      <alignment horizontal="right" vertical="center"/>
    </xf>
    <xf numFmtId="3" fontId="12" fillId="0" borderId="24" xfId="1" applyNumberFormat="1" applyFont="1" applyFill="1" applyBorder="1" applyAlignment="1">
      <alignment horizontal="right" vertical="center"/>
    </xf>
    <xf numFmtId="3" fontId="12" fillId="0" borderId="19" xfId="1" applyNumberFormat="1" applyFont="1" applyFill="1" applyBorder="1" applyAlignment="1">
      <alignment horizontal="right" vertical="center"/>
    </xf>
    <xf numFmtId="3" fontId="12" fillId="0" borderId="12" xfId="1" applyNumberFormat="1" applyFont="1" applyFill="1" applyBorder="1" applyAlignment="1">
      <alignment horizontal="right" vertical="center"/>
    </xf>
    <xf numFmtId="3" fontId="10" fillId="0" borderId="20" xfId="1" applyNumberFormat="1" applyFont="1" applyFill="1" applyBorder="1" applyAlignment="1">
      <alignment horizontal="right" vertical="center"/>
    </xf>
    <xf numFmtId="3" fontId="10" fillId="0" borderId="21" xfId="1" applyNumberFormat="1" applyFont="1" applyFill="1" applyBorder="1" applyAlignment="1">
      <alignment horizontal="right" vertical="center"/>
    </xf>
    <xf numFmtId="3" fontId="10" fillId="0" borderId="22" xfId="1" applyNumberFormat="1" applyFont="1" applyFill="1" applyBorder="1" applyAlignment="1">
      <alignment horizontal="right" vertical="center"/>
    </xf>
    <xf numFmtId="3" fontId="12" fillId="0" borderId="26" xfId="1" applyNumberFormat="1" applyFont="1" applyFill="1" applyBorder="1" applyAlignment="1">
      <alignment horizontal="right" vertical="center"/>
    </xf>
    <xf numFmtId="3" fontId="12" fillId="0" borderId="23" xfId="1" applyNumberFormat="1" applyFont="1" applyFill="1" applyBorder="1" applyAlignment="1">
      <alignment horizontal="right" vertical="center"/>
    </xf>
    <xf numFmtId="3" fontId="10" fillId="0" borderId="32" xfId="1" applyNumberFormat="1" applyFont="1" applyFill="1" applyBorder="1" applyAlignment="1">
      <alignment vertical="center"/>
    </xf>
    <xf numFmtId="3" fontId="10" fillId="0" borderId="50" xfId="1" applyNumberFormat="1" applyFont="1" applyFill="1" applyBorder="1" applyAlignment="1">
      <alignment vertical="center"/>
    </xf>
    <xf numFmtId="3" fontId="10" fillId="0" borderId="48" xfId="1" applyNumberFormat="1" applyFont="1" applyFill="1" applyBorder="1" applyAlignment="1">
      <alignment vertical="center"/>
    </xf>
    <xf numFmtId="3" fontId="10" fillId="0" borderId="49" xfId="1" applyNumberFormat="1" applyFont="1" applyFill="1" applyBorder="1" applyAlignment="1">
      <alignment vertical="center"/>
    </xf>
    <xf numFmtId="3" fontId="12" fillId="0" borderId="33" xfId="1" applyNumberFormat="1" applyFont="1" applyFill="1" applyBorder="1" applyAlignment="1">
      <alignment horizontal="right" vertical="center"/>
    </xf>
    <xf numFmtId="3" fontId="12" fillId="0" borderId="36" xfId="1" applyNumberFormat="1" applyFont="1" applyFill="1" applyBorder="1" applyAlignment="1">
      <alignment horizontal="right" vertical="center"/>
    </xf>
    <xf numFmtId="3" fontId="13" fillId="0" borderId="33" xfId="4" applyNumberFormat="1" applyFont="1" applyFill="1" applyBorder="1" applyAlignment="1">
      <alignment vertical="center"/>
    </xf>
    <xf numFmtId="3" fontId="10" fillId="0" borderId="38" xfId="1" applyNumberFormat="1" applyFont="1" applyFill="1" applyBorder="1" applyAlignment="1">
      <alignment vertical="center"/>
    </xf>
    <xf numFmtId="3" fontId="10" fillId="0" borderId="39" xfId="1" applyNumberFormat="1" applyFont="1" applyFill="1" applyBorder="1" applyAlignment="1">
      <alignment vertical="center"/>
    </xf>
    <xf numFmtId="3" fontId="10" fillId="0" borderId="28" xfId="1" applyNumberFormat="1" applyFont="1" applyFill="1" applyBorder="1" applyAlignment="1">
      <alignment vertical="center"/>
    </xf>
    <xf numFmtId="3" fontId="10" fillId="0" borderId="29" xfId="1" applyNumberFormat="1" applyFont="1" applyFill="1" applyBorder="1" applyAlignment="1">
      <alignment vertical="center"/>
    </xf>
    <xf numFmtId="3" fontId="12" fillId="0" borderId="40" xfId="1" applyNumberFormat="1" applyFont="1" applyFill="1" applyBorder="1" applyAlignment="1">
      <alignment horizontal="right" vertical="center"/>
    </xf>
    <xf numFmtId="3" fontId="12" fillId="0" borderId="44" xfId="1" applyNumberFormat="1" applyFont="1" applyFill="1" applyBorder="1" applyAlignment="1">
      <alignment horizontal="right" vertical="center"/>
    </xf>
    <xf numFmtId="3" fontId="12" fillId="0" borderId="45" xfId="1" applyNumberFormat="1" applyFont="1" applyFill="1" applyBorder="1" applyAlignment="1">
      <alignment horizontal="right" vertical="center"/>
    </xf>
    <xf numFmtId="3" fontId="12" fillId="0" borderId="46" xfId="1" applyNumberFormat="1" applyFont="1" applyFill="1" applyBorder="1" applyAlignment="1">
      <alignment horizontal="right" vertical="center"/>
    </xf>
    <xf numFmtId="3" fontId="10" fillId="0" borderId="42" xfId="1" applyNumberFormat="1" applyFont="1" applyFill="1" applyBorder="1" applyAlignment="1">
      <alignment vertical="center"/>
    </xf>
    <xf numFmtId="3" fontId="10" fillId="0" borderId="47" xfId="1" applyNumberFormat="1" applyFont="1" applyFill="1" applyBorder="1" applyAlignment="1">
      <alignment vertical="center"/>
    </xf>
    <xf numFmtId="3" fontId="13" fillId="3" borderId="51" xfId="1" applyNumberFormat="1" applyFont="1" applyFill="1" applyBorder="1" applyAlignment="1">
      <alignment vertical="center"/>
    </xf>
    <xf numFmtId="3" fontId="13" fillId="0" borderId="8" xfId="4" applyNumberFormat="1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horizontal="right" vertical="center"/>
    </xf>
    <xf numFmtId="3" fontId="12" fillId="0" borderId="43" xfId="1" applyNumberFormat="1" applyFont="1" applyFill="1" applyBorder="1" applyAlignment="1">
      <alignment horizontal="right" vertical="center"/>
    </xf>
    <xf numFmtId="41" fontId="12" fillId="0" borderId="10" xfId="1" applyNumberFormat="1" applyFont="1" applyFill="1" applyBorder="1" applyAlignment="1">
      <alignment horizontal="right" vertical="center"/>
    </xf>
    <xf numFmtId="41" fontId="13" fillId="0" borderId="10" xfId="4" applyNumberFormat="1" applyFont="1" applyFill="1" applyBorder="1" applyAlignment="1">
      <alignment vertical="center"/>
    </xf>
    <xf numFmtId="41" fontId="10" fillId="2" borderId="16" xfId="1" applyNumberFormat="1" applyFont="1" applyFill="1" applyBorder="1" applyAlignment="1">
      <alignment vertical="center"/>
    </xf>
    <xf numFmtId="41" fontId="13" fillId="3" borderId="17" xfId="1" applyNumberFormat="1" applyFont="1" applyFill="1" applyBorder="1" applyAlignment="1">
      <alignment vertical="center"/>
    </xf>
    <xf numFmtId="0" fontId="10" fillId="3" borderId="35" xfId="3" applyFont="1" applyFill="1" applyBorder="1" applyAlignment="1">
      <alignment horizontal="center" vertical="center"/>
    </xf>
    <xf numFmtId="3" fontId="10" fillId="0" borderId="52" xfId="1" applyNumberFormat="1" applyFont="1" applyFill="1" applyBorder="1" applyAlignment="1">
      <alignment vertical="center"/>
    </xf>
    <xf numFmtId="3" fontId="10" fillId="2" borderId="35" xfId="1" applyNumberFormat="1" applyFont="1" applyFill="1" applyBorder="1" applyAlignment="1">
      <alignment vertical="center"/>
    </xf>
    <xf numFmtId="3" fontId="13" fillId="3" borderId="53" xfId="1" applyNumberFormat="1" applyFont="1" applyFill="1" applyBorder="1" applyAlignment="1">
      <alignment vertical="center"/>
    </xf>
    <xf numFmtId="0" fontId="10" fillId="3" borderId="15" xfId="3" applyFont="1" applyFill="1" applyBorder="1" applyAlignment="1">
      <alignment horizontal="center" vertical="center"/>
    </xf>
    <xf numFmtId="3" fontId="10" fillId="0" borderId="54" xfId="1" applyNumberFormat="1" applyFont="1" applyFill="1" applyBorder="1" applyAlignment="1">
      <alignment vertical="center"/>
    </xf>
    <xf numFmtId="3" fontId="12" fillId="0" borderId="55" xfId="1" applyNumberFormat="1" applyFont="1" applyFill="1" applyBorder="1" applyAlignment="1">
      <alignment horizontal="right" vertical="center"/>
    </xf>
    <xf numFmtId="3" fontId="13" fillId="0" borderId="43" xfId="4" applyNumberFormat="1" applyFont="1" applyFill="1" applyBorder="1" applyAlignment="1">
      <alignment horizontal="right" vertical="center"/>
    </xf>
    <xf numFmtId="3" fontId="13" fillId="3" borderId="15" xfId="1" applyNumberFormat="1" applyFont="1" applyFill="1" applyBorder="1" applyAlignment="1">
      <alignment vertical="center"/>
    </xf>
    <xf numFmtId="3" fontId="10" fillId="0" borderId="56" xfId="1" applyNumberFormat="1" applyFont="1" applyFill="1" applyBorder="1" applyAlignment="1">
      <alignment vertical="center"/>
    </xf>
    <xf numFmtId="0" fontId="10" fillId="3" borderId="14" xfId="3" applyFont="1" applyFill="1" applyBorder="1" applyAlignment="1">
      <alignment horizontal="center" vertical="center"/>
    </xf>
    <xf numFmtId="0" fontId="10" fillId="3" borderId="35" xfId="3" applyFont="1" applyFill="1" applyBorder="1" applyAlignment="1">
      <alignment horizontal="center" vertical="center"/>
    </xf>
    <xf numFmtId="0" fontId="10" fillId="3" borderId="31" xfId="3" applyFont="1" applyFill="1" applyBorder="1" applyAlignment="1">
      <alignment horizontal="center" vertical="center"/>
    </xf>
    <xf numFmtId="0" fontId="4" fillId="3" borderId="0" xfId="1" applyFont="1" applyFill="1" applyAlignment="1">
      <alignment horizontal="left" vertical="center"/>
    </xf>
    <xf numFmtId="0" fontId="10" fillId="0" borderId="14" xfId="3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</cellXfs>
  <cellStyles count="42">
    <cellStyle name="Čiarka" xfId="23" builtinId="3"/>
    <cellStyle name="Čiarka 2" xfId="7" xr:uid="{00000000-0005-0000-0000-000001000000}"/>
    <cellStyle name="Čiarka 2 2" xfId="30" xr:uid="{00000000-0005-0000-0000-000002000000}"/>
    <cellStyle name="Čiarka 2 3" xfId="37" xr:uid="{00000000-0005-0000-0000-000003000000}"/>
    <cellStyle name="Čiarka 3" xfId="13" xr:uid="{00000000-0005-0000-0000-000004000000}"/>
    <cellStyle name="Čiarka 3 2" xfId="34" xr:uid="{00000000-0005-0000-0000-000005000000}"/>
    <cellStyle name="Čiarka 3 3" xfId="33" xr:uid="{00000000-0005-0000-0000-000006000000}"/>
    <cellStyle name="Čiarka 3 4" xfId="28" xr:uid="{00000000-0005-0000-0000-000007000000}"/>
    <cellStyle name="Čiarka 4" xfId="16" xr:uid="{00000000-0005-0000-0000-000008000000}"/>
    <cellStyle name="Čiarka 5" xfId="20" xr:uid="{00000000-0005-0000-0000-000009000000}"/>
    <cellStyle name="Čiarka 5 2" xfId="41" xr:uid="{00000000-0005-0000-0000-00000A000000}"/>
    <cellStyle name="Čiarka 6" xfId="29" xr:uid="{00000000-0005-0000-0000-00000B000000}"/>
    <cellStyle name="Normálna" xfId="0" builtinId="0"/>
    <cellStyle name="Normálna 10" xfId="5" xr:uid="{00000000-0005-0000-0000-00000D000000}"/>
    <cellStyle name="Normálna 10 2" xfId="26" xr:uid="{00000000-0005-0000-0000-00000E000000}"/>
    <cellStyle name="Normálna 11" xfId="25" xr:uid="{00000000-0005-0000-0000-00000F000000}"/>
    <cellStyle name="Normálna 12" xfId="24" xr:uid="{00000000-0005-0000-0000-000010000000}"/>
    <cellStyle name="Normálna 2" xfId="6" xr:uid="{00000000-0005-0000-0000-000011000000}"/>
    <cellStyle name="Normálna 2 2" xfId="9" xr:uid="{00000000-0005-0000-0000-000012000000}"/>
    <cellStyle name="Normálna 2 2 2" xfId="12" xr:uid="{00000000-0005-0000-0000-000013000000}"/>
    <cellStyle name="Normálna 2 3" xfId="31" xr:uid="{00000000-0005-0000-0000-000014000000}"/>
    <cellStyle name="Normálna 3" xfId="8" xr:uid="{00000000-0005-0000-0000-000015000000}"/>
    <cellStyle name="Normálna 3 15" xfId="11" xr:uid="{00000000-0005-0000-0000-000016000000}"/>
    <cellStyle name="Normálna 3 2" xfId="14" xr:uid="{00000000-0005-0000-0000-000017000000}"/>
    <cellStyle name="Normálna 3 3" xfId="32" xr:uid="{00000000-0005-0000-0000-000018000000}"/>
    <cellStyle name="Normálna 3 4" xfId="36" xr:uid="{00000000-0005-0000-0000-000019000000}"/>
    <cellStyle name="Normálna 3 5" xfId="27" xr:uid="{00000000-0005-0000-0000-00001A000000}"/>
    <cellStyle name="Normálna 4" xfId="10" xr:uid="{00000000-0005-0000-0000-00001B000000}"/>
    <cellStyle name="Normálna 4 2" xfId="39" xr:uid="{00000000-0005-0000-0000-00001C000000}"/>
    <cellStyle name="Normálna 4 3" xfId="35" xr:uid="{00000000-0005-0000-0000-00001D000000}"/>
    <cellStyle name="Normálna 5" xfId="15" xr:uid="{00000000-0005-0000-0000-00001E000000}"/>
    <cellStyle name="Normálna 6" xfId="17" xr:uid="{00000000-0005-0000-0000-00001F000000}"/>
    <cellStyle name="Normálna 7" xfId="19" xr:uid="{00000000-0005-0000-0000-000020000000}"/>
    <cellStyle name="Normálna 8" xfId="21" xr:uid="{00000000-0005-0000-0000-000021000000}"/>
    <cellStyle name="Normálna 8 2" xfId="40" xr:uid="{00000000-0005-0000-0000-000022000000}"/>
    <cellStyle name="Normálna 9" xfId="22" xr:uid="{00000000-0005-0000-0000-000023000000}"/>
    <cellStyle name="Normálne 2" xfId="2" xr:uid="{00000000-0005-0000-0000-000024000000}"/>
    <cellStyle name="Normálne 2 2" xfId="38" xr:uid="{00000000-0005-0000-0000-000025000000}"/>
    <cellStyle name="normálne_dane pre rozpocet 2006-2008_JUN2005_final" xfId="1" xr:uid="{00000000-0005-0000-0000-000026000000}"/>
    <cellStyle name="normálne_dane pre rozpocet 2006-2008_JUN2005_final 2" xfId="4" xr:uid="{00000000-0005-0000-0000-000027000000}"/>
    <cellStyle name="normálne_IFP_DANE_20081103" xfId="3" xr:uid="{00000000-0005-0000-0000-000028000000}"/>
    <cellStyle name="normální_15.6.07 východ.+rozpočet 08-10" xfId="18" xr:uid="{00000000-0005-0000-0000-000029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IFP theme">
  <a:themeElements>
    <a:clrScheme name="IFP motív">
      <a:dk1>
        <a:srgbClr val="131D2B"/>
      </a:dk1>
      <a:lt1>
        <a:srgbClr val="FFFFFF"/>
      </a:lt1>
      <a:dk2>
        <a:srgbClr val="FFFFFF"/>
      </a:dk2>
      <a:lt2>
        <a:srgbClr val="FFFFFF"/>
      </a:lt2>
      <a:accent1>
        <a:srgbClr val="2EAAE1"/>
      </a:accent1>
      <a:accent2>
        <a:srgbClr val="131D2B"/>
      </a:accent2>
      <a:accent3>
        <a:srgbClr val="1AA380"/>
      </a:accent3>
      <a:accent4>
        <a:srgbClr val="F2CA6D"/>
      </a:accent4>
      <a:accent5>
        <a:srgbClr val="E85477"/>
      </a:accent5>
      <a:accent6>
        <a:srgbClr val="686767"/>
      </a:accent6>
      <a:hlink>
        <a:srgbClr val="6535F2"/>
      </a:hlink>
      <a:folHlink>
        <a:srgbClr val="7D5207"/>
      </a:folHlink>
    </a:clrScheme>
    <a:fontScheme name="Vlastné 1">
      <a:majorFont>
        <a:latin typeface="Yu Gothic UI"/>
        <a:ea typeface=""/>
        <a:cs typeface=""/>
      </a:majorFont>
      <a:minorFont>
        <a:latin typeface="Yu Gothic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0"/>
  <sheetViews>
    <sheetView tabSelected="1" zoomScale="90" zoomScaleNormal="90" workbookViewId="0"/>
  </sheetViews>
  <sheetFormatPr defaultColWidth="9.08203125" defaultRowHeight="12.5" x14ac:dyDescent="0.25"/>
  <cols>
    <col min="1" max="1" width="52.33203125" style="4" customWidth="1"/>
    <col min="2" max="3" width="12.5" style="64" customWidth="1"/>
    <col min="4" max="7" width="12.5" style="4" customWidth="1"/>
    <col min="8" max="8" width="12.33203125" style="4" customWidth="1"/>
    <col min="9" max="9" width="9.08203125" style="4"/>
    <col min="10" max="10" width="52.33203125" style="4" customWidth="1"/>
    <col min="11" max="12" width="12.5" style="64" customWidth="1"/>
    <col min="13" max="17" width="12.5" style="4" customWidth="1"/>
    <col min="18" max="18" width="9.08203125" style="4"/>
    <col min="19" max="19" width="52.33203125" style="4" customWidth="1"/>
    <col min="20" max="21" width="12.5" style="64" customWidth="1"/>
    <col min="22" max="26" width="12.5" style="4" customWidth="1"/>
    <col min="27" max="27" width="9.08203125" style="4"/>
    <col min="28" max="28" width="52.33203125" style="4" customWidth="1"/>
    <col min="29" max="30" width="12.5" style="64" customWidth="1"/>
    <col min="31" max="35" width="12.5" style="4" customWidth="1"/>
    <col min="36" max="16384" width="9.08203125" style="4"/>
  </cols>
  <sheetData>
    <row r="1" spans="1:35" ht="15.75" customHeight="1" x14ac:dyDescent="0.25">
      <c r="A1" s="20" t="s">
        <v>26</v>
      </c>
      <c r="B1" s="20"/>
      <c r="C1" s="20"/>
      <c r="J1" s="20" t="s">
        <v>25</v>
      </c>
      <c r="K1" s="20"/>
      <c r="L1" s="20"/>
      <c r="M1" s="20"/>
      <c r="S1" s="20" t="s">
        <v>23</v>
      </c>
      <c r="T1" s="20"/>
      <c r="U1" s="20"/>
      <c r="AB1" s="30" t="s">
        <v>21</v>
      </c>
      <c r="AC1" s="20"/>
      <c r="AD1" s="20"/>
    </row>
    <row r="2" spans="1:35" ht="14.25" customHeight="1" thickBot="1" x14ac:dyDescent="0.3">
      <c r="A2" s="8"/>
      <c r="B2" s="9"/>
      <c r="C2" s="9"/>
      <c r="J2" s="8"/>
      <c r="K2" s="9"/>
      <c r="L2" s="9"/>
      <c r="S2" s="8"/>
      <c r="T2" s="9"/>
      <c r="U2" s="9"/>
      <c r="AB2" s="8"/>
      <c r="AC2" s="9"/>
      <c r="AD2" s="9"/>
    </row>
    <row r="3" spans="1:35" ht="13.5" customHeight="1" thickBot="1" x14ac:dyDescent="0.3">
      <c r="A3" s="10" t="s">
        <v>0</v>
      </c>
      <c r="B3" s="141" t="s">
        <v>1</v>
      </c>
      <c r="C3" s="142"/>
      <c r="D3" s="141" t="s">
        <v>2</v>
      </c>
      <c r="E3" s="143"/>
      <c r="F3" s="143"/>
      <c r="G3" s="143"/>
      <c r="H3" s="142"/>
      <c r="J3" s="10" t="s">
        <v>0</v>
      </c>
      <c r="K3" s="141" t="s">
        <v>1</v>
      </c>
      <c r="L3" s="142"/>
      <c r="M3" s="141" t="s">
        <v>2</v>
      </c>
      <c r="N3" s="143"/>
      <c r="O3" s="143"/>
      <c r="P3" s="143"/>
      <c r="Q3" s="142"/>
      <c r="S3" s="18" t="s">
        <v>0</v>
      </c>
      <c r="T3" s="141" t="s">
        <v>1</v>
      </c>
      <c r="U3" s="142"/>
      <c r="V3" s="141" t="s">
        <v>2</v>
      </c>
      <c r="W3" s="143"/>
      <c r="X3" s="143"/>
      <c r="Y3" s="143"/>
      <c r="Z3" s="142"/>
      <c r="AB3" s="18" t="s">
        <v>0</v>
      </c>
      <c r="AC3" s="141" t="s">
        <v>1</v>
      </c>
      <c r="AD3" s="142"/>
      <c r="AE3" s="141" t="s">
        <v>2</v>
      </c>
      <c r="AF3" s="143"/>
      <c r="AG3" s="143"/>
      <c r="AH3" s="143"/>
      <c r="AI3" s="142"/>
    </row>
    <row r="4" spans="1:35" ht="14.25" customHeight="1" thickBot="1" x14ac:dyDescent="0.3">
      <c r="A4" s="40"/>
      <c r="B4" s="135">
        <v>2024</v>
      </c>
      <c r="C4" s="131">
        <v>2025</v>
      </c>
      <c r="D4" s="66">
        <v>2026</v>
      </c>
      <c r="E4" s="32">
        <v>2027</v>
      </c>
      <c r="F4" s="32">
        <v>2028</v>
      </c>
      <c r="G4" s="32">
        <v>2029</v>
      </c>
      <c r="H4" s="31">
        <v>2030</v>
      </c>
      <c r="J4" s="40"/>
      <c r="K4" s="37">
        <v>2024</v>
      </c>
      <c r="L4" s="37">
        <v>2025</v>
      </c>
      <c r="M4" s="66">
        <v>2026</v>
      </c>
      <c r="N4" s="32">
        <v>2027</v>
      </c>
      <c r="O4" s="32">
        <v>2028</v>
      </c>
      <c r="P4" s="32">
        <v>2029</v>
      </c>
      <c r="Q4" s="31">
        <v>2030</v>
      </c>
      <c r="S4" s="11"/>
      <c r="T4" s="37">
        <v>2024</v>
      </c>
      <c r="U4" s="37">
        <v>2025</v>
      </c>
      <c r="V4" s="66">
        <v>2026</v>
      </c>
      <c r="W4" s="32">
        <v>2027</v>
      </c>
      <c r="X4" s="32">
        <v>2028</v>
      </c>
      <c r="Y4" s="32">
        <v>2029</v>
      </c>
      <c r="Z4" s="31">
        <v>2030</v>
      </c>
      <c r="AB4" s="11"/>
      <c r="AC4" s="37">
        <v>2024</v>
      </c>
      <c r="AD4" s="37">
        <v>2025</v>
      </c>
      <c r="AE4" s="66">
        <v>2026</v>
      </c>
      <c r="AF4" s="32">
        <v>2027</v>
      </c>
      <c r="AG4" s="32">
        <v>2028</v>
      </c>
      <c r="AH4" s="32">
        <v>2029</v>
      </c>
      <c r="AI4" s="31">
        <v>2030</v>
      </c>
    </row>
    <row r="5" spans="1:35" ht="13.5" customHeight="1" x14ac:dyDescent="0.25">
      <c r="A5" s="48"/>
      <c r="B5" s="136"/>
      <c r="C5" s="132"/>
      <c r="D5" s="122"/>
      <c r="E5" s="108"/>
      <c r="F5" s="108"/>
      <c r="G5" s="108"/>
      <c r="H5" s="109"/>
      <c r="I5" s="5"/>
      <c r="J5" s="12"/>
      <c r="K5" s="113"/>
      <c r="L5" s="113"/>
      <c r="M5" s="87"/>
      <c r="N5" s="88"/>
      <c r="O5" s="88"/>
      <c r="P5" s="88"/>
      <c r="Q5" s="89"/>
      <c r="R5" s="5"/>
      <c r="S5" s="12"/>
      <c r="T5" s="106"/>
      <c r="U5" s="113"/>
      <c r="V5" s="114"/>
      <c r="W5" s="115"/>
      <c r="X5" s="115"/>
      <c r="Y5" s="115"/>
      <c r="Z5" s="116"/>
      <c r="AB5" s="12"/>
      <c r="AC5" s="113"/>
      <c r="AD5" s="106"/>
      <c r="AE5" s="121"/>
      <c r="AF5" s="88"/>
      <c r="AG5" s="88"/>
      <c r="AH5" s="88"/>
      <c r="AI5" s="89"/>
    </row>
    <row r="6" spans="1:35" ht="13.5" customHeight="1" x14ac:dyDescent="0.25">
      <c r="A6" s="49" t="s">
        <v>3</v>
      </c>
      <c r="B6" s="90">
        <f t="shared" ref="B6:D6" si="0">SUM(B7:B11)</f>
        <v>1075038.3197399997</v>
      </c>
      <c r="C6" s="126">
        <f t="shared" si="0"/>
        <v>1068868.13374</v>
      </c>
      <c r="D6" s="111">
        <f t="shared" si="0"/>
        <v>1078229.6017773673</v>
      </c>
      <c r="E6" s="91">
        <f t="shared" ref="E6:F6" si="1">SUM(E7:E11)</f>
        <v>1136903.4895870953</v>
      </c>
      <c r="F6" s="91">
        <f t="shared" si="1"/>
        <v>1170707.6158880983</v>
      </c>
      <c r="G6" s="91">
        <f t="shared" ref="G6:H6" si="2">SUM(G7:G11)</f>
        <v>1210397.2935697176</v>
      </c>
      <c r="H6" s="92">
        <f t="shared" si="2"/>
        <v>1253955.9496189805</v>
      </c>
      <c r="J6" s="17" t="s">
        <v>3</v>
      </c>
      <c r="K6" s="110">
        <f t="shared" ref="K6:Q6" si="3">SUM(K7:K11)</f>
        <v>0</v>
      </c>
      <c r="L6" s="110">
        <f t="shared" si="3"/>
        <v>0</v>
      </c>
      <c r="M6" s="90">
        <f t="shared" si="3"/>
        <v>0</v>
      </c>
      <c r="N6" s="91">
        <f t="shared" si="3"/>
        <v>0</v>
      </c>
      <c r="O6" s="91">
        <f t="shared" si="3"/>
        <v>0</v>
      </c>
      <c r="P6" s="91">
        <f t="shared" si="3"/>
        <v>0</v>
      </c>
      <c r="Q6" s="92">
        <f t="shared" si="3"/>
        <v>0</v>
      </c>
      <c r="S6" s="17" t="s">
        <v>3</v>
      </c>
      <c r="T6" s="110">
        <v>1075038.3197399997</v>
      </c>
      <c r="U6" s="110">
        <v>1070816.8916565017</v>
      </c>
      <c r="V6" s="111">
        <v>1094680.8203229581</v>
      </c>
      <c r="W6" s="91">
        <v>1160484.4280825595</v>
      </c>
      <c r="X6" s="91">
        <v>1202543.25708601</v>
      </c>
      <c r="Y6" s="91">
        <v>1240780.4946937086</v>
      </c>
      <c r="Z6" s="127">
        <v>0</v>
      </c>
      <c r="AB6" s="17" t="s">
        <v>3</v>
      </c>
      <c r="AC6" s="110">
        <f t="shared" ref="AC6:AC26" si="4">B6-T6</f>
        <v>0</v>
      </c>
      <c r="AD6" s="110">
        <f t="shared" ref="AD6:AD26" si="5">C6-U6</f>
        <v>-1948.7579165017232</v>
      </c>
      <c r="AE6" s="111">
        <f t="shared" ref="AE6:AE26" si="6">D6-V6</f>
        <v>-16451.21854559076</v>
      </c>
      <c r="AF6" s="91">
        <f t="shared" ref="AF6:AF26" si="7">E6-W6</f>
        <v>-23580.938495464157</v>
      </c>
      <c r="AG6" s="91">
        <f t="shared" ref="AG6:AG26" si="8">F6-X6</f>
        <v>-31835.641197911697</v>
      </c>
      <c r="AH6" s="91">
        <f t="shared" ref="AH6:AH26" si="9">G6-Y6</f>
        <v>-30383.20112399105</v>
      </c>
      <c r="AI6" s="127">
        <v>0</v>
      </c>
    </row>
    <row r="7" spans="1:35" ht="13.5" customHeight="1" x14ac:dyDescent="0.25">
      <c r="A7" s="50" t="s">
        <v>4</v>
      </c>
      <c r="B7" s="79">
        <v>634397.09679999994</v>
      </c>
      <c r="C7" s="80">
        <v>622535.76067999983</v>
      </c>
      <c r="D7" s="79">
        <v>618156.90349105617</v>
      </c>
      <c r="E7" s="76">
        <v>661482.03375975904</v>
      </c>
      <c r="F7" s="76">
        <v>682743.31682962563</v>
      </c>
      <c r="G7" s="76">
        <v>708444.96473584021</v>
      </c>
      <c r="H7" s="80">
        <v>736885.81771700212</v>
      </c>
      <c r="J7" s="13" t="s">
        <v>4</v>
      </c>
      <c r="K7" s="112"/>
      <c r="L7" s="112"/>
      <c r="M7" s="79"/>
      <c r="N7" s="77"/>
      <c r="O7" s="77"/>
      <c r="P7" s="77"/>
      <c r="Q7" s="78"/>
      <c r="S7" s="13" t="s">
        <v>4</v>
      </c>
      <c r="T7" s="112">
        <v>634397.09679999994</v>
      </c>
      <c r="U7" s="112">
        <v>631403.75181777379</v>
      </c>
      <c r="V7" s="76">
        <v>635487.82736722776</v>
      </c>
      <c r="W7" s="77">
        <v>683516.86442261143</v>
      </c>
      <c r="X7" s="77">
        <v>710132.32641074562</v>
      </c>
      <c r="Y7" s="77">
        <v>735871.22177560418</v>
      </c>
      <c r="Z7" s="128"/>
      <c r="AB7" s="13" t="s">
        <v>4</v>
      </c>
      <c r="AC7" s="112">
        <f t="shared" si="4"/>
        <v>0</v>
      </c>
      <c r="AD7" s="112">
        <f t="shared" si="5"/>
        <v>-8867.9911377739627</v>
      </c>
      <c r="AE7" s="76">
        <f t="shared" si="6"/>
        <v>-17330.923876171582</v>
      </c>
      <c r="AF7" s="77">
        <f t="shared" si="7"/>
        <v>-22034.830662852386</v>
      </c>
      <c r="AG7" s="77">
        <f t="shared" si="8"/>
        <v>-27389.009581119986</v>
      </c>
      <c r="AH7" s="77">
        <f t="shared" si="9"/>
        <v>-27426.257039763965</v>
      </c>
      <c r="AI7" s="128"/>
    </row>
    <row r="8" spans="1:35" ht="13.5" customHeight="1" x14ac:dyDescent="0.25">
      <c r="A8" s="50" t="s">
        <v>5</v>
      </c>
      <c r="B8" s="79">
        <v>41131.834360000008</v>
      </c>
      <c r="C8" s="80">
        <v>46973.559719999997</v>
      </c>
      <c r="D8" s="79">
        <v>50020.538803315292</v>
      </c>
      <c r="E8" s="76">
        <v>53711.021714332397</v>
      </c>
      <c r="F8" s="76">
        <v>56304.308339008923</v>
      </c>
      <c r="G8" s="76">
        <v>59253.394041484054</v>
      </c>
      <c r="H8" s="80">
        <v>62538.281207560496</v>
      </c>
      <c r="J8" s="13" t="s">
        <v>5</v>
      </c>
      <c r="K8" s="112"/>
      <c r="L8" s="112"/>
      <c r="M8" s="79"/>
      <c r="N8" s="77"/>
      <c r="O8" s="77"/>
      <c r="P8" s="77"/>
      <c r="Q8" s="78"/>
      <c r="S8" s="13" t="s">
        <v>5</v>
      </c>
      <c r="T8" s="112">
        <v>41131.834360000008</v>
      </c>
      <c r="U8" s="112">
        <v>45655.493748061679</v>
      </c>
      <c r="V8" s="76">
        <v>49044.881532736639</v>
      </c>
      <c r="W8" s="77">
        <v>52880.240452287559</v>
      </c>
      <c r="X8" s="77">
        <v>55657.727198820641</v>
      </c>
      <c r="Y8" s="77">
        <v>58480.676875415586</v>
      </c>
      <c r="Z8" s="128"/>
      <c r="AB8" s="13" t="s">
        <v>5</v>
      </c>
      <c r="AC8" s="112">
        <f t="shared" si="4"/>
        <v>0</v>
      </c>
      <c r="AD8" s="112">
        <f t="shared" si="5"/>
        <v>1318.0659719383184</v>
      </c>
      <c r="AE8" s="76">
        <f t="shared" si="6"/>
        <v>975.65727057865297</v>
      </c>
      <c r="AF8" s="77">
        <f t="shared" si="7"/>
        <v>830.78126204483851</v>
      </c>
      <c r="AG8" s="77">
        <f t="shared" si="8"/>
        <v>646.58114018828201</v>
      </c>
      <c r="AH8" s="77">
        <f t="shared" si="9"/>
        <v>772.71716606846894</v>
      </c>
      <c r="AI8" s="128"/>
    </row>
    <row r="9" spans="1:35" ht="13.5" customHeight="1" x14ac:dyDescent="0.25">
      <c r="A9" s="50" t="s">
        <v>6</v>
      </c>
      <c r="B9" s="79">
        <v>353300.2284599999</v>
      </c>
      <c r="C9" s="80">
        <v>353158.11753000016</v>
      </c>
      <c r="D9" s="79">
        <v>362106.73358643433</v>
      </c>
      <c r="E9" s="76">
        <v>372147.33167227817</v>
      </c>
      <c r="F9" s="76">
        <v>380587.85427269212</v>
      </c>
      <c r="G9" s="76">
        <v>390293.17706306098</v>
      </c>
      <c r="H9" s="80">
        <v>400698.77145492507</v>
      </c>
      <c r="J9" s="13" t="s">
        <v>6</v>
      </c>
      <c r="K9" s="112"/>
      <c r="L9" s="112"/>
      <c r="M9" s="79"/>
      <c r="N9" s="77"/>
      <c r="O9" s="77"/>
      <c r="P9" s="77"/>
      <c r="Q9" s="78"/>
      <c r="S9" s="13" t="s">
        <v>6</v>
      </c>
      <c r="T9" s="112">
        <v>353300.2284599999</v>
      </c>
      <c r="U9" s="112">
        <v>348269.60695818975</v>
      </c>
      <c r="V9" s="76">
        <v>362647.23216864839</v>
      </c>
      <c r="W9" s="77">
        <v>374666.31270526728</v>
      </c>
      <c r="X9" s="77">
        <v>385482.0963860898</v>
      </c>
      <c r="Y9" s="77">
        <v>393968.1870332745</v>
      </c>
      <c r="Z9" s="128"/>
      <c r="AB9" s="13" t="s">
        <v>6</v>
      </c>
      <c r="AC9" s="112">
        <f t="shared" si="4"/>
        <v>0</v>
      </c>
      <c r="AD9" s="112">
        <f t="shared" si="5"/>
        <v>4888.5105718104169</v>
      </c>
      <c r="AE9" s="76">
        <f t="shared" si="6"/>
        <v>-540.49858221405884</v>
      </c>
      <c r="AF9" s="77">
        <f t="shared" si="7"/>
        <v>-2518.9810329891043</v>
      </c>
      <c r="AG9" s="77">
        <f t="shared" si="8"/>
        <v>-4894.2421133976895</v>
      </c>
      <c r="AH9" s="77">
        <f t="shared" si="9"/>
        <v>-3675.0099702135194</v>
      </c>
      <c r="AI9" s="128"/>
    </row>
    <row r="10" spans="1:35" ht="13.5" customHeight="1" x14ac:dyDescent="0.25">
      <c r="A10" s="50" t="s">
        <v>7</v>
      </c>
      <c r="B10" s="79">
        <v>56.492199999999997</v>
      </c>
      <c r="C10" s="80">
        <v>79.599899999999991</v>
      </c>
      <c r="D10" s="79">
        <v>82.790108401505648</v>
      </c>
      <c r="E10" s="76">
        <v>85.970153707006418</v>
      </c>
      <c r="F10" s="76">
        <v>89.633940035139503</v>
      </c>
      <c r="G10" s="76">
        <v>93.368437930760976</v>
      </c>
      <c r="H10" s="80">
        <v>97.234535627950663</v>
      </c>
      <c r="I10" s="5"/>
      <c r="J10" s="13" t="s">
        <v>7</v>
      </c>
      <c r="K10" s="112"/>
      <c r="L10" s="112"/>
      <c r="M10" s="79"/>
      <c r="N10" s="77"/>
      <c r="O10" s="77"/>
      <c r="P10" s="77"/>
      <c r="Q10" s="78"/>
      <c r="R10" s="5"/>
      <c r="S10" s="13" t="s">
        <v>7</v>
      </c>
      <c r="T10" s="112">
        <v>56.492199999999997</v>
      </c>
      <c r="U10" s="112">
        <v>64.632076054591607</v>
      </c>
      <c r="V10" s="76">
        <v>67.703493743229316</v>
      </c>
      <c r="W10" s="77">
        <v>70.655228992597358</v>
      </c>
      <c r="X10" s="77">
        <v>73.375698703693956</v>
      </c>
      <c r="Y10" s="77">
        <v>76.43428558697012</v>
      </c>
      <c r="Z10" s="128"/>
      <c r="AB10" s="13" t="s">
        <v>7</v>
      </c>
      <c r="AC10" s="112">
        <f t="shared" si="4"/>
        <v>0</v>
      </c>
      <c r="AD10" s="112">
        <f t="shared" si="5"/>
        <v>14.967823945408384</v>
      </c>
      <c r="AE10" s="76">
        <f t="shared" si="6"/>
        <v>15.086614658276332</v>
      </c>
      <c r="AF10" s="77">
        <f t="shared" si="7"/>
        <v>15.314924714409059</v>
      </c>
      <c r="AG10" s="77">
        <f t="shared" si="8"/>
        <v>16.258241331445547</v>
      </c>
      <c r="AH10" s="77">
        <f t="shared" si="9"/>
        <v>16.934152343790856</v>
      </c>
      <c r="AI10" s="128"/>
    </row>
    <row r="11" spans="1:35" ht="13.5" customHeight="1" x14ac:dyDescent="0.25">
      <c r="A11" s="50" t="s">
        <v>11</v>
      </c>
      <c r="B11" s="79">
        <v>46152.66792</v>
      </c>
      <c r="C11" s="80">
        <v>46121.095909999996</v>
      </c>
      <c r="D11" s="79">
        <v>47862.635788159998</v>
      </c>
      <c r="E11" s="76">
        <v>49477.1322870187</v>
      </c>
      <c r="F11" s="76">
        <v>50982.50250673655</v>
      </c>
      <c r="G11" s="76">
        <v>52312.389291401414</v>
      </c>
      <c r="H11" s="80">
        <v>53735.844703865063</v>
      </c>
      <c r="I11" s="5"/>
      <c r="J11" s="13" t="s">
        <v>11</v>
      </c>
      <c r="K11" s="112"/>
      <c r="L11" s="112"/>
      <c r="M11" s="79"/>
      <c r="N11" s="77"/>
      <c r="O11" s="77"/>
      <c r="P11" s="77"/>
      <c r="Q11" s="78"/>
      <c r="R11" s="5"/>
      <c r="S11" s="13" t="s">
        <v>11</v>
      </c>
      <c r="T11" s="112">
        <v>46152.66792</v>
      </c>
      <c r="U11" s="112">
        <v>45423.407056421776</v>
      </c>
      <c r="V11" s="76">
        <v>47433.175760602207</v>
      </c>
      <c r="W11" s="77">
        <v>49350.355273400353</v>
      </c>
      <c r="X11" s="77">
        <v>51197.73139164989</v>
      </c>
      <c r="Y11" s="77">
        <v>52383.974723827348</v>
      </c>
      <c r="Z11" s="128"/>
      <c r="AB11" s="13" t="s">
        <v>11</v>
      </c>
      <c r="AC11" s="112">
        <f t="shared" si="4"/>
        <v>0</v>
      </c>
      <c r="AD11" s="112">
        <f t="shared" si="5"/>
        <v>697.68885357822001</v>
      </c>
      <c r="AE11" s="76">
        <f t="shared" si="6"/>
        <v>429.46002755779045</v>
      </c>
      <c r="AF11" s="77">
        <f t="shared" si="7"/>
        <v>126.77701361834625</v>
      </c>
      <c r="AG11" s="77">
        <f t="shared" si="8"/>
        <v>-215.22888491334015</v>
      </c>
      <c r="AH11" s="77">
        <f t="shared" si="9"/>
        <v>-71.585432425934414</v>
      </c>
      <c r="AI11" s="128"/>
    </row>
    <row r="12" spans="1:35" ht="13.5" customHeight="1" x14ac:dyDescent="0.25">
      <c r="A12" s="49" t="s">
        <v>12</v>
      </c>
      <c r="B12" s="90">
        <f>B13+B19</f>
        <v>12620655.122899998</v>
      </c>
      <c r="C12" s="126">
        <f t="shared" ref="C12:D12" si="10">C13+C19</f>
        <v>12736200.999999996</v>
      </c>
      <c r="D12" s="111">
        <f t="shared" si="10"/>
        <v>13141518.430913433</v>
      </c>
      <c r="E12" s="91">
        <f t="shared" ref="E12:F12" si="11">E13+E19</f>
        <v>13738062.025605988</v>
      </c>
      <c r="F12" s="91">
        <f t="shared" si="11"/>
        <v>14372877.299513072</v>
      </c>
      <c r="G12" s="91">
        <f t="shared" ref="G12:H12" si="12">G13+G19</f>
        <v>15153061.165167255</v>
      </c>
      <c r="H12" s="92">
        <f t="shared" si="12"/>
        <v>15671477.131067516</v>
      </c>
      <c r="J12" s="17" t="s">
        <v>12</v>
      </c>
      <c r="K12" s="110">
        <f t="shared" ref="K12:N12" si="13">K13+K19</f>
        <v>0</v>
      </c>
      <c r="L12" s="110">
        <f t="shared" si="13"/>
        <v>0</v>
      </c>
      <c r="M12" s="90">
        <f t="shared" si="13"/>
        <v>0</v>
      </c>
      <c r="N12" s="91">
        <f t="shared" si="13"/>
        <v>0</v>
      </c>
      <c r="O12" s="91">
        <f t="shared" ref="O12:Q12" si="14">O13+O19</f>
        <v>0</v>
      </c>
      <c r="P12" s="91">
        <f t="shared" si="14"/>
        <v>0</v>
      </c>
      <c r="Q12" s="92">
        <f t="shared" si="14"/>
        <v>0</v>
      </c>
      <c r="S12" s="17" t="s">
        <v>12</v>
      </c>
      <c r="T12" s="110">
        <v>12620655.122899998</v>
      </c>
      <c r="U12" s="110">
        <v>12790497.89614743</v>
      </c>
      <c r="V12" s="111">
        <v>13196492.246524883</v>
      </c>
      <c r="W12" s="91">
        <v>13909634.209794633</v>
      </c>
      <c r="X12" s="91">
        <v>14421228.773244992</v>
      </c>
      <c r="Y12" s="91">
        <v>15051266.074049581</v>
      </c>
      <c r="Z12" s="127">
        <v>0</v>
      </c>
      <c r="AB12" s="17" t="s">
        <v>12</v>
      </c>
      <c r="AC12" s="110">
        <f t="shared" si="4"/>
        <v>0</v>
      </c>
      <c r="AD12" s="110">
        <f t="shared" si="5"/>
        <v>-54296.896147433668</v>
      </c>
      <c r="AE12" s="111">
        <f t="shared" si="6"/>
        <v>-54973.815611450002</v>
      </c>
      <c r="AF12" s="91">
        <f t="shared" si="7"/>
        <v>-171572.18418864533</v>
      </c>
      <c r="AG12" s="91">
        <f t="shared" si="8"/>
        <v>-48351.473731920123</v>
      </c>
      <c r="AH12" s="91">
        <f t="shared" si="9"/>
        <v>101795.09111767448</v>
      </c>
      <c r="AI12" s="127">
        <v>0</v>
      </c>
    </row>
    <row r="13" spans="1:35" ht="13.5" customHeight="1" x14ac:dyDescent="0.25">
      <c r="A13" s="51" t="s">
        <v>15</v>
      </c>
      <c r="B13" s="90">
        <f t="shared" ref="B13:D13" si="15">SUM(B14:B18)</f>
        <v>11240992.248983119</v>
      </c>
      <c r="C13" s="126">
        <f t="shared" si="15"/>
        <v>11340451.550971756</v>
      </c>
      <c r="D13" s="90">
        <f t="shared" si="15"/>
        <v>11709943.759571243</v>
      </c>
      <c r="E13" s="91">
        <f t="shared" ref="E13:F13" si="16">SUM(E14:E18)</f>
        <v>12307251.982632697</v>
      </c>
      <c r="F13" s="91">
        <f t="shared" si="16"/>
        <v>12928672.307505285</v>
      </c>
      <c r="G13" s="91">
        <f t="shared" ref="G13:H13" si="17">SUM(G14:G18)</f>
        <v>13691068.559125967</v>
      </c>
      <c r="H13" s="92">
        <f t="shared" si="17"/>
        <v>14227593.4190508</v>
      </c>
      <c r="J13" s="27" t="s">
        <v>15</v>
      </c>
      <c r="K13" s="110">
        <f t="shared" ref="K13:Q13" si="18">SUM(K14:K18)</f>
        <v>0</v>
      </c>
      <c r="L13" s="110">
        <f t="shared" si="18"/>
        <v>0</v>
      </c>
      <c r="M13" s="90">
        <f t="shared" si="18"/>
        <v>0</v>
      </c>
      <c r="N13" s="91">
        <f t="shared" si="18"/>
        <v>0</v>
      </c>
      <c r="O13" s="91">
        <f t="shared" si="18"/>
        <v>0</v>
      </c>
      <c r="P13" s="91">
        <f t="shared" si="18"/>
        <v>0</v>
      </c>
      <c r="Q13" s="92">
        <f t="shared" si="18"/>
        <v>0</v>
      </c>
      <c r="S13" s="27" t="s">
        <v>15</v>
      </c>
      <c r="T13" s="110">
        <v>11240992.248983119</v>
      </c>
      <c r="U13" s="110">
        <v>11361190.41014084</v>
      </c>
      <c r="V13" s="111">
        <v>11734867.847944818</v>
      </c>
      <c r="W13" s="91">
        <v>12430544.607510097</v>
      </c>
      <c r="X13" s="91">
        <v>12942523.227285527</v>
      </c>
      <c r="Y13" s="91">
        <v>13569098.225304704</v>
      </c>
      <c r="Z13" s="127">
        <v>0</v>
      </c>
      <c r="AB13" s="27" t="s">
        <v>15</v>
      </c>
      <c r="AC13" s="110">
        <f t="shared" si="4"/>
        <v>0</v>
      </c>
      <c r="AD13" s="110">
        <f t="shared" si="5"/>
        <v>-20738.859169084579</v>
      </c>
      <c r="AE13" s="111">
        <f t="shared" si="6"/>
        <v>-24924.08837357536</v>
      </c>
      <c r="AF13" s="91">
        <f t="shared" si="7"/>
        <v>-123292.6248774007</v>
      </c>
      <c r="AG13" s="91">
        <f t="shared" si="8"/>
        <v>-13850.919780241325</v>
      </c>
      <c r="AH13" s="91">
        <f t="shared" si="9"/>
        <v>121970.33382126316</v>
      </c>
      <c r="AI13" s="127">
        <v>0</v>
      </c>
    </row>
    <row r="14" spans="1:35" ht="13.5" customHeight="1" x14ac:dyDescent="0.25">
      <c r="A14" s="52" t="s">
        <v>13</v>
      </c>
      <c r="B14" s="79">
        <v>9943175.8705805931</v>
      </c>
      <c r="C14" s="80">
        <v>10112226.274539258</v>
      </c>
      <c r="D14" s="79">
        <v>10546453.906198144</v>
      </c>
      <c r="E14" s="77">
        <v>11126442.748041764</v>
      </c>
      <c r="F14" s="77">
        <v>11695988.03301782</v>
      </c>
      <c r="G14" s="77">
        <v>12385869.539839357</v>
      </c>
      <c r="H14" s="78">
        <v>12838790.022880763</v>
      </c>
      <c r="I14" s="5"/>
      <c r="J14" s="28" t="s">
        <v>13</v>
      </c>
      <c r="K14" s="112"/>
      <c r="L14" s="112"/>
      <c r="M14" s="79"/>
      <c r="N14" s="77"/>
      <c r="O14" s="77"/>
      <c r="P14" s="77"/>
      <c r="Q14" s="78"/>
      <c r="R14" s="5"/>
      <c r="S14" s="28" t="s">
        <v>13</v>
      </c>
      <c r="T14" s="112">
        <v>9943175.8705805931</v>
      </c>
      <c r="U14" s="112">
        <v>10114422.939669063</v>
      </c>
      <c r="V14" s="76">
        <v>10546514.174495045</v>
      </c>
      <c r="W14" s="77">
        <v>11229342.71614019</v>
      </c>
      <c r="X14" s="77">
        <v>11705931.913271608</v>
      </c>
      <c r="Y14" s="77">
        <v>12282265.934928194</v>
      </c>
      <c r="Z14" s="128"/>
      <c r="AB14" s="28" t="s">
        <v>13</v>
      </c>
      <c r="AC14" s="112">
        <f t="shared" si="4"/>
        <v>0</v>
      </c>
      <c r="AD14" s="112">
        <f t="shared" si="5"/>
        <v>-2196.6651298049837</v>
      </c>
      <c r="AE14" s="76">
        <f t="shared" si="6"/>
        <v>-60.268296901136637</v>
      </c>
      <c r="AF14" s="77">
        <f t="shared" si="7"/>
        <v>-102899.96809842624</v>
      </c>
      <c r="AG14" s="77">
        <f t="shared" si="8"/>
        <v>-9943.8802537880838</v>
      </c>
      <c r="AH14" s="77">
        <f t="shared" si="9"/>
        <v>103603.60491116345</v>
      </c>
      <c r="AI14" s="128"/>
    </row>
    <row r="15" spans="1:35" ht="13.5" customHeight="1" x14ac:dyDescent="0.25">
      <c r="A15" s="52" t="s">
        <v>14</v>
      </c>
      <c r="B15" s="79">
        <v>460987.39398366201</v>
      </c>
      <c r="C15" s="80">
        <v>356295.24184038135</v>
      </c>
      <c r="D15" s="79">
        <v>240478.4697825191</v>
      </c>
      <c r="E15" s="77">
        <v>188680.13268147592</v>
      </c>
      <c r="F15" s="77">
        <v>172263.35964224057</v>
      </c>
      <c r="G15" s="77">
        <v>176059.08280832806</v>
      </c>
      <c r="H15" s="78">
        <v>196763.72388951661</v>
      </c>
      <c r="I15" s="5"/>
      <c r="J15" s="28" t="s">
        <v>14</v>
      </c>
      <c r="K15" s="112"/>
      <c r="L15" s="112"/>
      <c r="M15" s="79"/>
      <c r="N15" s="77"/>
      <c r="O15" s="77"/>
      <c r="P15" s="77"/>
      <c r="Q15" s="78"/>
      <c r="R15" s="5"/>
      <c r="S15" s="28" t="s">
        <v>14</v>
      </c>
      <c r="T15" s="112">
        <v>460987.39398366201</v>
      </c>
      <c r="U15" s="112">
        <v>375887.1469415907</v>
      </c>
      <c r="V15" s="76">
        <v>262109.50636476587</v>
      </c>
      <c r="W15" s="77">
        <v>195997.08002468222</v>
      </c>
      <c r="X15" s="77">
        <v>171968.2819903396</v>
      </c>
      <c r="Y15" s="77">
        <v>166651.83171734124</v>
      </c>
      <c r="Z15" s="128"/>
      <c r="AB15" s="28" t="s">
        <v>14</v>
      </c>
      <c r="AC15" s="112">
        <f t="shared" si="4"/>
        <v>0</v>
      </c>
      <c r="AD15" s="112">
        <f t="shared" si="5"/>
        <v>-19591.905101209355</v>
      </c>
      <c r="AE15" s="76">
        <f t="shared" si="6"/>
        <v>-21631.036582246772</v>
      </c>
      <c r="AF15" s="77">
        <f t="shared" si="7"/>
        <v>-7316.947343206295</v>
      </c>
      <c r="AG15" s="77">
        <f t="shared" si="8"/>
        <v>295.07765190096688</v>
      </c>
      <c r="AH15" s="77">
        <f t="shared" si="9"/>
        <v>9407.2510909868288</v>
      </c>
      <c r="AI15" s="128"/>
    </row>
    <row r="16" spans="1:35" ht="13.5" customHeight="1" x14ac:dyDescent="0.25">
      <c r="A16" s="52" t="s">
        <v>16</v>
      </c>
      <c r="B16" s="79">
        <v>741277.17439420475</v>
      </c>
      <c r="C16" s="80">
        <v>770423.31763463933</v>
      </c>
      <c r="D16" s="79">
        <v>813493.59999408398</v>
      </c>
      <c r="E16" s="77">
        <v>871979.43449697515</v>
      </c>
      <c r="F16" s="77">
        <v>930428.69585180143</v>
      </c>
      <c r="G16" s="77">
        <v>989405.13534243288</v>
      </c>
      <c r="H16" s="78">
        <v>1043414.6186836186</v>
      </c>
      <c r="I16" s="5"/>
      <c r="J16" s="28" t="s">
        <v>16</v>
      </c>
      <c r="K16" s="112"/>
      <c r="L16" s="112"/>
      <c r="M16" s="79"/>
      <c r="N16" s="77"/>
      <c r="O16" s="77"/>
      <c r="P16" s="77"/>
      <c r="Q16" s="78"/>
      <c r="R16" s="5"/>
      <c r="S16" s="28" t="s">
        <v>16</v>
      </c>
      <c r="T16" s="112">
        <v>741277.17439420475</v>
      </c>
      <c r="U16" s="112">
        <v>769226.66964408464</v>
      </c>
      <c r="V16" s="76">
        <v>816087.04624143743</v>
      </c>
      <c r="W16" s="77">
        <v>883205.412371104</v>
      </c>
      <c r="X16" s="77">
        <v>933800.79886381712</v>
      </c>
      <c r="Y16" s="77">
        <v>981188.7587099073</v>
      </c>
      <c r="Z16" s="128"/>
      <c r="AB16" s="28" t="s">
        <v>16</v>
      </c>
      <c r="AC16" s="112">
        <f t="shared" si="4"/>
        <v>0</v>
      </c>
      <c r="AD16" s="112">
        <f t="shared" si="5"/>
        <v>1196.6479905546876</v>
      </c>
      <c r="AE16" s="76">
        <f t="shared" si="6"/>
        <v>-2593.4462473534513</v>
      </c>
      <c r="AF16" s="77">
        <f t="shared" si="7"/>
        <v>-11225.977874128846</v>
      </c>
      <c r="AG16" s="77">
        <f t="shared" si="8"/>
        <v>-3372.1030120156938</v>
      </c>
      <c r="AH16" s="77">
        <f t="shared" si="9"/>
        <v>8216.3766325255856</v>
      </c>
      <c r="AI16" s="128"/>
    </row>
    <row r="17" spans="1:35" ht="13.5" customHeight="1" x14ac:dyDescent="0.25">
      <c r="A17" s="52" t="s">
        <v>17</v>
      </c>
      <c r="B17" s="79">
        <v>93408.62175991085</v>
      </c>
      <c r="C17" s="80">
        <v>99386.469100562885</v>
      </c>
      <c r="D17" s="79">
        <v>107405.50455978392</v>
      </c>
      <c r="E17" s="77">
        <v>118053.59912029105</v>
      </c>
      <c r="F17" s="77">
        <v>127903.46846835154</v>
      </c>
      <c r="G17" s="77">
        <v>137660.45166069522</v>
      </c>
      <c r="H17" s="78">
        <v>146498.44047850498</v>
      </c>
      <c r="I17" s="5"/>
      <c r="J17" s="28" t="s">
        <v>17</v>
      </c>
      <c r="K17" s="112"/>
      <c r="L17" s="112"/>
      <c r="M17" s="79"/>
      <c r="N17" s="77"/>
      <c r="O17" s="77"/>
      <c r="P17" s="77"/>
      <c r="Q17" s="78"/>
      <c r="R17" s="5"/>
      <c r="S17" s="28" t="s">
        <v>17</v>
      </c>
      <c r="T17" s="112">
        <v>93408.62175991085</v>
      </c>
      <c r="U17" s="112">
        <v>99515.278254179255</v>
      </c>
      <c r="V17" s="76">
        <v>108038.16648596674</v>
      </c>
      <c r="W17" s="77">
        <v>119876.34562317666</v>
      </c>
      <c r="X17" s="77">
        <v>128725.91248775796</v>
      </c>
      <c r="Y17" s="77">
        <v>136934.57661933819</v>
      </c>
      <c r="Z17" s="128"/>
      <c r="AB17" s="28" t="s">
        <v>17</v>
      </c>
      <c r="AC17" s="112">
        <f t="shared" si="4"/>
        <v>0</v>
      </c>
      <c r="AD17" s="112">
        <f t="shared" si="5"/>
        <v>-128.80915361637017</v>
      </c>
      <c r="AE17" s="76">
        <f t="shared" si="6"/>
        <v>-632.66192618281639</v>
      </c>
      <c r="AF17" s="77">
        <f t="shared" si="7"/>
        <v>-1822.7465028856095</v>
      </c>
      <c r="AG17" s="77">
        <f t="shared" si="8"/>
        <v>-822.44401940642274</v>
      </c>
      <c r="AH17" s="77">
        <f t="shared" si="9"/>
        <v>725.87504135703784</v>
      </c>
      <c r="AI17" s="128"/>
    </row>
    <row r="18" spans="1:35" ht="13.5" customHeight="1" x14ac:dyDescent="0.25">
      <c r="A18" s="52" t="s">
        <v>18</v>
      </c>
      <c r="B18" s="79">
        <v>2143.1882647482498</v>
      </c>
      <c r="C18" s="80">
        <v>2120.2478569154441</v>
      </c>
      <c r="D18" s="79">
        <v>2112.2790367142625</v>
      </c>
      <c r="E18" s="77">
        <v>2096.068292191675</v>
      </c>
      <c r="F18" s="77">
        <v>2088.7505250727645</v>
      </c>
      <c r="G18" s="77">
        <v>2074.3494751551316</v>
      </c>
      <c r="H18" s="78">
        <v>2126.6131183960224</v>
      </c>
      <c r="I18" s="5"/>
      <c r="J18" s="28" t="s">
        <v>18</v>
      </c>
      <c r="K18" s="112"/>
      <c r="L18" s="112"/>
      <c r="M18" s="79"/>
      <c r="N18" s="77"/>
      <c r="O18" s="77"/>
      <c r="P18" s="77"/>
      <c r="Q18" s="78"/>
      <c r="R18" s="5"/>
      <c r="S18" s="28" t="s">
        <v>18</v>
      </c>
      <c r="T18" s="112">
        <v>2143.1882647482498</v>
      </c>
      <c r="U18" s="112">
        <v>2138.3756319225422</v>
      </c>
      <c r="V18" s="76">
        <v>2118.9543576010669</v>
      </c>
      <c r="W18" s="77">
        <v>2123.0533509441002</v>
      </c>
      <c r="X18" s="77">
        <v>2096.3206720043345</v>
      </c>
      <c r="Y18" s="77">
        <v>2057.1233299224637</v>
      </c>
      <c r="Z18" s="128"/>
      <c r="AB18" s="28" t="s">
        <v>18</v>
      </c>
      <c r="AC18" s="112">
        <f t="shared" si="4"/>
        <v>0</v>
      </c>
      <c r="AD18" s="112">
        <f t="shared" si="5"/>
        <v>-18.12777500709808</v>
      </c>
      <c r="AE18" s="76">
        <f t="shared" si="6"/>
        <v>-6.6753208868044567</v>
      </c>
      <c r="AF18" s="77">
        <f t="shared" si="7"/>
        <v>-26.985058752425175</v>
      </c>
      <c r="AG18" s="77">
        <f t="shared" si="8"/>
        <v>-7.5701469315699796</v>
      </c>
      <c r="AH18" s="77">
        <f t="shared" si="9"/>
        <v>17.226145232667932</v>
      </c>
      <c r="AI18" s="128"/>
    </row>
    <row r="19" spans="1:35" ht="13.5" customHeight="1" x14ac:dyDescent="0.25">
      <c r="A19" s="50" t="s">
        <v>19</v>
      </c>
      <c r="B19" s="90">
        <f>SUM(B20:B23)</f>
        <v>1379662.8739168786</v>
      </c>
      <c r="C19" s="126">
        <f>SUM(C20:C23)</f>
        <v>1395749.4490282414</v>
      </c>
      <c r="D19" s="111">
        <f>SUM(D20:D23)</f>
        <v>1431574.6713421901</v>
      </c>
      <c r="E19" s="91">
        <f t="shared" ref="E19:F19" si="19">SUM(E20:E23)</f>
        <v>1430810.0429732914</v>
      </c>
      <c r="F19" s="91">
        <f t="shared" si="19"/>
        <v>1444204.9920077857</v>
      </c>
      <c r="G19" s="91">
        <f t="shared" ref="G19:H19" si="20">SUM(G20:G23)</f>
        <v>1461992.6060412875</v>
      </c>
      <c r="H19" s="92">
        <f t="shared" si="20"/>
        <v>1443883.7120167164</v>
      </c>
      <c r="I19" s="5"/>
      <c r="J19" s="13" t="s">
        <v>19</v>
      </c>
      <c r="K19" s="110">
        <f t="shared" ref="K19" si="21">SUM(K20:K23)</f>
        <v>0</v>
      </c>
      <c r="L19" s="110">
        <f>SUM(L20:L23)</f>
        <v>0</v>
      </c>
      <c r="M19" s="90">
        <f t="shared" ref="M19:Q19" si="22">SUM(M20:M23)</f>
        <v>0</v>
      </c>
      <c r="N19" s="91">
        <f t="shared" si="22"/>
        <v>0</v>
      </c>
      <c r="O19" s="91">
        <f t="shared" si="22"/>
        <v>0</v>
      </c>
      <c r="P19" s="91">
        <f t="shared" si="22"/>
        <v>0</v>
      </c>
      <c r="Q19" s="92">
        <f t="shared" si="22"/>
        <v>0</v>
      </c>
      <c r="R19" s="5"/>
      <c r="S19" s="13" t="s">
        <v>19</v>
      </c>
      <c r="T19" s="110">
        <v>1379662.8739168786</v>
      </c>
      <c r="U19" s="110">
        <v>1429307.4860065896</v>
      </c>
      <c r="V19" s="111">
        <v>1461624.3985800655</v>
      </c>
      <c r="W19" s="91">
        <v>1479089.602284536</v>
      </c>
      <c r="X19" s="91">
        <v>1478705.5459594643</v>
      </c>
      <c r="Y19" s="91">
        <v>1482167.8487448767</v>
      </c>
      <c r="Z19" s="127">
        <v>0</v>
      </c>
      <c r="AB19" s="13" t="s">
        <v>19</v>
      </c>
      <c r="AC19" s="110">
        <f t="shared" si="4"/>
        <v>0</v>
      </c>
      <c r="AD19" s="110">
        <f t="shared" si="5"/>
        <v>-33558.036978348158</v>
      </c>
      <c r="AE19" s="111">
        <f t="shared" si="6"/>
        <v>-30049.727237875341</v>
      </c>
      <c r="AF19" s="91">
        <f t="shared" si="7"/>
        <v>-48279.559311244637</v>
      </c>
      <c r="AG19" s="91">
        <f t="shared" si="8"/>
        <v>-34500.553951678565</v>
      </c>
      <c r="AH19" s="91">
        <f t="shared" si="9"/>
        <v>-20175.242703589145</v>
      </c>
      <c r="AI19" s="127">
        <v>0</v>
      </c>
    </row>
    <row r="20" spans="1:35" ht="13.5" customHeight="1" x14ac:dyDescent="0.25">
      <c r="A20" s="52" t="s">
        <v>20</v>
      </c>
      <c r="B20" s="79">
        <v>1187289.9045221701</v>
      </c>
      <c r="C20" s="80">
        <v>1204022.8083835389</v>
      </c>
      <c r="D20" s="79">
        <v>1238243.7136058996</v>
      </c>
      <c r="E20" s="77">
        <v>1245016.8648844329</v>
      </c>
      <c r="F20" s="77">
        <v>1256878.9091589989</v>
      </c>
      <c r="G20" s="77">
        <v>1274316.309730141</v>
      </c>
      <c r="H20" s="78">
        <v>1258094.321618285</v>
      </c>
      <c r="I20" s="5"/>
      <c r="J20" s="28" t="s">
        <v>20</v>
      </c>
      <c r="K20" s="112"/>
      <c r="L20" s="112"/>
      <c r="M20" s="79"/>
      <c r="N20" s="77"/>
      <c r="O20" s="77"/>
      <c r="P20" s="77"/>
      <c r="Q20" s="78"/>
      <c r="R20" s="5"/>
      <c r="S20" s="28" t="s">
        <v>20</v>
      </c>
      <c r="T20" s="112">
        <v>1187289.9045221701</v>
      </c>
      <c r="U20" s="112">
        <v>1237272.8427920039</v>
      </c>
      <c r="V20" s="76">
        <v>1267656.0149197804</v>
      </c>
      <c r="W20" s="77">
        <v>1290850.9308601858</v>
      </c>
      <c r="X20" s="77">
        <v>1290641.0900673305</v>
      </c>
      <c r="Y20" s="77">
        <v>1295985.5678718984</v>
      </c>
      <c r="Z20" s="128"/>
      <c r="AB20" s="28" t="s">
        <v>20</v>
      </c>
      <c r="AC20" s="112">
        <f t="shared" si="4"/>
        <v>0</v>
      </c>
      <c r="AD20" s="112">
        <f t="shared" si="5"/>
        <v>-33250.034408465028</v>
      </c>
      <c r="AE20" s="76">
        <f t="shared" si="6"/>
        <v>-29412.301313880831</v>
      </c>
      <c r="AF20" s="77">
        <f t="shared" si="7"/>
        <v>-45834.065975752892</v>
      </c>
      <c r="AG20" s="77">
        <f t="shared" si="8"/>
        <v>-33762.180908331648</v>
      </c>
      <c r="AH20" s="77">
        <f t="shared" si="9"/>
        <v>-21669.258141757455</v>
      </c>
      <c r="AI20" s="128"/>
    </row>
    <row r="21" spans="1:35" ht="13.5" customHeight="1" x14ac:dyDescent="0.25">
      <c r="A21" s="52" t="s">
        <v>16</v>
      </c>
      <c r="B21" s="79">
        <v>118447.482591395</v>
      </c>
      <c r="C21" s="80">
        <v>117060.62910417674</v>
      </c>
      <c r="D21" s="79">
        <v>117376.89800868157</v>
      </c>
      <c r="E21" s="77">
        <v>110388.49707051893</v>
      </c>
      <c r="F21" s="77">
        <v>110656.07041760313</v>
      </c>
      <c r="G21" s="77">
        <v>110137.86056735557</v>
      </c>
      <c r="H21" s="78">
        <v>108260.63239529528</v>
      </c>
      <c r="I21" s="5"/>
      <c r="J21" s="28" t="s">
        <v>16</v>
      </c>
      <c r="K21" s="112"/>
      <c r="L21" s="112"/>
      <c r="M21" s="79"/>
      <c r="N21" s="77"/>
      <c r="O21" s="77"/>
      <c r="P21" s="77"/>
      <c r="Q21" s="78"/>
      <c r="R21" s="5"/>
      <c r="S21" s="28" t="s">
        <v>16</v>
      </c>
      <c r="T21" s="112">
        <v>118447.482591395</v>
      </c>
      <c r="U21" s="112">
        <v>116890.60530854871</v>
      </c>
      <c r="V21" s="76">
        <v>117725.23131328268</v>
      </c>
      <c r="W21" s="77">
        <v>111809.65309398279</v>
      </c>
      <c r="X21" s="77">
        <v>111057.11530155462</v>
      </c>
      <c r="Y21" s="77">
        <v>109223.23610100007</v>
      </c>
      <c r="Z21" s="128"/>
      <c r="AB21" s="28" t="s">
        <v>16</v>
      </c>
      <c r="AC21" s="112">
        <f t="shared" si="4"/>
        <v>0</v>
      </c>
      <c r="AD21" s="112">
        <f t="shared" si="5"/>
        <v>170.02379562803253</v>
      </c>
      <c r="AE21" s="76">
        <f t="shared" si="6"/>
        <v>-348.33330460111029</v>
      </c>
      <c r="AF21" s="77">
        <f t="shared" si="7"/>
        <v>-1421.15602346386</v>
      </c>
      <c r="AG21" s="77">
        <f t="shared" si="8"/>
        <v>-401.04488395148655</v>
      </c>
      <c r="AH21" s="77">
        <f t="shared" si="9"/>
        <v>914.62446635549713</v>
      </c>
      <c r="AI21" s="128"/>
    </row>
    <row r="22" spans="1:35" ht="13.5" customHeight="1" x14ac:dyDescent="0.25">
      <c r="A22" s="52" t="s">
        <v>17</v>
      </c>
      <c r="B22" s="79">
        <v>21552.675068061788</v>
      </c>
      <c r="C22" s="80">
        <v>21761.259397441183</v>
      </c>
      <c r="D22" s="79">
        <v>22137.67218230557</v>
      </c>
      <c r="E22" s="77">
        <v>20877.033877504298</v>
      </c>
      <c r="F22" s="77">
        <v>21189.686222354638</v>
      </c>
      <c r="G22" s="77">
        <v>21282.462897955673</v>
      </c>
      <c r="H22" s="78">
        <v>21042.744899931291</v>
      </c>
      <c r="I22" s="5"/>
      <c r="J22" s="28" t="s">
        <v>17</v>
      </c>
      <c r="K22" s="112"/>
      <c r="L22" s="112"/>
      <c r="M22" s="79"/>
      <c r="N22" s="77"/>
      <c r="O22" s="77"/>
      <c r="P22" s="77"/>
      <c r="Q22" s="78"/>
      <c r="R22" s="5"/>
      <c r="S22" s="28" t="s">
        <v>17</v>
      </c>
      <c r="T22" s="112">
        <v>21552.675068061788</v>
      </c>
      <c r="U22" s="112">
        <v>21786.958719900238</v>
      </c>
      <c r="V22" s="76">
        <v>22256.69179070487</v>
      </c>
      <c r="W22" s="77">
        <v>21199.375091786726</v>
      </c>
      <c r="X22" s="77">
        <v>21325.939999639704</v>
      </c>
      <c r="Y22" s="77">
        <v>21170.241788335094</v>
      </c>
      <c r="Z22" s="128"/>
      <c r="AB22" s="28" t="s">
        <v>17</v>
      </c>
      <c r="AC22" s="112">
        <f t="shared" si="4"/>
        <v>0</v>
      </c>
      <c r="AD22" s="112">
        <f t="shared" si="5"/>
        <v>-25.699322459055111</v>
      </c>
      <c r="AE22" s="76">
        <f t="shared" si="6"/>
        <v>-119.01960839929961</v>
      </c>
      <c r="AF22" s="77">
        <f t="shared" si="7"/>
        <v>-322.34121428242725</v>
      </c>
      <c r="AG22" s="77">
        <f t="shared" si="8"/>
        <v>-136.25377728506646</v>
      </c>
      <c r="AH22" s="77">
        <f t="shared" si="9"/>
        <v>112.22110962057923</v>
      </c>
      <c r="AI22" s="128"/>
    </row>
    <row r="23" spans="1:35" ht="13.5" customHeight="1" x14ac:dyDescent="0.25">
      <c r="A23" s="52" t="s">
        <v>18</v>
      </c>
      <c r="B23" s="79">
        <v>52372.811735251751</v>
      </c>
      <c r="C23" s="80">
        <v>52904.752143084559</v>
      </c>
      <c r="D23" s="79">
        <v>53816.387545303529</v>
      </c>
      <c r="E23" s="77">
        <v>54527.647140835099</v>
      </c>
      <c r="F23" s="77">
        <v>55480.326208828868</v>
      </c>
      <c r="G23" s="77">
        <v>56255.972845835466</v>
      </c>
      <c r="H23" s="78">
        <v>56486.013103204823</v>
      </c>
      <c r="I23" s="5"/>
      <c r="J23" s="28" t="s">
        <v>18</v>
      </c>
      <c r="K23" s="112"/>
      <c r="L23" s="112"/>
      <c r="M23" s="79"/>
      <c r="N23" s="77"/>
      <c r="O23" s="77"/>
      <c r="P23" s="77"/>
      <c r="Q23" s="78"/>
      <c r="R23" s="5"/>
      <c r="S23" s="28" t="s">
        <v>18</v>
      </c>
      <c r="T23" s="112">
        <v>52372.811735251751</v>
      </c>
      <c r="U23" s="112">
        <v>53357.07918613666</v>
      </c>
      <c r="V23" s="76">
        <v>53986.460556297548</v>
      </c>
      <c r="W23" s="77">
        <v>55229.643238580742</v>
      </c>
      <c r="X23" s="77">
        <v>55681.400590939505</v>
      </c>
      <c r="Y23" s="77">
        <v>55788.80298364292</v>
      </c>
      <c r="Z23" s="128"/>
      <c r="AB23" s="28" t="s">
        <v>18</v>
      </c>
      <c r="AC23" s="112">
        <f t="shared" si="4"/>
        <v>0</v>
      </c>
      <c r="AD23" s="112">
        <f t="shared" si="5"/>
        <v>-452.32704305210063</v>
      </c>
      <c r="AE23" s="76">
        <f t="shared" si="6"/>
        <v>-170.07301099401957</v>
      </c>
      <c r="AF23" s="77">
        <f t="shared" si="7"/>
        <v>-701.99609774564306</v>
      </c>
      <c r="AG23" s="77">
        <f t="shared" si="8"/>
        <v>-201.07438211063709</v>
      </c>
      <c r="AH23" s="77">
        <f t="shared" si="9"/>
        <v>467.16986219254613</v>
      </c>
      <c r="AI23" s="128"/>
    </row>
    <row r="24" spans="1:35" ht="13.5" customHeight="1" thickBot="1" x14ac:dyDescent="0.3">
      <c r="A24" s="49" t="s">
        <v>8</v>
      </c>
      <c r="B24" s="90">
        <v>296414.75904999999</v>
      </c>
      <c r="C24" s="126">
        <v>334348.61366727296</v>
      </c>
      <c r="D24" s="111">
        <v>354777.72051504406</v>
      </c>
      <c r="E24" s="91">
        <v>360648.4360312089</v>
      </c>
      <c r="F24" s="91">
        <v>363449.40617574617</v>
      </c>
      <c r="G24" s="91">
        <v>369046.99649727135</v>
      </c>
      <c r="H24" s="92">
        <v>377307.80231153721</v>
      </c>
      <c r="I24" s="5"/>
      <c r="J24" s="17" t="s">
        <v>8</v>
      </c>
      <c r="K24" s="110">
        <v>0</v>
      </c>
      <c r="L24" s="110">
        <v>0</v>
      </c>
      <c r="M24" s="118">
        <v>0</v>
      </c>
      <c r="N24" s="119">
        <v>0</v>
      </c>
      <c r="O24" s="119">
        <v>0</v>
      </c>
      <c r="P24" s="119">
        <v>0</v>
      </c>
      <c r="Q24" s="120">
        <v>0</v>
      </c>
      <c r="R24" s="5"/>
      <c r="S24" s="17" t="s">
        <v>8</v>
      </c>
      <c r="T24" s="110">
        <v>296414.75904999999</v>
      </c>
      <c r="U24" s="110">
        <v>333827.78998229845</v>
      </c>
      <c r="V24" s="111">
        <v>343049.35587646777</v>
      </c>
      <c r="W24" s="91">
        <v>353449.60990986536</v>
      </c>
      <c r="X24" s="91">
        <v>359676.16640557291</v>
      </c>
      <c r="Y24" s="91">
        <v>375064.3433598429</v>
      </c>
      <c r="Z24" s="127">
        <v>0</v>
      </c>
      <c r="AB24" s="17" t="s">
        <v>8</v>
      </c>
      <c r="AC24" s="110">
        <f t="shared" si="4"/>
        <v>0</v>
      </c>
      <c r="AD24" s="110">
        <f t="shared" si="5"/>
        <v>520.82368497451534</v>
      </c>
      <c r="AE24" s="111">
        <f t="shared" si="6"/>
        <v>11728.364638576284</v>
      </c>
      <c r="AF24" s="91">
        <f t="shared" si="7"/>
        <v>7198.8261213435326</v>
      </c>
      <c r="AG24" s="91">
        <f t="shared" si="8"/>
        <v>3773.2397701732698</v>
      </c>
      <c r="AH24" s="91">
        <f t="shared" si="9"/>
        <v>-6017.3468625715468</v>
      </c>
      <c r="AI24" s="127">
        <v>0</v>
      </c>
    </row>
    <row r="25" spans="1:35" ht="14.25" customHeight="1" thickBot="1" x14ac:dyDescent="0.3">
      <c r="A25" s="53" t="s">
        <v>9</v>
      </c>
      <c r="B25" s="2">
        <f t="shared" ref="B25:D25" si="23">B6+B12+B24</f>
        <v>13992108.201689998</v>
      </c>
      <c r="C25" s="133">
        <f t="shared" si="23"/>
        <v>14139417.747407269</v>
      </c>
      <c r="D25" s="41">
        <f t="shared" si="23"/>
        <v>14574525.753205845</v>
      </c>
      <c r="E25" s="26">
        <f t="shared" ref="E25:F25" si="24">E6+E12+E24</f>
        <v>15235613.951224292</v>
      </c>
      <c r="F25" s="26">
        <f t="shared" si="24"/>
        <v>15907034.321576916</v>
      </c>
      <c r="G25" s="26">
        <f t="shared" ref="G25:H25" si="25">G6+G12+G24</f>
        <v>16732505.455234244</v>
      </c>
      <c r="H25" s="3">
        <f t="shared" si="25"/>
        <v>17302740.882998034</v>
      </c>
      <c r="I25" s="5"/>
      <c r="J25" s="1" t="s">
        <v>9</v>
      </c>
      <c r="K25" s="38">
        <f t="shared" ref="K25:N25" si="26">K6+K12+K24</f>
        <v>0</v>
      </c>
      <c r="L25" s="38">
        <f t="shared" si="26"/>
        <v>0</v>
      </c>
      <c r="M25" s="41">
        <f t="shared" si="26"/>
        <v>0</v>
      </c>
      <c r="N25" s="26">
        <f t="shared" si="26"/>
        <v>0</v>
      </c>
      <c r="O25" s="26">
        <f t="shared" ref="O25:P25" si="27">O6+O12+O24</f>
        <v>0</v>
      </c>
      <c r="P25" s="26">
        <f t="shared" si="27"/>
        <v>0</v>
      </c>
      <c r="Q25" s="3">
        <f t="shared" ref="Q25" si="28">Q6+Q12+Q24</f>
        <v>0</v>
      </c>
      <c r="R25" s="5"/>
      <c r="S25" s="1" t="s">
        <v>9</v>
      </c>
      <c r="T25" s="38">
        <v>13992108.201689998</v>
      </c>
      <c r="U25" s="38">
        <v>14195142.57778623</v>
      </c>
      <c r="V25" s="41">
        <v>14634222.42272431</v>
      </c>
      <c r="W25" s="26">
        <v>15423568.247787058</v>
      </c>
      <c r="X25" s="26">
        <v>15983448.196736576</v>
      </c>
      <c r="Y25" s="26">
        <v>16667110.912103131</v>
      </c>
      <c r="Z25" s="129">
        <v>0</v>
      </c>
      <c r="AB25" s="1" t="s">
        <v>9</v>
      </c>
      <c r="AC25" s="38">
        <f t="shared" si="4"/>
        <v>0</v>
      </c>
      <c r="AD25" s="38">
        <f t="shared" si="5"/>
        <v>-55724.830378960818</v>
      </c>
      <c r="AE25" s="41">
        <f t="shared" si="6"/>
        <v>-59696.669518465176</v>
      </c>
      <c r="AF25" s="26">
        <f t="shared" si="7"/>
        <v>-187954.29656276666</v>
      </c>
      <c r="AG25" s="26">
        <f t="shared" si="8"/>
        <v>-76413.875159660354</v>
      </c>
      <c r="AH25" s="26">
        <f t="shared" si="9"/>
        <v>65394.543131113052</v>
      </c>
      <c r="AI25" s="129">
        <v>0</v>
      </c>
    </row>
    <row r="26" spans="1:35" ht="13.5" customHeight="1" thickBot="1" x14ac:dyDescent="0.3">
      <c r="A26" s="54" t="s">
        <v>10</v>
      </c>
      <c r="B26" s="123">
        <f t="shared" ref="B26:D26" si="29">B25</f>
        <v>13992108.201689998</v>
      </c>
      <c r="C26" s="134">
        <f t="shared" si="29"/>
        <v>14139417.747407269</v>
      </c>
      <c r="D26" s="67">
        <f t="shared" si="29"/>
        <v>14574525.753205845</v>
      </c>
      <c r="E26" s="29">
        <f t="shared" ref="E26:F26" si="30">E25</f>
        <v>15235613.951224292</v>
      </c>
      <c r="F26" s="29">
        <f t="shared" si="30"/>
        <v>15907034.321576916</v>
      </c>
      <c r="G26" s="29">
        <f t="shared" ref="G26:H26" si="31">G25</f>
        <v>16732505.455234244</v>
      </c>
      <c r="H26" s="15">
        <f t="shared" si="31"/>
        <v>17302740.882998034</v>
      </c>
      <c r="J26" s="14" t="s">
        <v>10</v>
      </c>
      <c r="K26" s="39">
        <f t="shared" ref="K26:N26" si="32">K25</f>
        <v>0</v>
      </c>
      <c r="L26" s="39">
        <f t="shared" si="32"/>
        <v>0</v>
      </c>
      <c r="M26" s="67">
        <f t="shared" si="32"/>
        <v>0</v>
      </c>
      <c r="N26" s="29">
        <f t="shared" si="32"/>
        <v>0</v>
      </c>
      <c r="O26" s="29">
        <f t="shared" ref="O26:P26" si="33">O25</f>
        <v>0</v>
      </c>
      <c r="P26" s="29">
        <f t="shared" si="33"/>
        <v>0</v>
      </c>
      <c r="Q26" s="15">
        <f t="shared" ref="Q26" si="34">Q25</f>
        <v>0</v>
      </c>
      <c r="S26" s="14" t="s">
        <v>10</v>
      </c>
      <c r="T26" s="42">
        <v>13992108.201689998</v>
      </c>
      <c r="U26" s="39">
        <v>14195142.57778623</v>
      </c>
      <c r="V26" s="67">
        <v>14634222.42272431</v>
      </c>
      <c r="W26" s="29">
        <v>15423568.247787058</v>
      </c>
      <c r="X26" s="29">
        <v>15983448.196736576</v>
      </c>
      <c r="Y26" s="29">
        <v>16667110.912103131</v>
      </c>
      <c r="Z26" s="130">
        <v>0</v>
      </c>
      <c r="AB26" s="14" t="s">
        <v>10</v>
      </c>
      <c r="AC26" s="39">
        <f t="shared" si="4"/>
        <v>0</v>
      </c>
      <c r="AD26" s="39">
        <f t="shared" si="5"/>
        <v>-55724.830378960818</v>
      </c>
      <c r="AE26" s="67">
        <f t="shared" si="6"/>
        <v>-59696.669518465176</v>
      </c>
      <c r="AF26" s="29">
        <f t="shared" si="7"/>
        <v>-187954.29656276666</v>
      </c>
      <c r="AG26" s="29">
        <f t="shared" si="8"/>
        <v>-76413.875159660354</v>
      </c>
      <c r="AH26" s="29">
        <f t="shared" si="9"/>
        <v>65394.543131113052</v>
      </c>
      <c r="AI26" s="130">
        <v>0</v>
      </c>
    </row>
    <row r="27" spans="1:35" ht="13.5" customHeight="1" x14ac:dyDescent="0.25">
      <c r="B27" s="7"/>
      <c r="C27" s="7"/>
      <c r="K27" s="7"/>
      <c r="L27" s="7"/>
      <c r="T27" s="7"/>
      <c r="U27" s="7"/>
      <c r="AC27" s="7"/>
      <c r="AD27" s="7"/>
    </row>
    <row r="28" spans="1:35" ht="13.5" customHeight="1" x14ac:dyDescent="0.25">
      <c r="B28" s="34"/>
      <c r="C28" s="34"/>
      <c r="D28" s="34"/>
      <c r="E28" s="34"/>
      <c r="F28" s="34"/>
      <c r="G28" s="34"/>
      <c r="H28" s="34"/>
      <c r="J28" s="21"/>
      <c r="K28" s="7"/>
      <c r="L28" s="34"/>
      <c r="M28" s="34"/>
      <c r="N28" s="34"/>
      <c r="O28" s="34"/>
      <c r="P28" s="34"/>
      <c r="Q28" s="34"/>
      <c r="S28" s="21"/>
      <c r="T28" s="7"/>
      <c r="U28" s="7"/>
      <c r="V28" s="7"/>
      <c r="W28" s="7"/>
      <c r="X28" s="7"/>
      <c r="Y28" s="7"/>
      <c r="Z28" s="7"/>
      <c r="AB28" s="21"/>
      <c r="AC28" s="33"/>
      <c r="AD28" s="68"/>
      <c r="AE28" s="68"/>
      <c r="AF28" s="68"/>
      <c r="AG28" s="68"/>
      <c r="AH28" s="68"/>
    </row>
    <row r="29" spans="1:35" ht="13.5" customHeight="1" x14ac:dyDescent="0.25">
      <c r="B29" s="34"/>
      <c r="C29" s="34"/>
      <c r="D29" s="34"/>
      <c r="E29" s="34"/>
      <c r="F29" s="34"/>
      <c r="G29" s="34"/>
      <c r="H29" s="34"/>
      <c r="J29" s="21"/>
      <c r="K29" s="7"/>
      <c r="L29" s="70"/>
      <c r="M29" s="70"/>
      <c r="N29" s="70"/>
      <c r="O29" s="70"/>
      <c r="P29" s="70"/>
      <c r="Q29" s="70"/>
      <c r="S29" s="21"/>
      <c r="T29" s="33"/>
      <c r="U29" s="33"/>
      <c r="V29" s="33"/>
      <c r="W29" s="33"/>
      <c r="X29" s="33"/>
      <c r="Y29" s="33"/>
      <c r="Z29" s="33"/>
      <c r="AB29" s="21"/>
      <c r="AC29" s="65"/>
      <c r="AD29" s="68"/>
      <c r="AE29" s="68"/>
      <c r="AF29" s="68"/>
      <c r="AG29" s="68"/>
      <c r="AH29" s="68"/>
    </row>
    <row r="30" spans="1:35" ht="13.5" customHeight="1" x14ac:dyDescent="0.25">
      <c r="A30" s="34"/>
      <c r="B30" s="34"/>
      <c r="C30" s="34"/>
      <c r="D30" s="34"/>
      <c r="E30" s="34"/>
      <c r="F30" s="34"/>
      <c r="G30" s="34"/>
      <c r="H30" s="34"/>
      <c r="J30" s="59"/>
      <c r="K30" s="7"/>
      <c r="L30" s="7"/>
      <c r="M30" s="65"/>
      <c r="N30" s="65"/>
      <c r="O30" s="65"/>
      <c r="P30" s="65"/>
      <c r="Q30" s="65"/>
      <c r="T30" s="33"/>
      <c r="U30" s="33"/>
      <c r="V30" s="33"/>
      <c r="W30" s="33"/>
      <c r="X30" s="33"/>
      <c r="Y30" s="33"/>
      <c r="Z30" s="33"/>
      <c r="AC30" s="65"/>
      <c r="AD30" s="68"/>
      <c r="AE30" s="74"/>
      <c r="AF30" s="74"/>
      <c r="AG30" s="74"/>
      <c r="AH30" s="74"/>
      <c r="AI30" s="74"/>
    </row>
    <row r="31" spans="1:35" ht="13.5" customHeight="1" x14ac:dyDescent="0.25">
      <c r="A31" s="34"/>
      <c r="B31" s="34"/>
      <c r="C31" s="34"/>
      <c r="D31" s="34"/>
      <c r="E31" s="34"/>
      <c r="F31" s="34"/>
      <c r="G31" s="34"/>
      <c r="H31" s="34"/>
      <c r="J31" s="59"/>
      <c r="K31" s="7"/>
      <c r="L31" s="4"/>
      <c r="T31" s="33"/>
      <c r="U31" s="33"/>
      <c r="V31" s="33"/>
      <c r="W31" s="33"/>
      <c r="X31" s="33"/>
      <c r="Y31" s="33"/>
      <c r="Z31" s="33"/>
      <c r="AC31" s="65"/>
      <c r="AD31" s="68"/>
      <c r="AE31" s="68"/>
      <c r="AF31" s="68"/>
      <c r="AG31" s="68"/>
      <c r="AH31" s="68"/>
    </row>
    <row r="32" spans="1:35" ht="13.5" customHeight="1" x14ac:dyDescent="0.25">
      <c r="A32" s="34"/>
      <c r="B32" s="34"/>
      <c r="C32" s="34"/>
      <c r="D32" s="34"/>
      <c r="E32" s="34"/>
      <c r="F32" s="34"/>
      <c r="G32" s="34"/>
      <c r="H32" s="34"/>
      <c r="J32" s="59"/>
      <c r="K32" s="7"/>
      <c r="L32" s="33"/>
      <c r="M32" s="34"/>
      <c r="N32" s="34"/>
      <c r="O32" s="34"/>
      <c r="P32" s="34"/>
      <c r="Q32" s="34"/>
      <c r="T32" s="33"/>
      <c r="U32" s="33"/>
      <c r="V32" s="33"/>
      <c r="W32" s="33"/>
      <c r="X32" s="33"/>
      <c r="Y32" s="33"/>
      <c r="Z32" s="33"/>
      <c r="AC32" s="65"/>
      <c r="AD32" s="68"/>
      <c r="AE32" s="68"/>
      <c r="AF32" s="68"/>
      <c r="AG32" s="68"/>
      <c r="AH32" s="68"/>
    </row>
    <row r="33" spans="1:35" ht="13.5" customHeight="1" x14ac:dyDescent="0.25">
      <c r="A33" s="34"/>
      <c r="B33" s="34"/>
      <c r="C33" s="34"/>
      <c r="D33" s="34"/>
      <c r="E33" s="34"/>
      <c r="F33" s="34"/>
      <c r="G33" s="34"/>
      <c r="H33" s="34"/>
      <c r="K33" s="7"/>
      <c r="L33" s="36"/>
      <c r="M33" s="36"/>
      <c r="N33" s="36"/>
      <c r="O33" s="36"/>
      <c r="P33" s="36"/>
      <c r="Q33" s="36"/>
      <c r="T33" s="33"/>
      <c r="U33" s="33"/>
      <c r="V33" s="33"/>
      <c r="W33" s="33"/>
      <c r="X33" s="33"/>
      <c r="Y33" s="33"/>
      <c r="Z33" s="33"/>
      <c r="AC33" s="33"/>
      <c r="AD33" s="68"/>
      <c r="AE33" s="68"/>
      <c r="AF33" s="68"/>
      <c r="AG33" s="68"/>
      <c r="AH33" s="68"/>
      <c r="AI33" s="68"/>
    </row>
    <row r="34" spans="1:35" ht="13.5" customHeight="1" x14ac:dyDescent="0.25">
      <c r="A34" s="5"/>
      <c r="B34" s="34"/>
      <c r="C34" s="34"/>
      <c r="D34" s="34"/>
      <c r="E34" s="71"/>
      <c r="F34" s="71"/>
      <c r="G34" s="71"/>
      <c r="H34" s="5"/>
      <c r="K34" s="7"/>
      <c r="L34" s="7"/>
      <c r="T34" s="7"/>
      <c r="U34" s="7"/>
      <c r="AC34" s="33"/>
      <c r="AD34" s="33"/>
      <c r="AE34" s="33"/>
      <c r="AF34" s="33"/>
      <c r="AG34" s="33"/>
    </row>
    <row r="35" spans="1:35" ht="13.5" customHeight="1" x14ac:dyDescent="0.25">
      <c r="B35" s="34"/>
      <c r="C35" s="34"/>
      <c r="D35" s="34"/>
      <c r="E35" s="34"/>
      <c r="F35" s="34"/>
      <c r="G35" s="34"/>
      <c r="H35" s="34"/>
      <c r="K35" s="7"/>
      <c r="L35" s="36"/>
      <c r="M35" s="36"/>
      <c r="N35" s="36"/>
      <c r="O35" s="36"/>
      <c r="P35" s="36"/>
      <c r="Q35" s="36"/>
      <c r="T35" s="7"/>
      <c r="U35" s="7"/>
      <c r="V35" s="7"/>
      <c r="W35" s="7"/>
      <c r="X35" s="7"/>
      <c r="Y35" s="7"/>
      <c r="Z35" s="7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5">
      <c r="B36" s="34"/>
      <c r="C36" s="34"/>
      <c r="D36" s="34"/>
      <c r="K36" s="7"/>
      <c r="L36" s="7"/>
      <c r="T36" s="7"/>
      <c r="U36" s="7"/>
      <c r="AC36" s="7"/>
      <c r="AD36" s="7"/>
    </row>
    <row r="37" spans="1:35" ht="13.5" customHeight="1" x14ac:dyDescent="0.25">
      <c r="B37" s="34"/>
      <c r="C37" s="34"/>
      <c r="D37" s="34"/>
      <c r="K37" s="36"/>
      <c r="L37" s="36"/>
      <c r="M37" s="36"/>
      <c r="N37" s="36"/>
      <c r="O37" s="36"/>
      <c r="P37" s="36"/>
      <c r="Q37" s="36"/>
      <c r="T37" s="36"/>
      <c r="U37" s="36"/>
      <c r="V37" s="36"/>
      <c r="W37" s="36"/>
      <c r="X37" s="36"/>
      <c r="Y37" s="36"/>
      <c r="Z37" s="36"/>
      <c r="AC37" s="36"/>
      <c r="AD37" s="36"/>
      <c r="AE37" s="36"/>
      <c r="AF37" s="36"/>
      <c r="AG37" s="36"/>
      <c r="AH37" s="36"/>
    </row>
    <row r="38" spans="1:35" ht="13.5" customHeight="1" x14ac:dyDescent="0.25">
      <c r="B38" s="34"/>
      <c r="C38" s="34"/>
      <c r="D38" s="34"/>
      <c r="K38" s="7"/>
      <c r="L38" s="7"/>
      <c r="T38" s="7"/>
      <c r="U38" s="7"/>
      <c r="AC38" s="7"/>
      <c r="AD38" s="7"/>
    </row>
    <row r="39" spans="1:35" ht="13.5" customHeight="1" x14ac:dyDescent="0.25">
      <c r="B39" s="34"/>
      <c r="C39" s="34"/>
      <c r="D39" s="34"/>
      <c r="K39" s="7"/>
      <c r="L39" s="7"/>
      <c r="T39" s="7"/>
      <c r="U39" s="7"/>
      <c r="AC39" s="7"/>
      <c r="AD39" s="7"/>
    </row>
    <row r="40" spans="1:35" ht="13.5" customHeight="1" x14ac:dyDescent="0.25">
      <c r="B40" s="34"/>
      <c r="C40" s="4"/>
      <c r="D40" s="34"/>
      <c r="E40" s="7"/>
      <c r="F40" s="7"/>
      <c r="G40" s="7"/>
      <c r="H40" s="7"/>
      <c r="K40" s="7"/>
      <c r="L40" s="22"/>
      <c r="M40" s="22"/>
      <c r="N40" s="22"/>
      <c r="O40" s="22"/>
      <c r="P40" s="22"/>
      <c r="Q40" s="22"/>
      <c r="T40" s="7"/>
      <c r="U40" s="22"/>
      <c r="V40" s="22"/>
      <c r="W40" s="22"/>
      <c r="X40" s="22"/>
      <c r="Y40" s="22"/>
      <c r="Z40" s="22"/>
      <c r="AC40" s="7"/>
      <c r="AD40" s="22"/>
      <c r="AE40" s="22"/>
      <c r="AF40" s="22"/>
      <c r="AG40" s="22"/>
      <c r="AH40" s="22"/>
    </row>
    <row r="41" spans="1:35" ht="13.5" customHeight="1" x14ac:dyDescent="0.25">
      <c r="B41" s="34"/>
      <c r="C41" s="4"/>
      <c r="D41" s="34"/>
      <c r="K41" s="7"/>
      <c r="L41" s="22"/>
      <c r="M41" s="22"/>
      <c r="N41" s="22"/>
      <c r="O41" s="22"/>
      <c r="P41" s="22"/>
      <c r="Q41" s="22"/>
      <c r="T41" s="7"/>
      <c r="U41" s="22"/>
      <c r="V41" s="22"/>
      <c r="W41" s="22"/>
      <c r="X41" s="22"/>
      <c r="Y41" s="22"/>
      <c r="Z41" s="22"/>
      <c r="AC41" s="7"/>
      <c r="AD41" s="22"/>
      <c r="AE41" s="22"/>
      <c r="AF41" s="22"/>
      <c r="AG41" s="22"/>
      <c r="AH41" s="22"/>
    </row>
    <row r="42" spans="1:35" ht="13.5" customHeight="1" x14ac:dyDescent="0.25">
      <c r="B42" s="4"/>
      <c r="C42" s="4"/>
      <c r="D42" s="34"/>
      <c r="K42" s="7"/>
      <c r="L42" s="7"/>
      <c r="T42" s="7"/>
      <c r="U42" s="7"/>
      <c r="AC42" s="7"/>
      <c r="AD42" s="7"/>
    </row>
    <row r="43" spans="1:35" ht="13.5" customHeight="1" x14ac:dyDescent="0.25">
      <c r="B43" s="4"/>
      <c r="C43" s="4"/>
      <c r="K43" s="7"/>
      <c r="L43" s="7"/>
      <c r="T43" s="7"/>
      <c r="U43" s="7"/>
      <c r="AC43" s="7"/>
      <c r="AD43" s="7"/>
    </row>
    <row r="44" spans="1:35" ht="13.5" customHeight="1" x14ac:dyDescent="0.25">
      <c r="B44" s="4"/>
      <c r="C44" s="4"/>
      <c r="K44" s="7"/>
      <c r="L44" s="7"/>
      <c r="T44" s="7"/>
      <c r="U44" s="7"/>
      <c r="AC44" s="7"/>
      <c r="AD44" s="7"/>
    </row>
    <row r="45" spans="1:35" ht="13.5" customHeight="1" x14ac:dyDescent="0.25">
      <c r="B45" s="4"/>
      <c r="C45" s="4"/>
      <c r="K45" s="7"/>
      <c r="L45" s="7"/>
      <c r="T45" s="7"/>
      <c r="U45" s="7"/>
      <c r="AC45" s="7"/>
      <c r="AD45" s="7"/>
    </row>
    <row r="46" spans="1:35" ht="13.5" customHeight="1" x14ac:dyDescent="0.25">
      <c r="B46" s="35"/>
      <c r="C46" s="4"/>
      <c r="K46" s="7"/>
      <c r="L46" s="7"/>
      <c r="T46" s="7"/>
      <c r="U46" s="7"/>
      <c r="AC46" s="7"/>
      <c r="AD46" s="7"/>
    </row>
    <row r="47" spans="1:35" ht="13.5" customHeight="1" x14ac:dyDescent="0.25">
      <c r="B47" s="35"/>
      <c r="C47" s="4"/>
      <c r="K47" s="7"/>
      <c r="L47" s="7"/>
      <c r="T47" s="7"/>
      <c r="U47" s="7"/>
      <c r="AC47" s="7"/>
      <c r="AD47" s="7"/>
    </row>
    <row r="48" spans="1:35" ht="13.5" customHeight="1" x14ac:dyDescent="0.25">
      <c r="B48" s="35"/>
      <c r="C48" s="4"/>
      <c r="K48" s="7"/>
      <c r="L48" s="7"/>
      <c r="T48" s="7"/>
      <c r="U48" s="7"/>
      <c r="AC48" s="7"/>
      <c r="AD48" s="7"/>
    </row>
    <row r="49" spans="2:30" ht="13.5" customHeight="1" x14ac:dyDescent="0.25">
      <c r="B49" s="35"/>
      <c r="C49" s="4"/>
      <c r="K49" s="7"/>
      <c r="L49" s="7"/>
      <c r="T49" s="7"/>
      <c r="U49" s="7"/>
      <c r="AC49" s="7"/>
      <c r="AD49" s="7"/>
    </row>
    <row r="50" spans="2:30" ht="13.5" customHeight="1" x14ac:dyDescent="0.25">
      <c r="B50" s="35"/>
      <c r="C50" s="4"/>
      <c r="K50" s="7"/>
      <c r="L50" s="7"/>
      <c r="T50" s="7"/>
      <c r="U50" s="7"/>
      <c r="AC50" s="7"/>
      <c r="AD50" s="7"/>
    </row>
    <row r="51" spans="2:30" ht="13.5" customHeight="1" x14ac:dyDescent="0.25">
      <c r="B51" s="4"/>
      <c r="C51" s="4"/>
      <c r="K51" s="7"/>
      <c r="L51" s="7"/>
      <c r="T51" s="7"/>
      <c r="U51" s="7"/>
      <c r="AC51" s="7"/>
      <c r="AD51" s="7"/>
    </row>
    <row r="52" spans="2:30" ht="13.5" customHeight="1" x14ac:dyDescent="0.25">
      <c r="B52" s="4"/>
      <c r="C52" s="4"/>
      <c r="K52" s="7"/>
      <c r="L52" s="7"/>
      <c r="T52" s="7"/>
      <c r="U52" s="7"/>
      <c r="AC52" s="7"/>
      <c r="AD52" s="7"/>
    </row>
    <row r="53" spans="2:30" ht="13.5" customHeight="1" x14ac:dyDescent="0.25">
      <c r="B53" s="4"/>
      <c r="C53" s="4"/>
      <c r="K53" s="7"/>
      <c r="L53" s="7"/>
      <c r="T53" s="7"/>
      <c r="U53" s="7"/>
      <c r="AC53" s="7"/>
      <c r="AD53" s="7"/>
    </row>
    <row r="54" spans="2:30" ht="13.5" customHeight="1" x14ac:dyDescent="0.25">
      <c r="B54" s="4"/>
      <c r="C54" s="4"/>
      <c r="K54" s="7"/>
      <c r="L54" s="7"/>
      <c r="T54" s="7"/>
      <c r="U54" s="7"/>
      <c r="AC54" s="7"/>
      <c r="AD54" s="7"/>
    </row>
    <row r="55" spans="2:30" ht="13.5" customHeight="1" x14ac:dyDescent="0.25">
      <c r="B55" s="4"/>
      <c r="C55" s="4"/>
      <c r="K55" s="7"/>
      <c r="L55" s="7"/>
      <c r="T55" s="7"/>
      <c r="U55" s="7"/>
      <c r="AC55" s="7"/>
      <c r="AD55" s="7"/>
    </row>
    <row r="56" spans="2:30" ht="13.5" customHeight="1" x14ac:dyDescent="0.25">
      <c r="B56" s="4"/>
      <c r="C56" s="4"/>
      <c r="K56" s="7"/>
      <c r="L56" s="7"/>
      <c r="T56" s="7"/>
      <c r="U56" s="7"/>
      <c r="AC56" s="7"/>
      <c r="AD56" s="7"/>
    </row>
    <row r="57" spans="2:30" ht="13.5" customHeight="1" x14ac:dyDescent="0.25">
      <c r="B57" s="4"/>
      <c r="C57" s="4"/>
      <c r="K57" s="7"/>
      <c r="L57" s="7"/>
      <c r="T57" s="7"/>
      <c r="U57" s="7"/>
      <c r="AC57" s="7"/>
      <c r="AD57" s="7"/>
    </row>
    <row r="58" spans="2:30" ht="13.5" customHeight="1" x14ac:dyDescent="0.25">
      <c r="B58" s="4"/>
      <c r="C58" s="4"/>
      <c r="K58" s="7"/>
      <c r="L58" s="7"/>
      <c r="T58" s="7"/>
      <c r="U58" s="7"/>
      <c r="AC58" s="7"/>
      <c r="AD58" s="7"/>
    </row>
    <row r="59" spans="2:30" ht="13.5" customHeight="1" x14ac:dyDescent="0.25">
      <c r="B59" s="4"/>
      <c r="C59" s="4"/>
      <c r="K59" s="7"/>
      <c r="L59" s="7"/>
      <c r="T59" s="7"/>
      <c r="U59" s="7"/>
      <c r="AC59" s="7"/>
      <c r="AD59" s="7"/>
    </row>
    <row r="60" spans="2:30" ht="13.5" customHeight="1" x14ac:dyDescent="0.25">
      <c r="B60" s="4"/>
      <c r="C60" s="4"/>
      <c r="K60" s="7"/>
      <c r="L60" s="7"/>
      <c r="T60" s="7"/>
      <c r="U60" s="7"/>
      <c r="AC60" s="7"/>
      <c r="AD60" s="7"/>
    </row>
    <row r="61" spans="2:30" ht="13.5" customHeight="1" x14ac:dyDescent="0.25">
      <c r="B61" s="4"/>
      <c r="C61" s="4"/>
      <c r="K61" s="7"/>
      <c r="L61" s="7"/>
      <c r="T61" s="7"/>
      <c r="U61" s="7"/>
      <c r="AC61" s="7"/>
      <c r="AD61" s="7"/>
    </row>
    <row r="62" spans="2:30" ht="13.5" customHeight="1" x14ac:dyDescent="0.25">
      <c r="B62" s="4"/>
      <c r="C62" s="4"/>
      <c r="K62" s="7"/>
      <c r="L62" s="7"/>
      <c r="T62" s="7"/>
      <c r="U62" s="7"/>
      <c r="AC62" s="7"/>
      <c r="AD62" s="7"/>
    </row>
    <row r="63" spans="2:30" ht="13.5" customHeight="1" x14ac:dyDescent="0.25">
      <c r="B63" s="4"/>
      <c r="C63" s="4"/>
      <c r="K63" s="7"/>
      <c r="L63" s="7"/>
      <c r="T63" s="7"/>
      <c r="U63" s="7"/>
      <c r="AC63" s="7"/>
      <c r="AD63" s="7"/>
    </row>
    <row r="64" spans="2:30" ht="13.5" customHeight="1" x14ac:dyDescent="0.25">
      <c r="B64" s="4"/>
      <c r="C64" s="4"/>
      <c r="E64" s="7"/>
      <c r="F64" s="7"/>
      <c r="G64" s="7"/>
      <c r="H64" s="7"/>
      <c r="K64" s="7"/>
      <c r="L64" s="7"/>
      <c r="T64" s="7"/>
      <c r="U64" s="7"/>
      <c r="AC64" s="7"/>
      <c r="AD64" s="7"/>
    </row>
    <row r="65" spans="2:30" ht="13.5" customHeight="1" x14ac:dyDescent="0.25">
      <c r="B65" s="4"/>
      <c r="C65" s="4"/>
      <c r="K65" s="7"/>
      <c r="L65" s="7"/>
      <c r="T65" s="7"/>
      <c r="U65" s="7"/>
      <c r="AC65" s="7"/>
      <c r="AD65" s="7"/>
    </row>
    <row r="66" spans="2:30" ht="13.5" customHeight="1" x14ac:dyDescent="0.25">
      <c r="B66" s="4"/>
      <c r="C66" s="4"/>
      <c r="K66" s="7"/>
      <c r="L66" s="7"/>
      <c r="T66" s="7"/>
      <c r="U66" s="7"/>
      <c r="AC66" s="7"/>
      <c r="AD66" s="7"/>
    </row>
    <row r="67" spans="2:30" ht="13.5" customHeight="1" x14ac:dyDescent="0.25">
      <c r="B67" s="4"/>
      <c r="C67" s="4"/>
      <c r="K67" s="7"/>
      <c r="L67" s="7"/>
      <c r="T67" s="7"/>
      <c r="U67" s="7"/>
      <c r="AC67" s="7"/>
      <c r="AD67" s="7"/>
    </row>
    <row r="68" spans="2:30" ht="13.5" customHeight="1" x14ac:dyDescent="0.25">
      <c r="B68" s="4"/>
      <c r="C68" s="4"/>
      <c r="K68" s="7"/>
      <c r="L68" s="7"/>
      <c r="T68" s="7"/>
      <c r="U68" s="7"/>
      <c r="AC68" s="7"/>
      <c r="AD68" s="7"/>
    </row>
    <row r="69" spans="2:30" ht="13.5" customHeight="1" x14ac:dyDescent="0.25">
      <c r="B69" s="4"/>
      <c r="C69" s="4"/>
      <c r="K69" s="7"/>
      <c r="L69" s="7"/>
      <c r="T69" s="7"/>
      <c r="U69" s="7"/>
      <c r="AC69" s="7"/>
      <c r="AD69" s="7"/>
    </row>
    <row r="70" spans="2:30" ht="13.5" customHeight="1" x14ac:dyDescent="0.25">
      <c r="B70" s="4"/>
      <c r="C70" s="4"/>
      <c r="K70" s="7"/>
      <c r="L70" s="7"/>
      <c r="T70" s="7"/>
      <c r="U70" s="7"/>
      <c r="AC70" s="7"/>
      <c r="AD70" s="7"/>
    </row>
    <row r="71" spans="2:30" ht="13.5" customHeight="1" x14ac:dyDescent="0.25">
      <c r="B71" s="4"/>
      <c r="C71" s="4"/>
      <c r="K71" s="7"/>
      <c r="L71" s="7"/>
      <c r="T71" s="7"/>
      <c r="U71" s="7"/>
      <c r="AC71" s="7"/>
      <c r="AD71" s="7"/>
    </row>
    <row r="72" spans="2:30" ht="13.5" customHeight="1" x14ac:dyDescent="0.25">
      <c r="B72" s="4"/>
      <c r="C72" s="4"/>
      <c r="K72" s="7"/>
      <c r="L72" s="7"/>
      <c r="T72" s="7"/>
      <c r="U72" s="7"/>
      <c r="AC72" s="7"/>
      <c r="AD72" s="7"/>
    </row>
    <row r="73" spans="2:30" ht="13.5" customHeight="1" x14ac:dyDescent="0.25">
      <c r="B73" s="4"/>
      <c r="C73" s="4"/>
      <c r="K73" s="7"/>
      <c r="L73" s="7"/>
      <c r="T73" s="7"/>
      <c r="U73" s="7"/>
      <c r="AC73" s="7"/>
      <c r="AD73" s="7"/>
    </row>
    <row r="74" spans="2:30" ht="13.5" customHeight="1" x14ac:dyDescent="0.25">
      <c r="B74" s="4"/>
      <c r="C74" s="4"/>
      <c r="K74" s="7"/>
      <c r="L74" s="7"/>
      <c r="T74" s="7"/>
      <c r="U74" s="7"/>
      <c r="AC74" s="7"/>
      <c r="AD74" s="7"/>
    </row>
    <row r="75" spans="2:30" ht="13.5" customHeight="1" x14ac:dyDescent="0.25">
      <c r="B75" s="4"/>
      <c r="C75" s="4"/>
      <c r="K75" s="7"/>
      <c r="L75" s="7"/>
      <c r="T75" s="7"/>
      <c r="U75" s="7"/>
      <c r="AC75" s="7"/>
      <c r="AD75" s="7"/>
    </row>
    <row r="76" spans="2:30" ht="13.5" customHeight="1" x14ac:dyDescent="0.25">
      <c r="B76" s="4"/>
      <c r="C76" s="4"/>
      <c r="K76" s="7"/>
      <c r="L76" s="7"/>
      <c r="T76" s="7"/>
      <c r="U76" s="7"/>
      <c r="AC76" s="7"/>
      <c r="AD76" s="7"/>
    </row>
    <row r="77" spans="2:30" ht="13.5" customHeight="1" x14ac:dyDescent="0.25">
      <c r="B77" s="4"/>
      <c r="C77" s="4"/>
      <c r="K77" s="7"/>
      <c r="L77" s="7"/>
      <c r="T77" s="7"/>
      <c r="U77" s="7"/>
      <c r="AC77" s="7"/>
      <c r="AD77" s="7"/>
    </row>
    <row r="78" spans="2:30" ht="13.5" customHeight="1" x14ac:dyDescent="0.25">
      <c r="B78" s="4"/>
      <c r="C78" s="4"/>
      <c r="K78" s="7"/>
      <c r="L78" s="7"/>
      <c r="T78" s="7"/>
      <c r="U78" s="7"/>
      <c r="AC78" s="7"/>
      <c r="AD78" s="7"/>
    </row>
    <row r="79" spans="2:30" ht="13.5" customHeight="1" x14ac:dyDescent="0.25">
      <c r="B79" s="4"/>
      <c r="C79" s="4"/>
      <c r="K79" s="7"/>
      <c r="L79" s="7"/>
      <c r="T79" s="7"/>
      <c r="U79" s="7"/>
      <c r="AC79" s="7"/>
      <c r="AD79" s="7"/>
    </row>
    <row r="80" spans="2:30" ht="13.5" customHeight="1" x14ac:dyDescent="0.25">
      <c r="B80" s="4"/>
      <c r="C80" s="4"/>
      <c r="K80" s="7"/>
      <c r="L80" s="7"/>
      <c r="T80" s="7"/>
      <c r="U80" s="7"/>
      <c r="AC80" s="7"/>
      <c r="AD80" s="7"/>
    </row>
    <row r="81" spans="2:30" ht="13.5" customHeight="1" x14ac:dyDescent="0.25">
      <c r="B81" s="4"/>
      <c r="C81" s="4"/>
      <c r="K81" s="7"/>
      <c r="L81" s="7"/>
      <c r="T81" s="7"/>
      <c r="U81" s="7"/>
      <c r="AC81" s="7"/>
      <c r="AD81" s="7"/>
    </row>
    <row r="82" spans="2:30" ht="13.5" customHeight="1" x14ac:dyDescent="0.25">
      <c r="B82" s="4"/>
      <c r="C82" s="4"/>
      <c r="K82" s="7"/>
      <c r="L82" s="7"/>
      <c r="T82" s="7"/>
      <c r="U82" s="7"/>
      <c r="AC82" s="7"/>
      <c r="AD82" s="7"/>
    </row>
    <row r="83" spans="2:30" ht="13.5" customHeight="1" x14ac:dyDescent="0.25">
      <c r="B83" s="4"/>
      <c r="C83" s="4"/>
      <c r="K83" s="7"/>
      <c r="L83" s="7"/>
      <c r="T83" s="7"/>
      <c r="U83" s="7"/>
      <c r="AC83" s="7"/>
      <c r="AD83" s="7"/>
    </row>
    <row r="84" spans="2:30" ht="13.5" customHeight="1" x14ac:dyDescent="0.25">
      <c r="B84" s="4"/>
      <c r="C84" s="4"/>
      <c r="K84" s="7"/>
      <c r="L84" s="7"/>
      <c r="T84" s="7"/>
      <c r="U84" s="7"/>
      <c r="AC84" s="7"/>
      <c r="AD84" s="7"/>
    </row>
    <row r="85" spans="2:30" ht="13.5" customHeight="1" x14ac:dyDescent="0.25">
      <c r="B85" s="4"/>
      <c r="C85" s="4"/>
      <c r="K85" s="7"/>
      <c r="L85" s="7"/>
      <c r="T85" s="7"/>
      <c r="U85" s="7"/>
      <c r="AC85" s="7"/>
      <c r="AD85" s="7"/>
    </row>
    <row r="86" spans="2:30" ht="13.5" customHeight="1" x14ac:dyDescent="0.25">
      <c r="B86" s="4"/>
      <c r="C86" s="4"/>
      <c r="K86" s="7"/>
      <c r="L86" s="7"/>
      <c r="T86" s="7"/>
      <c r="U86" s="7"/>
      <c r="AC86" s="7"/>
      <c r="AD86" s="7"/>
    </row>
    <row r="87" spans="2:30" ht="13.5" customHeight="1" x14ac:dyDescent="0.25">
      <c r="B87" s="4"/>
      <c r="C87" s="4"/>
      <c r="K87" s="7"/>
      <c r="L87" s="7"/>
      <c r="T87" s="7"/>
      <c r="U87" s="7"/>
      <c r="AC87" s="7"/>
      <c r="AD87" s="7"/>
    </row>
    <row r="88" spans="2:30" ht="13.5" customHeight="1" x14ac:dyDescent="0.25">
      <c r="B88" s="4"/>
      <c r="C88" s="4"/>
      <c r="K88" s="7"/>
      <c r="L88" s="7"/>
      <c r="T88" s="7"/>
      <c r="U88" s="7"/>
      <c r="AC88" s="7"/>
      <c r="AD88" s="7"/>
    </row>
    <row r="89" spans="2:30" ht="13.5" customHeight="1" x14ac:dyDescent="0.25">
      <c r="B89" s="4"/>
      <c r="C89" s="4"/>
      <c r="K89" s="7"/>
      <c r="L89" s="7"/>
      <c r="T89" s="7"/>
      <c r="U89" s="7"/>
      <c r="AC89" s="7"/>
      <c r="AD89" s="7"/>
    </row>
    <row r="90" spans="2:30" ht="13.5" customHeight="1" x14ac:dyDescent="0.25">
      <c r="B90" s="4"/>
      <c r="C90" s="4"/>
      <c r="K90" s="7"/>
      <c r="L90" s="7"/>
      <c r="T90" s="7"/>
      <c r="U90" s="7"/>
      <c r="AC90" s="7"/>
      <c r="AD90" s="7"/>
    </row>
    <row r="91" spans="2:30" ht="13.5" customHeight="1" x14ac:dyDescent="0.25">
      <c r="B91" s="4"/>
      <c r="C91" s="4"/>
      <c r="K91" s="7"/>
      <c r="L91" s="7"/>
      <c r="T91" s="7"/>
      <c r="U91" s="7"/>
      <c r="AC91" s="7"/>
      <c r="AD91" s="7"/>
    </row>
    <row r="92" spans="2:30" ht="13.5" customHeight="1" x14ac:dyDescent="0.25">
      <c r="B92" s="4"/>
      <c r="C92" s="4"/>
      <c r="K92" s="7"/>
      <c r="L92" s="7"/>
      <c r="T92" s="7"/>
      <c r="U92" s="7"/>
      <c r="AC92" s="7"/>
      <c r="AD92" s="7"/>
    </row>
    <row r="93" spans="2:30" ht="13.5" customHeight="1" x14ac:dyDescent="0.25">
      <c r="B93" s="4"/>
      <c r="C93" s="4"/>
      <c r="K93" s="7"/>
      <c r="L93" s="7"/>
      <c r="T93" s="7"/>
      <c r="U93" s="7"/>
      <c r="AC93" s="7"/>
      <c r="AD93" s="7"/>
    </row>
    <row r="94" spans="2:30" ht="13.5" customHeight="1" x14ac:dyDescent="0.25">
      <c r="B94" s="7"/>
      <c r="C94" s="7"/>
      <c r="K94" s="7"/>
      <c r="L94" s="7"/>
      <c r="T94" s="7"/>
      <c r="U94" s="7"/>
      <c r="AC94" s="7"/>
      <c r="AD94" s="7"/>
    </row>
    <row r="95" spans="2:30" ht="13.5" customHeight="1" x14ac:dyDescent="0.25">
      <c r="B95" s="7"/>
      <c r="C95" s="7"/>
      <c r="K95" s="7"/>
      <c r="L95" s="7"/>
      <c r="T95" s="7"/>
      <c r="U95" s="7"/>
      <c r="AC95" s="7"/>
      <c r="AD95" s="7"/>
    </row>
    <row r="96" spans="2:30" ht="13.5" customHeight="1" x14ac:dyDescent="0.25">
      <c r="B96" s="7"/>
      <c r="C96" s="7"/>
      <c r="K96" s="7"/>
      <c r="L96" s="7"/>
      <c r="T96" s="7"/>
      <c r="U96" s="7"/>
      <c r="AC96" s="7"/>
      <c r="AD96" s="7"/>
    </row>
    <row r="97" spans="2:30" ht="13.5" customHeight="1" x14ac:dyDescent="0.25">
      <c r="B97" s="7"/>
      <c r="C97" s="7"/>
      <c r="K97" s="7"/>
      <c r="L97" s="7"/>
      <c r="T97" s="7"/>
      <c r="U97" s="7"/>
      <c r="AC97" s="7"/>
      <c r="AD97" s="7"/>
    </row>
    <row r="98" spans="2:30" ht="13.5" customHeight="1" x14ac:dyDescent="0.25">
      <c r="B98" s="7"/>
      <c r="C98" s="7"/>
      <c r="K98" s="7"/>
      <c r="L98" s="7"/>
      <c r="T98" s="7"/>
      <c r="U98" s="7"/>
      <c r="AC98" s="7"/>
      <c r="AD98" s="7"/>
    </row>
    <row r="99" spans="2:30" ht="13.5" customHeight="1" x14ac:dyDescent="0.25">
      <c r="B99" s="7"/>
      <c r="C99" s="7"/>
      <c r="K99" s="7"/>
      <c r="L99" s="7"/>
      <c r="T99" s="7"/>
      <c r="U99" s="7"/>
      <c r="AC99" s="7"/>
      <c r="AD99" s="7"/>
    </row>
    <row r="100" spans="2:30" ht="13.5" customHeight="1" x14ac:dyDescent="0.25">
      <c r="B100" s="7"/>
      <c r="C100" s="7"/>
      <c r="K100" s="7"/>
      <c r="L100" s="7"/>
      <c r="T100" s="7"/>
      <c r="U100" s="7"/>
      <c r="AC100" s="7"/>
      <c r="AD100" s="7"/>
    </row>
    <row r="101" spans="2:30" ht="13.5" customHeight="1" x14ac:dyDescent="0.25">
      <c r="B101" s="7"/>
      <c r="C101" s="7"/>
      <c r="K101" s="7"/>
      <c r="L101" s="7"/>
      <c r="T101" s="7"/>
      <c r="U101" s="7"/>
      <c r="AC101" s="7"/>
      <c r="AD101" s="7"/>
    </row>
    <row r="102" spans="2:30" ht="13.5" customHeight="1" x14ac:dyDescent="0.25">
      <c r="B102" s="7"/>
      <c r="C102" s="7"/>
      <c r="K102" s="7"/>
      <c r="L102" s="7"/>
      <c r="T102" s="7"/>
      <c r="U102" s="7"/>
      <c r="AC102" s="7"/>
      <c r="AD102" s="7"/>
    </row>
    <row r="103" spans="2:30" ht="13.5" customHeight="1" x14ac:dyDescent="0.25">
      <c r="B103" s="7"/>
      <c r="C103" s="7"/>
      <c r="K103" s="7"/>
      <c r="L103" s="7"/>
      <c r="T103" s="7"/>
      <c r="U103" s="7"/>
      <c r="AC103" s="7"/>
      <c r="AD103" s="7"/>
    </row>
    <row r="104" spans="2:30" ht="13.5" customHeight="1" x14ac:dyDescent="0.25">
      <c r="B104" s="7"/>
      <c r="C104" s="7"/>
      <c r="K104" s="7"/>
      <c r="L104" s="7"/>
      <c r="T104" s="7"/>
      <c r="U104" s="7"/>
      <c r="AC104" s="7"/>
      <c r="AD104" s="7"/>
    </row>
    <row r="105" spans="2:30" ht="13.5" customHeight="1" x14ac:dyDescent="0.25">
      <c r="B105" s="7"/>
      <c r="C105" s="7"/>
      <c r="K105" s="7"/>
      <c r="L105" s="7"/>
      <c r="T105" s="7"/>
      <c r="U105" s="7"/>
      <c r="AC105" s="7"/>
      <c r="AD105" s="7"/>
    </row>
    <row r="106" spans="2:30" ht="13.5" customHeight="1" x14ac:dyDescent="0.25">
      <c r="B106" s="7"/>
      <c r="C106" s="7"/>
      <c r="K106" s="7"/>
      <c r="L106" s="7"/>
      <c r="T106" s="7"/>
      <c r="U106" s="7"/>
      <c r="AC106" s="7"/>
      <c r="AD106" s="7"/>
    </row>
    <row r="107" spans="2:30" ht="13.5" customHeight="1" x14ac:dyDescent="0.25">
      <c r="B107" s="7"/>
      <c r="C107" s="7"/>
      <c r="K107" s="7"/>
      <c r="L107" s="7"/>
      <c r="T107" s="7"/>
      <c r="U107" s="7"/>
      <c r="AC107" s="7"/>
      <c r="AD107" s="7"/>
    </row>
    <row r="108" spans="2:30" ht="13.5" customHeight="1" x14ac:dyDescent="0.25">
      <c r="B108" s="7"/>
      <c r="C108" s="7"/>
      <c r="K108" s="7"/>
      <c r="L108" s="7"/>
      <c r="T108" s="7"/>
      <c r="U108" s="7"/>
      <c r="AC108" s="7"/>
      <c r="AD108" s="7"/>
    </row>
    <row r="109" spans="2:30" ht="13.5" customHeight="1" x14ac:dyDescent="0.25">
      <c r="B109" s="7"/>
      <c r="C109" s="7"/>
      <c r="K109" s="7"/>
      <c r="L109" s="7"/>
      <c r="T109" s="7"/>
      <c r="U109" s="7"/>
      <c r="AC109" s="7"/>
      <c r="AD109" s="7"/>
    </row>
    <row r="110" spans="2:30" ht="13.5" customHeight="1" x14ac:dyDescent="0.25">
      <c r="B110" s="7"/>
      <c r="C110" s="7"/>
      <c r="K110" s="7"/>
      <c r="L110" s="7"/>
      <c r="T110" s="7"/>
      <c r="U110" s="7"/>
      <c r="AC110" s="7"/>
      <c r="AD110" s="7"/>
    </row>
  </sheetData>
  <mergeCells count="8">
    <mergeCell ref="B3:C3"/>
    <mergeCell ref="K3:L3"/>
    <mergeCell ref="T3:U3"/>
    <mergeCell ref="AC3:AD3"/>
    <mergeCell ref="AE3:AI3"/>
    <mergeCell ref="D3:H3"/>
    <mergeCell ref="M3:Q3"/>
    <mergeCell ref="V3:Z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9"/>
  <sheetViews>
    <sheetView zoomScale="90" zoomScaleNormal="90" workbookViewId="0">
      <selection activeCell="E34" sqref="E34"/>
    </sheetView>
  </sheetViews>
  <sheetFormatPr defaultColWidth="9.08203125" defaultRowHeight="12.5" x14ac:dyDescent="0.25"/>
  <cols>
    <col min="1" max="1" width="52.33203125" style="4" customWidth="1"/>
    <col min="2" max="3" width="12.5" style="64" customWidth="1"/>
    <col min="4" max="8" width="12.5" style="4" customWidth="1"/>
    <col min="9" max="9" width="9.08203125" style="4" customWidth="1"/>
    <col min="10" max="10" width="52.33203125" style="4" customWidth="1"/>
    <col min="11" max="12" width="12.5" style="64" customWidth="1"/>
    <col min="13" max="17" width="12.5" style="4" customWidth="1"/>
    <col min="18" max="18" width="9.08203125" style="4"/>
    <col min="19" max="19" width="52.33203125" style="4" customWidth="1"/>
    <col min="20" max="21" width="12.5" style="64" customWidth="1"/>
    <col min="22" max="26" width="12.5" style="4" customWidth="1"/>
    <col min="27" max="27" width="9.08203125" style="4"/>
    <col min="28" max="28" width="52.33203125" style="4" customWidth="1"/>
    <col min="29" max="30" width="12.5" style="64" customWidth="1"/>
    <col min="31" max="35" width="12.5" style="4" customWidth="1"/>
    <col min="36" max="16384" width="9.08203125" style="4"/>
  </cols>
  <sheetData>
    <row r="1" spans="1:36" ht="15.75" customHeight="1" x14ac:dyDescent="0.25">
      <c r="A1" s="144" t="s">
        <v>29</v>
      </c>
      <c r="B1" s="144"/>
      <c r="C1" s="144"/>
      <c r="J1" s="144" t="s">
        <v>30</v>
      </c>
      <c r="K1" s="144"/>
      <c r="L1" s="144"/>
      <c r="S1" s="144" t="s">
        <v>24</v>
      </c>
      <c r="T1" s="144"/>
      <c r="U1" s="144"/>
      <c r="AB1" s="20" t="s">
        <v>22</v>
      </c>
      <c r="AC1" s="20"/>
      <c r="AD1" s="20"/>
    </row>
    <row r="2" spans="1:36" ht="14.25" customHeight="1" thickBot="1" x14ac:dyDescent="0.3">
      <c r="A2" s="8"/>
      <c r="B2" s="9"/>
      <c r="C2" s="9"/>
      <c r="J2" s="8"/>
      <c r="K2" s="9"/>
      <c r="L2" s="9"/>
      <c r="S2" s="8"/>
      <c r="T2" s="9"/>
      <c r="U2" s="9"/>
      <c r="AB2" s="8"/>
      <c r="AC2" s="9"/>
      <c r="AD2" s="9"/>
    </row>
    <row r="3" spans="1:36" ht="13.5" customHeight="1" thickBot="1" x14ac:dyDescent="0.3">
      <c r="A3" s="10" t="s">
        <v>0</v>
      </c>
      <c r="B3" s="145" t="s">
        <v>1</v>
      </c>
      <c r="C3" s="146"/>
      <c r="D3" s="141" t="s">
        <v>2</v>
      </c>
      <c r="E3" s="143"/>
      <c r="F3" s="143"/>
      <c r="G3" s="143"/>
      <c r="H3" s="142"/>
      <c r="I3" s="43"/>
      <c r="J3" s="10" t="s">
        <v>0</v>
      </c>
      <c r="K3" s="141" t="s">
        <v>1</v>
      </c>
      <c r="L3" s="142"/>
      <c r="M3" s="141" t="s">
        <v>2</v>
      </c>
      <c r="N3" s="143"/>
      <c r="O3" s="143"/>
      <c r="P3" s="143"/>
      <c r="Q3" s="142"/>
      <c r="S3" s="18" t="s">
        <v>0</v>
      </c>
      <c r="T3" s="141" t="s">
        <v>1</v>
      </c>
      <c r="U3" s="142"/>
      <c r="V3" s="141" t="s">
        <v>2</v>
      </c>
      <c r="W3" s="143"/>
      <c r="X3" s="143"/>
      <c r="Y3" s="143"/>
      <c r="Z3" s="142"/>
      <c r="AB3" s="18" t="s">
        <v>0</v>
      </c>
      <c r="AC3" s="141" t="s">
        <v>1</v>
      </c>
      <c r="AD3" s="142"/>
      <c r="AE3" s="141" t="s">
        <v>2</v>
      </c>
      <c r="AF3" s="143"/>
      <c r="AG3" s="143"/>
      <c r="AH3" s="143"/>
      <c r="AI3" s="142"/>
    </row>
    <row r="4" spans="1:36" ht="14.25" customHeight="1" thickBot="1" x14ac:dyDescent="0.3">
      <c r="A4" s="40"/>
      <c r="B4" s="135">
        <v>2024</v>
      </c>
      <c r="C4" s="131">
        <v>2025</v>
      </c>
      <c r="D4" s="66">
        <v>2026</v>
      </c>
      <c r="E4" s="32">
        <v>2027</v>
      </c>
      <c r="F4" s="32">
        <v>2028</v>
      </c>
      <c r="G4" s="32">
        <v>2029</v>
      </c>
      <c r="H4" s="31">
        <v>2030</v>
      </c>
      <c r="I4" s="43"/>
      <c r="J4" s="40"/>
      <c r="K4" s="135">
        <v>2024</v>
      </c>
      <c r="L4" s="131">
        <v>2025</v>
      </c>
      <c r="M4" s="66">
        <v>2026</v>
      </c>
      <c r="N4" s="32">
        <v>2027</v>
      </c>
      <c r="O4" s="32">
        <v>2028</v>
      </c>
      <c r="P4" s="32">
        <v>2029</v>
      </c>
      <c r="Q4" s="31">
        <v>2030</v>
      </c>
      <c r="S4" s="11"/>
      <c r="T4" s="135">
        <v>2024</v>
      </c>
      <c r="U4" s="131">
        <v>2025</v>
      </c>
      <c r="V4" s="66">
        <v>2026</v>
      </c>
      <c r="W4" s="32">
        <v>2027</v>
      </c>
      <c r="X4" s="32">
        <v>2028</v>
      </c>
      <c r="Y4" s="32">
        <v>2029</v>
      </c>
      <c r="Z4" s="31">
        <v>2030</v>
      </c>
      <c r="AB4" s="11"/>
      <c r="AC4" s="135">
        <v>2024</v>
      </c>
      <c r="AD4" s="131">
        <v>2025</v>
      </c>
      <c r="AE4" s="66">
        <v>2026</v>
      </c>
      <c r="AF4" s="32">
        <v>2027</v>
      </c>
      <c r="AG4" s="32">
        <v>2028</v>
      </c>
      <c r="AH4" s="32">
        <v>2029</v>
      </c>
      <c r="AI4" s="31">
        <v>2030</v>
      </c>
    </row>
    <row r="5" spans="1:36" ht="13.5" customHeight="1" x14ac:dyDescent="0.25">
      <c r="A5" s="48"/>
      <c r="B5" s="136"/>
      <c r="C5" s="132"/>
      <c r="D5" s="87"/>
      <c r="E5" s="88"/>
      <c r="F5" s="88"/>
      <c r="G5" s="88"/>
      <c r="H5" s="89"/>
      <c r="I5" s="44"/>
      <c r="J5" s="12"/>
      <c r="K5" s="136"/>
      <c r="L5" s="132"/>
      <c r="M5" s="87"/>
      <c r="N5" s="88"/>
      <c r="O5" s="88"/>
      <c r="P5" s="88"/>
      <c r="Q5" s="89"/>
      <c r="R5" s="5"/>
      <c r="S5" s="12"/>
      <c r="T5" s="87"/>
      <c r="U5" s="132"/>
      <c r="V5" s="114"/>
      <c r="W5" s="115"/>
      <c r="X5" s="115"/>
      <c r="Y5" s="115"/>
      <c r="Z5" s="116"/>
      <c r="AB5" s="12"/>
      <c r="AC5" s="87"/>
      <c r="AD5" s="140"/>
      <c r="AE5" s="107"/>
      <c r="AF5" s="108"/>
      <c r="AG5" s="108"/>
      <c r="AH5" s="108"/>
      <c r="AI5" s="109"/>
    </row>
    <row r="6" spans="1:36" ht="13.5" customHeight="1" x14ac:dyDescent="0.25">
      <c r="A6" s="49" t="s">
        <v>3</v>
      </c>
      <c r="B6" s="90">
        <f t="shared" ref="B6:D6" si="0">SUM(B7:B11)</f>
        <v>1075038.3197399997</v>
      </c>
      <c r="C6" s="126">
        <f t="shared" si="0"/>
        <v>1068868.13374</v>
      </c>
      <c r="D6" s="90">
        <f t="shared" si="0"/>
        <v>1078229.6017773673</v>
      </c>
      <c r="E6" s="91">
        <f t="shared" ref="E6:G6" si="1">SUM(E7:E11)</f>
        <v>1136903.4895870953</v>
      </c>
      <c r="F6" s="91">
        <f t="shared" si="1"/>
        <v>1170707.6158880983</v>
      </c>
      <c r="G6" s="91">
        <f t="shared" si="1"/>
        <v>1210397.2935697176</v>
      </c>
      <c r="H6" s="92">
        <f t="shared" ref="H6" si="2">SUM(H7:H11)</f>
        <v>1253955.9496189805</v>
      </c>
      <c r="I6" s="47"/>
      <c r="J6" s="17" t="s">
        <v>3</v>
      </c>
      <c r="K6" s="90">
        <f t="shared" ref="K6:N6" si="3">SUM(K7:K11)</f>
        <v>0</v>
      </c>
      <c r="L6" s="126">
        <f t="shared" si="3"/>
        <v>0</v>
      </c>
      <c r="M6" s="125">
        <f t="shared" si="3"/>
        <v>0</v>
      </c>
      <c r="N6" s="91">
        <f t="shared" si="3"/>
        <v>0</v>
      </c>
      <c r="O6" s="91">
        <f t="shared" ref="O6:P6" si="4">SUM(O7:O11)</f>
        <v>0</v>
      </c>
      <c r="P6" s="91">
        <f t="shared" si="4"/>
        <v>0</v>
      </c>
      <c r="Q6" s="126">
        <f t="shared" ref="Q6" si="5">SUM(Q7:Q11)</f>
        <v>0</v>
      </c>
      <c r="R6" s="5"/>
      <c r="S6" s="17" t="s">
        <v>3</v>
      </c>
      <c r="T6" s="90">
        <v>1075038.3197399997</v>
      </c>
      <c r="U6" s="126">
        <v>1070816.8916565017</v>
      </c>
      <c r="V6" s="111">
        <v>1094680.8203229581</v>
      </c>
      <c r="W6" s="91">
        <v>1160484.4280825595</v>
      </c>
      <c r="X6" s="91">
        <v>1202543.25708601</v>
      </c>
      <c r="Y6" s="91">
        <v>1240780.4946937086</v>
      </c>
      <c r="Z6" s="127">
        <v>0</v>
      </c>
      <c r="AB6" s="17" t="s">
        <v>3</v>
      </c>
      <c r="AC6" s="90">
        <f t="shared" ref="AC6:AC26" si="6">B6-T6</f>
        <v>0</v>
      </c>
      <c r="AD6" s="126">
        <f t="shared" ref="AD6:AD26" si="7">C6-U6</f>
        <v>-1948.7579165017232</v>
      </c>
      <c r="AE6" s="111">
        <f t="shared" ref="AE6:AE26" si="8">D6-V6</f>
        <v>-16451.21854559076</v>
      </c>
      <c r="AF6" s="91">
        <f t="shared" ref="AF6:AF26" si="9">E6-W6</f>
        <v>-23580.938495464157</v>
      </c>
      <c r="AG6" s="91">
        <f t="shared" ref="AG6:AG26" si="10">F6-X6</f>
        <v>-31835.641197911697</v>
      </c>
      <c r="AH6" s="91">
        <f t="shared" ref="AH6:AH26" si="11">G6-Y6</f>
        <v>-30383.20112399105</v>
      </c>
      <c r="AI6" s="127">
        <v>0</v>
      </c>
    </row>
    <row r="7" spans="1:36" ht="13.5" customHeight="1" x14ac:dyDescent="0.25">
      <c r="A7" s="50" t="s">
        <v>4</v>
      </c>
      <c r="B7" s="79">
        <v>634397.09679999994</v>
      </c>
      <c r="C7" s="80">
        <v>622535.76067999983</v>
      </c>
      <c r="D7" s="79">
        <v>618156.90349105617</v>
      </c>
      <c r="E7" s="76">
        <v>661482.03375975904</v>
      </c>
      <c r="F7" s="76">
        <v>682743.31682962563</v>
      </c>
      <c r="G7" s="76">
        <v>708444.96473584021</v>
      </c>
      <c r="H7" s="80">
        <v>736885.81771700212</v>
      </c>
      <c r="I7" s="45"/>
      <c r="J7" s="13" t="s">
        <v>4</v>
      </c>
      <c r="K7" s="79"/>
      <c r="L7" s="80"/>
      <c r="M7" s="124"/>
      <c r="N7" s="77"/>
      <c r="O7" s="77"/>
      <c r="P7" s="77"/>
      <c r="Q7" s="80"/>
      <c r="R7" s="5"/>
      <c r="S7" s="13" t="s">
        <v>4</v>
      </c>
      <c r="T7" s="79">
        <v>634397.09679999994</v>
      </c>
      <c r="U7" s="80">
        <v>631403.75181777379</v>
      </c>
      <c r="V7" s="76">
        <v>635487.82736722776</v>
      </c>
      <c r="W7" s="77">
        <v>683516.86442261143</v>
      </c>
      <c r="X7" s="77">
        <v>710132.32641074562</v>
      </c>
      <c r="Y7" s="77">
        <v>735871.22177560418</v>
      </c>
      <c r="Z7" s="128"/>
      <c r="AB7" s="13" t="s">
        <v>4</v>
      </c>
      <c r="AC7" s="79">
        <f t="shared" si="6"/>
        <v>0</v>
      </c>
      <c r="AD7" s="80">
        <f t="shared" si="7"/>
        <v>-8867.9911377739627</v>
      </c>
      <c r="AE7" s="76">
        <f t="shared" si="8"/>
        <v>-17330.923876171582</v>
      </c>
      <c r="AF7" s="77">
        <f t="shared" si="9"/>
        <v>-22034.830662852386</v>
      </c>
      <c r="AG7" s="77">
        <f t="shared" si="10"/>
        <v>-27389.009581119986</v>
      </c>
      <c r="AH7" s="77">
        <f t="shared" si="11"/>
        <v>-27426.257039763965</v>
      </c>
      <c r="AI7" s="128"/>
    </row>
    <row r="8" spans="1:36" ht="13.5" customHeight="1" x14ac:dyDescent="0.25">
      <c r="A8" s="50" t="s">
        <v>5</v>
      </c>
      <c r="B8" s="79">
        <v>41131.834360000008</v>
      </c>
      <c r="C8" s="80">
        <v>46973.559719999997</v>
      </c>
      <c r="D8" s="79">
        <v>50020.538803315292</v>
      </c>
      <c r="E8" s="76">
        <v>53711.021714332397</v>
      </c>
      <c r="F8" s="76">
        <v>56304.308339008923</v>
      </c>
      <c r="G8" s="76">
        <v>59253.394041484054</v>
      </c>
      <c r="H8" s="80">
        <v>62538.281207560496</v>
      </c>
      <c r="I8" s="45"/>
      <c r="J8" s="13" t="s">
        <v>5</v>
      </c>
      <c r="K8" s="79"/>
      <c r="L8" s="80"/>
      <c r="M8" s="124"/>
      <c r="N8" s="77"/>
      <c r="O8" s="77"/>
      <c r="P8" s="77"/>
      <c r="Q8" s="80"/>
      <c r="R8" s="5"/>
      <c r="S8" s="13" t="s">
        <v>5</v>
      </c>
      <c r="T8" s="79">
        <v>41131.834360000008</v>
      </c>
      <c r="U8" s="80">
        <v>45655.493748061679</v>
      </c>
      <c r="V8" s="76">
        <v>49044.881532736639</v>
      </c>
      <c r="W8" s="77">
        <v>52880.240452287559</v>
      </c>
      <c r="X8" s="77">
        <v>55657.727198820641</v>
      </c>
      <c r="Y8" s="77">
        <v>58480.676875415586</v>
      </c>
      <c r="Z8" s="128"/>
      <c r="AB8" s="13" t="s">
        <v>5</v>
      </c>
      <c r="AC8" s="79">
        <f t="shared" si="6"/>
        <v>0</v>
      </c>
      <c r="AD8" s="80">
        <f t="shared" si="7"/>
        <v>1318.0659719383184</v>
      </c>
      <c r="AE8" s="76">
        <f t="shared" si="8"/>
        <v>975.65727057865297</v>
      </c>
      <c r="AF8" s="77">
        <f t="shared" si="9"/>
        <v>830.78126204483851</v>
      </c>
      <c r="AG8" s="77">
        <f t="shared" si="10"/>
        <v>646.58114018828201</v>
      </c>
      <c r="AH8" s="77">
        <f t="shared" si="11"/>
        <v>772.71716606846894</v>
      </c>
      <c r="AI8" s="128"/>
    </row>
    <row r="9" spans="1:36" ht="13.5" customHeight="1" x14ac:dyDescent="0.25">
      <c r="A9" s="50" t="s">
        <v>6</v>
      </c>
      <c r="B9" s="79">
        <v>353300.2284599999</v>
      </c>
      <c r="C9" s="80">
        <v>353158.11753000016</v>
      </c>
      <c r="D9" s="79">
        <v>362106.73358643433</v>
      </c>
      <c r="E9" s="76">
        <v>372147.33167227817</v>
      </c>
      <c r="F9" s="76">
        <v>380587.85427269212</v>
      </c>
      <c r="G9" s="76">
        <v>390293.17706306098</v>
      </c>
      <c r="H9" s="80">
        <v>400698.77145492507</v>
      </c>
      <c r="I9" s="45"/>
      <c r="J9" s="13" t="s">
        <v>6</v>
      </c>
      <c r="K9" s="79"/>
      <c r="L9" s="80"/>
      <c r="M9" s="124"/>
      <c r="N9" s="77"/>
      <c r="O9" s="77"/>
      <c r="P9" s="77"/>
      <c r="Q9" s="80"/>
      <c r="R9" s="5"/>
      <c r="S9" s="13" t="s">
        <v>6</v>
      </c>
      <c r="T9" s="79">
        <v>353300.2284599999</v>
      </c>
      <c r="U9" s="80">
        <v>348269.60695818975</v>
      </c>
      <c r="V9" s="76">
        <v>362647.23216864839</v>
      </c>
      <c r="W9" s="77">
        <v>374666.31270526728</v>
      </c>
      <c r="X9" s="77">
        <v>385482.0963860898</v>
      </c>
      <c r="Y9" s="77">
        <v>393968.1870332745</v>
      </c>
      <c r="Z9" s="128"/>
      <c r="AB9" s="13" t="s">
        <v>6</v>
      </c>
      <c r="AC9" s="79">
        <f t="shared" si="6"/>
        <v>0</v>
      </c>
      <c r="AD9" s="80">
        <f t="shared" si="7"/>
        <v>4888.5105718104169</v>
      </c>
      <c r="AE9" s="76">
        <f t="shared" si="8"/>
        <v>-540.49858221405884</v>
      </c>
      <c r="AF9" s="77">
        <f t="shared" si="9"/>
        <v>-2518.9810329891043</v>
      </c>
      <c r="AG9" s="77">
        <f t="shared" si="10"/>
        <v>-4894.2421133976895</v>
      </c>
      <c r="AH9" s="77">
        <f t="shared" si="11"/>
        <v>-3675.0099702135194</v>
      </c>
      <c r="AI9" s="128"/>
    </row>
    <row r="10" spans="1:36" ht="13.5" customHeight="1" x14ac:dyDescent="0.25">
      <c r="A10" s="50" t="s">
        <v>7</v>
      </c>
      <c r="B10" s="79">
        <v>56.492199999999997</v>
      </c>
      <c r="C10" s="80">
        <v>79.599899999999991</v>
      </c>
      <c r="D10" s="79">
        <v>82.790108401505648</v>
      </c>
      <c r="E10" s="76">
        <v>85.970153707006418</v>
      </c>
      <c r="F10" s="76">
        <v>89.633940035139503</v>
      </c>
      <c r="G10" s="76">
        <v>93.368437930760976</v>
      </c>
      <c r="H10" s="80">
        <v>97.234535627950663</v>
      </c>
      <c r="I10" s="45"/>
      <c r="J10" s="13" t="s">
        <v>7</v>
      </c>
      <c r="K10" s="79"/>
      <c r="L10" s="80"/>
      <c r="M10" s="124"/>
      <c r="N10" s="77"/>
      <c r="O10" s="77"/>
      <c r="P10" s="77"/>
      <c r="Q10" s="80"/>
      <c r="R10" s="5"/>
      <c r="S10" s="13" t="s">
        <v>7</v>
      </c>
      <c r="T10" s="79">
        <v>56.492199999999997</v>
      </c>
      <c r="U10" s="80">
        <v>64.632076054591607</v>
      </c>
      <c r="V10" s="76">
        <v>67.703493743229316</v>
      </c>
      <c r="W10" s="77">
        <v>70.655228992597358</v>
      </c>
      <c r="X10" s="77">
        <v>73.375698703693956</v>
      </c>
      <c r="Y10" s="77">
        <v>76.43428558697012</v>
      </c>
      <c r="Z10" s="128"/>
      <c r="AB10" s="13" t="s">
        <v>7</v>
      </c>
      <c r="AC10" s="79">
        <f t="shared" si="6"/>
        <v>0</v>
      </c>
      <c r="AD10" s="80">
        <f t="shared" si="7"/>
        <v>14.967823945408384</v>
      </c>
      <c r="AE10" s="76">
        <f t="shared" si="8"/>
        <v>15.086614658276332</v>
      </c>
      <c r="AF10" s="77">
        <f t="shared" si="9"/>
        <v>15.314924714409059</v>
      </c>
      <c r="AG10" s="77">
        <f t="shared" si="10"/>
        <v>16.258241331445547</v>
      </c>
      <c r="AH10" s="77">
        <f t="shared" si="11"/>
        <v>16.934152343790856</v>
      </c>
      <c r="AI10" s="128"/>
    </row>
    <row r="11" spans="1:36" ht="13.5" customHeight="1" x14ac:dyDescent="0.25">
      <c r="A11" s="50" t="s">
        <v>11</v>
      </c>
      <c r="B11" s="79">
        <v>46152.66792</v>
      </c>
      <c r="C11" s="80">
        <v>46121.095909999996</v>
      </c>
      <c r="D11" s="79">
        <v>47862.635788159998</v>
      </c>
      <c r="E11" s="76">
        <v>49477.1322870187</v>
      </c>
      <c r="F11" s="76">
        <v>50982.50250673655</v>
      </c>
      <c r="G11" s="76">
        <v>52312.389291401414</v>
      </c>
      <c r="H11" s="80">
        <v>53735.844703865063</v>
      </c>
      <c r="I11" s="45"/>
      <c r="J11" s="13" t="s">
        <v>11</v>
      </c>
      <c r="K11" s="79"/>
      <c r="L11" s="80"/>
      <c r="M11" s="124"/>
      <c r="N11" s="77"/>
      <c r="O11" s="77"/>
      <c r="P11" s="77"/>
      <c r="Q11" s="80"/>
      <c r="R11" s="5"/>
      <c r="S11" s="13" t="s">
        <v>11</v>
      </c>
      <c r="T11" s="79">
        <v>46152.66792</v>
      </c>
      <c r="U11" s="80">
        <v>45423.407056421776</v>
      </c>
      <c r="V11" s="76">
        <v>47433.175760602207</v>
      </c>
      <c r="W11" s="77">
        <v>49350.355273400353</v>
      </c>
      <c r="X11" s="77">
        <v>51197.73139164989</v>
      </c>
      <c r="Y11" s="77">
        <v>52383.974723827348</v>
      </c>
      <c r="Z11" s="128"/>
      <c r="AB11" s="13" t="s">
        <v>11</v>
      </c>
      <c r="AC11" s="79">
        <f t="shared" si="6"/>
        <v>0</v>
      </c>
      <c r="AD11" s="80">
        <f t="shared" si="7"/>
        <v>697.68885357822001</v>
      </c>
      <c r="AE11" s="76">
        <f t="shared" si="8"/>
        <v>429.46002755779045</v>
      </c>
      <c r="AF11" s="77">
        <f t="shared" si="9"/>
        <v>126.77701361834625</v>
      </c>
      <c r="AG11" s="77">
        <f t="shared" si="10"/>
        <v>-215.22888491334015</v>
      </c>
      <c r="AH11" s="77">
        <f t="shared" si="11"/>
        <v>-71.585432425934414</v>
      </c>
      <c r="AI11" s="128"/>
    </row>
    <row r="12" spans="1:36" ht="13.5" customHeight="1" x14ac:dyDescent="0.25">
      <c r="A12" s="49" t="s">
        <v>12</v>
      </c>
      <c r="B12" s="90">
        <f>B13+B19</f>
        <v>12632095.999999998</v>
      </c>
      <c r="C12" s="126">
        <f t="shared" ref="C12" si="12">C13+C19</f>
        <v>12760201</v>
      </c>
      <c r="D12" s="90">
        <f>D13+D19</f>
        <v>13258612.937682405</v>
      </c>
      <c r="E12" s="91">
        <f>E13+E19</f>
        <v>13651940.444072979</v>
      </c>
      <c r="F12" s="91">
        <f>F13+F19</f>
        <v>14376338.200745909</v>
      </c>
      <c r="G12" s="91">
        <f>G13+G19</f>
        <v>15156492.718682621</v>
      </c>
      <c r="H12" s="92">
        <f>H13+H19</f>
        <v>15484139.858983485</v>
      </c>
      <c r="I12" s="47"/>
      <c r="J12" s="17" t="s">
        <v>12</v>
      </c>
      <c r="K12" s="90">
        <f t="shared" ref="K12:N12" si="13">K13+K19</f>
        <v>0</v>
      </c>
      <c r="L12" s="126">
        <f t="shared" si="13"/>
        <v>0</v>
      </c>
      <c r="M12" s="125">
        <f t="shared" si="13"/>
        <v>0</v>
      </c>
      <c r="N12" s="91">
        <f t="shared" si="13"/>
        <v>0</v>
      </c>
      <c r="O12" s="91">
        <f t="shared" ref="O12:P12" si="14">O13+O19</f>
        <v>0</v>
      </c>
      <c r="P12" s="91">
        <f t="shared" si="14"/>
        <v>0</v>
      </c>
      <c r="Q12" s="126">
        <f t="shared" ref="Q12" si="15">Q13+Q19</f>
        <v>0</v>
      </c>
      <c r="S12" s="17" t="s">
        <v>12</v>
      </c>
      <c r="T12" s="90">
        <v>12632095.999999998</v>
      </c>
      <c r="U12" s="126">
        <v>12825497.89614743</v>
      </c>
      <c r="V12" s="111">
        <v>13295662.928391378</v>
      </c>
      <c r="W12" s="91">
        <v>13810463.527928142</v>
      </c>
      <c r="X12" s="91">
        <v>14421228.77324499</v>
      </c>
      <c r="Y12" s="91">
        <v>15051266.074049581</v>
      </c>
      <c r="Z12" s="127">
        <v>0</v>
      </c>
      <c r="AB12" s="17" t="s">
        <v>12</v>
      </c>
      <c r="AC12" s="90">
        <f t="shared" si="6"/>
        <v>0</v>
      </c>
      <c r="AD12" s="126">
        <f t="shared" si="7"/>
        <v>-65296.896147429943</v>
      </c>
      <c r="AE12" s="111">
        <f t="shared" si="8"/>
        <v>-37049.990708973259</v>
      </c>
      <c r="AF12" s="91">
        <f t="shared" si="9"/>
        <v>-158523.08385516331</v>
      </c>
      <c r="AG12" s="91">
        <f t="shared" si="10"/>
        <v>-44890.572499081492</v>
      </c>
      <c r="AH12" s="91">
        <f t="shared" si="11"/>
        <v>105226.64463303983</v>
      </c>
      <c r="AI12" s="127">
        <v>0</v>
      </c>
      <c r="AJ12" s="72"/>
    </row>
    <row r="13" spans="1:36" ht="13.5" customHeight="1" x14ac:dyDescent="0.25">
      <c r="A13" s="51" t="s">
        <v>15</v>
      </c>
      <c r="B13" s="90">
        <f>SUM(B14:B18)</f>
        <v>11251115.967898987</v>
      </c>
      <c r="C13" s="126">
        <f t="shared" ref="C13" si="16">SUM(C14:C18)</f>
        <v>11364495.409751346</v>
      </c>
      <c r="D13" s="90">
        <f>SUM(D14:D18)</f>
        <v>11800916.583815457</v>
      </c>
      <c r="E13" s="91">
        <f t="shared" ref="E13:F13" si="17">SUM(E14:E18)</f>
        <v>12212503.394093666</v>
      </c>
      <c r="F13" s="91">
        <f t="shared" si="17"/>
        <v>12913326.696925469</v>
      </c>
      <c r="G13" s="91">
        <f t="shared" ref="G13:H13" si="18">SUM(G14:G18)</f>
        <v>13675493.837383745</v>
      </c>
      <c r="H13" s="92">
        <f t="shared" si="18"/>
        <v>14021249.871709181</v>
      </c>
      <c r="I13" s="47"/>
      <c r="J13" s="27" t="s">
        <v>15</v>
      </c>
      <c r="K13" s="90">
        <f>SUM(K14:K18)</f>
        <v>0</v>
      </c>
      <c r="L13" s="126">
        <f t="shared" ref="L13:P13" si="19">SUM(L14:L18)</f>
        <v>0</v>
      </c>
      <c r="M13" s="90">
        <f t="shared" si="19"/>
        <v>0</v>
      </c>
      <c r="N13" s="91">
        <f t="shared" si="19"/>
        <v>0</v>
      </c>
      <c r="O13" s="91">
        <f t="shared" si="19"/>
        <v>0</v>
      </c>
      <c r="P13" s="91">
        <f t="shared" si="19"/>
        <v>0</v>
      </c>
      <c r="Q13" s="92">
        <f t="shared" ref="Q13" si="20">SUM(Q14:Q18)</f>
        <v>0</v>
      </c>
      <c r="R13" s="5"/>
      <c r="S13" s="27" t="s">
        <v>15</v>
      </c>
      <c r="T13" s="90">
        <v>11251115.967898987</v>
      </c>
      <c r="U13" s="126">
        <v>11396234.268920429</v>
      </c>
      <c r="V13" s="111">
        <v>11822838.829782384</v>
      </c>
      <c r="W13" s="91">
        <v>12342864.197862232</v>
      </c>
      <c r="X13" s="91">
        <v>12942722.990730461</v>
      </c>
      <c r="Y13" s="91">
        <v>13569098.225304704</v>
      </c>
      <c r="Z13" s="127">
        <v>0</v>
      </c>
      <c r="AB13" s="27" t="s">
        <v>15</v>
      </c>
      <c r="AC13" s="90">
        <f t="shared" si="6"/>
        <v>0</v>
      </c>
      <c r="AD13" s="126">
        <f t="shared" si="7"/>
        <v>-31738.859169082716</v>
      </c>
      <c r="AE13" s="111">
        <f t="shared" si="8"/>
        <v>-21922.245966926217</v>
      </c>
      <c r="AF13" s="91">
        <f t="shared" si="9"/>
        <v>-130360.80376856588</v>
      </c>
      <c r="AG13" s="91">
        <f t="shared" si="10"/>
        <v>-29396.29380499199</v>
      </c>
      <c r="AH13" s="91">
        <f t="shared" si="11"/>
        <v>106395.61207904108</v>
      </c>
      <c r="AI13" s="127">
        <v>0</v>
      </c>
      <c r="AJ13" s="72"/>
    </row>
    <row r="14" spans="1:36" ht="13.5" customHeight="1" x14ac:dyDescent="0.25">
      <c r="A14" s="52" t="s">
        <v>13</v>
      </c>
      <c r="B14" s="79">
        <v>9952180</v>
      </c>
      <c r="C14" s="80">
        <v>10136760</v>
      </c>
      <c r="D14" s="79">
        <v>10629076.689340226</v>
      </c>
      <c r="E14" s="77">
        <v>11040631.036887873</v>
      </c>
      <c r="F14" s="77">
        <v>11680549.955763683</v>
      </c>
      <c r="G14" s="77">
        <v>12370294.818097135</v>
      </c>
      <c r="H14" s="78">
        <v>12632446.475539144</v>
      </c>
      <c r="I14" s="45"/>
      <c r="J14" s="28" t="s">
        <v>13</v>
      </c>
      <c r="K14" s="79"/>
      <c r="L14" s="80"/>
      <c r="M14" s="79"/>
      <c r="N14" s="77"/>
      <c r="O14" s="77"/>
      <c r="P14" s="77"/>
      <c r="Q14" s="78"/>
      <c r="R14" s="5"/>
      <c r="S14" s="28" t="s">
        <v>13</v>
      </c>
      <c r="T14" s="79">
        <v>9952180</v>
      </c>
      <c r="U14" s="80">
        <v>10149956.665129803</v>
      </c>
      <c r="V14" s="76">
        <v>10626058.256083474</v>
      </c>
      <c r="W14" s="77">
        <v>11150676.530293694</v>
      </c>
      <c r="X14" s="77">
        <v>11706039.210042221</v>
      </c>
      <c r="Y14" s="77">
        <v>12282265.934928194</v>
      </c>
      <c r="Z14" s="128"/>
      <c r="AB14" s="28" t="s">
        <v>13</v>
      </c>
      <c r="AC14" s="79">
        <f t="shared" si="6"/>
        <v>0</v>
      </c>
      <c r="AD14" s="80">
        <f t="shared" si="7"/>
        <v>-13196.665129803121</v>
      </c>
      <c r="AE14" s="76">
        <f t="shared" si="8"/>
        <v>3018.433256752789</v>
      </c>
      <c r="AF14" s="77">
        <f t="shared" si="9"/>
        <v>-110045.4934058208</v>
      </c>
      <c r="AG14" s="77">
        <f t="shared" si="10"/>
        <v>-25489.254278538749</v>
      </c>
      <c r="AH14" s="77">
        <f t="shared" si="11"/>
        <v>88028.883168941364</v>
      </c>
      <c r="AI14" s="128"/>
      <c r="AJ14" s="72"/>
    </row>
    <row r="15" spans="1:36" ht="13.5" customHeight="1" x14ac:dyDescent="0.25">
      <c r="A15" s="52" t="s">
        <v>14</v>
      </c>
      <c r="B15" s="79">
        <v>461280.99999999988</v>
      </c>
      <c r="C15" s="80">
        <v>355708</v>
      </c>
      <c r="D15" s="79">
        <v>240913.04643417642</v>
      </c>
      <c r="E15" s="77">
        <v>187607.30667598458</v>
      </c>
      <c r="F15" s="77">
        <v>172296.09447007693</v>
      </c>
      <c r="G15" s="77">
        <v>176059.08280832806</v>
      </c>
      <c r="H15" s="78">
        <v>196763.72388951661</v>
      </c>
      <c r="I15" s="45"/>
      <c r="J15" s="28" t="s">
        <v>14</v>
      </c>
      <c r="K15" s="79"/>
      <c r="L15" s="80"/>
      <c r="M15" s="79"/>
      <c r="N15" s="77"/>
      <c r="O15" s="77"/>
      <c r="P15" s="77"/>
      <c r="Q15" s="78"/>
      <c r="R15" s="5"/>
      <c r="S15" s="28" t="s">
        <v>14</v>
      </c>
      <c r="T15" s="79">
        <v>461280.99999999988</v>
      </c>
      <c r="U15" s="80">
        <v>375299.90510120941</v>
      </c>
      <c r="V15" s="76">
        <v>262552.64289399586</v>
      </c>
      <c r="W15" s="77">
        <v>194915.69414161821</v>
      </c>
      <c r="X15" s="77">
        <v>172001.01681817594</v>
      </c>
      <c r="Y15" s="77">
        <v>166651.83171734124</v>
      </c>
      <c r="Z15" s="128"/>
      <c r="AB15" s="28" t="s">
        <v>14</v>
      </c>
      <c r="AC15" s="79">
        <f t="shared" si="6"/>
        <v>0</v>
      </c>
      <c r="AD15" s="80">
        <f t="shared" si="7"/>
        <v>-19591.905101209413</v>
      </c>
      <c r="AE15" s="76">
        <f t="shared" si="8"/>
        <v>-21639.59645981944</v>
      </c>
      <c r="AF15" s="77">
        <f t="shared" si="9"/>
        <v>-7308.3874656336266</v>
      </c>
      <c r="AG15" s="77">
        <f t="shared" si="10"/>
        <v>295.07765190099599</v>
      </c>
      <c r="AH15" s="77">
        <f t="shared" si="11"/>
        <v>9407.2510909868288</v>
      </c>
      <c r="AI15" s="128"/>
      <c r="AJ15" s="72"/>
    </row>
    <row r="16" spans="1:36" ht="13.5" customHeight="1" x14ac:dyDescent="0.25">
      <c r="A16" s="52" t="s">
        <v>16</v>
      </c>
      <c r="B16" s="79">
        <v>742001.00940728595</v>
      </c>
      <c r="C16" s="80">
        <v>770501.29202990048</v>
      </c>
      <c r="D16" s="79">
        <v>820579.52605154482</v>
      </c>
      <c r="E16" s="77">
        <v>864926.70576630649</v>
      </c>
      <c r="F16" s="77">
        <v>930476.41087841569</v>
      </c>
      <c r="G16" s="77">
        <v>989405.13534243288</v>
      </c>
      <c r="H16" s="78">
        <v>1043414.6186836186</v>
      </c>
      <c r="I16" s="45"/>
      <c r="J16" s="28" t="s">
        <v>16</v>
      </c>
      <c r="K16" s="79"/>
      <c r="L16" s="80"/>
      <c r="M16" s="79"/>
      <c r="N16" s="77"/>
      <c r="O16" s="77"/>
      <c r="P16" s="77"/>
      <c r="Q16" s="78"/>
      <c r="R16" s="5"/>
      <c r="S16" s="28" t="s">
        <v>16</v>
      </c>
      <c r="T16" s="79">
        <v>742001.00940728595</v>
      </c>
      <c r="U16" s="80">
        <v>769304.64403934579</v>
      </c>
      <c r="V16" s="76">
        <v>823234.18293003121</v>
      </c>
      <c r="W16" s="77">
        <v>876091.05369309569</v>
      </c>
      <c r="X16" s="77">
        <v>933848.51389043138</v>
      </c>
      <c r="Y16" s="77">
        <v>981188.7587099073</v>
      </c>
      <c r="Z16" s="128"/>
      <c r="AB16" s="28" t="s">
        <v>16</v>
      </c>
      <c r="AC16" s="79">
        <f t="shared" si="6"/>
        <v>0</v>
      </c>
      <c r="AD16" s="80">
        <f t="shared" si="7"/>
        <v>1196.6479905546876</v>
      </c>
      <c r="AE16" s="76">
        <f t="shared" si="8"/>
        <v>-2654.6568784863921</v>
      </c>
      <c r="AF16" s="77">
        <f t="shared" si="9"/>
        <v>-11164.347926789196</v>
      </c>
      <c r="AG16" s="77">
        <f t="shared" si="10"/>
        <v>-3372.1030120156938</v>
      </c>
      <c r="AH16" s="77">
        <f t="shared" si="11"/>
        <v>8216.3766325255856</v>
      </c>
      <c r="AI16" s="128"/>
      <c r="AJ16" s="72"/>
    </row>
    <row r="17" spans="1:40" ht="13.5" customHeight="1" x14ac:dyDescent="0.25">
      <c r="A17" s="52" t="s">
        <v>17</v>
      </c>
      <c r="B17" s="79">
        <v>93510.770226954148</v>
      </c>
      <c r="C17" s="80">
        <v>99405.869864531414</v>
      </c>
      <c r="D17" s="79">
        <v>108235.04295279401</v>
      </c>
      <c r="E17" s="77">
        <v>117242.27647131002</v>
      </c>
      <c r="F17" s="77">
        <v>127915.48528822117</v>
      </c>
      <c r="G17" s="77">
        <v>137660.45166069522</v>
      </c>
      <c r="H17" s="78">
        <v>146498.44047850498</v>
      </c>
      <c r="I17" s="45"/>
      <c r="J17" s="28" t="s">
        <v>17</v>
      </c>
      <c r="K17" s="79"/>
      <c r="L17" s="80"/>
      <c r="M17" s="79"/>
      <c r="N17" s="77"/>
      <c r="O17" s="77"/>
      <c r="P17" s="77"/>
      <c r="Q17" s="78"/>
      <c r="R17" s="5"/>
      <c r="S17" s="28" t="s">
        <v>17</v>
      </c>
      <c r="T17" s="79">
        <v>93510.770226954148</v>
      </c>
      <c r="U17" s="80">
        <v>99534.679018147785</v>
      </c>
      <c r="V17" s="76">
        <v>108874.79351727977</v>
      </c>
      <c r="W17" s="77">
        <v>119057.8663828795</v>
      </c>
      <c r="X17" s="77">
        <v>128737.92930762759</v>
      </c>
      <c r="Y17" s="77">
        <v>136934.57661933819</v>
      </c>
      <c r="Z17" s="128"/>
      <c r="AB17" s="28" t="s">
        <v>17</v>
      </c>
      <c r="AC17" s="79">
        <f t="shared" si="6"/>
        <v>0</v>
      </c>
      <c r="AD17" s="80">
        <f t="shared" si="7"/>
        <v>-128.80915361637017</v>
      </c>
      <c r="AE17" s="76">
        <f t="shared" si="8"/>
        <v>-639.75056448575924</v>
      </c>
      <c r="AF17" s="77">
        <f t="shared" si="9"/>
        <v>-1815.5899115694774</v>
      </c>
      <c r="AG17" s="77">
        <f t="shared" si="10"/>
        <v>-822.44401940642274</v>
      </c>
      <c r="AH17" s="77">
        <f t="shared" si="11"/>
        <v>725.87504135703784</v>
      </c>
      <c r="AI17" s="128"/>
      <c r="AJ17" s="72"/>
    </row>
    <row r="18" spans="1:40" ht="13.5" customHeight="1" x14ac:dyDescent="0.25">
      <c r="A18" s="52" t="s">
        <v>18</v>
      </c>
      <c r="B18" s="79">
        <v>2143.1882647482498</v>
      </c>
      <c r="C18" s="80">
        <v>2120.2478569154441</v>
      </c>
      <c r="D18" s="79">
        <v>2112.2790367142625</v>
      </c>
      <c r="E18" s="77">
        <v>2096.068292191675</v>
      </c>
      <c r="F18" s="77">
        <v>2088.7505250727645</v>
      </c>
      <c r="G18" s="77">
        <v>2074.3494751551316</v>
      </c>
      <c r="H18" s="78">
        <v>2126.6131183960224</v>
      </c>
      <c r="I18" s="45"/>
      <c r="J18" s="28" t="s">
        <v>18</v>
      </c>
      <c r="K18" s="79"/>
      <c r="L18" s="80"/>
      <c r="M18" s="79"/>
      <c r="N18" s="77"/>
      <c r="O18" s="77"/>
      <c r="P18" s="77"/>
      <c r="Q18" s="78"/>
      <c r="R18" s="5"/>
      <c r="S18" s="28" t="s">
        <v>18</v>
      </c>
      <c r="T18" s="79">
        <v>2143.1882647482498</v>
      </c>
      <c r="U18" s="80">
        <v>2138.3756319225422</v>
      </c>
      <c r="V18" s="76">
        <v>2118.9543576010669</v>
      </c>
      <c r="W18" s="77">
        <v>2123.0533509441002</v>
      </c>
      <c r="X18" s="77">
        <v>2096.3206720043345</v>
      </c>
      <c r="Y18" s="77">
        <v>2057.1233299224637</v>
      </c>
      <c r="Z18" s="128"/>
      <c r="AB18" s="28" t="s">
        <v>18</v>
      </c>
      <c r="AC18" s="79">
        <f t="shared" si="6"/>
        <v>0</v>
      </c>
      <c r="AD18" s="80">
        <f t="shared" si="7"/>
        <v>-18.12777500709808</v>
      </c>
      <c r="AE18" s="76">
        <f t="shared" si="8"/>
        <v>-6.6753208868044567</v>
      </c>
      <c r="AF18" s="77">
        <f t="shared" si="9"/>
        <v>-26.985058752425175</v>
      </c>
      <c r="AG18" s="77">
        <f t="shared" si="10"/>
        <v>-7.5701469315699796</v>
      </c>
      <c r="AH18" s="77">
        <f t="shared" si="11"/>
        <v>17.226145232667932</v>
      </c>
      <c r="AI18" s="128"/>
      <c r="AJ18" s="72"/>
    </row>
    <row r="19" spans="1:40" ht="13.5" customHeight="1" x14ac:dyDescent="0.25">
      <c r="A19" s="50" t="s">
        <v>19</v>
      </c>
      <c r="B19" s="90">
        <f t="shared" ref="B19:D19" si="21">SUM(B20:B23)</f>
        <v>1380980.0321010116</v>
      </c>
      <c r="C19" s="126">
        <f t="shared" si="21"/>
        <v>1395705.590248653</v>
      </c>
      <c r="D19" s="90">
        <f t="shared" si="21"/>
        <v>1457696.3538669478</v>
      </c>
      <c r="E19" s="91">
        <f t="shared" ref="E19:G19" si="22">SUM(E20:E23)</f>
        <v>1439437.0499793121</v>
      </c>
      <c r="F19" s="91">
        <f t="shared" si="22"/>
        <v>1463011.5038204398</v>
      </c>
      <c r="G19" s="91">
        <f t="shared" si="22"/>
        <v>1480998.8812988757</v>
      </c>
      <c r="H19" s="92">
        <f t="shared" ref="H19" si="23">SUM(H20:H23)</f>
        <v>1462889.9872743043</v>
      </c>
      <c r="I19" s="45"/>
      <c r="J19" s="13" t="s">
        <v>19</v>
      </c>
      <c r="K19" s="90">
        <f>SUM(K20:K23)</f>
        <v>0</v>
      </c>
      <c r="L19" s="126">
        <f t="shared" ref="L19:P19" si="24">SUM(L20:L23)</f>
        <v>0</v>
      </c>
      <c r="M19" s="90">
        <f t="shared" si="24"/>
        <v>0</v>
      </c>
      <c r="N19" s="91">
        <f t="shared" si="24"/>
        <v>0</v>
      </c>
      <c r="O19" s="91">
        <f t="shared" si="24"/>
        <v>0</v>
      </c>
      <c r="P19" s="91">
        <f t="shared" si="24"/>
        <v>0</v>
      </c>
      <c r="Q19" s="92">
        <f t="shared" ref="Q19" si="25">SUM(Q20:Q23)</f>
        <v>0</v>
      </c>
      <c r="R19" s="5"/>
      <c r="S19" s="13" t="s">
        <v>19</v>
      </c>
      <c r="T19" s="90">
        <v>1380980.0321010116</v>
      </c>
      <c r="U19" s="126">
        <v>1429263.6272270011</v>
      </c>
      <c r="V19" s="111">
        <v>1472824.0986089946</v>
      </c>
      <c r="W19" s="91">
        <v>1467599.3300659093</v>
      </c>
      <c r="X19" s="91">
        <v>1478505.78251453</v>
      </c>
      <c r="Y19" s="91">
        <v>1482167.8487448767</v>
      </c>
      <c r="Z19" s="127">
        <v>0</v>
      </c>
      <c r="AB19" s="13" t="s">
        <v>19</v>
      </c>
      <c r="AC19" s="90">
        <f t="shared" si="6"/>
        <v>0</v>
      </c>
      <c r="AD19" s="126">
        <f t="shared" si="7"/>
        <v>-33558.036978348158</v>
      </c>
      <c r="AE19" s="111">
        <f t="shared" si="8"/>
        <v>-15127.744742046809</v>
      </c>
      <c r="AF19" s="91">
        <f t="shared" si="9"/>
        <v>-28162.280086597195</v>
      </c>
      <c r="AG19" s="91">
        <f t="shared" si="10"/>
        <v>-15494.278694090201</v>
      </c>
      <c r="AH19" s="91">
        <f t="shared" si="11"/>
        <v>-1168.9674460010137</v>
      </c>
      <c r="AI19" s="127">
        <v>0</v>
      </c>
      <c r="AJ19" s="72"/>
    </row>
    <row r="20" spans="1:40" ht="14.25" customHeight="1" x14ac:dyDescent="0.25">
      <c r="A20" s="52" t="s">
        <v>20</v>
      </c>
      <c r="B20" s="79">
        <v>1188477</v>
      </c>
      <c r="C20" s="80">
        <v>1203964.0000000002</v>
      </c>
      <c r="D20" s="79">
        <v>1263257.6077834559</v>
      </c>
      <c r="E20" s="77">
        <v>1254680.1914811644</v>
      </c>
      <c r="F20" s="77">
        <v>1275677.7553951184</v>
      </c>
      <c r="G20" s="77">
        <v>1293322.5849877291</v>
      </c>
      <c r="H20" s="78">
        <v>1277100.5968758729</v>
      </c>
      <c r="I20" s="45"/>
      <c r="J20" s="28" t="s">
        <v>20</v>
      </c>
      <c r="K20" s="93"/>
      <c r="L20" s="138"/>
      <c r="M20" s="93"/>
      <c r="N20" s="97"/>
      <c r="O20" s="97"/>
      <c r="P20" s="97"/>
      <c r="Q20" s="95"/>
      <c r="R20" s="5"/>
      <c r="S20" s="28" t="s">
        <v>20</v>
      </c>
      <c r="T20" s="79">
        <v>1188477</v>
      </c>
      <c r="U20" s="80">
        <v>1237214.0344084653</v>
      </c>
      <c r="V20" s="76">
        <v>1277738.3716726853</v>
      </c>
      <c r="W20" s="77">
        <v>1280406.0458918726</v>
      </c>
      <c r="X20" s="77">
        <v>1290433.6610458617</v>
      </c>
      <c r="Y20" s="77">
        <v>1295985.5678718984</v>
      </c>
      <c r="Z20" s="128"/>
      <c r="AB20" s="28" t="s">
        <v>20</v>
      </c>
      <c r="AC20" s="79">
        <f t="shared" si="6"/>
        <v>0</v>
      </c>
      <c r="AD20" s="80">
        <f t="shared" si="7"/>
        <v>-33250.034408465028</v>
      </c>
      <c r="AE20" s="76">
        <f t="shared" si="8"/>
        <v>-14480.763889229391</v>
      </c>
      <c r="AF20" s="77">
        <f t="shared" si="9"/>
        <v>-25725.854410708183</v>
      </c>
      <c r="AG20" s="77">
        <f t="shared" si="10"/>
        <v>-14755.905650743283</v>
      </c>
      <c r="AH20" s="77">
        <f t="shared" si="11"/>
        <v>-2662.9828841693234</v>
      </c>
      <c r="AI20" s="128"/>
      <c r="AJ20" s="72"/>
    </row>
    <row r="21" spans="1:40" ht="13.5" customHeight="1" x14ac:dyDescent="0.25">
      <c r="A21" s="52" t="s">
        <v>16</v>
      </c>
      <c r="B21" s="79">
        <v>118555.99059271415</v>
      </c>
      <c r="C21" s="80">
        <v>117071.70797009949</v>
      </c>
      <c r="D21" s="79">
        <v>118328.62933616646</v>
      </c>
      <c r="E21" s="77">
        <v>109495.65476940011</v>
      </c>
      <c r="F21" s="77">
        <v>110661.74517523746</v>
      </c>
      <c r="G21" s="77">
        <v>110137.86056735557</v>
      </c>
      <c r="H21" s="78">
        <v>108260.63239529528</v>
      </c>
      <c r="I21" s="45"/>
      <c r="J21" s="28" t="s">
        <v>16</v>
      </c>
      <c r="K21" s="79"/>
      <c r="L21" s="80"/>
      <c r="M21" s="79"/>
      <c r="N21" s="77"/>
      <c r="O21" s="77"/>
      <c r="P21" s="77"/>
      <c r="Q21" s="78"/>
      <c r="S21" s="28" t="s">
        <v>16</v>
      </c>
      <c r="T21" s="79">
        <v>118555.99059271415</v>
      </c>
      <c r="U21" s="80">
        <v>116901.68417447146</v>
      </c>
      <c r="V21" s="76">
        <v>118685.18401857367</v>
      </c>
      <c r="W21" s="77">
        <v>110909.00873126455</v>
      </c>
      <c r="X21" s="77">
        <v>111062.79005918896</v>
      </c>
      <c r="Y21" s="77">
        <v>109223.23610100007</v>
      </c>
      <c r="Z21" s="128"/>
      <c r="AB21" s="28" t="s">
        <v>16</v>
      </c>
      <c r="AC21" s="79">
        <f t="shared" si="6"/>
        <v>0</v>
      </c>
      <c r="AD21" s="80">
        <f t="shared" si="7"/>
        <v>170.02379562803253</v>
      </c>
      <c r="AE21" s="76">
        <f t="shared" si="8"/>
        <v>-356.55468240720802</v>
      </c>
      <c r="AF21" s="77">
        <f t="shared" si="9"/>
        <v>-1413.3539618644427</v>
      </c>
      <c r="AG21" s="77">
        <f t="shared" si="10"/>
        <v>-401.04488395150111</v>
      </c>
      <c r="AH21" s="77">
        <f t="shared" si="11"/>
        <v>914.62446635549713</v>
      </c>
      <c r="AI21" s="128"/>
      <c r="AJ21" s="72"/>
    </row>
    <row r="22" spans="1:40" ht="13.5" customHeight="1" x14ac:dyDescent="0.25">
      <c r="A22" s="52" t="s">
        <v>17</v>
      </c>
      <c r="B22" s="79">
        <v>21574.229773045856</v>
      </c>
      <c r="C22" s="80">
        <v>21765.130135468578</v>
      </c>
      <c r="D22" s="79">
        <v>22293.729202022154</v>
      </c>
      <c r="E22" s="77">
        <v>20733.55658791227</v>
      </c>
      <c r="F22" s="77">
        <v>21191.677041254839</v>
      </c>
      <c r="G22" s="77">
        <v>21282.462897955673</v>
      </c>
      <c r="H22" s="78">
        <v>21042.744899931291</v>
      </c>
      <c r="I22" s="45"/>
      <c r="J22" s="28" t="s">
        <v>17</v>
      </c>
      <c r="K22" s="79"/>
      <c r="L22" s="80"/>
      <c r="M22" s="79"/>
      <c r="N22" s="77"/>
      <c r="O22" s="77"/>
      <c r="P22" s="77"/>
      <c r="Q22" s="78"/>
      <c r="S22" s="28" t="s">
        <v>17</v>
      </c>
      <c r="T22" s="79">
        <v>21574.229773045856</v>
      </c>
      <c r="U22" s="80">
        <v>21790.829457927633</v>
      </c>
      <c r="V22" s="76">
        <v>22414.082361438173</v>
      </c>
      <c r="W22" s="77">
        <v>21054.632204191177</v>
      </c>
      <c r="X22" s="77">
        <v>21327.930818539906</v>
      </c>
      <c r="Y22" s="77">
        <v>21170.241788335094</v>
      </c>
      <c r="Z22" s="128"/>
      <c r="AB22" s="28" t="s">
        <v>17</v>
      </c>
      <c r="AC22" s="79">
        <f t="shared" si="6"/>
        <v>0</v>
      </c>
      <c r="AD22" s="80">
        <f t="shared" si="7"/>
        <v>-25.699322459055111</v>
      </c>
      <c r="AE22" s="76">
        <f t="shared" si="8"/>
        <v>-120.35315941601948</v>
      </c>
      <c r="AF22" s="77">
        <f t="shared" si="9"/>
        <v>-321.07561627890755</v>
      </c>
      <c r="AG22" s="77">
        <f t="shared" si="10"/>
        <v>-136.25377728506646</v>
      </c>
      <c r="AH22" s="77">
        <f t="shared" si="11"/>
        <v>112.22110962057923</v>
      </c>
      <c r="AI22" s="128"/>
      <c r="AJ22" s="72"/>
    </row>
    <row r="23" spans="1:40" ht="13.5" customHeight="1" x14ac:dyDescent="0.25">
      <c r="A23" s="52" t="s">
        <v>18</v>
      </c>
      <c r="B23" s="79">
        <v>52372.811735251751</v>
      </c>
      <c r="C23" s="80">
        <v>52904.752143084559</v>
      </c>
      <c r="D23" s="79">
        <v>53816.387545303529</v>
      </c>
      <c r="E23" s="77">
        <v>54527.647140835099</v>
      </c>
      <c r="F23" s="77">
        <v>55480.326208828868</v>
      </c>
      <c r="G23" s="77">
        <v>56255.972845835466</v>
      </c>
      <c r="H23" s="78">
        <v>56486.013103204823</v>
      </c>
      <c r="I23" s="45"/>
      <c r="J23" s="28" t="s">
        <v>18</v>
      </c>
      <c r="K23" s="79"/>
      <c r="L23" s="80"/>
      <c r="M23" s="79"/>
      <c r="N23" s="77"/>
      <c r="O23" s="77"/>
      <c r="P23" s="77"/>
      <c r="Q23" s="78"/>
      <c r="S23" s="28" t="s">
        <v>18</v>
      </c>
      <c r="T23" s="79">
        <v>52372.811735251751</v>
      </c>
      <c r="U23" s="80">
        <v>53357.07918613666</v>
      </c>
      <c r="V23" s="76">
        <v>53986.460556297548</v>
      </c>
      <c r="W23" s="77">
        <v>55229.643238580742</v>
      </c>
      <c r="X23" s="77">
        <v>55681.400590939505</v>
      </c>
      <c r="Y23" s="77">
        <v>55788.80298364292</v>
      </c>
      <c r="Z23" s="128"/>
      <c r="AB23" s="28" t="s">
        <v>18</v>
      </c>
      <c r="AC23" s="79">
        <f t="shared" si="6"/>
        <v>0</v>
      </c>
      <c r="AD23" s="80">
        <f t="shared" si="7"/>
        <v>-452.32704305210063</v>
      </c>
      <c r="AE23" s="76">
        <f t="shared" si="8"/>
        <v>-170.07301099401957</v>
      </c>
      <c r="AF23" s="77">
        <f t="shared" si="9"/>
        <v>-701.99609774564306</v>
      </c>
      <c r="AG23" s="77">
        <f t="shared" si="10"/>
        <v>-201.07438211063709</v>
      </c>
      <c r="AH23" s="77">
        <f t="shared" si="11"/>
        <v>467.16986219254613</v>
      </c>
      <c r="AI23" s="128"/>
    </row>
    <row r="24" spans="1:40" ht="13.5" customHeight="1" thickBot="1" x14ac:dyDescent="0.3">
      <c r="A24" s="49" t="s">
        <v>8</v>
      </c>
      <c r="B24" s="104">
        <v>296414.75904999999</v>
      </c>
      <c r="C24" s="137">
        <v>334348.61366727296</v>
      </c>
      <c r="D24" s="118">
        <v>354777.72051504406</v>
      </c>
      <c r="E24" s="119">
        <v>360648.4360312089</v>
      </c>
      <c r="F24" s="119">
        <v>363449.40617574617</v>
      </c>
      <c r="G24" s="119">
        <v>369046.99649727135</v>
      </c>
      <c r="H24" s="120">
        <v>377307.80231153721</v>
      </c>
      <c r="I24" s="45"/>
      <c r="J24" s="17" t="s">
        <v>8</v>
      </c>
      <c r="K24" s="104">
        <f>'feb2026_vydavky_ESA 2010'!K24</f>
        <v>0</v>
      </c>
      <c r="L24" s="137">
        <f>'feb2026_vydavky_ESA 2010'!L24</f>
        <v>0</v>
      </c>
      <c r="M24" s="104">
        <f>'feb2026_vydavky_ESA 2010'!M24</f>
        <v>0</v>
      </c>
      <c r="N24" s="105">
        <v>0</v>
      </c>
      <c r="O24" s="105">
        <v>0</v>
      </c>
      <c r="P24" s="105">
        <v>0</v>
      </c>
      <c r="Q24" s="100">
        <v>0</v>
      </c>
      <c r="S24" s="17" t="s">
        <v>8</v>
      </c>
      <c r="T24" s="118">
        <v>296414.75904999999</v>
      </c>
      <c r="U24" s="137">
        <v>333827.78998229845</v>
      </c>
      <c r="V24" s="117">
        <v>343049.35587646777</v>
      </c>
      <c r="W24" s="105">
        <v>353449.60990986536</v>
      </c>
      <c r="X24" s="105">
        <v>359676.16640557291</v>
      </c>
      <c r="Y24" s="105">
        <v>375064.3433598429</v>
      </c>
      <c r="Z24" s="127">
        <v>0</v>
      </c>
      <c r="AB24" s="17" t="s">
        <v>8</v>
      </c>
      <c r="AC24" s="90">
        <f t="shared" si="6"/>
        <v>0</v>
      </c>
      <c r="AD24" s="126">
        <f t="shared" si="7"/>
        <v>520.82368497451534</v>
      </c>
      <c r="AE24" s="111">
        <f t="shared" si="8"/>
        <v>11728.364638576284</v>
      </c>
      <c r="AF24" s="91">
        <f t="shared" si="9"/>
        <v>7198.8261213435326</v>
      </c>
      <c r="AG24" s="91">
        <f t="shared" si="10"/>
        <v>3773.2397701732698</v>
      </c>
      <c r="AH24" s="91">
        <f t="shared" si="11"/>
        <v>-6017.3468625715468</v>
      </c>
      <c r="AI24" s="127">
        <v>0</v>
      </c>
      <c r="AJ24" s="73"/>
    </row>
    <row r="25" spans="1:40" ht="13.5" customHeight="1" thickBot="1" x14ac:dyDescent="0.3">
      <c r="A25" s="53" t="s">
        <v>9</v>
      </c>
      <c r="B25" s="2">
        <f t="shared" ref="B25:D25" si="26">B6+B12+B24</f>
        <v>14003549.078789998</v>
      </c>
      <c r="C25" s="133">
        <f t="shared" si="26"/>
        <v>14163417.747407272</v>
      </c>
      <c r="D25" s="41">
        <f t="shared" si="26"/>
        <v>14691620.259974817</v>
      </c>
      <c r="E25" s="26">
        <f t="shared" ref="E25:F25" si="27">E6+E12+E24</f>
        <v>15149492.369691283</v>
      </c>
      <c r="F25" s="26">
        <f t="shared" si="27"/>
        <v>15910495.222809752</v>
      </c>
      <c r="G25" s="26">
        <f t="shared" ref="G25:H25" si="28">G6+G12+G24</f>
        <v>16735937.00874961</v>
      </c>
      <c r="H25" s="3">
        <f t="shared" si="28"/>
        <v>17115403.610914003</v>
      </c>
      <c r="I25" s="45"/>
      <c r="J25" s="1" t="s">
        <v>9</v>
      </c>
      <c r="K25" s="2">
        <f t="shared" ref="K25:N25" si="29">K6+K12+K24</f>
        <v>0</v>
      </c>
      <c r="L25" s="133">
        <f t="shared" si="29"/>
        <v>0</v>
      </c>
      <c r="M25" s="2">
        <f t="shared" si="29"/>
        <v>0</v>
      </c>
      <c r="N25" s="26">
        <f t="shared" si="29"/>
        <v>0</v>
      </c>
      <c r="O25" s="26">
        <f t="shared" ref="O25:P25" si="30">O6+O12+O24</f>
        <v>0</v>
      </c>
      <c r="P25" s="26">
        <f t="shared" si="30"/>
        <v>0</v>
      </c>
      <c r="Q25" s="3">
        <f t="shared" ref="Q25" si="31">Q6+Q12+Q24</f>
        <v>0</v>
      </c>
      <c r="S25" s="1" t="s">
        <v>9</v>
      </c>
      <c r="T25" s="2">
        <v>14003549.078789998</v>
      </c>
      <c r="U25" s="133">
        <v>14230142.57778623</v>
      </c>
      <c r="V25" s="41">
        <v>14733393.104590805</v>
      </c>
      <c r="W25" s="26">
        <v>15324397.565920567</v>
      </c>
      <c r="X25" s="26">
        <v>15983448.196736574</v>
      </c>
      <c r="Y25" s="26">
        <v>16667110.912103131</v>
      </c>
      <c r="Z25" s="129">
        <v>0</v>
      </c>
      <c r="AB25" s="1" t="s">
        <v>9</v>
      </c>
      <c r="AC25" s="2">
        <f t="shared" si="6"/>
        <v>0</v>
      </c>
      <c r="AD25" s="133">
        <f>C25-U25</f>
        <v>-66724.830378957093</v>
      </c>
      <c r="AE25" s="41">
        <f t="shared" si="8"/>
        <v>-41772.844615988433</v>
      </c>
      <c r="AF25" s="26">
        <f t="shared" si="9"/>
        <v>-174905.19622928463</v>
      </c>
      <c r="AG25" s="26">
        <f t="shared" si="10"/>
        <v>-72952.973926821724</v>
      </c>
      <c r="AH25" s="26">
        <f t="shared" si="11"/>
        <v>68826.0966464784</v>
      </c>
      <c r="AI25" s="129">
        <v>0</v>
      </c>
      <c r="AJ25" s="73"/>
      <c r="AK25" s="73"/>
      <c r="AL25" s="73"/>
      <c r="AM25" s="73"/>
      <c r="AN25" s="73"/>
    </row>
    <row r="26" spans="1:40" ht="13.5" customHeight="1" thickBot="1" x14ac:dyDescent="0.3">
      <c r="A26" s="54" t="s">
        <v>10</v>
      </c>
      <c r="B26" s="123">
        <f t="shared" ref="B26:D26" si="32">B25</f>
        <v>14003549.078789998</v>
      </c>
      <c r="C26" s="134">
        <f t="shared" si="32"/>
        <v>14163417.747407272</v>
      </c>
      <c r="D26" s="67">
        <f t="shared" si="32"/>
        <v>14691620.259974817</v>
      </c>
      <c r="E26" s="29">
        <f t="shared" ref="E26:F26" si="33">E25</f>
        <v>15149492.369691283</v>
      </c>
      <c r="F26" s="29">
        <f t="shared" si="33"/>
        <v>15910495.222809752</v>
      </c>
      <c r="G26" s="29">
        <f t="shared" ref="G26:H26" si="34">G25</f>
        <v>16735937.00874961</v>
      </c>
      <c r="H26" s="15">
        <f t="shared" si="34"/>
        <v>17115403.610914003</v>
      </c>
      <c r="I26" s="45"/>
      <c r="J26" s="14" t="s">
        <v>10</v>
      </c>
      <c r="K26" s="123">
        <f t="shared" ref="K26:N26" si="35">K25</f>
        <v>0</v>
      </c>
      <c r="L26" s="134">
        <f t="shared" si="35"/>
        <v>0</v>
      </c>
      <c r="M26" s="123">
        <f t="shared" si="35"/>
        <v>0</v>
      </c>
      <c r="N26" s="29">
        <f t="shared" si="35"/>
        <v>0</v>
      </c>
      <c r="O26" s="29">
        <f t="shared" ref="O26:P26" si="36">O25</f>
        <v>0</v>
      </c>
      <c r="P26" s="29">
        <f t="shared" si="36"/>
        <v>0</v>
      </c>
      <c r="Q26" s="15">
        <f t="shared" ref="Q26" si="37">Q25</f>
        <v>0</v>
      </c>
      <c r="S26" s="14" t="s">
        <v>10</v>
      </c>
      <c r="T26" s="139">
        <v>14003549.078789998</v>
      </c>
      <c r="U26" s="134">
        <v>14230142.57778623</v>
      </c>
      <c r="V26" s="67">
        <v>14733393.104590805</v>
      </c>
      <c r="W26" s="29">
        <v>15324397.565920567</v>
      </c>
      <c r="X26" s="29">
        <v>15983448.196736574</v>
      </c>
      <c r="Y26" s="29">
        <v>16667110.912103131</v>
      </c>
      <c r="Z26" s="130">
        <v>0</v>
      </c>
      <c r="AB26" s="14" t="s">
        <v>10</v>
      </c>
      <c r="AC26" s="139">
        <f t="shared" si="6"/>
        <v>0</v>
      </c>
      <c r="AD26" s="134">
        <f t="shared" si="7"/>
        <v>-66724.830378957093</v>
      </c>
      <c r="AE26" s="67">
        <f t="shared" si="8"/>
        <v>-41772.844615988433</v>
      </c>
      <c r="AF26" s="29">
        <f t="shared" si="9"/>
        <v>-174905.19622928463</v>
      </c>
      <c r="AG26" s="29">
        <f t="shared" si="10"/>
        <v>-72952.973926821724</v>
      </c>
      <c r="AH26" s="29">
        <f t="shared" si="11"/>
        <v>68826.0966464784</v>
      </c>
      <c r="AI26" s="130">
        <v>0</v>
      </c>
      <c r="AJ26" s="73"/>
      <c r="AK26" s="73"/>
      <c r="AL26" s="73"/>
      <c r="AM26" s="73"/>
      <c r="AN26" s="73"/>
    </row>
    <row r="27" spans="1:40" ht="13.5" customHeight="1" x14ac:dyDescent="0.25">
      <c r="B27" s="7"/>
      <c r="C27" s="7"/>
      <c r="K27" s="7"/>
      <c r="L27" s="7"/>
      <c r="T27" s="7"/>
      <c r="U27" s="7"/>
      <c r="AC27" s="7"/>
      <c r="AD27" s="7"/>
      <c r="AJ27" s="73"/>
      <c r="AK27" s="73"/>
      <c r="AL27" s="73"/>
      <c r="AM27" s="73"/>
      <c r="AN27" s="73"/>
    </row>
    <row r="28" spans="1:40" ht="13.5" customHeight="1" x14ac:dyDescent="0.25">
      <c r="B28" s="7"/>
      <c r="C28" s="7"/>
      <c r="J28" s="21"/>
      <c r="K28" s="7"/>
      <c r="L28" s="7"/>
      <c r="T28" s="7"/>
      <c r="U28" s="7"/>
      <c r="AC28" s="7"/>
      <c r="AD28" s="33"/>
      <c r="AE28" s="33"/>
      <c r="AF28" s="33"/>
      <c r="AG28" s="33"/>
      <c r="AH28" s="33"/>
      <c r="AJ28" s="73"/>
      <c r="AK28" s="73"/>
      <c r="AL28" s="73"/>
      <c r="AM28" s="73"/>
      <c r="AN28" s="73"/>
    </row>
    <row r="29" spans="1:40" ht="13.5" customHeight="1" x14ac:dyDescent="0.25">
      <c r="B29" s="7"/>
      <c r="C29" s="7"/>
      <c r="D29" s="75"/>
      <c r="E29" s="7"/>
      <c r="F29" s="7"/>
      <c r="G29" s="7"/>
      <c r="H29" s="7"/>
      <c r="J29" s="21"/>
      <c r="K29" s="7"/>
      <c r="L29" s="7"/>
      <c r="M29" s="69"/>
      <c r="N29" s="69"/>
      <c r="O29" s="69"/>
      <c r="P29" s="69"/>
      <c r="Q29" s="69"/>
      <c r="T29" s="33"/>
      <c r="U29" s="33"/>
      <c r="V29" s="33"/>
      <c r="W29" s="33"/>
      <c r="X29" s="33"/>
      <c r="Y29" s="33"/>
      <c r="Z29" s="33"/>
      <c r="AC29" s="7"/>
      <c r="AD29" s="33"/>
      <c r="AE29" s="33"/>
      <c r="AF29" s="33"/>
      <c r="AG29" s="33"/>
      <c r="AH29" s="33"/>
      <c r="AJ29" s="73"/>
      <c r="AK29" s="73"/>
      <c r="AL29" s="73"/>
      <c r="AM29" s="73"/>
      <c r="AN29" s="73"/>
    </row>
    <row r="30" spans="1:40" ht="13.5" customHeight="1" x14ac:dyDescent="0.25">
      <c r="B30" s="7"/>
      <c r="C30" s="7"/>
      <c r="D30" s="7"/>
      <c r="E30" s="7"/>
      <c r="F30" s="7"/>
      <c r="G30" s="7"/>
      <c r="H30" s="7"/>
      <c r="K30" s="7"/>
      <c r="L30" s="7"/>
      <c r="M30" s="7"/>
      <c r="N30" s="7"/>
      <c r="O30" s="7"/>
      <c r="P30" s="7"/>
      <c r="Q30" s="7"/>
      <c r="T30" s="7"/>
      <c r="U30" s="7"/>
      <c r="AC30" s="7"/>
      <c r="AD30" s="33"/>
      <c r="AE30" s="33"/>
      <c r="AF30" s="33"/>
      <c r="AG30" s="33"/>
      <c r="AH30" s="33"/>
      <c r="AJ30" s="73"/>
      <c r="AK30" s="73"/>
      <c r="AL30" s="73"/>
      <c r="AM30" s="73"/>
      <c r="AN30" s="73"/>
    </row>
    <row r="31" spans="1:40" ht="13.5" customHeight="1" x14ac:dyDescent="0.25">
      <c r="B31" s="7"/>
      <c r="C31" s="7"/>
      <c r="K31" s="4"/>
      <c r="L31" s="4"/>
      <c r="T31" s="7"/>
      <c r="U31" s="7"/>
      <c r="AC31" s="7"/>
      <c r="AD31" s="33"/>
      <c r="AE31" s="33"/>
      <c r="AF31" s="33"/>
      <c r="AG31" s="33"/>
      <c r="AH31" s="33"/>
      <c r="AJ31" s="73"/>
      <c r="AK31" s="73"/>
      <c r="AL31" s="73"/>
      <c r="AM31" s="73"/>
      <c r="AN31" s="73"/>
    </row>
    <row r="32" spans="1:40" ht="13.5" customHeight="1" x14ac:dyDescent="0.25">
      <c r="B32" s="7"/>
      <c r="C32" s="7"/>
      <c r="K32" s="33"/>
      <c r="L32" s="33"/>
      <c r="M32" s="34"/>
      <c r="T32" s="7"/>
      <c r="U32" s="7"/>
      <c r="AC32" s="7"/>
      <c r="AD32" s="33"/>
      <c r="AE32" s="33"/>
      <c r="AF32" s="33"/>
      <c r="AG32" s="33"/>
      <c r="AH32" s="33"/>
      <c r="AJ32" s="73"/>
      <c r="AK32" s="73"/>
      <c r="AL32" s="73"/>
      <c r="AM32" s="73"/>
      <c r="AN32" s="73"/>
    </row>
    <row r="33" spans="2:40" ht="13.5" customHeight="1" x14ac:dyDescent="0.25">
      <c r="B33" s="7"/>
      <c r="C33" s="7"/>
      <c r="K33" s="35"/>
      <c r="L33" s="36"/>
      <c r="M33" s="36"/>
      <c r="T33" s="7"/>
      <c r="U33" s="7"/>
      <c r="AC33" s="7"/>
      <c r="AD33" s="7"/>
      <c r="AJ33" s="73"/>
      <c r="AK33" s="73"/>
      <c r="AL33" s="73"/>
      <c r="AM33" s="73"/>
      <c r="AN33" s="73"/>
    </row>
    <row r="34" spans="2:40" ht="13.5" customHeight="1" x14ac:dyDescent="0.25">
      <c r="B34" s="7"/>
      <c r="C34" s="7"/>
      <c r="K34" s="7"/>
      <c r="L34" s="7"/>
      <c r="T34" s="7"/>
      <c r="U34" s="7"/>
      <c r="AC34" s="7"/>
      <c r="AD34" s="7"/>
      <c r="AJ34" s="73"/>
      <c r="AK34" s="73"/>
      <c r="AL34" s="73"/>
      <c r="AM34" s="73"/>
      <c r="AN34" s="73"/>
    </row>
    <row r="35" spans="2:40" ht="13.5" customHeight="1" x14ac:dyDescent="0.25">
      <c r="B35" s="7"/>
      <c r="C35" s="7"/>
      <c r="K35" s="36"/>
      <c r="L35" s="36"/>
      <c r="M35" s="36"/>
      <c r="T35" s="7"/>
      <c r="U35" s="7"/>
      <c r="AC35" s="7"/>
      <c r="AD35" s="7"/>
    </row>
    <row r="36" spans="2:40" ht="13.5" customHeight="1" x14ac:dyDescent="0.25">
      <c r="B36" s="7"/>
      <c r="C36" s="7"/>
      <c r="K36" s="7"/>
      <c r="L36" s="7"/>
      <c r="T36" s="7"/>
      <c r="U36" s="7"/>
      <c r="AC36" s="7"/>
      <c r="AD36" s="7"/>
    </row>
    <row r="37" spans="2:40" ht="13.5" customHeight="1" x14ac:dyDescent="0.25">
      <c r="B37" s="7"/>
      <c r="C37" s="7"/>
      <c r="K37" s="36"/>
      <c r="L37" s="36"/>
      <c r="M37" s="36"/>
      <c r="T37" s="7"/>
      <c r="U37" s="7"/>
      <c r="AC37" s="7"/>
      <c r="AD37" s="7"/>
    </row>
    <row r="38" spans="2:40" ht="13.5" customHeight="1" x14ac:dyDescent="0.25">
      <c r="B38" s="7"/>
      <c r="C38" s="7"/>
      <c r="K38" s="7"/>
      <c r="L38" s="7"/>
      <c r="T38" s="7"/>
      <c r="U38" s="7"/>
      <c r="AC38" s="7"/>
      <c r="AD38" s="7"/>
    </row>
    <row r="39" spans="2:40" ht="13.5" customHeight="1" x14ac:dyDescent="0.25">
      <c r="B39" s="7"/>
      <c r="C39" s="7"/>
      <c r="K39" s="7"/>
      <c r="L39" s="22"/>
      <c r="M39" s="22"/>
      <c r="N39" s="22"/>
      <c r="O39" s="22"/>
      <c r="P39" s="22"/>
      <c r="Q39" s="22"/>
      <c r="T39" s="7"/>
      <c r="U39" s="7"/>
      <c r="AC39" s="7"/>
      <c r="AD39" s="7"/>
    </row>
    <row r="40" spans="2:40" ht="13.5" customHeight="1" x14ac:dyDescent="0.25">
      <c r="B40" s="7"/>
      <c r="C40" s="7"/>
      <c r="K40" s="7"/>
      <c r="L40" s="22"/>
      <c r="M40" s="22"/>
      <c r="N40" s="22"/>
      <c r="O40" s="22"/>
      <c r="P40" s="22"/>
      <c r="Q40" s="22"/>
      <c r="T40" s="7"/>
      <c r="U40" s="7"/>
      <c r="AC40" s="7"/>
      <c r="AD40" s="7"/>
    </row>
    <row r="41" spans="2:40" ht="13.5" customHeight="1" x14ac:dyDescent="0.25">
      <c r="B41" s="7"/>
      <c r="C41" s="7"/>
      <c r="K41" s="7"/>
      <c r="L41" s="7"/>
      <c r="T41" s="7"/>
      <c r="U41" s="7"/>
      <c r="AC41" s="7"/>
      <c r="AD41" s="7"/>
    </row>
    <row r="42" spans="2:40" ht="13.5" customHeight="1" x14ac:dyDescent="0.25">
      <c r="B42" s="7"/>
      <c r="C42" s="7"/>
      <c r="K42" s="7"/>
      <c r="L42" s="7"/>
      <c r="T42" s="7"/>
      <c r="U42" s="7"/>
      <c r="AC42" s="7"/>
      <c r="AD42" s="7"/>
    </row>
    <row r="43" spans="2:40" ht="13.5" customHeight="1" x14ac:dyDescent="0.25">
      <c r="B43" s="7"/>
      <c r="C43" s="7"/>
      <c r="K43" s="7"/>
      <c r="L43" s="7"/>
      <c r="T43" s="7"/>
      <c r="U43" s="7"/>
      <c r="AC43" s="7"/>
      <c r="AD43" s="7"/>
    </row>
    <row r="44" spans="2:40" ht="13.5" customHeight="1" x14ac:dyDescent="0.25">
      <c r="B44" s="7"/>
      <c r="C44" s="7"/>
      <c r="K44" s="7"/>
      <c r="L44" s="7"/>
      <c r="T44" s="7"/>
      <c r="U44" s="7"/>
      <c r="AC44" s="7"/>
      <c r="AD44" s="7"/>
    </row>
    <row r="45" spans="2:40" ht="13.5" customHeight="1" x14ac:dyDescent="0.25">
      <c r="B45" s="7"/>
      <c r="C45" s="7"/>
      <c r="K45" s="7"/>
      <c r="L45" s="7"/>
      <c r="T45" s="7"/>
      <c r="U45" s="7"/>
      <c r="AC45" s="7"/>
      <c r="AD45" s="7"/>
    </row>
    <row r="46" spans="2:40" ht="13.5" customHeight="1" x14ac:dyDescent="0.25">
      <c r="B46" s="7"/>
      <c r="C46" s="7"/>
      <c r="K46" s="7"/>
      <c r="L46" s="7"/>
      <c r="T46" s="7"/>
      <c r="U46" s="7"/>
      <c r="AC46" s="7"/>
      <c r="AD46" s="7"/>
    </row>
    <row r="47" spans="2:40" ht="13.5" customHeight="1" x14ac:dyDescent="0.25">
      <c r="B47" s="7"/>
      <c r="C47" s="7"/>
      <c r="K47" s="7"/>
      <c r="L47" s="7"/>
      <c r="T47" s="7"/>
      <c r="U47" s="7"/>
      <c r="AC47" s="7"/>
      <c r="AD47" s="7"/>
    </row>
    <row r="48" spans="2:40" ht="13.5" customHeight="1" x14ac:dyDescent="0.25">
      <c r="B48" s="7"/>
      <c r="C48" s="7"/>
      <c r="K48" s="7"/>
      <c r="L48" s="7"/>
      <c r="T48" s="7"/>
      <c r="U48" s="7"/>
      <c r="AC48" s="7"/>
      <c r="AD48" s="7"/>
    </row>
    <row r="49" spans="2:30" ht="13.5" customHeight="1" x14ac:dyDescent="0.25">
      <c r="B49" s="7"/>
      <c r="C49" s="7"/>
      <c r="K49" s="7"/>
      <c r="L49" s="7"/>
      <c r="T49" s="7"/>
      <c r="U49" s="7"/>
      <c r="AC49" s="7"/>
      <c r="AD49" s="7"/>
    </row>
    <row r="50" spans="2:30" ht="13.5" customHeight="1" x14ac:dyDescent="0.25">
      <c r="B50" s="7"/>
      <c r="C50" s="7"/>
      <c r="K50" s="7"/>
      <c r="L50" s="7"/>
      <c r="T50" s="7"/>
      <c r="U50" s="7"/>
      <c r="AC50" s="7"/>
      <c r="AD50" s="7"/>
    </row>
    <row r="51" spans="2:30" ht="13.5" customHeight="1" x14ac:dyDescent="0.25">
      <c r="B51" s="7"/>
      <c r="C51" s="7"/>
      <c r="K51" s="7"/>
      <c r="L51" s="7"/>
      <c r="T51" s="7"/>
      <c r="U51" s="7"/>
      <c r="AC51" s="7"/>
      <c r="AD51" s="7"/>
    </row>
    <row r="52" spans="2:30" ht="13.5" customHeight="1" x14ac:dyDescent="0.25">
      <c r="B52" s="7"/>
      <c r="C52" s="7"/>
      <c r="K52" s="7"/>
      <c r="L52" s="7"/>
      <c r="T52" s="7"/>
      <c r="U52" s="7"/>
      <c r="AC52" s="7"/>
      <c r="AD52" s="7"/>
    </row>
    <row r="53" spans="2:30" ht="13.5" customHeight="1" x14ac:dyDescent="0.25">
      <c r="B53" s="7"/>
      <c r="C53" s="7"/>
      <c r="K53" s="7"/>
      <c r="L53" s="7"/>
      <c r="T53" s="7"/>
      <c r="U53" s="7"/>
      <c r="AC53" s="7"/>
      <c r="AD53" s="7"/>
    </row>
    <row r="54" spans="2:30" ht="13.5" customHeight="1" x14ac:dyDescent="0.25">
      <c r="B54" s="7"/>
      <c r="C54" s="7"/>
      <c r="K54" s="7"/>
      <c r="L54" s="7"/>
      <c r="T54" s="7"/>
      <c r="U54" s="7"/>
      <c r="AC54" s="7"/>
      <c r="AD54" s="7"/>
    </row>
    <row r="55" spans="2:30" ht="13.5" customHeight="1" x14ac:dyDescent="0.25">
      <c r="B55" s="7"/>
      <c r="C55" s="7"/>
      <c r="K55" s="7"/>
      <c r="L55" s="7"/>
      <c r="T55" s="7"/>
      <c r="U55" s="7"/>
      <c r="AC55" s="7"/>
      <c r="AD55" s="7"/>
    </row>
    <row r="56" spans="2:30" ht="13.5" customHeight="1" x14ac:dyDescent="0.25">
      <c r="B56" s="7"/>
      <c r="C56" s="7"/>
      <c r="K56" s="7"/>
      <c r="L56" s="7"/>
      <c r="T56" s="7"/>
      <c r="U56" s="7"/>
      <c r="AC56" s="7"/>
      <c r="AD56" s="7"/>
    </row>
    <row r="57" spans="2:30" ht="13.5" customHeight="1" x14ac:dyDescent="0.25">
      <c r="B57" s="7"/>
      <c r="C57" s="7"/>
      <c r="K57" s="7"/>
      <c r="L57" s="7"/>
      <c r="T57" s="7"/>
      <c r="U57" s="7"/>
      <c r="AC57" s="7"/>
      <c r="AD57" s="7"/>
    </row>
    <row r="58" spans="2:30" ht="13.5" customHeight="1" x14ac:dyDescent="0.25">
      <c r="B58" s="7"/>
      <c r="C58" s="7"/>
      <c r="K58" s="7"/>
      <c r="L58" s="7"/>
      <c r="T58" s="7"/>
      <c r="U58" s="7"/>
      <c r="AC58" s="7"/>
      <c r="AD58" s="7"/>
    </row>
    <row r="59" spans="2:30" ht="13.5" customHeight="1" x14ac:dyDescent="0.25">
      <c r="B59" s="7"/>
      <c r="C59" s="7"/>
      <c r="K59" s="7"/>
      <c r="L59" s="7"/>
      <c r="T59" s="7"/>
      <c r="U59" s="7"/>
      <c r="AC59" s="7"/>
      <c r="AD59" s="7"/>
    </row>
    <row r="60" spans="2:30" ht="13.5" customHeight="1" x14ac:dyDescent="0.25">
      <c r="B60" s="7"/>
      <c r="C60" s="7"/>
      <c r="K60" s="7"/>
      <c r="L60" s="7"/>
      <c r="T60" s="7"/>
      <c r="U60" s="7"/>
      <c r="AC60" s="7"/>
      <c r="AD60" s="7"/>
    </row>
    <row r="61" spans="2:30" ht="13.5" customHeight="1" x14ac:dyDescent="0.25">
      <c r="B61" s="7"/>
      <c r="C61" s="7"/>
      <c r="K61" s="7"/>
      <c r="L61" s="7"/>
      <c r="T61" s="7"/>
      <c r="U61" s="7"/>
      <c r="AC61" s="7"/>
      <c r="AD61" s="7"/>
    </row>
    <row r="62" spans="2:30" ht="13.5" customHeight="1" x14ac:dyDescent="0.25">
      <c r="B62" s="7"/>
      <c r="C62" s="7"/>
      <c r="K62" s="7"/>
      <c r="L62" s="7"/>
      <c r="T62" s="7"/>
      <c r="U62" s="7"/>
      <c r="AC62" s="7"/>
      <c r="AD62" s="7"/>
    </row>
    <row r="63" spans="2:30" ht="13.5" customHeight="1" x14ac:dyDescent="0.25">
      <c r="B63" s="7"/>
      <c r="C63" s="7"/>
      <c r="K63" s="7"/>
      <c r="L63" s="7"/>
      <c r="T63" s="7"/>
      <c r="U63" s="7"/>
      <c r="AC63" s="7"/>
      <c r="AD63" s="7"/>
    </row>
    <row r="64" spans="2:30" ht="13.5" customHeight="1" x14ac:dyDescent="0.25">
      <c r="B64" s="7"/>
      <c r="C64" s="7"/>
      <c r="K64" s="7"/>
      <c r="L64" s="7"/>
      <c r="T64" s="7"/>
      <c r="U64" s="7"/>
      <c r="AC64" s="7"/>
      <c r="AD64" s="7"/>
    </row>
    <row r="65" spans="2:30" ht="13.5" customHeight="1" x14ac:dyDescent="0.25">
      <c r="B65" s="7"/>
      <c r="C65" s="7"/>
      <c r="K65" s="7"/>
      <c r="L65" s="7"/>
      <c r="T65" s="7"/>
      <c r="U65" s="7"/>
      <c r="AC65" s="7"/>
      <c r="AD65" s="7"/>
    </row>
    <row r="66" spans="2:30" ht="13.5" customHeight="1" x14ac:dyDescent="0.25">
      <c r="B66" s="7"/>
      <c r="C66" s="7"/>
      <c r="K66" s="7"/>
      <c r="L66" s="7"/>
      <c r="T66" s="7"/>
      <c r="U66" s="7"/>
      <c r="AC66" s="7"/>
      <c r="AD66" s="7"/>
    </row>
    <row r="67" spans="2:30" ht="13.5" customHeight="1" x14ac:dyDescent="0.25">
      <c r="B67" s="7"/>
      <c r="C67" s="7"/>
      <c r="K67" s="7"/>
      <c r="L67" s="7"/>
      <c r="T67" s="7"/>
      <c r="U67" s="7"/>
      <c r="AC67" s="7"/>
      <c r="AD67" s="7"/>
    </row>
    <row r="68" spans="2:30" ht="13.5" customHeight="1" x14ac:dyDescent="0.25">
      <c r="B68" s="7"/>
      <c r="C68" s="7"/>
      <c r="K68" s="7"/>
      <c r="L68" s="7"/>
      <c r="T68" s="7"/>
      <c r="U68" s="7"/>
      <c r="AC68" s="7"/>
      <c r="AD68" s="7"/>
    </row>
    <row r="69" spans="2:30" ht="13.5" customHeight="1" x14ac:dyDescent="0.25">
      <c r="B69" s="7"/>
      <c r="C69" s="7"/>
      <c r="K69" s="7"/>
      <c r="L69" s="7"/>
      <c r="T69" s="7"/>
      <c r="U69" s="7"/>
      <c r="AC69" s="7"/>
      <c r="AD69" s="7"/>
    </row>
    <row r="70" spans="2:30" ht="13.5" customHeight="1" x14ac:dyDescent="0.25">
      <c r="B70" s="7"/>
      <c r="C70" s="7"/>
      <c r="K70" s="7"/>
      <c r="L70" s="7"/>
      <c r="T70" s="7"/>
      <c r="U70" s="7"/>
      <c r="AC70" s="7"/>
      <c r="AD70" s="7"/>
    </row>
    <row r="71" spans="2:30" ht="13.5" customHeight="1" x14ac:dyDescent="0.25">
      <c r="B71" s="7"/>
      <c r="C71" s="7"/>
      <c r="K71" s="7"/>
      <c r="L71" s="7"/>
      <c r="T71" s="7"/>
      <c r="U71" s="7"/>
      <c r="AC71" s="7"/>
      <c r="AD71" s="7"/>
    </row>
    <row r="72" spans="2:30" ht="13.5" customHeight="1" x14ac:dyDescent="0.25">
      <c r="B72" s="7"/>
      <c r="C72" s="7"/>
      <c r="K72" s="7"/>
      <c r="L72" s="7"/>
      <c r="T72" s="7"/>
      <c r="U72" s="7"/>
      <c r="AC72" s="7"/>
      <c r="AD72" s="7"/>
    </row>
    <row r="73" spans="2:30" ht="13.5" customHeight="1" x14ac:dyDescent="0.25">
      <c r="B73" s="7"/>
      <c r="C73" s="7"/>
      <c r="K73" s="7"/>
      <c r="L73" s="7"/>
      <c r="T73" s="7"/>
      <c r="U73" s="7"/>
      <c r="AC73" s="7"/>
      <c r="AD73" s="7"/>
    </row>
    <row r="74" spans="2:30" ht="13.5" customHeight="1" x14ac:dyDescent="0.25">
      <c r="B74" s="7"/>
      <c r="C74" s="7"/>
      <c r="K74" s="7"/>
      <c r="L74" s="7"/>
      <c r="T74" s="7"/>
      <c r="U74" s="7"/>
      <c r="AC74" s="7"/>
      <c r="AD74" s="7"/>
    </row>
    <row r="75" spans="2:30" ht="13.5" customHeight="1" x14ac:dyDescent="0.25">
      <c r="B75" s="7"/>
      <c r="C75" s="7"/>
      <c r="K75" s="7"/>
      <c r="L75" s="7"/>
      <c r="T75" s="7"/>
      <c r="U75" s="7"/>
      <c r="AC75" s="7"/>
      <c r="AD75" s="7"/>
    </row>
    <row r="76" spans="2:30" ht="13.5" customHeight="1" x14ac:dyDescent="0.25">
      <c r="B76" s="7"/>
      <c r="C76" s="7"/>
      <c r="K76" s="7"/>
      <c r="L76" s="7"/>
      <c r="T76" s="7"/>
      <c r="U76" s="7"/>
      <c r="AC76" s="7"/>
      <c r="AD76" s="7"/>
    </row>
    <row r="77" spans="2:30" ht="13.5" customHeight="1" x14ac:dyDescent="0.25">
      <c r="B77" s="7"/>
      <c r="C77" s="7"/>
      <c r="K77" s="7"/>
      <c r="L77" s="7"/>
      <c r="T77" s="7"/>
      <c r="U77" s="7"/>
      <c r="AC77" s="7"/>
      <c r="AD77" s="7"/>
    </row>
    <row r="78" spans="2:30" ht="13.5" customHeight="1" x14ac:dyDescent="0.25">
      <c r="B78" s="7"/>
      <c r="C78" s="7"/>
      <c r="K78" s="7"/>
      <c r="L78" s="7"/>
      <c r="T78" s="7"/>
      <c r="U78" s="7"/>
      <c r="AC78" s="7"/>
      <c r="AD78" s="7"/>
    </row>
    <row r="79" spans="2:30" ht="13.5" customHeight="1" x14ac:dyDescent="0.25">
      <c r="B79" s="7"/>
      <c r="C79" s="7"/>
      <c r="K79" s="7"/>
      <c r="L79" s="7"/>
      <c r="T79" s="7"/>
      <c r="U79" s="7"/>
      <c r="AC79" s="7"/>
      <c r="AD79" s="7"/>
    </row>
    <row r="80" spans="2:30" ht="13.5" customHeight="1" x14ac:dyDescent="0.25">
      <c r="B80" s="7"/>
      <c r="C80" s="7"/>
      <c r="K80" s="7"/>
      <c r="L80" s="7"/>
      <c r="T80" s="7"/>
      <c r="U80" s="7"/>
      <c r="AC80" s="7"/>
      <c r="AD80" s="7"/>
    </row>
    <row r="81" spans="2:30" ht="13.5" customHeight="1" x14ac:dyDescent="0.25">
      <c r="B81" s="7"/>
      <c r="C81" s="7"/>
      <c r="K81" s="7"/>
      <c r="L81" s="7"/>
      <c r="T81" s="7"/>
      <c r="U81" s="7"/>
      <c r="AC81" s="7"/>
      <c r="AD81" s="7"/>
    </row>
    <row r="82" spans="2:30" ht="13.5" customHeight="1" x14ac:dyDescent="0.25">
      <c r="B82" s="7"/>
      <c r="C82" s="7"/>
      <c r="K82" s="7"/>
      <c r="L82" s="7"/>
      <c r="T82" s="7"/>
      <c r="U82" s="7"/>
      <c r="AC82" s="7"/>
      <c r="AD82" s="7"/>
    </row>
    <row r="83" spans="2:30" ht="13.5" customHeight="1" x14ac:dyDescent="0.25">
      <c r="B83" s="7"/>
      <c r="C83" s="7"/>
      <c r="K83" s="7"/>
      <c r="L83" s="7"/>
      <c r="T83" s="7"/>
      <c r="U83" s="7"/>
      <c r="AC83" s="7"/>
      <c r="AD83" s="7"/>
    </row>
    <row r="84" spans="2:30" ht="13.5" customHeight="1" x14ac:dyDescent="0.25">
      <c r="B84" s="7"/>
      <c r="C84" s="7"/>
      <c r="K84" s="7"/>
      <c r="L84" s="7"/>
      <c r="T84" s="7"/>
      <c r="U84" s="7"/>
      <c r="AC84" s="7"/>
      <c r="AD84" s="7"/>
    </row>
    <row r="85" spans="2:30" ht="13.5" customHeight="1" x14ac:dyDescent="0.25">
      <c r="B85" s="7"/>
      <c r="C85" s="7"/>
      <c r="K85" s="7"/>
      <c r="L85" s="7"/>
      <c r="T85" s="7"/>
      <c r="U85" s="7"/>
      <c r="AC85" s="7"/>
      <c r="AD85" s="7"/>
    </row>
    <row r="86" spans="2:30" ht="13.5" customHeight="1" x14ac:dyDescent="0.25">
      <c r="B86" s="7"/>
      <c r="C86" s="7"/>
      <c r="K86" s="7"/>
      <c r="L86" s="7"/>
      <c r="T86" s="7"/>
      <c r="U86" s="7"/>
      <c r="AC86" s="7"/>
      <c r="AD86" s="7"/>
    </row>
    <row r="87" spans="2:30" ht="13.5" customHeight="1" x14ac:dyDescent="0.25">
      <c r="B87" s="7"/>
      <c r="C87" s="7"/>
      <c r="K87" s="7"/>
      <c r="L87" s="7"/>
      <c r="T87" s="7"/>
      <c r="U87" s="7"/>
      <c r="AC87" s="7"/>
      <c r="AD87" s="7"/>
    </row>
    <row r="88" spans="2:30" ht="13.5" customHeight="1" x14ac:dyDescent="0.25">
      <c r="B88" s="7"/>
      <c r="C88" s="7"/>
      <c r="K88" s="7"/>
      <c r="L88" s="7"/>
      <c r="T88" s="7"/>
      <c r="U88" s="7"/>
      <c r="AC88" s="7"/>
      <c r="AD88" s="7"/>
    </row>
    <row r="89" spans="2:30" ht="13.5" customHeight="1" x14ac:dyDescent="0.25">
      <c r="B89" s="7"/>
      <c r="C89" s="7"/>
      <c r="K89" s="7"/>
      <c r="L89" s="7"/>
      <c r="T89" s="7"/>
      <c r="U89" s="7"/>
      <c r="AC89" s="7"/>
      <c r="AD89" s="7"/>
    </row>
    <row r="90" spans="2:30" ht="13.5" customHeight="1" x14ac:dyDescent="0.25">
      <c r="B90" s="7"/>
      <c r="C90" s="7"/>
      <c r="K90" s="7"/>
      <c r="L90" s="7"/>
      <c r="T90" s="7"/>
      <c r="U90" s="7"/>
      <c r="AC90" s="7"/>
      <c r="AD90" s="7"/>
    </row>
    <row r="91" spans="2:30" ht="13.5" customHeight="1" x14ac:dyDescent="0.25">
      <c r="B91" s="7"/>
      <c r="C91" s="7"/>
      <c r="K91" s="7"/>
      <c r="L91" s="7"/>
      <c r="T91" s="7"/>
      <c r="U91" s="7"/>
      <c r="AC91" s="7"/>
      <c r="AD91" s="7"/>
    </row>
    <row r="92" spans="2:30" ht="13.5" customHeight="1" x14ac:dyDescent="0.25">
      <c r="B92" s="7"/>
      <c r="C92" s="7"/>
      <c r="K92" s="7"/>
      <c r="L92" s="7"/>
      <c r="T92" s="7"/>
      <c r="U92" s="7"/>
      <c r="AC92" s="7"/>
      <c r="AD92" s="7"/>
    </row>
    <row r="93" spans="2:30" ht="13.5" customHeight="1" x14ac:dyDescent="0.25">
      <c r="B93" s="7"/>
      <c r="C93" s="7"/>
      <c r="K93" s="7"/>
      <c r="L93" s="7"/>
      <c r="T93" s="7"/>
      <c r="U93" s="7"/>
      <c r="AC93" s="7"/>
      <c r="AD93" s="7"/>
    </row>
    <row r="94" spans="2:30" ht="13.5" customHeight="1" x14ac:dyDescent="0.25">
      <c r="B94" s="7"/>
      <c r="C94" s="7"/>
      <c r="K94" s="7"/>
      <c r="L94" s="7"/>
      <c r="T94" s="7"/>
      <c r="U94" s="7"/>
      <c r="AC94" s="7"/>
      <c r="AD94" s="7"/>
    </row>
    <row r="95" spans="2:30" ht="13.5" customHeight="1" x14ac:dyDescent="0.25">
      <c r="B95" s="7"/>
      <c r="C95" s="7"/>
      <c r="K95" s="7"/>
      <c r="L95" s="7"/>
      <c r="T95" s="7"/>
      <c r="U95" s="7"/>
      <c r="AC95" s="7"/>
      <c r="AD95" s="7"/>
    </row>
    <row r="96" spans="2:30" ht="13.5" customHeight="1" x14ac:dyDescent="0.25">
      <c r="B96" s="7"/>
      <c r="C96" s="7"/>
      <c r="K96" s="7"/>
      <c r="L96" s="7"/>
      <c r="T96" s="7"/>
      <c r="U96" s="7"/>
      <c r="AC96" s="7"/>
      <c r="AD96" s="7"/>
    </row>
    <row r="97" spans="2:30" ht="13.5" customHeight="1" x14ac:dyDescent="0.25">
      <c r="B97" s="7"/>
      <c r="C97" s="7"/>
      <c r="K97" s="7"/>
      <c r="L97" s="7"/>
      <c r="T97" s="7"/>
      <c r="U97" s="7"/>
      <c r="AC97" s="7"/>
      <c r="AD97" s="7"/>
    </row>
    <row r="98" spans="2:30" ht="13.5" customHeight="1" x14ac:dyDescent="0.25">
      <c r="B98" s="7"/>
      <c r="C98" s="7"/>
      <c r="K98" s="7"/>
      <c r="L98" s="7"/>
      <c r="T98" s="7"/>
      <c r="U98" s="7"/>
      <c r="AC98" s="7"/>
      <c r="AD98" s="7"/>
    </row>
    <row r="99" spans="2:30" ht="13.5" customHeight="1" x14ac:dyDescent="0.25">
      <c r="B99" s="7"/>
      <c r="C99" s="7"/>
      <c r="K99" s="7"/>
      <c r="L99" s="7"/>
      <c r="T99" s="7"/>
      <c r="U99" s="7"/>
      <c r="AC99" s="7"/>
      <c r="AD99" s="7"/>
    </row>
    <row r="100" spans="2:30" ht="13.5" customHeight="1" x14ac:dyDescent="0.25">
      <c r="B100" s="7"/>
      <c r="C100" s="7"/>
      <c r="K100" s="7"/>
      <c r="L100" s="7"/>
      <c r="T100" s="7"/>
      <c r="U100" s="7"/>
      <c r="AC100" s="7"/>
      <c r="AD100" s="7"/>
    </row>
    <row r="101" spans="2:30" ht="13.5" customHeight="1" x14ac:dyDescent="0.25">
      <c r="B101" s="7"/>
      <c r="C101" s="7"/>
      <c r="K101" s="7"/>
      <c r="L101" s="7"/>
      <c r="T101" s="7"/>
      <c r="U101" s="7"/>
      <c r="AC101" s="7"/>
      <c r="AD101" s="7"/>
    </row>
    <row r="102" spans="2:30" ht="13.5" customHeight="1" x14ac:dyDescent="0.25">
      <c r="B102" s="7"/>
      <c r="C102" s="7"/>
      <c r="K102" s="7"/>
      <c r="L102" s="7"/>
      <c r="T102" s="7"/>
      <c r="U102" s="7"/>
      <c r="AC102" s="7"/>
      <c r="AD102" s="7"/>
    </row>
    <row r="103" spans="2:30" ht="13.5" customHeight="1" x14ac:dyDescent="0.25">
      <c r="B103" s="7"/>
      <c r="C103" s="7"/>
      <c r="K103" s="7"/>
      <c r="L103" s="7"/>
      <c r="T103" s="7"/>
      <c r="U103" s="7"/>
      <c r="AC103" s="7"/>
      <c r="AD103" s="7"/>
    </row>
    <row r="104" spans="2:30" ht="13.5" customHeight="1" x14ac:dyDescent="0.25">
      <c r="B104" s="7"/>
      <c r="C104" s="7"/>
      <c r="K104" s="7"/>
      <c r="L104" s="7"/>
      <c r="T104" s="7"/>
      <c r="U104" s="7"/>
      <c r="AC104" s="7"/>
      <c r="AD104" s="7"/>
    </row>
    <row r="105" spans="2:30" x14ac:dyDescent="0.25">
      <c r="K105" s="7"/>
      <c r="L105" s="7"/>
    </row>
    <row r="106" spans="2:30" x14ac:dyDescent="0.25">
      <c r="K106" s="7"/>
      <c r="L106" s="7"/>
    </row>
    <row r="107" spans="2:30" x14ac:dyDescent="0.25">
      <c r="K107" s="7"/>
      <c r="L107" s="7"/>
    </row>
    <row r="108" spans="2:30" x14ac:dyDescent="0.25">
      <c r="K108" s="7"/>
      <c r="L108" s="7"/>
    </row>
    <row r="109" spans="2:30" x14ac:dyDescent="0.25">
      <c r="K109" s="7"/>
      <c r="L109" s="7"/>
    </row>
  </sheetData>
  <mergeCells count="11">
    <mergeCell ref="AE3:AI3"/>
    <mergeCell ref="V3:Z3"/>
    <mergeCell ref="M3:Q3"/>
    <mergeCell ref="AC3:AD3"/>
    <mergeCell ref="A1:C1"/>
    <mergeCell ref="S1:U1"/>
    <mergeCell ref="J1:L1"/>
    <mergeCell ref="D3:H3"/>
    <mergeCell ref="T3:U3"/>
    <mergeCell ref="K3:L3"/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10"/>
  <sheetViews>
    <sheetView zoomScale="90" zoomScaleNormal="90" workbookViewId="0">
      <selection activeCell="D32" sqref="D32"/>
    </sheetView>
  </sheetViews>
  <sheetFormatPr defaultColWidth="9.08203125" defaultRowHeight="12.5" x14ac:dyDescent="0.25"/>
  <cols>
    <col min="1" max="1" width="52.33203125" style="60" customWidth="1"/>
    <col min="2" max="5" width="12.5" style="62" customWidth="1"/>
    <col min="6" max="6" width="52.33203125" style="62" customWidth="1"/>
    <col min="7" max="7" width="12.5" style="62" customWidth="1"/>
    <col min="8" max="9" width="12.5" style="60" customWidth="1"/>
    <col min="10" max="16384" width="9.08203125" style="60"/>
  </cols>
  <sheetData>
    <row r="1" spans="1:16" s="4" customFormat="1" ht="15.75" customHeight="1" x14ac:dyDescent="0.25">
      <c r="A1" s="20" t="s">
        <v>31</v>
      </c>
      <c r="B1" s="20"/>
      <c r="C1" s="20"/>
      <c r="D1" s="20"/>
      <c r="E1" s="20"/>
      <c r="F1" s="20" t="s">
        <v>28</v>
      </c>
      <c r="G1" s="20"/>
      <c r="H1" s="20"/>
      <c r="I1" s="20"/>
      <c r="J1" s="20"/>
    </row>
    <row r="2" spans="1:16" s="4" customFormat="1" ht="14.25" customHeight="1" thickBot="1" x14ac:dyDescent="0.3">
      <c r="A2" s="8"/>
      <c r="B2" s="9"/>
      <c r="C2" s="9"/>
      <c r="D2" s="9"/>
      <c r="E2" s="9"/>
      <c r="F2" s="8"/>
      <c r="G2" s="9"/>
      <c r="H2" s="9"/>
      <c r="I2" s="9"/>
    </row>
    <row r="3" spans="1:16" s="4" customFormat="1" ht="13.5" customHeight="1" x14ac:dyDescent="0.25">
      <c r="A3" s="18" t="s">
        <v>0</v>
      </c>
      <c r="B3" s="147" t="s">
        <v>2</v>
      </c>
      <c r="C3" s="148"/>
      <c r="D3" s="149"/>
      <c r="F3" s="18" t="s">
        <v>0</v>
      </c>
      <c r="G3" s="147" t="s">
        <v>2</v>
      </c>
      <c r="H3" s="148"/>
      <c r="I3" s="149"/>
    </row>
    <row r="4" spans="1:16" s="4" customFormat="1" ht="14.25" customHeight="1" thickBot="1" x14ac:dyDescent="0.3">
      <c r="A4" s="11"/>
      <c r="B4" s="25">
        <v>2026</v>
      </c>
      <c r="C4" s="23">
        <v>2027</v>
      </c>
      <c r="D4" s="24">
        <v>2028</v>
      </c>
      <c r="F4" s="11"/>
      <c r="G4" s="25">
        <v>2026</v>
      </c>
      <c r="H4" s="23">
        <v>2027</v>
      </c>
      <c r="I4" s="24">
        <v>2028</v>
      </c>
    </row>
    <row r="5" spans="1:16" s="4" customFormat="1" ht="13.5" customHeight="1" x14ac:dyDescent="0.25">
      <c r="A5" s="12"/>
      <c r="B5" s="87"/>
      <c r="C5" s="88"/>
      <c r="D5" s="89"/>
      <c r="E5" s="5"/>
      <c r="F5" s="12"/>
      <c r="G5" s="87"/>
      <c r="H5" s="88"/>
      <c r="I5" s="89"/>
    </row>
    <row r="6" spans="1:16" s="4" customFormat="1" ht="13.5" customHeight="1" x14ac:dyDescent="0.25">
      <c r="A6" s="17" t="s">
        <v>3</v>
      </c>
      <c r="B6" s="90">
        <v>1094680.8203229581</v>
      </c>
      <c r="C6" s="91">
        <v>1160484.4280825595</v>
      </c>
      <c r="D6" s="92">
        <v>1202543.25708601</v>
      </c>
      <c r="E6" s="5"/>
      <c r="F6" s="17" t="s">
        <v>3</v>
      </c>
      <c r="G6" s="90">
        <f>'feb2026_vydavky_ESA 2010'!D6-RVS_vydavky_ESA2010!B6</f>
        <v>-16451.21854559076</v>
      </c>
      <c r="H6" s="91">
        <f>'feb2026_vydavky_ESA 2010'!E6-RVS_vydavky_ESA2010!C6</f>
        <v>-23580.938495464157</v>
      </c>
      <c r="I6" s="92">
        <f>'feb2026_vydavky_ESA 2010'!F6-RVS_vydavky_ESA2010!D6</f>
        <v>-31835.641197911697</v>
      </c>
      <c r="M6" s="63"/>
      <c r="N6" s="63"/>
      <c r="O6" s="63"/>
      <c r="P6" s="63"/>
    </row>
    <row r="7" spans="1:16" s="4" customFormat="1" ht="13.5" customHeight="1" x14ac:dyDescent="0.25">
      <c r="A7" s="13" t="s">
        <v>4</v>
      </c>
      <c r="B7" s="79">
        <v>635487.82736722776</v>
      </c>
      <c r="C7" s="77">
        <v>683516.86442261143</v>
      </c>
      <c r="D7" s="78">
        <v>710132.32641074562</v>
      </c>
      <c r="E7" s="5"/>
      <c r="F7" s="13" t="s">
        <v>4</v>
      </c>
      <c r="G7" s="79">
        <f>'feb2026_vydavky_ESA 2010'!D7-RVS_vydavky_ESA2010!B7</f>
        <v>-17330.923876171582</v>
      </c>
      <c r="H7" s="77">
        <f>'feb2026_vydavky_ESA 2010'!E7-RVS_vydavky_ESA2010!C7</f>
        <v>-22034.830662852386</v>
      </c>
      <c r="I7" s="78">
        <f>'feb2026_vydavky_ESA 2010'!F7-RVS_vydavky_ESA2010!D7</f>
        <v>-27389.009581119986</v>
      </c>
    </row>
    <row r="8" spans="1:16" s="4" customFormat="1" ht="13.5" customHeight="1" x14ac:dyDescent="0.25">
      <c r="A8" s="13" t="s">
        <v>5</v>
      </c>
      <c r="B8" s="79">
        <v>49044.881532736639</v>
      </c>
      <c r="C8" s="77">
        <v>52880.240452287559</v>
      </c>
      <c r="D8" s="78">
        <v>55657.727198820641</v>
      </c>
      <c r="E8" s="5"/>
      <c r="F8" s="13" t="s">
        <v>5</v>
      </c>
      <c r="G8" s="79">
        <f>'feb2026_vydavky_ESA 2010'!D8-RVS_vydavky_ESA2010!B8</f>
        <v>975.65727057865297</v>
      </c>
      <c r="H8" s="77">
        <f>'feb2026_vydavky_ESA 2010'!E8-RVS_vydavky_ESA2010!C8</f>
        <v>830.78126204483851</v>
      </c>
      <c r="I8" s="78">
        <f>'feb2026_vydavky_ESA 2010'!F8-RVS_vydavky_ESA2010!D8</f>
        <v>646.58114018828201</v>
      </c>
    </row>
    <row r="9" spans="1:16" s="4" customFormat="1" ht="13.5" customHeight="1" x14ac:dyDescent="0.25">
      <c r="A9" s="13" t="s">
        <v>6</v>
      </c>
      <c r="B9" s="79">
        <v>362647.23216864839</v>
      </c>
      <c r="C9" s="77">
        <v>374666.31270526728</v>
      </c>
      <c r="D9" s="78">
        <v>385482.0963860898</v>
      </c>
      <c r="E9" s="5"/>
      <c r="F9" s="13" t="s">
        <v>6</v>
      </c>
      <c r="G9" s="79">
        <f>'feb2026_vydavky_ESA 2010'!D9-RVS_vydavky_ESA2010!B9</f>
        <v>-540.49858221405884</v>
      </c>
      <c r="H9" s="77">
        <f>'feb2026_vydavky_ESA 2010'!E9-RVS_vydavky_ESA2010!C9</f>
        <v>-2518.9810329891043</v>
      </c>
      <c r="I9" s="78">
        <f>'feb2026_vydavky_ESA 2010'!F9-RVS_vydavky_ESA2010!D9</f>
        <v>-4894.2421133976895</v>
      </c>
    </row>
    <row r="10" spans="1:16" s="4" customFormat="1" ht="13.5" customHeight="1" x14ac:dyDescent="0.25">
      <c r="A10" s="13" t="s">
        <v>7</v>
      </c>
      <c r="B10" s="79">
        <v>67.703493743229316</v>
      </c>
      <c r="C10" s="77">
        <v>70.655228992597358</v>
      </c>
      <c r="D10" s="78">
        <v>73.375698703693956</v>
      </c>
      <c r="E10" s="5"/>
      <c r="F10" s="13" t="s">
        <v>7</v>
      </c>
      <c r="G10" s="79">
        <f>'feb2026_vydavky_ESA 2010'!D10-RVS_vydavky_ESA2010!B10</f>
        <v>15.086614658276332</v>
      </c>
      <c r="H10" s="77">
        <f>'feb2026_vydavky_ESA 2010'!E10-RVS_vydavky_ESA2010!C10</f>
        <v>15.314924714409059</v>
      </c>
      <c r="I10" s="78">
        <f>'feb2026_vydavky_ESA 2010'!F10-RVS_vydavky_ESA2010!D10</f>
        <v>16.258241331445547</v>
      </c>
    </row>
    <row r="11" spans="1:16" s="4" customFormat="1" ht="13.5" customHeight="1" x14ac:dyDescent="0.25">
      <c r="A11" s="13" t="s">
        <v>11</v>
      </c>
      <c r="B11" s="79">
        <v>47433.175760602207</v>
      </c>
      <c r="C11" s="77">
        <v>49350.355273400353</v>
      </c>
      <c r="D11" s="78">
        <v>51197.73139164989</v>
      </c>
      <c r="E11" s="5"/>
      <c r="F11" s="13" t="s">
        <v>11</v>
      </c>
      <c r="G11" s="79">
        <f>'feb2026_vydavky_ESA 2010'!D11-RVS_vydavky_ESA2010!B11</f>
        <v>429.46002755779045</v>
      </c>
      <c r="H11" s="77">
        <f>'feb2026_vydavky_ESA 2010'!E11-RVS_vydavky_ESA2010!C11</f>
        <v>126.77701361834625</v>
      </c>
      <c r="I11" s="78">
        <f>'feb2026_vydavky_ESA 2010'!F11-RVS_vydavky_ESA2010!D11</f>
        <v>-215.22888491334015</v>
      </c>
    </row>
    <row r="12" spans="1:16" s="4" customFormat="1" ht="13.5" customHeight="1" x14ac:dyDescent="0.25">
      <c r="A12" s="17" t="s">
        <v>12</v>
      </c>
      <c r="B12" s="90">
        <v>13196492.246524883</v>
      </c>
      <c r="C12" s="91">
        <v>13909634.209794633</v>
      </c>
      <c r="D12" s="92">
        <v>14421228.773244992</v>
      </c>
      <c r="E12" s="5"/>
      <c r="F12" s="17" t="s">
        <v>12</v>
      </c>
      <c r="G12" s="90">
        <f>'feb2026_vydavky_ESA 2010'!D12-RVS_vydavky_ESA2010!B12</f>
        <v>-54973.815611450002</v>
      </c>
      <c r="H12" s="91">
        <f>'feb2026_vydavky_ESA 2010'!E12-RVS_vydavky_ESA2010!C12</f>
        <v>-171572.18418864533</v>
      </c>
      <c r="I12" s="92">
        <f>'feb2026_vydavky_ESA 2010'!F12-RVS_vydavky_ESA2010!D12</f>
        <v>-48351.473731920123</v>
      </c>
    </row>
    <row r="13" spans="1:16" s="4" customFormat="1" ht="13.5" customHeight="1" x14ac:dyDescent="0.25">
      <c r="A13" s="27" t="s">
        <v>15</v>
      </c>
      <c r="B13" s="79">
        <v>11734867.847944818</v>
      </c>
      <c r="C13" s="77">
        <v>12430544.607510097</v>
      </c>
      <c r="D13" s="78">
        <v>12942523.227285527</v>
      </c>
      <c r="E13" s="5"/>
      <c r="F13" s="27" t="s">
        <v>15</v>
      </c>
      <c r="G13" s="79">
        <f>'feb2026_vydavky_ESA 2010'!D13-RVS_vydavky_ESA2010!B13</f>
        <v>-24924.08837357536</v>
      </c>
      <c r="H13" s="77">
        <f>'feb2026_vydavky_ESA 2010'!E13-RVS_vydavky_ESA2010!C13</f>
        <v>-123292.6248774007</v>
      </c>
      <c r="I13" s="78">
        <f>'feb2026_vydavky_ESA 2010'!F13-RVS_vydavky_ESA2010!D13</f>
        <v>-13850.919780241325</v>
      </c>
    </row>
    <row r="14" spans="1:16" s="4" customFormat="1" ht="13.5" customHeight="1" x14ac:dyDescent="0.25">
      <c r="A14" s="28" t="s">
        <v>13</v>
      </c>
      <c r="B14" s="79">
        <v>10546514.174495045</v>
      </c>
      <c r="C14" s="77">
        <v>11229342.71614019</v>
      </c>
      <c r="D14" s="78">
        <v>11705931.913271608</v>
      </c>
      <c r="E14" s="5"/>
      <c r="F14" s="28" t="s">
        <v>13</v>
      </c>
      <c r="G14" s="79">
        <f>'feb2026_vydavky_ESA 2010'!D14-RVS_vydavky_ESA2010!B14</f>
        <v>-60.268296901136637</v>
      </c>
      <c r="H14" s="77">
        <f>'feb2026_vydavky_ESA 2010'!E14-RVS_vydavky_ESA2010!C14</f>
        <v>-102899.96809842624</v>
      </c>
      <c r="I14" s="78">
        <f>'feb2026_vydavky_ESA 2010'!F14-RVS_vydavky_ESA2010!D14</f>
        <v>-9943.8802537880838</v>
      </c>
      <c r="J14" s="5"/>
      <c r="K14" s="6"/>
    </row>
    <row r="15" spans="1:16" s="4" customFormat="1" ht="13.5" customHeight="1" x14ac:dyDescent="0.25">
      <c r="A15" s="28" t="s">
        <v>14</v>
      </c>
      <c r="B15" s="79">
        <v>262109.50636476587</v>
      </c>
      <c r="C15" s="77">
        <v>195997.08002468222</v>
      </c>
      <c r="D15" s="78">
        <v>171968.2819903396</v>
      </c>
      <c r="E15" s="5"/>
      <c r="F15" s="28" t="s">
        <v>14</v>
      </c>
      <c r="G15" s="79">
        <f>'feb2026_vydavky_ESA 2010'!D15-RVS_vydavky_ESA2010!B15</f>
        <v>-21631.036582246772</v>
      </c>
      <c r="H15" s="77">
        <f>'feb2026_vydavky_ESA 2010'!E15-RVS_vydavky_ESA2010!C15</f>
        <v>-7316.947343206295</v>
      </c>
      <c r="I15" s="78">
        <f>'feb2026_vydavky_ESA 2010'!F15-RVS_vydavky_ESA2010!D15</f>
        <v>295.07765190096688</v>
      </c>
      <c r="J15" s="5"/>
      <c r="K15" s="6"/>
    </row>
    <row r="16" spans="1:16" s="4" customFormat="1" ht="13.5" customHeight="1" x14ac:dyDescent="0.25">
      <c r="A16" s="28" t="s">
        <v>16</v>
      </c>
      <c r="B16" s="79">
        <v>816087.04624143743</v>
      </c>
      <c r="C16" s="77">
        <v>883205.412371104</v>
      </c>
      <c r="D16" s="78">
        <v>933800.79886381712</v>
      </c>
      <c r="E16" s="5"/>
      <c r="F16" s="28" t="s">
        <v>16</v>
      </c>
      <c r="G16" s="79">
        <f>'feb2026_vydavky_ESA 2010'!D16-RVS_vydavky_ESA2010!B16</f>
        <v>-2593.4462473534513</v>
      </c>
      <c r="H16" s="77">
        <f>'feb2026_vydavky_ESA 2010'!E16-RVS_vydavky_ESA2010!C16</f>
        <v>-11225.977874128846</v>
      </c>
      <c r="I16" s="78">
        <f>'feb2026_vydavky_ESA 2010'!F16-RVS_vydavky_ESA2010!D16</f>
        <v>-3372.1030120156938</v>
      </c>
      <c r="J16" s="5"/>
      <c r="K16" s="6"/>
    </row>
    <row r="17" spans="1:11" s="4" customFormat="1" ht="13.5" customHeight="1" x14ac:dyDescent="0.25">
      <c r="A17" s="28" t="s">
        <v>17</v>
      </c>
      <c r="B17" s="79">
        <v>108038.16648596674</v>
      </c>
      <c r="C17" s="77">
        <v>119876.34562317666</v>
      </c>
      <c r="D17" s="78">
        <v>128725.91248775796</v>
      </c>
      <c r="E17" s="5"/>
      <c r="F17" s="28" t="s">
        <v>17</v>
      </c>
      <c r="G17" s="79">
        <f>'feb2026_vydavky_ESA 2010'!D17-RVS_vydavky_ESA2010!B17</f>
        <v>-632.66192618281639</v>
      </c>
      <c r="H17" s="77">
        <f>'feb2026_vydavky_ESA 2010'!E17-RVS_vydavky_ESA2010!C17</f>
        <v>-1822.7465028856095</v>
      </c>
      <c r="I17" s="78">
        <f>'feb2026_vydavky_ESA 2010'!F17-RVS_vydavky_ESA2010!D17</f>
        <v>-822.44401940642274</v>
      </c>
      <c r="J17" s="5"/>
      <c r="K17" s="6"/>
    </row>
    <row r="18" spans="1:11" s="4" customFormat="1" ht="13.5" customHeight="1" x14ac:dyDescent="0.25">
      <c r="A18" s="28" t="s">
        <v>18</v>
      </c>
      <c r="B18" s="79">
        <v>2118.9543576010669</v>
      </c>
      <c r="C18" s="77">
        <v>2123.0533509441002</v>
      </c>
      <c r="D18" s="78">
        <v>2096.3206720043345</v>
      </c>
      <c r="E18" s="5"/>
      <c r="F18" s="28" t="s">
        <v>18</v>
      </c>
      <c r="G18" s="79">
        <f>'feb2026_vydavky_ESA 2010'!D18-RVS_vydavky_ESA2010!B18</f>
        <v>-6.6753208868044567</v>
      </c>
      <c r="H18" s="77">
        <f>'feb2026_vydavky_ESA 2010'!E18-RVS_vydavky_ESA2010!C18</f>
        <v>-26.985058752425175</v>
      </c>
      <c r="I18" s="78">
        <f>'feb2026_vydavky_ESA 2010'!F18-RVS_vydavky_ESA2010!D18</f>
        <v>-7.5701469315699796</v>
      </c>
      <c r="J18" s="5"/>
      <c r="K18" s="6"/>
    </row>
    <row r="19" spans="1:11" s="4" customFormat="1" ht="13.5" customHeight="1" x14ac:dyDescent="0.25">
      <c r="A19" s="13" t="s">
        <v>19</v>
      </c>
      <c r="B19" s="79">
        <v>1461624.3985800655</v>
      </c>
      <c r="C19" s="77">
        <v>1479089.602284536</v>
      </c>
      <c r="D19" s="78">
        <v>1478705.5459594643</v>
      </c>
      <c r="E19" s="5"/>
      <c r="F19" s="13" t="s">
        <v>19</v>
      </c>
      <c r="G19" s="79">
        <f>'feb2026_vydavky_ESA 2010'!D19-RVS_vydavky_ESA2010!B19</f>
        <v>-30049.727237875341</v>
      </c>
      <c r="H19" s="77">
        <f>'feb2026_vydavky_ESA 2010'!E19-RVS_vydavky_ESA2010!C19</f>
        <v>-48279.559311244637</v>
      </c>
      <c r="I19" s="78">
        <f>'feb2026_vydavky_ESA 2010'!F19-RVS_vydavky_ESA2010!D19</f>
        <v>-34500.553951678565</v>
      </c>
      <c r="J19" s="5"/>
      <c r="K19" s="6"/>
    </row>
    <row r="20" spans="1:11" s="4" customFormat="1" ht="13.5" customHeight="1" x14ac:dyDescent="0.25">
      <c r="A20" s="28" t="s">
        <v>20</v>
      </c>
      <c r="B20" s="79">
        <v>1267656.0149197804</v>
      </c>
      <c r="C20" s="77">
        <v>1290850.9308601858</v>
      </c>
      <c r="D20" s="78">
        <v>1290641.0900673305</v>
      </c>
      <c r="E20" s="5"/>
      <c r="F20" s="28" t="s">
        <v>20</v>
      </c>
      <c r="G20" s="79">
        <f>'feb2026_vydavky_ESA 2010'!D20-RVS_vydavky_ESA2010!B20</f>
        <v>-29412.301313880831</v>
      </c>
      <c r="H20" s="77">
        <f>'feb2026_vydavky_ESA 2010'!E20-RVS_vydavky_ESA2010!C20</f>
        <v>-45834.065975752892</v>
      </c>
      <c r="I20" s="78">
        <f>'feb2026_vydavky_ESA 2010'!F20-RVS_vydavky_ESA2010!D20</f>
        <v>-33762.180908331648</v>
      </c>
      <c r="J20" s="5"/>
      <c r="K20" s="6"/>
    </row>
    <row r="21" spans="1:11" s="4" customFormat="1" ht="13.5" customHeight="1" x14ac:dyDescent="0.25">
      <c r="A21" s="28" t="s">
        <v>16</v>
      </c>
      <c r="B21" s="79">
        <v>117725.23131328268</v>
      </c>
      <c r="C21" s="77">
        <v>111809.65309398279</v>
      </c>
      <c r="D21" s="78">
        <v>111057.11530155462</v>
      </c>
      <c r="E21" s="5"/>
      <c r="F21" s="28" t="s">
        <v>16</v>
      </c>
      <c r="G21" s="79">
        <f>'feb2026_vydavky_ESA 2010'!D21-RVS_vydavky_ESA2010!B21</f>
        <v>-348.33330460111029</v>
      </c>
      <c r="H21" s="77">
        <f>'feb2026_vydavky_ESA 2010'!E21-RVS_vydavky_ESA2010!C21</f>
        <v>-1421.15602346386</v>
      </c>
      <c r="I21" s="78">
        <f>'feb2026_vydavky_ESA 2010'!F21-RVS_vydavky_ESA2010!D21</f>
        <v>-401.04488395148655</v>
      </c>
      <c r="J21" s="5"/>
      <c r="K21" s="6"/>
    </row>
    <row r="22" spans="1:11" s="4" customFormat="1" ht="13.5" customHeight="1" x14ac:dyDescent="0.25">
      <c r="A22" s="28" t="s">
        <v>17</v>
      </c>
      <c r="B22" s="79">
        <v>22256.69179070487</v>
      </c>
      <c r="C22" s="77">
        <v>21199.375091786726</v>
      </c>
      <c r="D22" s="78">
        <v>21325.939999639704</v>
      </c>
      <c r="E22" s="5"/>
      <c r="F22" s="28" t="s">
        <v>17</v>
      </c>
      <c r="G22" s="79">
        <f>'feb2026_vydavky_ESA 2010'!D22-RVS_vydavky_ESA2010!B22</f>
        <v>-119.01960839929961</v>
      </c>
      <c r="H22" s="77">
        <f>'feb2026_vydavky_ESA 2010'!E22-RVS_vydavky_ESA2010!C22</f>
        <v>-322.34121428242725</v>
      </c>
      <c r="I22" s="78">
        <f>'feb2026_vydavky_ESA 2010'!F22-RVS_vydavky_ESA2010!D22</f>
        <v>-136.25377728506646</v>
      </c>
      <c r="J22" s="5"/>
      <c r="K22" s="6"/>
    </row>
    <row r="23" spans="1:11" s="4" customFormat="1" ht="13.5" customHeight="1" x14ac:dyDescent="0.25">
      <c r="A23" s="28" t="s">
        <v>18</v>
      </c>
      <c r="B23" s="79">
        <v>53986.460556297548</v>
      </c>
      <c r="C23" s="77">
        <v>55229.643238580742</v>
      </c>
      <c r="D23" s="78">
        <v>55681.400590939505</v>
      </c>
      <c r="E23" s="5"/>
      <c r="F23" s="28" t="s">
        <v>18</v>
      </c>
      <c r="G23" s="79">
        <f>'feb2026_vydavky_ESA 2010'!D23-RVS_vydavky_ESA2010!B23</f>
        <v>-170.07301099401957</v>
      </c>
      <c r="H23" s="77">
        <f>'feb2026_vydavky_ESA 2010'!E23-RVS_vydavky_ESA2010!C23</f>
        <v>-701.99609774564306</v>
      </c>
      <c r="I23" s="78">
        <f>'feb2026_vydavky_ESA 2010'!F23-RVS_vydavky_ESA2010!D23</f>
        <v>-201.07438211063709</v>
      </c>
      <c r="J23" s="5"/>
      <c r="K23" s="6"/>
    </row>
    <row r="24" spans="1:11" s="4" customFormat="1" ht="13.5" customHeight="1" thickBot="1" x14ac:dyDescent="0.3">
      <c r="A24" s="17" t="s">
        <v>8</v>
      </c>
      <c r="B24" s="104">
        <v>343049.35587646777</v>
      </c>
      <c r="C24" s="105">
        <v>353449.60990986536</v>
      </c>
      <c r="D24" s="100">
        <v>359676.16640557291</v>
      </c>
      <c r="E24" s="5"/>
      <c r="F24" s="17" t="s">
        <v>8</v>
      </c>
      <c r="G24" s="104">
        <f>'feb2026_vydavky_ESA 2010'!D24-RVS_vydavky_ESA2010!B24</f>
        <v>11728.364638576284</v>
      </c>
      <c r="H24" s="105">
        <f>'feb2026_vydavky_ESA 2010'!E24-RVS_vydavky_ESA2010!C24</f>
        <v>7198.8261213435326</v>
      </c>
      <c r="I24" s="100">
        <f>'feb2026_vydavky_ESA 2010'!F24-RVS_vydavky_ESA2010!D24</f>
        <v>3773.2397701732698</v>
      </c>
    </row>
    <row r="25" spans="1:11" s="4" customFormat="1" ht="14.25" customHeight="1" thickBot="1" x14ac:dyDescent="0.3">
      <c r="A25" s="1" t="s">
        <v>9</v>
      </c>
      <c r="B25" s="2">
        <v>14634222.42272431</v>
      </c>
      <c r="C25" s="26">
        <v>15423568.247787058</v>
      </c>
      <c r="D25" s="3">
        <v>15983448.196736576</v>
      </c>
      <c r="E25" s="5"/>
      <c r="F25" s="1" t="s">
        <v>9</v>
      </c>
      <c r="G25" s="2">
        <f>'feb2026_vydavky_ESA 2010'!D25-RVS_vydavky_ESA2010!B25</f>
        <v>-59696.669518465176</v>
      </c>
      <c r="H25" s="26">
        <f>'feb2026_vydavky_ESA 2010'!E25-RVS_vydavky_ESA2010!C25</f>
        <v>-187954.29656276666</v>
      </c>
      <c r="I25" s="3">
        <f>'feb2026_vydavky_ESA 2010'!F25-RVS_vydavky_ESA2010!D25</f>
        <v>-76413.875159660354</v>
      </c>
    </row>
    <row r="26" spans="1:11" s="4" customFormat="1" ht="13.5" customHeight="1" thickBot="1" x14ac:dyDescent="0.3">
      <c r="A26" s="14" t="s">
        <v>10</v>
      </c>
      <c r="B26" s="19">
        <v>14634222.42272431</v>
      </c>
      <c r="C26" s="16">
        <v>15423568.247787058</v>
      </c>
      <c r="D26" s="15">
        <v>15983448.196736576</v>
      </c>
      <c r="E26" s="5"/>
      <c r="F26" s="14" t="s">
        <v>10</v>
      </c>
      <c r="G26" s="19">
        <f>'feb2026_vydavky_ESA 2010'!D26-RVS_vydavky_ESA2010!B26</f>
        <v>-59696.669518465176</v>
      </c>
      <c r="H26" s="16">
        <f>'feb2026_vydavky_ESA 2010'!E26-RVS_vydavky_ESA2010!C26</f>
        <v>-187954.29656276666</v>
      </c>
      <c r="I26" s="15">
        <f>'feb2026_vydavky_ESA 2010'!F26-RVS_vydavky_ESA2010!D26</f>
        <v>-76413.875159660354</v>
      </c>
    </row>
    <row r="27" spans="1:11" s="4" customFormat="1" ht="12.65" customHeight="1" x14ac:dyDescent="0.25">
      <c r="A27" s="56"/>
      <c r="B27" s="46"/>
      <c r="C27" s="46"/>
      <c r="D27" s="46"/>
      <c r="E27" s="5"/>
      <c r="F27" s="56"/>
      <c r="G27" s="46"/>
      <c r="H27" s="46"/>
      <c r="I27" s="46"/>
    </row>
    <row r="28" spans="1:11" s="4" customFormat="1" ht="13.5" customHeight="1" x14ac:dyDescent="0.25">
      <c r="B28" s="7"/>
      <c r="C28" s="7"/>
      <c r="D28" s="7"/>
      <c r="E28" s="7"/>
      <c r="F28" s="55"/>
      <c r="G28" s="57"/>
      <c r="H28" s="57"/>
      <c r="I28" s="57"/>
    </row>
    <row r="29" spans="1:11" s="4" customFormat="1" ht="13.5" customHeight="1" x14ac:dyDescent="0.25">
      <c r="B29" s="7"/>
      <c r="C29" s="7"/>
      <c r="D29" s="7"/>
      <c r="E29" s="7"/>
      <c r="F29" s="55"/>
      <c r="G29" s="57"/>
      <c r="H29" s="58"/>
      <c r="I29" s="58"/>
    </row>
    <row r="30" spans="1:11" s="4" customFormat="1" ht="13.5" customHeight="1" x14ac:dyDescent="0.25">
      <c r="B30" s="7"/>
      <c r="C30" s="7"/>
      <c r="D30" s="7"/>
      <c r="E30" s="7"/>
      <c r="F30" s="55"/>
      <c r="G30" s="57"/>
      <c r="H30" s="57"/>
      <c r="I30" s="57"/>
    </row>
    <row r="31" spans="1:11" s="4" customFormat="1" ht="13.5" customHeight="1" x14ac:dyDescent="0.25">
      <c r="B31" s="7"/>
      <c r="C31" s="7"/>
      <c r="D31" s="7"/>
      <c r="E31" s="7"/>
      <c r="F31" s="7"/>
      <c r="G31" s="7"/>
    </row>
    <row r="32" spans="1:11" s="4" customFormat="1" ht="13.5" customHeight="1" x14ac:dyDescent="0.25">
      <c r="B32" s="7"/>
      <c r="C32" s="7"/>
      <c r="D32" s="7"/>
      <c r="E32" s="7"/>
      <c r="F32" s="7"/>
      <c r="G32" s="7"/>
    </row>
    <row r="33" spans="2:7" s="4" customFormat="1" ht="13.5" customHeight="1" x14ac:dyDescent="0.25">
      <c r="B33" s="7"/>
      <c r="C33" s="7"/>
      <c r="D33" s="7"/>
      <c r="E33" s="7"/>
      <c r="F33" s="7"/>
      <c r="G33" s="7"/>
    </row>
    <row r="34" spans="2:7" s="4" customFormat="1" ht="13.5" customHeight="1" x14ac:dyDescent="0.25">
      <c r="B34" s="7"/>
      <c r="C34" s="7"/>
      <c r="D34" s="7"/>
      <c r="E34" s="7"/>
      <c r="F34" s="7"/>
      <c r="G34" s="7"/>
    </row>
    <row r="35" spans="2:7" s="4" customFormat="1" ht="13.5" customHeight="1" x14ac:dyDescent="0.25">
      <c r="B35" s="7"/>
      <c r="C35" s="7"/>
      <c r="D35" s="7"/>
      <c r="E35" s="7"/>
      <c r="F35" s="7"/>
      <c r="G35" s="7"/>
    </row>
    <row r="36" spans="2:7" s="4" customFormat="1" ht="13.5" customHeight="1" x14ac:dyDescent="0.25">
      <c r="B36" s="7"/>
      <c r="C36" s="7"/>
      <c r="D36" s="7"/>
      <c r="E36" s="7"/>
      <c r="F36" s="7"/>
      <c r="G36" s="7"/>
    </row>
    <row r="37" spans="2:7" s="4" customFormat="1" ht="13.5" customHeight="1" x14ac:dyDescent="0.25">
      <c r="B37" s="7"/>
      <c r="C37" s="7"/>
      <c r="D37" s="7"/>
      <c r="E37" s="7"/>
      <c r="F37" s="7"/>
      <c r="G37" s="7"/>
    </row>
    <row r="38" spans="2:7" s="4" customFormat="1" ht="13.5" customHeight="1" x14ac:dyDescent="0.25">
      <c r="B38" s="7"/>
      <c r="C38" s="7"/>
      <c r="D38" s="7"/>
      <c r="E38" s="7"/>
      <c r="F38" s="7"/>
      <c r="G38" s="7"/>
    </row>
    <row r="39" spans="2:7" s="4" customFormat="1" ht="13.5" customHeight="1" x14ac:dyDescent="0.25">
      <c r="B39" s="7"/>
      <c r="C39" s="7"/>
      <c r="D39" s="7"/>
      <c r="E39" s="7"/>
      <c r="F39" s="7"/>
      <c r="G39" s="7"/>
    </row>
    <row r="40" spans="2:7" s="4" customFormat="1" ht="13.5" customHeight="1" x14ac:dyDescent="0.25">
      <c r="B40" s="7"/>
      <c r="C40" s="7"/>
      <c r="D40" s="7"/>
      <c r="E40" s="7"/>
      <c r="F40" s="7"/>
      <c r="G40" s="7"/>
    </row>
    <row r="41" spans="2:7" s="4" customFormat="1" ht="13.5" customHeight="1" x14ac:dyDescent="0.25">
      <c r="B41" s="7"/>
      <c r="C41" s="7"/>
      <c r="D41" s="7"/>
      <c r="E41" s="7"/>
      <c r="F41" s="7"/>
      <c r="G41" s="7"/>
    </row>
    <row r="42" spans="2:7" s="4" customFormat="1" ht="13.5" customHeight="1" x14ac:dyDescent="0.25">
      <c r="B42" s="7"/>
      <c r="C42" s="7"/>
      <c r="D42" s="7"/>
      <c r="E42" s="7"/>
      <c r="F42" s="7"/>
      <c r="G42" s="7"/>
    </row>
    <row r="43" spans="2:7" s="4" customFormat="1" ht="13.5" customHeight="1" x14ac:dyDescent="0.25">
      <c r="B43" s="7"/>
      <c r="C43" s="7"/>
      <c r="D43" s="7"/>
      <c r="E43" s="7"/>
      <c r="F43" s="7"/>
      <c r="G43" s="7"/>
    </row>
    <row r="44" spans="2:7" s="4" customFormat="1" ht="13.5" customHeight="1" x14ac:dyDescent="0.25">
      <c r="B44" s="7"/>
      <c r="C44" s="7"/>
      <c r="D44" s="7"/>
      <c r="E44" s="7"/>
      <c r="F44" s="7"/>
      <c r="G44" s="7"/>
    </row>
    <row r="45" spans="2:7" s="4" customFormat="1" ht="13.5" customHeight="1" x14ac:dyDescent="0.25">
      <c r="B45" s="7"/>
      <c r="C45" s="7"/>
      <c r="D45" s="7"/>
      <c r="E45" s="7"/>
      <c r="F45" s="7"/>
      <c r="G45" s="7"/>
    </row>
    <row r="46" spans="2:7" s="4" customFormat="1" ht="13.5" customHeight="1" x14ac:dyDescent="0.25">
      <c r="B46" s="7"/>
      <c r="C46" s="7"/>
      <c r="D46" s="7"/>
      <c r="E46" s="7"/>
      <c r="F46" s="7"/>
      <c r="G46" s="7"/>
    </row>
    <row r="47" spans="2:7" s="4" customFormat="1" ht="13.5" customHeight="1" x14ac:dyDescent="0.25">
      <c r="B47" s="7"/>
      <c r="C47" s="7"/>
      <c r="D47" s="7"/>
      <c r="E47" s="7"/>
      <c r="F47" s="7"/>
      <c r="G47" s="7"/>
    </row>
    <row r="48" spans="2:7" s="4" customFormat="1" ht="13.5" customHeight="1" x14ac:dyDescent="0.25">
      <c r="B48" s="7"/>
      <c r="C48" s="7"/>
      <c r="D48" s="7"/>
      <c r="E48" s="7"/>
      <c r="F48" s="7"/>
      <c r="G48" s="7"/>
    </row>
    <row r="49" spans="2:7" s="4" customFormat="1" ht="13.5" customHeight="1" x14ac:dyDescent="0.25">
      <c r="B49" s="7"/>
      <c r="C49" s="7"/>
      <c r="D49" s="7"/>
      <c r="E49" s="7"/>
      <c r="F49" s="7"/>
      <c r="G49" s="7"/>
    </row>
    <row r="50" spans="2:7" s="4" customFormat="1" ht="13.5" customHeight="1" x14ac:dyDescent="0.25">
      <c r="B50" s="7"/>
      <c r="C50" s="7"/>
      <c r="D50" s="7"/>
      <c r="E50" s="7"/>
      <c r="F50" s="7"/>
      <c r="G50" s="7"/>
    </row>
    <row r="51" spans="2:7" s="4" customFormat="1" ht="13.5" customHeight="1" x14ac:dyDescent="0.25">
      <c r="B51" s="7"/>
      <c r="C51" s="7"/>
      <c r="D51" s="7"/>
      <c r="E51" s="7"/>
      <c r="F51" s="7"/>
      <c r="G51" s="7"/>
    </row>
    <row r="52" spans="2:7" s="4" customFormat="1" ht="13.5" customHeight="1" x14ac:dyDescent="0.25">
      <c r="B52" s="7"/>
      <c r="C52" s="7"/>
      <c r="D52" s="7"/>
      <c r="E52" s="7"/>
      <c r="F52" s="7"/>
      <c r="G52" s="7"/>
    </row>
    <row r="53" spans="2:7" s="4" customFormat="1" ht="13.5" customHeight="1" x14ac:dyDescent="0.25">
      <c r="B53" s="7"/>
      <c r="C53" s="7"/>
      <c r="D53" s="7"/>
      <c r="E53" s="7"/>
      <c r="F53" s="7"/>
      <c r="G53" s="7"/>
    </row>
    <row r="54" spans="2:7" s="4" customFormat="1" ht="13.5" customHeight="1" x14ac:dyDescent="0.25">
      <c r="B54" s="7"/>
      <c r="C54" s="7"/>
      <c r="D54" s="7"/>
      <c r="E54" s="7"/>
      <c r="F54" s="7"/>
      <c r="G54" s="7"/>
    </row>
    <row r="55" spans="2:7" s="4" customFormat="1" ht="13.5" customHeight="1" x14ac:dyDescent="0.25">
      <c r="B55" s="7"/>
      <c r="C55" s="7"/>
      <c r="D55" s="7"/>
      <c r="E55" s="7"/>
      <c r="F55" s="7"/>
      <c r="G55" s="7"/>
    </row>
    <row r="56" spans="2:7" s="4" customFormat="1" ht="13.5" customHeight="1" x14ac:dyDescent="0.25">
      <c r="B56" s="7"/>
      <c r="C56" s="7"/>
      <c r="D56" s="7"/>
      <c r="E56" s="7"/>
      <c r="F56" s="7"/>
      <c r="G56" s="7"/>
    </row>
    <row r="57" spans="2:7" s="4" customFormat="1" ht="13.5" customHeight="1" x14ac:dyDescent="0.25">
      <c r="B57" s="7"/>
      <c r="C57" s="7"/>
      <c r="D57" s="7"/>
      <c r="E57" s="7"/>
      <c r="F57" s="7"/>
      <c r="G57" s="7"/>
    </row>
    <row r="58" spans="2:7" s="4" customFormat="1" ht="13.5" customHeight="1" x14ac:dyDescent="0.25">
      <c r="B58" s="7"/>
      <c r="C58" s="7"/>
      <c r="D58" s="7"/>
      <c r="E58" s="7"/>
      <c r="F58" s="7"/>
      <c r="G58" s="7"/>
    </row>
    <row r="59" spans="2:7" s="4" customFormat="1" ht="13.5" customHeight="1" x14ac:dyDescent="0.25">
      <c r="B59" s="7"/>
      <c r="C59" s="7"/>
      <c r="D59" s="7"/>
      <c r="E59" s="7"/>
      <c r="F59" s="7"/>
      <c r="G59" s="7"/>
    </row>
    <row r="60" spans="2:7" s="4" customFormat="1" ht="13.5" customHeight="1" x14ac:dyDescent="0.25">
      <c r="B60" s="7"/>
      <c r="C60" s="7"/>
      <c r="D60" s="7"/>
      <c r="E60" s="7"/>
      <c r="F60" s="7"/>
      <c r="G60" s="7"/>
    </row>
    <row r="61" spans="2:7" s="4" customFormat="1" ht="13.5" customHeight="1" x14ac:dyDescent="0.25">
      <c r="B61" s="7"/>
      <c r="C61" s="7"/>
      <c r="D61" s="7"/>
      <c r="E61" s="7"/>
      <c r="F61" s="7"/>
      <c r="G61" s="7"/>
    </row>
    <row r="62" spans="2:7" s="4" customFormat="1" ht="13.5" customHeight="1" x14ac:dyDescent="0.25">
      <c r="B62" s="7"/>
      <c r="C62" s="7"/>
      <c r="D62" s="7"/>
      <c r="E62" s="7"/>
      <c r="F62" s="7"/>
      <c r="G62" s="7"/>
    </row>
    <row r="63" spans="2:7" s="4" customFormat="1" ht="13.5" customHeight="1" x14ac:dyDescent="0.25">
      <c r="B63" s="7"/>
      <c r="C63" s="7"/>
      <c r="D63" s="7"/>
      <c r="E63" s="7"/>
      <c r="F63" s="7"/>
      <c r="G63" s="7"/>
    </row>
    <row r="64" spans="2:7" s="4" customFormat="1" ht="13.5" customHeight="1" x14ac:dyDescent="0.25">
      <c r="B64" s="7"/>
      <c r="C64" s="7"/>
      <c r="D64" s="7"/>
      <c r="E64" s="7"/>
      <c r="F64" s="7"/>
      <c r="G64" s="7"/>
    </row>
    <row r="65" spans="2:7" s="4" customFormat="1" ht="13.5" customHeight="1" x14ac:dyDescent="0.25">
      <c r="B65" s="7"/>
      <c r="C65" s="7"/>
      <c r="D65" s="7"/>
      <c r="E65" s="7"/>
      <c r="F65" s="7"/>
      <c r="G65" s="7"/>
    </row>
    <row r="66" spans="2:7" s="4" customFormat="1" ht="13.5" customHeight="1" x14ac:dyDescent="0.25">
      <c r="B66" s="7"/>
      <c r="C66" s="7"/>
      <c r="D66" s="7"/>
      <c r="E66" s="7"/>
      <c r="F66" s="7"/>
      <c r="G66" s="7"/>
    </row>
    <row r="67" spans="2:7" s="4" customFormat="1" ht="13.5" customHeight="1" x14ac:dyDescent="0.25">
      <c r="B67" s="7"/>
      <c r="C67" s="7"/>
      <c r="D67" s="7"/>
      <c r="E67" s="7"/>
      <c r="F67" s="7"/>
      <c r="G67" s="7"/>
    </row>
    <row r="68" spans="2:7" s="4" customFormat="1" ht="13.5" customHeight="1" x14ac:dyDescent="0.25">
      <c r="B68" s="7"/>
      <c r="C68" s="7"/>
      <c r="D68" s="7"/>
      <c r="E68" s="7"/>
      <c r="F68" s="7"/>
      <c r="G68" s="7"/>
    </row>
    <row r="69" spans="2:7" s="4" customFormat="1" ht="13.5" customHeight="1" x14ac:dyDescent="0.25">
      <c r="B69" s="7"/>
      <c r="C69" s="7"/>
      <c r="D69" s="7"/>
      <c r="E69" s="7"/>
      <c r="F69" s="7"/>
      <c r="G69" s="7"/>
    </row>
    <row r="70" spans="2:7" s="4" customFormat="1" ht="13.5" customHeight="1" x14ac:dyDescent="0.25">
      <c r="B70" s="7"/>
      <c r="C70" s="7"/>
      <c r="D70" s="7"/>
      <c r="E70" s="7"/>
      <c r="F70" s="7"/>
      <c r="G70" s="7"/>
    </row>
    <row r="71" spans="2:7" s="4" customFormat="1" ht="13.5" customHeight="1" x14ac:dyDescent="0.25">
      <c r="B71" s="7"/>
      <c r="C71" s="7"/>
      <c r="D71" s="7"/>
      <c r="E71" s="7"/>
      <c r="F71" s="7"/>
      <c r="G71" s="7"/>
    </row>
    <row r="72" spans="2:7" s="4" customFormat="1" ht="13.5" customHeight="1" x14ac:dyDescent="0.25">
      <c r="B72" s="7"/>
      <c r="C72" s="7"/>
      <c r="D72" s="7"/>
      <c r="E72" s="7"/>
      <c r="F72" s="7"/>
      <c r="G72" s="7"/>
    </row>
    <row r="73" spans="2:7" s="4" customFormat="1" ht="13.5" customHeight="1" x14ac:dyDescent="0.25">
      <c r="B73" s="7"/>
      <c r="C73" s="7"/>
      <c r="D73" s="7"/>
      <c r="E73" s="7"/>
      <c r="F73" s="7"/>
      <c r="G73" s="7"/>
    </row>
    <row r="74" spans="2:7" s="4" customFormat="1" ht="13.5" customHeight="1" x14ac:dyDescent="0.25">
      <c r="B74" s="7"/>
      <c r="C74" s="7"/>
      <c r="D74" s="7"/>
      <c r="E74" s="7"/>
      <c r="F74" s="7"/>
      <c r="G74" s="7"/>
    </row>
    <row r="75" spans="2:7" s="4" customFormat="1" ht="13.5" customHeight="1" x14ac:dyDescent="0.25">
      <c r="B75" s="7"/>
      <c r="C75" s="7"/>
      <c r="D75" s="7"/>
      <c r="E75" s="7"/>
      <c r="F75" s="7"/>
      <c r="G75" s="7"/>
    </row>
    <row r="76" spans="2:7" s="4" customFormat="1" ht="13.5" customHeight="1" x14ac:dyDescent="0.25">
      <c r="B76" s="7"/>
      <c r="C76" s="7"/>
      <c r="D76" s="7"/>
      <c r="E76" s="7"/>
      <c r="F76" s="7"/>
      <c r="G76" s="7"/>
    </row>
    <row r="77" spans="2:7" s="4" customFormat="1" ht="13.5" customHeight="1" x14ac:dyDescent="0.25">
      <c r="B77" s="7"/>
      <c r="C77" s="7"/>
      <c r="D77" s="7"/>
      <c r="E77" s="7"/>
      <c r="F77" s="7"/>
      <c r="G77" s="7"/>
    </row>
    <row r="78" spans="2:7" s="4" customFormat="1" ht="13.5" customHeight="1" x14ac:dyDescent="0.25">
      <c r="B78" s="7"/>
      <c r="C78" s="7"/>
      <c r="D78" s="7"/>
      <c r="E78" s="7"/>
      <c r="F78" s="7"/>
      <c r="G78" s="7"/>
    </row>
    <row r="79" spans="2:7" s="4" customFormat="1" ht="13.5" customHeight="1" x14ac:dyDescent="0.25">
      <c r="B79" s="7"/>
      <c r="C79" s="7"/>
      <c r="D79" s="7"/>
      <c r="E79" s="7"/>
      <c r="F79" s="7"/>
      <c r="G79" s="7"/>
    </row>
    <row r="80" spans="2:7" s="4" customFormat="1" ht="13.5" customHeight="1" x14ac:dyDescent="0.25">
      <c r="B80" s="7"/>
      <c r="C80" s="7"/>
      <c r="D80" s="7"/>
      <c r="E80" s="7"/>
      <c r="F80" s="7"/>
      <c r="G80" s="7"/>
    </row>
    <row r="81" spans="2:7" s="4" customFormat="1" ht="13.5" customHeight="1" x14ac:dyDescent="0.25">
      <c r="B81" s="7"/>
      <c r="C81" s="7"/>
      <c r="D81" s="7"/>
      <c r="E81" s="7"/>
      <c r="F81" s="7"/>
      <c r="G81" s="7"/>
    </row>
    <row r="82" spans="2:7" s="4" customFormat="1" ht="13.5" customHeight="1" x14ac:dyDescent="0.25">
      <c r="B82" s="7"/>
      <c r="C82" s="7"/>
      <c r="D82" s="7"/>
      <c r="E82" s="7"/>
      <c r="F82" s="7"/>
      <c r="G82" s="7"/>
    </row>
    <row r="83" spans="2:7" s="4" customFormat="1" ht="13.5" customHeight="1" x14ac:dyDescent="0.25">
      <c r="B83" s="7"/>
      <c r="C83" s="7"/>
      <c r="D83" s="7"/>
      <c r="E83" s="7"/>
      <c r="F83" s="7"/>
      <c r="G83" s="7"/>
    </row>
    <row r="84" spans="2:7" ht="13.5" customHeight="1" x14ac:dyDescent="0.25">
      <c r="B84" s="61"/>
      <c r="C84" s="61"/>
      <c r="D84" s="61"/>
      <c r="E84" s="61"/>
      <c r="F84" s="61"/>
      <c r="G84" s="61"/>
    </row>
    <row r="85" spans="2:7" ht="13.5" customHeight="1" x14ac:dyDescent="0.25">
      <c r="B85" s="61"/>
      <c r="C85" s="61"/>
      <c r="D85" s="61"/>
      <c r="E85" s="61"/>
      <c r="F85" s="61"/>
      <c r="G85" s="61"/>
    </row>
    <row r="86" spans="2:7" ht="13.5" customHeight="1" x14ac:dyDescent="0.25">
      <c r="B86" s="61"/>
      <c r="C86" s="61"/>
      <c r="D86" s="61"/>
      <c r="E86" s="61"/>
      <c r="F86" s="61"/>
      <c r="G86" s="61"/>
    </row>
    <row r="87" spans="2:7" ht="13.5" customHeight="1" x14ac:dyDescent="0.25">
      <c r="B87" s="61"/>
      <c r="C87" s="61"/>
      <c r="D87" s="61"/>
      <c r="E87" s="61"/>
      <c r="F87" s="61"/>
      <c r="G87" s="61"/>
    </row>
    <row r="88" spans="2:7" ht="13.5" customHeight="1" x14ac:dyDescent="0.25">
      <c r="B88" s="61"/>
      <c r="C88" s="61"/>
      <c r="D88" s="61"/>
      <c r="E88" s="61"/>
      <c r="F88" s="61"/>
      <c r="G88" s="61"/>
    </row>
    <row r="89" spans="2:7" ht="13.5" customHeight="1" x14ac:dyDescent="0.25">
      <c r="B89" s="61"/>
      <c r="C89" s="61"/>
      <c r="D89" s="61"/>
      <c r="E89" s="61"/>
      <c r="F89" s="61"/>
      <c r="G89" s="61"/>
    </row>
    <row r="90" spans="2:7" ht="13.5" customHeight="1" x14ac:dyDescent="0.25">
      <c r="B90" s="61"/>
      <c r="C90" s="61"/>
      <c r="D90" s="61"/>
      <c r="E90" s="61"/>
      <c r="F90" s="61"/>
      <c r="G90" s="61"/>
    </row>
    <row r="91" spans="2:7" ht="13.5" customHeight="1" x14ac:dyDescent="0.25">
      <c r="B91" s="61"/>
      <c r="C91" s="61"/>
      <c r="D91" s="61"/>
      <c r="E91" s="61"/>
      <c r="F91" s="61"/>
      <c r="G91" s="61"/>
    </row>
    <row r="92" spans="2:7" ht="13.5" customHeight="1" x14ac:dyDescent="0.25">
      <c r="B92" s="61"/>
      <c r="C92" s="61"/>
      <c r="D92" s="61"/>
      <c r="E92" s="61"/>
      <c r="F92" s="61"/>
      <c r="G92" s="61"/>
    </row>
    <row r="93" spans="2:7" ht="13.5" customHeight="1" x14ac:dyDescent="0.25">
      <c r="B93" s="61"/>
      <c r="C93" s="61"/>
      <c r="D93" s="61"/>
      <c r="E93" s="61"/>
      <c r="F93" s="61"/>
      <c r="G93" s="61"/>
    </row>
    <row r="94" spans="2:7" ht="13.5" customHeight="1" x14ac:dyDescent="0.25">
      <c r="B94" s="61"/>
      <c r="C94" s="61"/>
      <c r="D94" s="61"/>
      <c r="E94" s="61"/>
      <c r="F94" s="61"/>
      <c r="G94" s="61"/>
    </row>
    <row r="95" spans="2:7" ht="13.5" customHeight="1" x14ac:dyDescent="0.25">
      <c r="B95" s="61"/>
      <c r="C95" s="61"/>
      <c r="D95" s="61"/>
      <c r="E95" s="61"/>
      <c r="F95" s="61"/>
      <c r="G95" s="61"/>
    </row>
    <row r="96" spans="2:7" ht="13.5" customHeight="1" x14ac:dyDescent="0.25">
      <c r="B96" s="61"/>
      <c r="C96" s="61"/>
      <c r="D96" s="61"/>
      <c r="E96" s="61"/>
      <c r="F96" s="61"/>
      <c r="G96" s="61"/>
    </row>
    <row r="97" spans="2:7" ht="13.5" customHeight="1" x14ac:dyDescent="0.25">
      <c r="B97" s="61"/>
      <c r="C97" s="61"/>
      <c r="D97" s="61"/>
      <c r="E97" s="61"/>
      <c r="F97" s="61"/>
      <c r="G97" s="61"/>
    </row>
    <row r="98" spans="2:7" ht="13.5" customHeight="1" x14ac:dyDescent="0.25">
      <c r="B98" s="61"/>
      <c r="C98" s="61"/>
      <c r="D98" s="61"/>
      <c r="E98" s="61"/>
      <c r="F98" s="61"/>
      <c r="G98" s="61"/>
    </row>
    <row r="99" spans="2:7" ht="13.5" customHeight="1" x14ac:dyDescent="0.25">
      <c r="B99" s="61"/>
      <c r="C99" s="61"/>
      <c r="D99" s="61"/>
      <c r="E99" s="61"/>
      <c r="F99" s="61"/>
      <c r="G99" s="61"/>
    </row>
    <row r="100" spans="2:7" ht="13.5" customHeight="1" x14ac:dyDescent="0.25">
      <c r="B100" s="61"/>
      <c r="C100" s="61"/>
      <c r="D100" s="61"/>
      <c r="E100" s="61"/>
      <c r="F100" s="61"/>
      <c r="G100" s="61"/>
    </row>
    <row r="101" spans="2:7" ht="13.5" customHeight="1" x14ac:dyDescent="0.25">
      <c r="B101" s="61"/>
      <c r="C101" s="61"/>
      <c r="D101" s="61"/>
      <c r="E101" s="61"/>
      <c r="F101" s="61"/>
      <c r="G101" s="61"/>
    </row>
    <row r="102" spans="2:7" ht="13.5" customHeight="1" x14ac:dyDescent="0.25">
      <c r="B102" s="61"/>
      <c r="C102" s="61"/>
      <c r="D102" s="61"/>
      <c r="E102" s="61"/>
      <c r="F102" s="61"/>
      <c r="G102" s="61"/>
    </row>
    <row r="103" spans="2:7" ht="13.5" customHeight="1" x14ac:dyDescent="0.25">
      <c r="B103" s="61"/>
      <c r="C103" s="61"/>
      <c r="D103" s="61"/>
      <c r="E103" s="61"/>
      <c r="F103" s="61"/>
      <c r="G103" s="61"/>
    </row>
    <row r="104" spans="2:7" ht="13.5" customHeight="1" x14ac:dyDescent="0.25">
      <c r="B104" s="61"/>
      <c r="C104" s="61"/>
      <c r="D104" s="61"/>
      <c r="E104" s="61"/>
      <c r="F104" s="61"/>
      <c r="G104" s="61"/>
    </row>
    <row r="105" spans="2:7" ht="13.5" customHeight="1" x14ac:dyDescent="0.25">
      <c r="B105" s="61"/>
      <c r="C105" s="61"/>
      <c r="D105" s="61"/>
      <c r="E105" s="61"/>
      <c r="F105" s="61"/>
      <c r="G105" s="61"/>
    </row>
    <row r="106" spans="2:7" ht="13.5" customHeight="1" x14ac:dyDescent="0.25">
      <c r="B106" s="61"/>
      <c r="C106" s="61"/>
      <c r="D106" s="61"/>
      <c r="E106" s="61"/>
      <c r="F106" s="61"/>
      <c r="G106" s="61"/>
    </row>
    <row r="107" spans="2:7" ht="13.5" customHeight="1" x14ac:dyDescent="0.25">
      <c r="B107" s="61"/>
      <c r="C107" s="61"/>
      <c r="D107" s="61"/>
      <c r="E107" s="61"/>
      <c r="F107" s="61"/>
      <c r="G107" s="61"/>
    </row>
    <row r="108" spans="2:7" ht="13.5" customHeight="1" x14ac:dyDescent="0.25">
      <c r="B108" s="61"/>
      <c r="C108" s="61"/>
      <c r="D108" s="61"/>
      <c r="E108" s="61"/>
      <c r="F108" s="61"/>
      <c r="G108" s="61"/>
    </row>
    <row r="109" spans="2:7" ht="13.5" customHeight="1" x14ac:dyDescent="0.25">
      <c r="B109" s="61"/>
      <c r="C109" s="61"/>
      <c r="D109" s="61"/>
      <c r="E109" s="61"/>
      <c r="F109" s="61"/>
      <c r="G109" s="61"/>
    </row>
    <row r="110" spans="2:7" ht="13.5" customHeight="1" x14ac:dyDescent="0.25">
      <c r="B110" s="61"/>
      <c r="C110" s="61"/>
      <c r="D110" s="61"/>
      <c r="E110" s="61"/>
      <c r="F110" s="61"/>
      <c r="G110" s="61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5"/>
  <sheetViews>
    <sheetView zoomScale="90" zoomScaleNormal="90" workbookViewId="0">
      <selection activeCell="B6" sqref="B6:D26"/>
    </sheetView>
  </sheetViews>
  <sheetFormatPr defaultColWidth="9.08203125" defaultRowHeight="12.5" x14ac:dyDescent="0.25"/>
  <cols>
    <col min="1" max="1" width="52.33203125" style="4" customWidth="1"/>
    <col min="2" max="5" width="12.5" style="64" customWidth="1"/>
    <col min="6" max="6" width="52.33203125" style="64" customWidth="1"/>
    <col min="7" max="7" width="12.5" style="64" customWidth="1"/>
    <col min="8" max="9" width="12.5" style="4" customWidth="1"/>
    <col min="10" max="16384" width="9.08203125" style="4"/>
  </cols>
  <sheetData>
    <row r="1" spans="1:11" ht="15.75" customHeight="1" x14ac:dyDescent="0.25">
      <c r="A1" s="20" t="s">
        <v>27</v>
      </c>
      <c r="B1" s="20"/>
      <c r="C1" s="20"/>
      <c r="D1" s="20"/>
      <c r="E1" s="20"/>
      <c r="F1" s="20" t="s">
        <v>28</v>
      </c>
      <c r="G1" s="20"/>
      <c r="H1" s="20"/>
      <c r="I1" s="20"/>
      <c r="J1" s="20"/>
    </row>
    <row r="2" spans="1:11" ht="14.25" customHeight="1" thickBot="1" x14ac:dyDescent="0.3">
      <c r="A2" s="8"/>
      <c r="B2" s="9"/>
      <c r="C2" s="9"/>
      <c r="D2" s="9"/>
      <c r="E2" s="9"/>
      <c r="F2" s="8"/>
      <c r="G2" s="9"/>
      <c r="H2" s="9"/>
      <c r="I2" s="9"/>
    </row>
    <row r="3" spans="1:11" ht="13.5" customHeight="1" x14ac:dyDescent="0.25">
      <c r="A3" s="18" t="s">
        <v>0</v>
      </c>
      <c r="B3" s="147" t="s">
        <v>2</v>
      </c>
      <c r="C3" s="148"/>
      <c r="D3" s="149"/>
      <c r="E3" s="4"/>
      <c r="F3" s="18" t="s">
        <v>0</v>
      </c>
      <c r="G3" s="147" t="s">
        <v>2</v>
      </c>
      <c r="H3" s="148"/>
      <c r="I3" s="149"/>
    </row>
    <row r="4" spans="1:11" ht="14.25" customHeight="1" thickBot="1" x14ac:dyDescent="0.3">
      <c r="A4" s="11"/>
      <c r="B4" s="25">
        <v>2026</v>
      </c>
      <c r="C4" s="23">
        <v>2027</v>
      </c>
      <c r="D4" s="24">
        <v>2028</v>
      </c>
      <c r="E4" s="4"/>
      <c r="F4" s="11"/>
      <c r="G4" s="25">
        <v>2026</v>
      </c>
      <c r="H4" s="23">
        <v>2027</v>
      </c>
      <c r="I4" s="24">
        <v>2028</v>
      </c>
    </row>
    <row r="5" spans="1:11" ht="13.5" customHeight="1" x14ac:dyDescent="0.25">
      <c r="A5" s="12"/>
      <c r="B5" s="87"/>
      <c r="C5" s="88"/>
      <c r="D5" s="89"/>
      <c r="E5" s="5"/>
      <c r="F5" s="12"/>
      <c r="G5" s="101"/>
      <c r="H5" s="102"/>
      <c r="I5" s="103"/>
    </row>
    <row r="6" spans="1:11" ht="13.5" customHeight="1" x14ac:dyDescent="0.25">
      <c r="A6" s="17" t="s">
        <v>3</v>
      </c>
      <c r="B6" s="90">
        <v>1094680.8203229581</v>
      </c>
      <c r="C6" s="91">
        <v>1160484.4280825595</v>
      </c>
      <c r="D6" s="92">
        <v>1202543.25708601</v>
      </c>
      <c r="E6" s="5"/>
      <c r="F6" s="17" t="s">
        <v>3</v>
      </c>
      <c r="G6" s="90">
        <f>feb2026_vydavky_cash!D6-RVS_vydavky_cash!B6</f>
        <v>-16451.21854559076</v>
      </c>
      <c r="H6" s="91">
        <f>feb2026_vydavky_cash!E6-RVS_vydavky_cash!C6</f>
        <v>-23580.938495464157</v>
      </c>
      <c r="I6" s="92">
        <f>feb2026_vydavky_cash!F6-RVS_vydavky_cash!D6</f>
        <v>-31835.641197911697</v>
      </c>
    </row>
    <row r="7" spans="1:11" ht="13.5" customHeight="1" x14ac:dyDescent="0.25">
      <c r="A7" s="13" t="s">
        <v>4</v>
      </c>
      <c r="B7" s="93">
        <v>635487.82736722776</v>
      </c>
      <c r="C7" s="94">
        <v>683516.86442261143</v>
      </c>
      <c r="D7" s="95">
        <v>710132.32641074562</v>
      </c>
      <c r="E7" s="5"/>
      <c r="F7" s="13" t="s">
        <v>4</v>
      </c>
      <c r="G7" s="93">
        <f>feb2026_vydavky_cash!D7-RVS_vydavky_cash!B7</f>
        <v>-17330.923876171582</v>
      </c>
      <c r="H7" s="94">
        <f>feb2026_vydavky_cash!E7-RVS_vydavky_cash!C7</f>
        <v>-22034.830662852386</v>
      </c>
      <c r="I7" s="95">
        <f>feb2026_vydavky_cash!F7-RVS_vydavky_cash!D7</f>
        <v>-27389.009581119986</v>
      </c>
    </row>
    <row r="8" spans="1:11" ht="13.5" customHeight="1" x14ac:dyDescent="0.25">
      <c r="A8" s="13" t="s">
        <v>5</v>
      </c>
      <c r="B8" s="93">
        <v>49044.881532736639</v>
      </c>
      <c r="C8" s="94">
        <v>52880.240452287559</v>
      </c>
      <c r="D8" s="95">
        <v>55657.727198820641</v>
      </c>
      <c r="E8" s="5"/>
      <c r="F8" s="13" t="s">
        <v>5</v>
      </c>
      <c r="G8" s="93">
        <f>feb2026_vydavky_cash!D8-RVS_vydavky_cash!B8</f>
        <v>975.65727057865297</v>
      </c>
      <c r="H8" s="94">
        <f>feb2026_vydavky_cash!E8-RVS_vydavky_cash!C8</f>
        <v>830.78126204483851</v>
      </c>
      <c r="I8" s="95">
        <f>feb2026_vydavky_cash!F8-RVS_vydavky_cash!D8</f>
        <v>646.58114018828201</v>
      </c>
    </row>
    <row r="9" spans="1:11" ht="13.5" customHeight="1" x14ac:dyDescent="0.25">
      <c r="A9" s="13" t="s">
        <v>6</v>
      </c>
      <c r="B9" s="93">
        <v>362647.23216864839</v>
      </c>
      <c r="C9" s="94">
        <v>374666.31270526728</v>
      </c>
      <c r="D9" s="95">
        <v>385482.0963860898</v>
      </c>
      <c r="E9" s="5"/>
      <c r="F9" s="13" t="s">
        <v>6</v>
      </c>
      <c r="G9" s="93">
        <f>feb2026_vydavky_cash!D9-RVS_vydavky_cash!B9</f>
        <v>-540.49858221405884</v>
      </c>
      <c r="H9" s="94">
        <f>feb2026_vydavky_cash!E9-RVS_vydavky_cash!C9</f>
        <v>-2518.9810329891043</v>
      </c>
      <c r="I9" s="95">
        <f>feb2026_vydavky_cash!F9-RVS_vydavky_cash!D9</f>
        <v>-4894.2421133976895</v>
      </c>
    </row>
    <row r="10" spans="1:11" ht="13.5" customHeight="1" x14ac:dyDescent="0.25">
      <c r="A10" s="13" t="s">
        <v>7</v>
      </c>
      <c r="B10" s="93">
        <v>67.703493743229316</v>
      </c>
      <c r="C10" s="94">
        <v>70.655228992597358</v>
      </c>
      <c r="D10" s="95">
        <v>73.375698703693956</v>
      </c>
      <c r="E10" s="5"/>
      <c r="F10" s="13" t="s">
        <v>7</v>
      </c>
      <c r="G10" s="93">
        <f>feb2026_vydavky_cash!D10-RVS_vydavky_cash!B10</f>
        <v>15.086614658276332</v>
      </c>
      <c r="H10" s="94">
        <f>feb2026_vydavky_cash!E10-RVS_vydavky_cash!C10</f>
        <v>15.314924714409059</v>
      </c>
      <c r="I10" s="95">
        <f>feb2026_vydavky_cash!F10-RVS_vydavky_cash!D10</f>
        <v>16.258241331445547</v>
      </c>
    </row>
    <row r="11" spans="1:11" ht="13.5" customHeight="1" x14ac:dyDescent="0.25">
      <c r="A11" s="13" t="s">
        <v>11</v>
      </c>
      <c r="B11" s="96">
        <v>47433.175760602207</v>
      </c>
      <c r="C11" s="94">
        <v>49350.355273400353</v>
      </c>
      <c r="D11" s="95">
        <v>51197.73139164989</v>
      </c>
      <c r="E11" s="5"/>
      <c r="F11" s="13" t="s">
        <v>11</v>
      </c>
      <c r="G11" s="96">
        <f>feb2026_vydavky_cash!D11-RVS_vydavky_cash!B11</f>
        <v>429.46002755779045</v>
      </c>
      <c r="H11" s="94">
        <f>feb2026_vydavky_cash!E11-RVS_vydavky_cash!C11</f>
        <v>126.77701361834625</v>
      </c>
      <c r="I11" s="95">
        <f>feb2026_vydavky_cash!F11-RVS_vydavky_cash!D11</f>
        <v>-215.22888491334015</v>
      </c>
    </row>
    <row r="12" spans="1:11" ht="13.5" customHeight="1" x14ac:dyDescent="0.25">
      <c r="A12" s="17" t="s">
        <v>12</v>
      </c>
      <c r="B12" s="90">
        <v>13295662.928391378</v>
      </c>
      <c r="C12" s="91">
        <v>13810463.527928142</v>
      </c>
      <c r="D12" s="92">
        <v>14421228.77324499</v>
      </c>
      <c r="E12" s="5"/>
      <c r="F12" s="17" t="s">
        <v>12</v>
      </c>
      <c r="G12" s="90">
        <f>feb2026_vydavky_cash!D12-RVS_vydavky_cash!B12</f>
        <v>-37049.990708973259</v>
      </c>
      <c r="H12" s="91">
        <f>feb2026_vydavky_cash!E12-RVS_vydavky_cash!C12</f>
        <v>-158523.08385516331</v>
      </c>
      <c r="I12" s="92">
        <f>feb2026_vydavky_cash!F12-RVS_vydavky_cash!D12</f>
        <v>-44890.572499081492</v>
      </c>
    </row>
    <row r="13" spans="1:11" ht="13.5" customHeight="1" x14ac:dyDescent="0.25">
      <c r="A13" s="27" t="s">
        <v>15</v>
      </c>
      <c r="B13" s="93">
        <v>11822838.829782384</v>
      </c>
      <c r="C13" s="94">
        <v>12342864.197862232</v>
      </c>
      <c r="D13" s="95">
        <v>12942722.990730461</v>
      </c>
      <c r="E13" s="5"/>
      <c r="F13" s="27" t="s">
        <v>15</v>
      </c>
      <c r="G13" s="93">
        <f>feb2026_vydavky_cash!D13-RVS_vydavky_cash!B13</f>
        <v>-21922.245966926217</v>
      </c>
      <c r="H13" s="94">
        <f>feb2026_vydavky_cash!E13-RVS_vydavky_cash!C13</f>
        <v>-130360.80376856588</v>
      </c>
      <c r="I13" s="95">
        <f>feb2026_vydavky_cash!F13-RVS_vydavky_cash!D13</f>
        <v>-29396.29380499199</v>
      </c>
    </row>
    <row r="14" spans="1:11" ht="13.5" customHeight="1" x14ac:dyDescent="0.25">
      <c r="A14" s="28" t="s">
        <v>13</v>
      </c>
      <c r="B14" s="93">
        <v>10626058.256083474</v>
      </c>
      <c r="C14" s="94">
        <v>11150676.530293694</v>
      </c>
      <c r="D14" s="95">
        <v>11706039.210042221</v>
      </c>
      <c r="E14" s="5"/>
      <c r="F14" s="28" t="s">
        <v>13</v>
      </c>
      <c r="G14" s="93">
        <f>feb2026_vydavky_cash!D14-RVS_vydavky_cash!B14</f>
        <v>3018.433256752789</v>
      </c>
      <c r="H14" s="94">
        <f>feb2026_vydavky_cash!E14-RVS_vydavky_cash!C14</f>
        <v>-110045.4934058208</v>
      </c>
      <c r="I14" s="95">
        <f>feb2026_vydavky_cash!F14-RVS_vydavky_cash!D14</f>
        <v>-25489.254278538749</v>
      </c>
      <c r="J14" s="5"/>
      <c r="K14" s="6"/>
    </row>
    <row r="15" spans="1:11" ht="13.5" customHeight="1" x14ac:dyDescent="0.25">
      <c r="A15" s="28" t="s">
        <v>14</v>
      </c>
      <c r="B15" s="93">
        <v>262552.64289399586</v>
      </c>
      <c r="C15" s="97">
        <v>194915.69414161821</v>
      </c>
      <c r="D15" s="95">
        <v>172001.01681817594</v>
      </c>
      <c r="E15" s="5"/>
      <c r="F15" s="28" t="s">
        <v>14</v>
      </c>
      <c r="G15" s="93">
        <f>feb2026_vydavky_cash!D15-RVS_vydavky_cash!B15</f>
        <v>-21639.59645981944</v>
      </c>
      <c r="H15" s="97">
        <f>feb2026_vydavky_cash!E15-RVS_vydavky_cash!C15</f>
        <v>-7308.3874656336266</v>
      </c>
      <c r="I15" s="95">
        <f>feb2026_vydavky_cash!F15-RVS_vydavky_cash!D15</f>
        <v>295.07765190099599</v>
      </c>
      <c r="J15" s="5"/>
      <c r="K15" s="6"/>
    </row>
    <row r="16" spans="1:11" ht="13.5" customHeight="1" x14ac:dyDescent="0.25">
      <c r="A16" s="28" t="s">
        <v>16</v>
      </c>
      <c r="B16" s="93">
        <v>823234.18293003121</v>
      </c>
      <c r="C16" s="97">
        <v>876091.05369309569</v>
      </c>
      <c r="D16" s="95">
        <v>933848.51389043138</v>
      </c>
      <c r="E16" s="5"/>
      <c r="F16" s="28" t="s">
        <v>16</v>
      </c>
      <c r="G16" s="93">
        <f>feb2026_vydavky_cash!D16-RVS_vydavky_cash!B16</f>
        <v>-2654.6568784863921</v>
      </c>
      <c r="H16" s="97">
        <f>feb2026_vydavky_cash!E16-RVS_vydavky_cash!C16</f>
        <v>-11164.347926789196</v>
      </c>
      <c r="I16" s="95">
        <f>feb2026_vydavky_cash!F16-RVS_vydavky_cash!D16</f>
        <v>-3372.1030120156938</v>
      </c>
      <c r="J16" s="5"/>
      <c r="K16" s="6"/>
    </row>
    <row r="17" spans="1:11" ht="13.5" customHeight="1" x14ac:dyDescent="0.25">
      <c r="A17" s="28" t="s">
        <v>17</v>
      </c>
      <c r="B17" s="93">
        <v>108874.79351727977</v>
      </c>
      <c r="C17" s="97">
        <v>119057.8663828795</v>
      </c>
      <c r="D17" s="95">
        <v>128737.92930762759</v>
      </c>
      <c r="E17" s="5"/>
      <c r="F17" s="28" t="s">
        <v>17</v>
      </c>
      <c r="G17" s="93">
        <f>feb2026_vydavky_cash!D17-RVS_vydavky_cash!B17</f>
        <v>-639.75056448575924</v>
      </c>
      <c r="H17" s="97">
        <f>feb2026_vydavky_cash!E17-RVS_vydavky_cash!C17</f>
        <v>-1815.5899115694774</v>
      </c>
      <c r="I17" s="95">
        <f>feb2026_vydavky_cash!F17-RVS_vydavky_cash!D17</f>
        <v>-822.44401940642274</v>
      </c>
      <c r="J17" s="5"/>
      <c r="K17" s="6"/>
    </row>
    <row r="18" spans="1:11" ht="13.5" customHeight="1" x14ac:dyDescent="0.25">
      <c r="A18" s="28" t="s">
        <v>18</v>
      </c>
      <c r="B18" s="93">
        <v>2118.9543576010669</v>
      </c>
      <c r="C18" s="97">
        <v>2123.0533509441002</v>
      </c>
      <c r="D18" s="95">
        <v>2096.3206720043345</v>
      </c>
      <c r="E18" s="5"/>
      <c r="F18" s="28" t="s">
        <v>18</v>
      </c>
      <c r="G18" s="93">
        <f>feb2026_vydavky_cash!D18-RVS_vydavky_cash!B18</f>
        <v>-6.6753208868044567</v>
      </c>
      <c r="H18" s="97">
        <f>feb2026_vydavky_cash!E18-RVS_vydavky_cash!C18</f>
        <v>-26.985058752425175</v>
      </c>
      <c r="I18" s="95">
        <f>feb2026_vydavky_cash!F18-RVS_vydavky_cash!D18</f>
        <v>-7.5701469315699796</v>
      </c>
      <c r="J18" s="5"/>
      <c r="K18" s="6"/>
    </row>
    <row r="19" spans="1:11" ht="13.5" customHeight="1" x14ac:dyDescent="0.25">
      <c r="A19" s="13" t="s">
        <v>19</v>
      </c>
      <c r="B19" s="93">
        <v>1472824.0986089946</v>
      </c>
      <c r="C19" s="97">
        <v>1467599.3300659093</v>
      </c>
      <c r="D19" s="95">
        <v>1478505.78251453</v>
      </c>
      <c r="E19" s="5"/>
      <c r="F19" s="13" t="s">
        <v>19</v>
      </c>
      <c r="G19" s="93">
        <f>feb2026_vydavky_cash!D19-RVS_vydavky_cash!B19</f>
        <v>-15127.744742046809</v>
      </c>
      <c r="H19" s="97">
        <f>feb2026_vydavky_cash!E19-RVS_vydavky_cash!C19</f>
        <v>-28162.280086597195</v>
      </c>
      <c r="I19" s="95">
        <f>feb2026_vydavky_cash!F19-RVS_vydavky_cash!D19</f>
        <v>-15494.278694090201</v>
      </c>
      <c r="J19" s="5"/>
      <c r="K19" s="6"/>
    </row>
    <row r="20" spans="1:11" ht="13.5" customHeight="1" x14ac:dyDescent="0.25">
      <c r="A20" s="28" t="s">
        <v>20</v>
      </c>
      <c r="B20" s="93">
        <v>1277738.3716726853</v>
      </c>
      <c r="C20" s="97">
        <v>1280406.0458918726</v>
      </c>
      <c r="D20" s="95">
        <v>1290433.6610458617</v>
      </c>
      <c r="E20" s="5"/>
      <c r="F20" s="28" t="s">
        <v>20</v>
      </c>
      <c r="G20" s="93">
        <f>feb2026_vydavky_cash!D20-RVS_vydavky_cash!B20</f>
        <v>-14480.763889229391</v>
      </c>
      <c r="H20" s="97">
        <f>feb2026_vydavky_cash!E20-RVS_vydavky_cash!C20</f>
        <v>-25725.854410708183</v>
      </c>
      <c r="I20" s="95">
        <f>feb2026_vydavky_cash!F20-RVS_vydavky_cash!D20</f>
        <v>-14755.905650743283</v>
      </c>
    </row>
    <row r="21" spans="1:11" ht="14.25" customHeight="1" x14ac:dyDescent="0.25">
      <c r="A21" s="28" t="s">
        <v>16</v>
      </c>
      <c r="B21" s="93">
        <v>118685.18401857367</v>
      </c>
      <c r="C21" s="97">
        <v>110909.00873126455</v>
      </c>
      <c r="D21" s="95">
        <v>111062.79005918896</v>
      </c>
      <c r="E21" s="5"/>
      <c r="F21" s="28" t="s">
        <v>16</v>
      </c>
      <c r="G21" s="93">
        <f>feb2026_vydavky_cash!D21-RVS_vydavky_cash!B21</f>
        <v>-356.55468240720802</v>
      </c>
      <c r="H21" s="97">
        <f>feb2026_vydavky_cash!E21-RVS_vydavky_cash!C21</f>
        <v>-1413.3539618644427</v>
      </c>
      <c r="I21" s="95">
        <f>feb2026_vydavky_cash!F21-RVS_vydavky_cash!D21</f>
        <v>-401.04488395150111</v>
      </c>
    </row>
    <row r="22" spans="1:11" ht="13.5" customHeight="1" x14ac:dyDescent="0.25">
      <c r="A22" s="28" t="s">
        <v>17</v>
      </c>
      <c r="B22" s="93">
        <v>22414.082361438173</v>
      </c>
      <c r="C22" s="97">
        <v>21054.632204191177</v>
      </c>
      <c r="D22" s="95">
        <v>21327.930818539906</v>
      </c>
      <c r="E22" s="5"/>
      <c r="F22" s="28" t="s">
        <v>17</v>
      </c>
      <c r="G22" s="93">
        <f>feb2026_vydavky_cash!D22-RVS_vydavky_cash!B22</f>
        <v>-120.35315941601948</v>
      </c>
      <c r="H22" s="97">
        <f>feb2026_vydavky_cash!E22-RVS_vydavky_cash!C22</f>
        <v>-321.07561627890755</v>
      </c>
      <c r="I22" s="95">
        <f>feb2026_vydavky_cash!F22-RVS_vydavky_cash!D22</f>
        <v>-136.25377728506646</v>
      </c>
    </row>
    <row r="23" spans="1:11" ht="13.5" customHeight="1" x14ac:dyDescent="0.25">
      <c r="A23" s="28" t="s">
        <v>18</v>
      </c>
      <c r="B23" s="93">
        <v>53986.460556297548</v>
      </c>
      <c r="C23" s="97">
        <v>55229.643238580742</v>
      </c>
      <c r="D23" s="95">
        <v>55681.400590939505</v>
      </c>
      <c r="E23" s="5"/>
      <c r="F23" s="28" t="s">
        <v>18</v>
      </c>
      <c r="G23" s="93">
        <f>feb2026_vydavky_cash!D23-RVS_vydavky_cash!B23</f>
        <v>-170.07301099401957</v>
      </c>
      <c r="H23" s="97">
        <f>feb2026_vydavky_cash!E23-RVS_vydavky_cash!C23</f>
        <v>-701.99609774564306</v>
      </c>
      <c r="I23" s="95">
        <f>feb2026_vydavky_cash!F23-RVS_vydavky_cash!D23</f>
        <v>-201.07438211063709</v>
      </c>
    </row>
    <row r="24" spans="1:11" ht="13.5" customHeight="1" thickBot="1" x14ac:dyDescent="0.3">
      <c r="A24" s="17" t="s">
        <v>8</v>
      </c>
      <c r="B24" s="98">
        <v>343049.35587646777</v>
      </c>
      <c r="C24" s="99">
        <v>353449.60990986536</v>
      </c>
      <c r="D24" s="100">
        <v>359676.16640557291</v>
      </c>
      <c r="E24" s="5"/>
      <c r="F24" s="17" t="s">
        <v>8</v>
      </c>
      <c r="G24" s="98">
        <f>feb2026_vydavky_cash!D24-RVS_vydavky_cash!B24</f>
        <v>11728.364638576284</v>
      </c>
      <c r="H24" s="99">
        <f>feb2026_vydavky_cash!E24-RVS_vydavky_cash!C24</f>
        <v>7198.8261213435326</v>
      </c>
      <c r="I24" s="100">
        <f>feb2026_vydavky_cash!F24-RVS_vydavky_cash!D24</f>
        <v>3773.2397701732698</v>
      </c>
    </row>
    <row r="25" spans="1:11" ht="13.5" customHeight="1" thickBot="1" x14ac:dyDescent="0.3">
      <c r="A25" s="1" t="s">
        <v>9</v>
      </c>
      <c r="B25" s="81">
        <v>14733393.104590805</v>
      </c>
      <c r="C25" s="82">
        <v>15324397.565920567</v>
      </c>
      <c r="D25" s="83">
        <v>15983448.196736574</v>
      </c>
      <c r="E25" s="5"/>
      <c r="F25" s="1" t="s">
        <v>9</v>
      </c>
      <c r="G25" s="81">
        <f>feb2026_vydavky_cash!D25-RVS_vydavky_cash!B25</f>
        <v>-41772.844615988433</v>
      </c>
      <c r="H25" s="82">
        <f>feb2026_vydavky_cash!E25-RVS_vydavky_cash!C25</f>
        <v>-174905.19622928463</v>
      </c>
      <c r="I25" s="83">
        <f>feb2026_vydavky_cash!F25-RVS_vydavky_cash!D25</f>
        <v>-72952.973926821724</v>
      </c>
    </row>
    <row r="26" spans="1:11" ht="13.5" customHeight="1" thickBot="1" x14ac:dyDescent="0.3">
      <c r="A26" s="14" t="s">
        <v>10</v>
      </c>
      <c r="B26" s="19">
        <v>14733393.104590805</v>
      </c>
      <c r="C26" s="16">
        <v>15324397.565920567</v>
      </c>
      <c r="D26" s="15">
        <v>15983448.196736574</v>
      </c>
      <c r="E26" s="5"/>
      <c r="F26" s="14" t="s">
        <v>10</v>
      </c>
      <c r="G26" s="84">
        <f>feb2026_vydavky_cash!D26-RVS_vydavky_cash!B26</f>
        <v>-41772.844615988433</v>
      </c>
      <c r="H26" s="85">
        <f>feb2026_vydavky_cash!E26-RVS_vydavky_cash!C26</f>
        <v>-174905.19622928463</v>
      </c>
      <c r="I26" s="86">
        <f>feb2026_vydavky_cash!F26-RVS_vydavky_cash!D26</f>
        <v>-72952.973926821724</v>
      </c>
    </row>
    <row r="27" spans="1:11" ht="13.5" customHeight="1" x14ac:dyDescent="0.25">
      <c r="B27" s="7"/>
      <c r="C27" s="7"/>
      <c r="D27" s="7"/>
      <c r="E27" s="7"/>
      <c r="F27" s="7"/>
      <c r="G27" s="7"/>
    </row>
    <row r="28" spans="1:11" ht="13.5" customHeight="1" x14ac:dyDescent="0.25">
      <c r="B28" s="7"/>
      <c r="C28" s="7"/>
      <c r="D28" s="7"/>
      <c r="E28" s="7"/>
      <c r="F28" s="7"/>
      <c r="G28" s="7"/>
    </row>
    <row r="29" spans="1:11" ht="13.5" customHeight="1" x14ac:dyDescent="0.25">
      <c r="B29" s="7"/>
      <c r="C29" s="7"/>
      <c r="D29" s="7"/>
      <c r="E29" s="7"/>
      <c r="F29" s="7"/>
      <c r="G29" s="7"/>
    </row>
    <row r="30" spans="1:11" ht="13.5" customHeight="1" x14ac:dyDescent="0.25">
      <c r="B30" s="7"/>
      <c r="C30" s="7"/>
      <c r="D30" s="7"/>
      <c r="E30" s="7"/>
      <c r="F30" s="7"/>
      <c r="G30" s="7"/>
    </row>
    <row r="31" spans="1:11" ht="13.5" customHeight="1" x14ac:dyDescent="0.25">
      <c r="B31" s="7"/>
      <c r="C31" s="7"/>
      <c r="D31" s="7"/>
      <c r="E31" s="7"/>
      <c r="F31" s="7"/>
      <c r="G31" s="7"/>
    </row>
    <row r="32" spans="1:11" ht="13.5" customHeight="1" x14ac:dyDescent="0.25">
      <c r="B32" s="7"/>
      <c r="C32" s="7"/>
      <c r="D32" s="7"/>
      <c r="E32" s="7"/>
      <c r="F32" s="7"/>
      <c r="G32" s="7"/>
    </row>
    <row r="33" spans="2:7" ht="13.5" customHeight="1" x14ac:dyDescent="0.25">
      <c r="B33" s="7"/>
      <c r="C33" s="7"/>
      <c r="D33" s="7"/>
      <c r="E33" s="7"/>
      <c r="F33" s="7"/>
      <c r="G33" s="7"/>
    </row>
    <row r="34" spans="2:7" ht="13.5" customHeight="1" x14ac:dyDescent="0.25">
      <c r="B34" s="7"/>
      <c r="C34" s="7"/>
      <c r="D34" s="7"/>
      <c r="E34" s="7"/>
      <c r="F34" s="7"/>
      <c r="G34" s="7"/>
    </row>
    <row r="35" spans="2:7" ht="13.5" customHeight="1" x14ac:dyDescent="0.25">
      <c r="B35" s="7"/>
      <c r="C35" s="7"/>
      <c r="D35" s="7"/>
      <c r="E35" s="7"/>
      <c r="F35" s="7"/>
      <c r="G35" s="7"/>
    </row>
    <row r="36" spans="2:7" ht="13.5" customHeight="1" x14ac:dyDescent="0.25">
      <c r="B36" s="7"/>
      <c r="C36" s="7"/>
      <c r="D36" s="7"/>
      <c r="E36" s="7"/>
      <c r="F36" s="7"/>
      <c r="G36" s="7"/>
    </row>
    <row r="37" spans="2:7" ht="13.5" customHeight="1" x14ac:dyDescent="0.25">
      <c r="B37" s="7"/>
      <c r="C37" s="7"/>
      <c r="D37" s="7"/>
      <c r="E37" s="7"/>
      <c r="F37" s="7"/>
      <c r="G37" s="7"/>
    </row>
    <row r="38" spans="2:7" ht="13.5" customHeight="1" x14ac:dyDescent="0.25">
      <c r="B38" s="7"/>
      <c r="C38" s="7"/>
      <c r="D38" s="7"/>
      <c r="E38" s="7"/>
      <c r="F38" s="7"/>
      <c r="G38" s="7"/>
    </row>
    <row r="39" spans="2:7" ht="13.5" customHeight="1" x14ac:dyDescent="0.25">
      <c r="B39" s="7"/>
      <c r="C39" s="7"/>
      <c r="D39" s="7"/>
      <c r="E39" s="7"/>
      <c r="F39" s="7"/>
      <c r="G39" s="7"/>
    </row>
    <row r="40" spans="2:7" ht="13.5" customHeight="1" x14ac:dyDescent="0.25">
      <c r="B40" s="7"/>
      <c r="C40" s="7"/>
      <c r="D40" s="7"/>
      <c r="E40" s="7"/>
      <c r="F40" s="7"/>
      <c r="G40" s="7"/>
    </row>
    <row r="41" spans="2:7" ht="13.5" customHeight="1" x14ac:dyDescent="0.25">
      <c r="B41" s="7"/>
      <c r="C41" s="7"/>
      <c r="D41" s="7"/>
      <c r="E41" s="7"/>
      <c r="F41" s="7"/>
      <c r="G41" s="7"/>
    </row>
    <row r="42" spans="2:7" ht="13.5" customHeight="1" x14ac:dyDescent="0.25">
      <c r="B42" s="7"/>
      <c r="C42" s="7"/>
      <c r="D42" s="7"/>
      <c r="E42" s="7"/>
      <c r="F42" s="7"/>
      <c r="G42" s="7"/>
    </row>
    <row r="43" spans="2:7" ht="13.5" customHeight="1" x14ac:dyDescent="0.25">
      <c r="B43" s="7"/>
      <c r="C43" s="7"/>
      <c r="D43" s="7"/>
      <c r="E43" s="7"/>
      <c r="F43" s="7"/>
      <c r="G43" s="7"/>
    </row>
    <row r="44" spans="2:7" ht="13.5" customHeight="1" x14ac:dyDescent="0.25">
      <c r="B44" s="7"/>
      <c r="C44" s="7"/>
      <c r="D44" s="7"/>
      <c r="E44" s="7"/>
      <c r="F44" s="7"/>
      <c r="G44" s="7"/>
    </row>
    <row r="45" spans="2:7" ht="13.5" customHeight="1" x14ac:dyDescent="0.25">
      <c r="B45" s="7"/>
      <c r="C45" s="7"/>
      <c r="D45" s="7"/>
      <c r="E45" s="7"/>
      <c r="F45" s="7"/>
      <c r="G45" s="7"/>
    </row>
    <row r="46" spans="2:7" ht="13.5" customHeight="1" x14ac:dyDescent="0.25">
      <c r="B46" s="7"/>
      <c r="C46" s="7"/>
      <c r="D46" s="7"/>
      <c r="E46" s="7"/>
      <c r="F46" s="7"/>
      <c r="G46" s="7"/>
    </row>
    <row r="47" spans="2:7" ht="13.5" customHeight="1" x14ac:dyDescent="0.25">
      <c r="B47" s="7"/>
      <c r="C47" s="7"/>
      <c r="D47" s="7"/>
      <c r="E47" s="7"/>
      <c r="F47" s="7"/>
      <c r="G47" s="7"/>
    </row>
    <row r="48" spans="2:7" ht="13.5" customHeight="1" x14ac:dyDescent="0.25">
      <c r="B48" s="7"/>
      <c r="C48" s="7"/>
      <c r="D48" s="7"/>
      <c r="E48" s="7"/>
      <c r="F48" s="7"/>
      <c r="G48" s="7"/>
    </row>
    <row r="49" spans="2:7" ht="13.5" customHeight="1" x14ac:dyDescent="0.25">
      <c r="B49" s="7"/>
      <c r="C49" s="7"/>
      <c r="D49" s="7"/>
      <c r="E49" s="7"/>
      <c r="F49" s="7"/>
      <c r="G49" s="7"/>
    </row>
    <row r="50" spans="2:7" ht="13.5" customHeight="1" x14ac:dyDescent="0.25">
      <c r="B50" s="7"/>
      <c r="C50" s="7"/>
      <c r="D50" s="7"/>
      <c r="E50" s="7"/>
      <c r="F50" s="7"/>
      <c r="G50" s="7"/>
    </row>
    <row r="51" spans="2:7" ht="13.5" customHeight="1" x14ac:dyDescent="0.25">
      <c r="B51" s="7"/>
      <c r="C51" s="7"/>
      <c r="D51" s="7"/>
      <c r="E51" s="7"/>
      <c r="F51" s="7"/>
      <c r="G51" s="7"/>
    </row>
    <row r="52" spans="2:7" ht="13.5" customHeight="1" x14ac:dyDescent="0.25">
      <c r="B52" s="7"/>
      <c r="C52" s="7"/>
      <c r="D52" s="7"/>
      <c r="E52" s="7"/>
      <c r="F52" s="7"/>
      <c r="G52" s="7"/>
    </row>
    <row r="53" spans="2:7" ht="13.5" customHeight="1" x14ac:dyDescent="0.25">
      <c r="B53" s="7"/>
      <c r="C53" s="7"/>
      <c r="D53" s="7"/>
      <c r="E53" s="7"/>
      <c r="F53" s="7"/>
      <c r="G53" s="7"/>
    </row>
    <row r="54" spans="2:7" ht="13.5" customHeight="1" x14ac:dyDescent="0.25">
      <c r="B54" s="7"/>
      <c r="C54" s="7"/>
      <c r="D54" s="7"/>
      <c r="E54" s="7"/>
      <c r="F54" s="7"/>
      <c r="G54" s="7"/>
    </row>
    <row r="55" spans="2:7" ht="13.5" customHeight="1" x14ac:dyDescent="0.25">
      <c r="B55" s="7"/>
      <c r="C55" s="7"/>
      <c r="D55" s="7"/>
      <c r="E55" s="7"/>
      <c r="F55" s="7"/>
      <c r="G55" s="7"/>
    </row>
    <row r="56" spans="2:7" ht="13.5" customHeight="1" x14ac:dyDescent="0.25">
      <c r="B56" s="7"/>
      <c r="C56" s="7"/>
      <c r="D56" s="7"/>
      <c r="E56" s="7"/>
      <c r="F56" s="7"/>
      <c r="G56" s="7"/>
    </row>
    <row r="57" spans="2:7" ht="13.5" customHeight="1" x14ac:dyDescent="0.25">
      <c r="B57" s="7"/>
      <c r="C57" s="7"/>
      <c r="D57" s="7"/>
      <c r="E57" s="7"/>
      <c r="F57" s="7"/>
      <c r="G57" s="7"/>
    </row>
    <row r="58" spans="2:7" ht="13.5" customHeight="1" x14ac:dyDescent="0.25">
      <c r="B58" s="7"/>
      <c r="C58" s="7"/>
      <c r="D58" s="7"/>
      <c r="E58" s="7"/>
      <c r="F58" s="7"/>
      <c r="G58" s="7"/>
    </row>
    <row r="59" spans="2:7" ht="13.5" customHeight="1" x14ac:dyDescent="0.25">
      <c r="B59" s="7"/>
      <c r="C59" s="7"/>
      <c r="D59" s="7"/>
      <c r="E59" s="7"/>
      <c r="F59" s="7"/>
      <c r="G59" s="7"/>
    </row>
    <row r="60" spans="2:7" ht="13.5" customHeight="1" x14ac:dyDescent="0.25">
      <c r="B60" s="7"/>
      <c r="C60" s="7"/>
      <c r="D60" s="7"/>
      <c r="E60" s="7"/>
      <c r="F60" s="7"/>
      <c r="G60" s="7"/>
    </row>
    <row r="61" spans="2:7" ht="13.5" customHeight="1" x14ac:dyDescent="0.25">
      <c r="B61" s="7"/>
      <c r="C61" s="7"/>
      <c r="D61" s="7"/>
      <c r="E61" s="7"/>
      <c r="F61" s="7"/>
      <c r="G61" s="7"/>
    </row>
    <row r="62" spans="2:7" ht="13.5" customHeight="1" x14ac:dyDescent="0.25">
      <c r="B62" s="7"/>
      <c r="C62" s="7"/>
      <c r="D62" s="7"/>
      <c r="E62" s="7"/>
      <c r="F62" s="7"/>
      <c r="G62" s="7"/>
    </row>
    <row r="63" spans="2:7" ht="13.5" customHeight="1" x14ac:dyDescent="0.25">
      <c r="B63" s="7"/>
      <c r="C63" s="7"/>
      <c r="D63" s="7"/>
      <c r="E63" s="7"/>
      <c r="F63" s="7"/>
      <c r="G63" s="7"/>
    </row>
    <row r="64" spans="2:7" ht="13.5" customHeight="1" x14ac:dyDescent="0.25">
      <c r="B64" s="7"/>
      <c r="C64" s="7"/>
      <c r="D64" s="7"/>
      <c r="E64" s="7"/>
      <c r="F64" s="7"/>
      <c r="G64" s="7"/>
    </row>
    <row r="65" spans="2:7" ht="13.5" customHeight="1" x14ac:dyDescent="0.25">
      <c r="B65" s="7"/>
      <c r="C65" s="7"/>
      <c r="D65" s="7"/>
      <c r="E65" s="7"/>
      <c r="F65" s="7"/>
      <c r="G65" s="7"/>
    </row>
    <row r="66" spans="2:7" ht="13.5" customHeight="1" x14ac:dyDescent="0.25">
      <c r="B66" s="7"/>
      <c r="C66" s="7"/>
      <c r="D66" s="7"/>
      <c r="E66" s="7"/>
      <c r="F66" s="7"/>
      <c r="G66" s="7"/>
    </row>
    <row r="67" spans="2:7" ht="13.5" customHeight="1" x14ac:dyDescent="0.25">
      <c r="B67" s="7"/>
      <c r="C67" s="7"/>
      <c r="D67" s="7"/>
      <c r="E67" s="7"/>
      <c r="F67" s="7"/>
      <c r="G67" s="7"/>
    </row>
    <row r="68" spans="2:7" ht="13.5" customHeight="1" x14ac:dyDescent="0.25">
      <c r="B68" s="7"/>
      <c r="C68" s="7"/>
      <c r="D68" s="7"/>
      <c r="E68" s="7"/>
      <c r="F68" s="7"/>
      <c r="G68" s="7"/>
    </row>
    <row r="69" spans="2:7" ht="13.5" customHeight="1" x14ac:dyDescent="0.25">
      <c r="B69" s="7"/>
      <c r="C69" s="7"/>
      <c r="D69" s="7"/>
      <c r="E69" s="7"/>
      <c r="F69" s="7"/>
      <c r="G69" s="7"/>
    </row>
    <row r="70" spans="2:7" ht="13.5" customHeight="1" x14ac:dyDescent="0.25">
      <c r="B70" s="7"/>
      <c r="C70" s="7"/>
      <c r="D70" s="7"/>
      <c r="E70" s="7"/>
      <c r="F70" s="7"/>
      <c r="G70" s="7"/>
    </row>
    <row r="71" spans="2:7" ht="13.5" customHeight="1" x14ac:dyDescent="0.25">
      <c r="B71" s="7"/>
      <c r="C71" s="7"/>
      <c r="D71" s="7"/>
      <c r="E71" s="7"/>
      <c r="F71" s="7"/>
      <c r="G71" s="7"/>
    </row>
    <row r="72" spans="2:7" ht="13.5" customHeight="1" x14ac:dyDescent="0.25">
      <c r="B72" s="7"/>
      <c r="C72" s="7"/>
      <c r="D72" s="7"/>
      <c r="E72" s="7"/>
      <c r="F72" s="7"/>
      <c r="G72" s="7"/>
    </row>
    <row r="73" spans="2:7" ht="13.5" customHeight="1" x14ac:dyDescent="0.25">
      <c r="B73" s="7"/>
      <c r="C73" s="7"/>
      <c r="D73" s="7"/>
      <c r="E73" s="7"/>
      <c r="F73" s="7"/>
      <c r="G73" s="7"/>
    </row>
    <row r="74" spans="2:7" ht="13.5" customHeight="1" x14ac:dyDescent="0.25">
      <c r="B74" s="7"/>
      <c r="C74" s="7"/>
      <c r="D74" s="7"/>
      <c r="E74" s="7"/>
      <c r="F74" s="7"/>
      <c r="G74" s="7"/>
    </row>
    <row r="75" spans="2:7" ht="13.5" customHeight="1" x14ac:dyDescent="0.25">
      <c r="B75" s="7"/>
      <c r="C75" s="7"/>
      <c r="D75" s="7"/>
      <c r="E75" s="7"/>
      <c r="F75" s="7"/>
      <c r="G75" s="7"/>
    </row>
    <row r="76" spans="2:7" ht="13.5" customHeight="1" x14ac:dyDescent="0.25">
      <c r="B76" s="7"/>
      <c r="C76" s="7"/>
      <c r="D76" s="7"/>
      <c r="E76" s="7"/>
      <c r="F76" s="7"/>
      <c r="G76" s="7"/>
    </row>
    <row r="77" spans="2:7" ht="13.5" customHeight="1" x14ac:dyDescent="0.25">
      <c r="B77" s="7"/>
      <c r="C77" s="7"/>
      <c r="D77" s="7"/>
      <c r="E77" s="7"/>
      <c r="F77" s="7"/>
      <c r="G77" s="7"/>
    </row>
    <row r="78" spans="2:7" ht="13.5" customHeight="1" x14ac:dyDescent="0.25">
      <c r="B78" s="7"/>
      <c r="C78" s="7"/>
      <c r="D78" s="7"/>
      <c r="E78" s="7"/>
      <c r="F78" s="7"/>
      <c r="G78" s="7"/>
    </row>
    <row r="79" spans="2:7" ht="13.5" customHeight="1" x14ac:dyDescent="0.25">
      <c r="B79" s="7"/>
      <c r="C79" s="7"/>
      <c r="D79" s="7"/>
      <c r="E79" s="7"/>
      <c r="F79" s="7"/>
      <c r="G79" s="7"/>
    </row>
    <row r="80" spans="2:7" ht="13.5" customHeight="1" x14ac:dyDescent="0.25">
      <c r="B80" s="7"/>
      <c r="C80" s="7"/>
      <c r="D80" s="7"/>
      <c r="E80" s="7"/>
      <c r="F80" s="7"/>
      <c r="G80" s="7"/>
    </row>
    <row r="81" spans="2:7" ht="13.5" customHeight="1" x14ac:dyDescent="0.25">
      <c r="B81" s="7"/>
      <c r="C81" s="7"/>
      <c r="D81" s="7"/>
      <c r="E81" s="7"/>
      <c r="F81" s="7"/>
      <c r="G81" s="7"/>
    </row>
    <row r="82" spans="2:7" ht="13.5" customHeight="1" x14ac:dyDescent="0.25">
      <c r="B82" s="7"/>
      <c r="C82" s="7"/>
      <c r="D82" s="7"/>
      <c r="E82" s="7"/>
      <c r="F82" s="7"/>
      <c r="G82" s="7"/>
    </row>
    <row r="83" spans="2:7" ht="13.5" customHeight="1" x14ac:dyDescent="0.25">
      <c r="B83" s="7"/>
      <c r="C83" s="7"/>
      <c r="D83" s="7"/>
      <c r="E83" s="7"/>
      <c r="F83" s="7"/>
      <c r="G83" s="7"/>
    </row>
    <row r="84" spans="2:7" ht="13.5" customHeight="1" x14ac:dyDescent="0.25">
      <c r="B84" s="7"/>
      <c r="C84" s="7"/>
      <c r="D84" s="7"/>
      <c r="E84" s="7"/>
      <c r="F84" s="7"/>
      <c r="G84" s="7"/>
    </row>
    <row r="85" spans="2:7" ht="13.5" customHeight="1" x14ac:dyDescent="0.25">
      <c r="B85" s="7"/>
      <c r="C85" s="7"/>
      <c r="D85" s="7"/>
      <c r="E85" s="7"/>
      <c r="F85" s="7"/>
      <c r="G85" s="7"/>
    </row>
    <row r="86" spans="2:7" ht="13.5" customHeight="1" x14ac:dyDescent="0.25">
      <c r="B86" s="7"/>
      <c r="C86" s="7"/>
      <c r="D86" s="7"/>
      <c r="E86" s="7"/>
      <c r="F86" s="7"/>
      <c r="G86" s="7"/>
    </row>
    <row r="87" spans="2:7" ht="13.5" customHeight="1" x14ac:dyDescent="0.25">
      <c r="B87" s="7"/>
      <c r="C87" s="7"/>
      <c r="D87" s="7"/>
      <c r="E87" s="7"/>
      <c r="F87" s="7"/>
      <c r="G87" s="7"/>
    </row>
    <row r="88" spans="2:7" ht="13.5" customHeight="1" x14ac:dyDescent="0.25">
      <c r="B88" s="7"/>
      <c r="C88" s="7"/>
      <c r="D88" s="7"/>
      <c r="E88" s="7"/>
      <c r="F88" s="7"/>
      <c r="G88" s="7"/>
    </row>
    <row r="89" spans="2:7" ht="13.5" customHeight="1" x14ac:dyDescent="0.25">
      <c r="B89" s="7"/>
      <c r="C89" s="7"/>
      <c r="D89" s="7"/>
      <c r="E89" s="7"/>
      <c r="F89" s="7"/>
      <c r="G89" s="7"/>
    </row>
    <row r="90" spans="2:7" ht="13.5" customHeight="1" x14ac:dyDescent="0.25">
      <c r="B90" s="7"/>
      <c r="C90" s="7"/>
      <c r="D90" s="7"/>
      <c r="E90" s="7"/>
      <c r="F90" s="7"/>
      <c r="G90" s="7"/>
    </row>
    <row r="91" spans="2:7" ht="13.5" customHeight="1" x14ac:dyDescent="0.25">
      <c r="B91" s="7"/>
      <c r="C91" s="7"/>
      <c r="D91" s="7"/>
      <c r="E91" s="7"/>
      <c r="F91" s="7"/>
      <c r="G91" s="7"/>
    </row>
    <row r="92" spans="2:7" ht="13.5" customHeight="1" x14ac:dyDescent="0.25">
      <c r="B92" s="7"/>
      <c r="C92" s="7"/>
      <c r="D92" s="7"/>
      <c r="E92" s="7"/>
      <c r="F92" s="7"/>
      <c r="G92" s="7"/>
    </row>
    <row r="93" spans="2:7" ht="13.5" customHeight="1" x14ac:dyDescent="0.25">
      <c r="B93" s="7"/>
      <c r="C93" s="7"/>
      <c r="D93" s="7"/>
      <c r="E93" s="7"/>
      <c r="F93" s="7"/>
      <c r="G93" s="7"/>
    </row>
    <row r="94" spans="2:7" ht="13.5" customHeight="1" x14ac:dyDescent="0.25">
      <c r="B94" s="7"/>
      <c r="C94" s="7"/>
      <c r="D94" s="7"/>
      <c r="E94" s="7"/>
      <c r="F94" s="7"/>
      <c r="G94" s="7"/>
    </row>
    <row r="95" spans="2:7" ht="13.5" customHeight="1" x14ac:dyDescent="0.25">
      <c r="B95" s="7"/>
      <c r="C95" s="7"/>
      <c r="D95" s="7"/>
      <c r="E95" s="7"/>
      <c r="F95" s="7"/>
      <c r="G95" s="7"/>
    </row>
    <row r="96" spans="2:7" ht="13.5" customHeight="1" x14ac:dyDescent="0.25">
      <c r="B96" s="7"/>
      <c r="C96" s="7"/>
      <c r="D96" s="7"/>
      <c r="E96" s="7"/>
      <c r="F96" s="7"/>
      <c r="G96" s="7"/>
    </row>
    <row r="97" spans="2:7" ht="13.5" customHeight="1" x14ac:dyDescent="0.25">
      <c r="B97" s="7"/>
      <c r="C97" s="7"/>
      <c r="D97" s="7"/>
      <c r="E97" s="7"/>
      <c r="F97" s="7"/>
      <c r="G97" s="7"/>
    </row>
    <row r="98" spans="2:7" ht="13.5" customHeight="1" x14ac:dyDescent="0.25">
      <c r="B98" s="7"/>
      <c r="C98" s="7"/>
      <c r="D98" s="7"/>
      <c r="E98" s="7"/>
      <c r="F98" s="7"/>
      <c r="G98" s="7"/>
    </row>
    <row r="99" spans="2:7" ht="13.5" customHeight="1" x14ac:dyDescent="0.25">
      <c r="B99" s="7"/>
      <c r="C99" s="7"/>
      <c r="D99" s="7"/>
      <c r="E99" s="7"/>
      <c r="F99" s="7"/>
      <c r="G99" s="7"/>
    </row>
    <row r="100" spans="2:7" ht="13.5" customHeight="1" x14ac:dyDescent="0.25">
      <c r="B100" s="7"/>
      <c r="C100" s="7"/>
      <c r="D100" s="7"/>
      <c r="E100" s="7"/>
      <c r="F100" s="7"/>
      <c r="G100" s="7"/>
    </row>
    <row r="101" spans="2:7" ht="13.5" customHeight="1" x14ac:dyDescent="0.25">
      <c r="B101" s="7"/>
      <c r="C101" s="7"/>
      <c r="D101" s="7"/>
      <c r="E101" s="7"/>
      <c r="F101" s="7"/>
      <c r="G101" s="7"/>
    </row>
    <row r="102" spans="2:7" ht="13.5" customHeight="1" x14ac:dyDescent="0.25">
      <c r="B102" s="7"/>
      <c r="C102" s="7"/>
      <c r="D102" s="7"/>
      <c r="E102" s="7"/>
      <c r="F102" s="7"/>
      <c r="G102" s="7"/>
    </row>
    <row r="103" spans="2:7" ht="13.5" customHeight="1" x14ac:dyDescent="0.25">
      <c r="B103" s="7"/>
      <c r="C103" s="7"/>
      <c r="D103" s="7"/>
      <c r="E103" s="7"/>
      <c r="F103" s="7"/>
      <c r="G103" s="7"/>
    </row>
    <row r="104" spans="2:7" ht="13.5" customHeight="1" x14ac:dyDescent="0.25">
      <c r="B104" s="7"/>
      <c r="C104" s="7"/>
      <c r="D104" s="7"/>
      <c r="E104" s="7"/>
      <c r="F104" s="7"/>
      <c r="G104" s="7"/>
    </row>
    <row r="105" spans="2:7" ht="13.5" customHeight="1" x14ac:dyDescent="0.25">
      <c r="B105" s="7"/>
      <c r="C105" s="7"/>
      <c r="D105" s="7"/>
      <c r="E105" s="7"/>
      <c r="F105" s="7"/>
      <c r="G105" s="7"/>
    </row>
  </sheetData>
  <mergeCells count="2">
    <mergeCell ref="B3:D3"/>
    <mergeCell ref="G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feb2026_vydavky_ESA 2010</vt:lpstr>
      <vt:lpstr>feb2026_vydavky_cash</vt:lpstr>
      <vt:lpstr>RVS_vydavky_ESA2010</vt:lpstr>
      <vt:lpstr>RVS_vydavky_cash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2026-02-12T07:08:29Z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d4986f-dcbf-4623-ae9a-8251714e0a88_Enabled">
    <vt:lpwstr>true</vt:lpwstr>
  </property>
  <property fmtid="{D5CDD505-2E9C-101B-9397-08002B2CF9AE}" pid="3" name="MSIP_Label_d8d4986f-dcbf-4623-ae9a-8251714e0a88_SetDate">
    <vt:lpwstr>2026-02-12T07:08:28Z</vt:lpwstr>
  </property>
  <property fmtid="{D5CDD505-2E9C-101B-9397-08002B2CF9AE}" pid="4" name="MSIP_Label_d8d4986f-dcbf-4623-ae9a-8251714e0a88_Method">
    <vt:lpwstr>Privileged</vt:lpwstr>
  </property>
  <property fmtid="{D5CDD505-2E9C-101B-9397-08002B2CF9AE}" pid="5" name="MSIP_Label_d8d4986f-dcbf-4623-ae9a-8251714e0a88_Name">
    <vt:lpwstr>Public</vt:lpwstr>
  </property>
  <property fmtid="{D5CDD505-2E9C-101B-9397-08002B2CF9AE}" pid="6" name="MSIP_Label_d8d4986f-dcbf-4623-ae9a-8251714e0a88_SiteId">
    <vt:lpwstr>579df390-dbff-49fd-8f10-624670566482</vt:lpwstr>
  </property>
  <property fmtid="{D5CDD505-2E9C-101B-9397-08002B2CF9AE}" pid="7" name="MSIP_Label_d8d4986f-dcbf-4623-ae9a-8251714e0a88_ActionId">
    <vt:lpwstr>233a2841-2c8a-4752-98f8-feea4a0015e7</vt:lpwstr>
  </property>
  <property fmtid="{D5CDD505-2E9C-101B-9397-08002B2CF9AE}" pid="8" name="MSIP_Label_d8d4986f-dcbf-4623-ae9a-8251714e0a88_ContentBits">
    <vt:lpwstr>0</vt:lpwstr>
  </property>
  <property fmtid="{D5CDD505-2E9C-101B-9397-08002B2CF9AE}" pid="9" name="MSIP_Label_d8d4986f-dcbf-4623-ae9a-8251714e0a88_Tag">
    <vt:lpwstr>10, 0, 1, 1</vt:lpwstr>
  </property>
</Properties>
</file>