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backupFile="1"/>
  <xr:revisionPtr revIDLastSave="0" documentId="13_ncr:1_{FC789A5C-92DD-4396-9B31-CCAE7278BB03}" xr6:coauthVersionLast="47" xr6:coauthVersionMax="47" xr10:uidLastSave="{00000000-0000-0000-0000-000000000000}"/>
  <bookViews>
    <workbookView xWindow="28680" yWindow="-120" windowWidth="29040" windowHeight="18240" tabRatio="899" xr2:uid="{00000000-000D-0000-FFFF-FFFF00000000}"/>
  </bookViews>
  <sheets>
    <sheet name="sep2025_vydavky_ESA 2010" sheetId="3" r:id="rId1"/>
    <sheet name="sep2025_vydavky_cash" sheetId="4" r:id="rId2"/>
    <sheet name="RVS_vydavky_ESA2010" sheetId="2" r:id="rId3"/>
    <sheet name="RVS_vydavky_cash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B19" i="3" l="1"/>
  <c r="D19" i="3"/>
  <c r="C19" i="3"/>
  <c r="F24" i="3" l="1"/>
  <c r="G24" i="3"/>
  <c r="H24" i="3"/>
  <c r="E24" i="3"/>
  <c r="D24" i="3"/>
  <c r="AD15" i="3" l="1"/>
  <c r="B13" i="4"/>
  <c r="AC13" i="4" s="1"/>
  <c r="AC16" i="4" l="1"/>
  <c r="AD17" i="4"/>
  <c r="D13" i="4" l="1"/>
  <c r="AG14" i="4" l="1"/>
  <c r="AI14" i="4"/>
  <c r="AI15" i="4"/>
  <c r="AI16" i="4"/>
  <c r="AI17" i="4"/>
  <c r="AI18" i="4"/>
  <c r="AI20" i="4"/>
  <c r="AI21" i="4"/>
  <c r="AI22" i="4"/>
  <c r="AI23" i="4"/>
  <c r="AI14" i="3"/>
  <c r="AI15" i="3"/>
  <c r="AI16" i="3"/>
  <c r="AI17" i="3"/>
  <c r="AI18" i="3"/>
  <c r="AI20" i="3"/>
  <c r="AI21" i="3"/>
  <c r="AI22" i="3"/>
  <c r="AI23" i="3"/>
  <c r="AI24" i="3"/>
  <c r="AE23" i="3"/>
  <c r="AE13" i="4" l="1"/>
  <c r="Q6" i="4" l="1"/>
  <c r="Q13" i="4"/>
  <c r="Q19" i="4"/>
  <c r="H13" i="4"/>
  <c r="AI13" i="4" s="1"/>
  <c r="H19" i="4"/>
  <c r="AI19" i="4" s="1"/>
  <c r="AI24" i="4"/>
  <c r="Q19" i="3"/>
  <c r="Q13" i="3"/>
  <c r="Q6" i="3"/>
  <c r="H13" i="3"/>
  <c r="AI13" i="3" s="1"/>
  <c r="H19" i="3"/>
  <c r="AD14" i="4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AD14" i="3"/>
  <c r="AI19" i="3" l="1"/>
  <c r="Q12" i="4"/>
  <c r="Q25" i="4" s="1"/>
  <c r="Q26" i="4" s="1"/>
  <c r="H12" i="4"/>
  <c r="Q12" i="3"/>
  <c r="Q25" i="3" s="1"/>
  <c r="Q26" i="3" s="1"/>
  <c r="M19" i="3"/>
  <c r="N19" i="3"/>
  <c r="O19" i="3"/>
  <c r="P19" i="3"/>
  <c r="L19" i="3"/>
  <c r="AH14" i="4"/>
  <c r="AI12" i="4" l="1"/>
  <c r="AI12" i="3"/>
  <c r="AC23" i="4"/>
  <c r="AH22" i="4" l="1"/>
  <c r="G19" i="4"/>
  <c r="AH19" i="4" s="1"/>
  <c r="F19" i="4"/>
  <c r="E19" i="4"/>
  <c r="AH18" i="4"/>
  <c r="AH17" i="4"/>
  <c r="F13" i="4"/>
  <c r="C13" i="4"/>
  <c r="AH23" i="4"/>
  <c r="AH16" i="4"/>
  <c r="E13" i="4"/>
  <c r="AH23" i="3"/>
  <c r="AH18" i="3"/>
  <c r="AH16" i="3"/>
  <c r="AH14" i="3"/>
  <c r="C8" i="4"/>
  <c r="C9" i="4"/>
  <c r="C10" i="4"/>
  <c r="C11" i="4"/>
  <c r="AH24" i="4"/>
  <c r="C7" i="4"/>
  <c r="C24" i="4"/>
  <c r="AH15" i="4"/>
  <c r="AH20" i="4"/>
  <c r="AH21" i="4"/>
  <c r="AH15" i="3"/>
  <c r="AH17" i="3"/>
  <c r="AH20" i="3"/>
  <c r="AH21" i="3"/>
  <c r="AH22" i="3"/>
  <c r="AH24" i="3"/>
  <c r="G13" i="4"/>
  <c r="AH13" i="4" s="1"/>
  <c r="C19" i="4"/>
  <c r="D19" i="4"/>
  <c r="D12" i="4" s="1"/>
  <c r="P19" i="4"/>
  <c r="P13" i="4"/>
  <c r="P6" i="4"/>
  <c r="AE12" i="4" l="1"/>
  <c r="H24" i="5"/>
  <c r="G24" i="5"/>
  <c r="I24" i="5"/>
  <c r="H19" i="5"/>
  <c r="G19" i="5"/>
  <c r="I19" i="5"/>
  <c r="I13" i="5"/>
  <c r="G13" i="5"/>
  <c r="H13" i="5"/>
  <c r="C6" i="4"/>
  <c r="C12" i="4"/>
  <c r="AD12" i="4" s="1"/>
  <c r="G12" i="4"/>
  <c r="F12" i="4"/>
  <c r="E12" i="4"/>
  <c r="P12" i="4"/>
  <c r="P25" i="4" s="1"/>
  <c r="P26" i="4" s="1"/>
  <c r="P13" i="3"/>
  <c r="P6" i="3"/>
  <c r="G13" i="3"/>
  <c r="AH13" i="3" s="1"/>
  <c r="G19" i="3"/>
  <c r="AH19" i="3" l="1"/>
  <c r="AF12" i="4"/>
  <c r="I12" i="5"/>
  <c r="AH12" i="4"/>
  <c r="H12" i="5"/>
  <c r="G12" i="5"/>
  <c r="C25" i="4"/>
  <c r="AD25" i="4" s="1"/>
  <c r="G12" i="3"/>
  <c r="AH12" i="3" s="1"/>
  <c r="P12" i="3"/>
  <c r="P25" i="3" s="1"/>
  <c r="P26" i="3" s="1"/>
  <c r="B24" i="4"/>
  <c r="C26" i="4" l="1"/>
  <c r="E13" i="3" l="1"/>
  <c r="H13" i="2" s="1"/>
  <c r="B13" i="3"/>
  <c r="F13" i="3"/>
  <c r="D13" i="3"/>
  <c r="G13" i="2" s="1"/>
  <c r="C13" i="3"/>
  <c r="I13" i="2" l="1"/>
  <c r="AG14" i="3" l="1"/>
  <c r="AG15" i="3"/>
  <c r="AG16" i="3"/>
  <c r="AG17" i="3"/>
  <c r="AG18" i="3"/>
  <c r="AG20" i="3"/>
  <c r="AG21" i="3"/>
  <c r="AG22" i="3"/>
  <c r="AG23" i="3"/>
  <c r="AG24" i="3"/>
  <c r="AG15" i="4"/>
  <c r="AG16" i="4"/>
  <c r="AG17" i="4"/>
  <c r="AG18" i="4"/>
  <c r="AG20" i="4"/>
  <c r="AG21" i="4"/>
  <c r="AG22" i="4"/>
  <c r="AG23" i="4"/>
  <c r="N19" i="4" l="1"/>
  <c r="M19" i="4"/>
  <c r="K19" i="4"/>
  <c r="O19" i="4"/>
  <c r="N13" i="4"/>
  <c r="M13" i="4"/>
  <c r="L13" i="4"/>
  <c r="K13" i="4"/>
  <c r="L19" i="4"/>
  <c r="O13" i="4"/>
  <c r="O6" i="3" l="1"/>
  <c r="K19" i="3" l="1"/>
  <c r="O13" i="3"/>
  <c r="N13" i="3"/>
  <c r="M13" i="3"/>
  <c r="L13" i="3"/>
  <c r="K13" i="3"/>
  <c r="L24" i="4" l="1"/>
  <c r="M24" i="4"/>
  <c r="K24" i="4"/>
  <c r="AG24" i="4" l="1"/>
  <c r="B8" i="4"/>
  <c r="B9" i="4"/>
  <c r="B10" i="4"/>
  <c r="B11" i="4"/>
  <c r="B7" i="4"/>
  <c r="O6" i="4" l="1"/>
  <c r="AG13" i="4"/>
  <c r="AG19" i="4"/>
  <c r="O12" i="3"/>
  <c r="AG13" i="3"/>
  <c r="F19" i="3"/>
  <c r="N6" i="4"/>
  <c r="M6" i="4"/>
  <c r="L6" i="4"/>
  <c r="K6" i="4"/>
  <c r="N6" i="3"/>
  <c r="M6" i="3"/>
  <c r="L6" i="3"/>
  <c r="K6" i="3"/>
  <c r="I19" i="2" l="1"/>
  <c r="AG19" i="3"/>
  <c r="F12" i="3"/>
  <c r="M12" i="3"/>
  <c r="M25" i="3" s="1"/>
  <c r="M26" i="3" s="1"/>
  <c r="K12" i="4"/>
  <c r="K25" i="4" s="1"/>
  <c r="K26" i="4" s="1"/>
  <c r="N12" i="4"/>
  <c r="N25" i="4" s="1"/>
  <c r="N26" i="4" s="1"/>
  <c r="K12" i="3"/>
  <c r="K25" i="3" s="1"/>
  <c r="K26" i="3" s="1"/>
  <c r="O12" i="4"/>
  <c r="O25" i="4" s="1"/>
  <c r="O26" i="4" s="1"/>
  <c r="AG12" i="4"/>
  <c r="L12" i="4"/>
  <c r="L25" i="4" s="1"/>
  <c r="L26" i="4" s="1"/>
  <c r="N12" i="3"/>
  <c r="N25" i="3" s="1"/>
  <c r="N26" i="3" s="1"/>
  <c r="O25" i="3"/>
  <c r="O26" i="3" s="1"/>
  <c r="M12" i="4"/>
  <c r="M25" i="4" s="1"/>
  <c r="M26" i="4" s="1"/>
  <c r="L12" i="3"/>
  <c r="L25" i="3" s="1"/>
  <c r="L26" i="3" s="1"/>
  <c r="AF14" i="4"/>
  <c r="AF15" i="4"/>
  <c r="AF16" i="4"/>
  <c r="AF17" i="4"/>
  <c r="AF18" i="4"/>
  <c r="AF20" i="4"/>
  <c r="AF21" i="4"/>
  <c r="AF22" i="4"/>
  <c r="AF23" i="4"/>
  <c r="AF24" i="4"/>
  <c r="AF14" i="3"/>
  <c r="AF15" i="3"/>
  <c r="AF16" i="3"/>
  <c r="AF17" i="3"/>
  <c r="AF18" i="3"/>
  <c r="AF20" i="3"/>
  <c r="AF21" i="3"/>
  <c r="AF22" i="3"/>
  <c r="AF23" i="3"/>
  <c r="AF24" i="3"/>
  <c r="I12" i="2" l="1"/>
  <c r="AG12" i="3"/>
  <c r="E19" i="3" l="1"/>
  <c r="H19" i="2" l="1"/>
  <c r="AF19" i="4"/>
  <c r="AF13" i="4"/>
  <c r="AF19" i="3"/>
  <c r="AF13" i="3"/>
  <c r="E12" i="3"/>
  <c r="B12" i="3"/>
  <c r="AC12" i="3" s="1"/>
  <c r="B19" i="4"/>
  <c r="AE24" i="4"/>
  <c r="AD24" i="4"/>
  <c r="AC24" i="4"/>
  <c r="AE23" i="4"/>
  <c r="AD23" i="4"/>
  <c r="AE22" i="4"/>
  <c r="AD22" i="4"/>
  <c r="AC22" i="4"/>
  <c r="AE21" i="4"/>
  <c r="AD21" i="4"/>
  <c r="AC21" i="4"/>
  <c r="AE20" i="4"/>
  <c r="AD20" i="4"/>
  <c r="AC20" i="4"/>
  <c r="AE18" i="4"/>
  <c r="AD18" i="4"/>
  <c r="AC18" i="4"/>
  <c r="AE17" i="4"/>
  <c r="AC17" i="4"/>
  <c r="AE16" i="4"/>
  <c r="AD16" i="4"/>
  <c r="AE15" i="4"/>
  <c r="AD15" i="4"/>
  <c r="AC15" i="4"/>
  <c r="AE14" i="4"/>
  <c r="AC14" i="4"/>
  <c r="AD11" i="4"/>
  <c r="AC11" i="4"/>
  <c r="AD10" i="4"/>
  <c r="AC10" i="4"/>
  <c r="AD9" i="4"/>
  <c r="AC9" i="4"/>
  <c r="AD8" i="4"/>
  <c r="AC8" i="4"/>
  <c r="AD7" i="4"/>
  <c r="AC7" i="4"/>
  <c r="AC7" i="3"/>
  <c r="AD7" i="3"/>
  <c r="AC8" i="3"/>
  <c r="AD8" i="3"/>
  <c r="AC9" i="3"/>
  <c r="AD9" i="3"/>
  <c r="AC10" i="3"/>
  <c r="AD10" i="3"/>
  <c r="AC11" i="3"/>
  <c r="AD11" i="3"/>
  <c r="AC14" i="3"/>
  <c r="AE14" i="3"/>
  <c r="AC15" i="3"/>
  <c r="AE15" i="3"/>
  <c r="AC16" i="3"/>
  <c r="AD16" i="3"/>
  <c r="AE16" i="3"/>
  <c r="AC17" i="3"/>
  <c r="AD17" i="3"/>
  <c r="AE17" i="3"/>
  <c r="AC18" i="3"/>
  <c r="AD18" i="3"/>
  <c r="AE18" i="3"/>
  <c r="AC20" i="3"/>
  <c r="AD20" i="3"/>
  <c r="AE20" i="3"/>
  <c r="AC21" i="3"/>
  <c r="AD21" i="3"/>
  <c r="AE21" i="3"/>
  <c r="AC22" i="3"/>
  <c r="AD22" i="3"/>
  <c r="AE22" i="3"/>
  <c r="AC23" i="3"/>
  <c r="AD23" i="3"/>
  <c r="AC24" i="3"/>
  <c r="AD24" i="3"/>
  <c r="AE24" i="3"/>
  <c r="B12" i="4" l="1"/>
  <c r="H12" i="2"/>
  <c r="G19" i="2"/>
  <c r="AF12" i="3"/>
  <c r="AC13" i="3"/>
  <c r="AD19" i="3"/>
  <c r="AE13" i="3"/>
  <c r="AE19" i="4"/>
  <c r="AC19" i="3"/>
  <c r="AD19" i="4"/>
  <c r="AD13" i="4"/>
  <c r="AD13" i="3"/>
  <c r="AE19" i="3"/>
  <c r="AC19" i="4"/>
  <c r="B6" i="4" l="1"/>
  <c r="C6" i="3"/>
  <c r="B6" i="3"/>
  <c r="AC6" i="3" l="1"/>
  <c r="AD6" i="3"/>
  <c r="AC6" i="4"/>
  <c r="AD6" i="4"/>
  <c r="C12" i="3"/>
  <c r="D12" i="3"/>
  <c r="AD12" i="3" l="1"/>
  <c r="AE12" i="3"/>
  <c r="G12" i="2"/>
  <c r="AC12" i="4"/>
  <c r="B25" i="4"/>
  <c r="B25" i="3"/>
  <c r="C25" i="3"/>
  <c r="AC25" i="4" l="1"/>
  <c r="AD25" i="3"/>
  <c r="B26" i="3"/>
  <c r="AC25" i="3"/>
  <c r="C26" i="3"/>
  <c r="AD26" i="3" s="1"/>
  <c r="B26" i="4"/>
  <c r="AD26" i="4" l="1"/>
  <c r="AC26" i="4"/>
  <c r="AC26" i="3"/>
  <c r="D8" i="3" l="1"/>
  <c r="G8" i="5"/>
  <c r="AE8" i="4"/>
  <c r="AE8" i="3" l="1"/>
  <c r="G8" i="2"/>
  <c r="F8" i="3"/>
  <c r="AG8" i="4"/>
  <c r="I8" i="5"/>
  <c r="E8" i="3"/>
  <c r="H8" i="5"/>
  <c r="AF8" i="4"/>
  <c r="D7" i="3"/>
  <c r="G7" i="5"/>
  <c r="AE7" i="4"/>
  <c r="G8" i="3"/>
  <c r="AH8" i="3" s="1"/>
  <c r="AH8" i="4"/>
  <c r="E7" i="3" l="1"/>
  <c r="AF7" i="4"/>
  <c r="H7" i="5"/>
  <c r="AF8" i="3"/>
  <c r="H8" i="2"/>
  <c r="AG8" i="3"/>
  <c r="I8" i="2"/>
  <c r="G7" i="2"/>
  <c r="AE7" i="3"/>
  <c r="AH7" i="4" l="1"/>
  <c r="G7" i="3"/>
  <c r="AF7" i="3"/>
  <c r="H7" i="2"/>
  <c r="H8" i="3"/>
  <c r="AI8" i="3" s="1"/>
  <c r="AI8" i="4"/>
  <c r="AG7" i="4"/>
  <c r="F7" i="3"/>
  <c r="I7" i="5"/>
  <c r="I7" i="2" l="1"/>
  <c r="AG7" i="3"/>
  <c r="AH7" i="3"/>
  <c r="AI7" i="4"/>
  <c r="H7" i="3"/>
  <c r="AI7" i="3" l="1"/>
  <c r="D11" i="3" l="1"/>
  <c r="G11" i="5"/>
  <c r="AE11" i="4"/>
  <c r="G11" i="2" l="1"/>
  <c r="AE11" i="3"/>
  <c r="E11" i="3" l="1"/>
  <c r="H11" i="5"/>
  <c r="AF11" i="4"/>
  <c r="AF11" i="3" l="1"/>
  <c r="H11" i="2"/>
  <c r="AG11" i="4"/>
  <c r="I11" i="5"/>
  <c r="F11" i="3"/>
  <c r="H11" i="3"/>
  <c r="AI11" i="3" s="1"/>
  <c r="AI11" i="4"/>
  <c r="G11" i="3"/>
  <c r="AH11" i="3" s="1"/>
  <c r="AH11" i="4"/>
  <c r="I11" i="2" l="1"/>
  <c r="AG11" i="3"/>
  <c r="D10" i="3" l="1"/>
  <c r="G10" i="5"/>
  <c r="AE10" i="4"/>
  <c r="G10" i="2" l="1"/>
  <c r="AE10" i="3"/>
  <c r="E10" i="3" l="1"/>
  <c r="AF10" i="4"/>
  <c r="H10" i="5"/>
  <c r="H10" i="2" l="1"/>
  <c r="AF10" i="3"/>
  <c r="F10" i="3" l="1"/>
  <c r="I10" i="5"/>
  <c r="AG10" i="4"/>
  <c r="I10" i="2" l="1"/>
  <c r="AG10" i="3"/>
  <c r="AH10" i="4" l="1"/>
  <c r="G10" i="3"/>
  <c r="AH10" i="3" s="1"/>
  <c r="AI10" i="4" l="1"/>
  <c r="H10" i="3"/>
  <c r="AI10" i="3" s="1"/>
  <c r="D9" i="3" l="1"/>
  <c r="AE9" i="4"/>
  <c r="G9" i="5"/>
  <c r="D6" i="4"/>
  <c r="AE6" i="4" l="1"/>
  <c r="G6" i="5"/>
  <c r="D25" i="4"/>
  <c r="AE9" i="3"/>
  <c r="G9" i="2"/>
  <c r="D6" i="3"/>
  <c r="E9" i="3"/>
  <c r="H9" i="5"/>
  <c r="AF9" i="4"/>
  <c r="E6" i="4"/>
  <c r="H9" i="2" l="1"/>
  <c r="AF9" i="3"/>
  <c r="E6" i="3"/>
  <c r="G6" i="2"/>
  <c r="AE6" i="3"/>
  <c r="D25" i="3"/>
  <c r="I9" i="5"/>
  <c r="AG9" i="4"/>
  <c r="F9" i="3"/>
  <c r="F6" i="4"/>
  <c r="G25" i="5"/>
  <c r="AE25" i="4"/>
  <c r="D26" i="4"/>
  <c r="AF6" i="4"/>
  <c r="H6" i="5"/>
  <c r="E25" i="4"/>
  <c r="H25" i="5" l="1"/>
  <c r="E26" i="4"/>
  <c r="AF25" i="4"/>
  <c r="AE26" i="4"/>
  <c r="G26" i="5"/>
  <c r="AF6" i="3"/>
  <c r="E25" i="3"/>
  <c r="H6" i="2"/>
  <c r="AH9" i="4"/>
  <c r="G9" i="3"/>
  <c r="G6" i="4"/>
  <c r="I6" i="5"/>
  <c r="F25" i="4"/>
  <c r="AG6" i="4"/>
  <c r="D26" i="3"/>
  <c r="AE25" i="3"/>
  <c r="G25" i="2"/>
  <c r="I9" i="2"/>
  <c r="AG9" i="3"/>
  <c r="F6" i="3"/>
  <c r="I6" i="2" l="1"/>
  <c r="AG6" i="3"/>
  <c r="F25" i="3"/>
  <c r="I25" i="5"/>
  <c r="AG25" i="4"/>
  <c r="F26" i="4"/>
  <c r="H9" i="3"/>
  <c r="AI9" i="4"/>
  <c r="H6" i="4"/>
  <c r="G25" i="4"/>
  <c r="AH6" i="4"/>
  <c r="AH9" i="3"/>
  <c r="G6" i="3"/>
  <c r="H26" i="5"/>
  <c r="AF26" i="4"/>
  <c r="G26" i="2"/>
  <c r="AE26" i="3"/>
  <c r="AF25" i="3"/>
  <c r="H25" i="2"/>
  <c r="E26" i="3"/>
  <c r="AH6" i="3" l="1"/>
  <c r="G25" i="3"/>
  <c r="AI9" i="3"/>
  <c r="H6" i="3"/>
  <c r="I26" i="5"/>
  <c r="AG26" i="4"/>
  <c r="G26" i="4"/>
  <c r="AH26" i="4" s="1"/>
  <c r="AH25" i="4"/>
  <c r="F26" i="3"/>
  <c r="AG25" i="3"/>
  <c r="I25" i="2"/>
  <c r="H26" i="2"/>
  <c r="AF26" i="3"/>
  <c r="AI6" i="4"/>
  <c r="H25" i="4"/>
  <c r="H25" i="3" l="1"/>
  <c r="AI6" i="3"/>
  <c r="AH25" i="3"/>
  <c r="G26" i="3"/>
  <c r="AH26" i="3" s="1"/>
  <c r="AI25" i="4"/>
  <c r="H26" i="4"/>
  <c r="AI26" i="4" s="1"/>
  <c r="AG26" i="3"/>
  <c r="I26" i="2"/>
  <c r="AI25" i="3" l="1"/>
  <c r="H26" i="3"/>
  <c r="AI26" i="3" s="1"/>
</calcChain>
</file>

<file path=xl/sharedStrings.xml><?xml version="1.0" encoding="utf-8"?>
<sst xmlns="http://schemas.openxmlformats.org/spreadsheetml/2006/main" count="296" uniqueCount="32">
  <si>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</si>
  <si>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</si>
  <si>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</si>
  <si>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</si>
  <si>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</si>
  <si>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</si>
  <si>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</si>
  <si>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</si>
  <si>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</si>
  <si>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</si>
  <si>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</si>
  <si>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</si>
  <si>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</si>
  <si>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</si>
  <si>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</si>
  <si>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</si>
  <si>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</si>
  <si>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</si>
  <si>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</si>
  <si>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</si>
  <si>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</si>
  <si>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</si>
  <si>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</si>
  <si>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RVS na roky 2025 až 2027 v metodike ESA 2010 (v tis. EUR)</t>
  </si>
  <si>
    <t>Prognóza vybraných výdavkov verejnej správy - rozdiel prognóza vs. RVS na roky 2025 až 2027 (v tis. EUR)</t>
  </si>
  <si>
    <t>Prognóza vybraných výdavkov verejnej správy RVS na roky 2025 až 2027 v hotovostnej metodike (v tis. EUR)</t>
  </si>
  <si>
    <t>Prognóza vybraných výdavkov verejnej správy v metodike ESA2010 (v tis. EUR) - jún 2025</t>
  </si>
  <si>
    <t>Prognóza vybraných výdavkov verejnej správy v hotovostnej metodike (v tis. EUR) - jún 2025</t>
  </si>
  <si>
    <t>Prognóza vybraných výdavkov verejnej správy v metodike ESA2010 (v tis. EUR) - september 2025</t>
  </si>
  <si>
    <t>Prognóza vybraných výdavkov verejnej správy v metodike ESA2010 (v tis. EUR) - vplyv legislatívy september 2025</t>
  </si>
  <si>
    <t>Prognóza vybraných výdavkov verejnej správy v hotovostnej metodike (v tis. EUR) - september 2025</t>
  </si>
  <si>
    <t>Prognóza vybraných výdavkov verejnej správy v hotovostnej metodike (v tis. EUR) - vplyv legislatívy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</si>
</sst>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  <numFmt numFmtId="169" formatCode="_-* #,##0.000000000000_-;\-* #,##0.000000000000_-;_-* &quot;-&quot;??_-;_-@_-"/>
    <numFmt numFmtId="170" formatCode="_-* #,##0.0000000000_-;\-* #,##0.0000000000_-;_-* &quot;-&quot;??_-;_-@_-"/>
    <numFmt numFmtId="171" formatCode="_-* #,##0_-;\-* #,##0_-;_-* &quot;-&quot;??_-;_-@_-"/>
    <numFmt numFmtId="172" formatCode="_-* #,##0.0_-;\-* #,##0.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38">
    <xf numFmtId="0" fontId="0" fillId="0" borderId="0" xfId="0"/>
    <xf numFmtId="0" fontId="9" fillId="2" borderId="14" xfId="1" applyFont="1" applyFill="1" applyBorder="1" applyAlignment="1">
      <alignment horizontal="left" vertical="center"/>
    </xf>
    <xf numFmtId="3" fontId="10" fillId="2" borderId="15" xfId="1" applyNumberFormat="1" applyFont="1" applyFill="1" applyBorder="1" applyAlignment="1">
      <alignment vertical="center"/>
    </xf>
    <xf numFmtId="3" fontId="10" fillId="2" borderId="16" xfId="1" applyNumberFormat="1" applyFont="1" applyFill="1" applyBorder="1" applyAlignment="1">
      <alignment vertical="center"/>
    </xf>
    <xf numFmtId="0" fontId="5" fillId="3" borderId="0" xfId="2" applyFont="1" applyFill="1"/>
    <xf numFmtId="3" fontId="5" fillId="3" borderId="0" xfId="2" applyNumberFormat="1" applyFont="1" applyFill="1"/>
    <xf numFmtId="164" fontId="5" fillId="3" borderId="0" xfId="2" applyNumberFormat="1" applyFont="1" applyFill="1"/>
    <xf numFmtId="164" fontId="14" fillId="3" borderId="0" xfId="2" applyNumberFormat="1" applyFont="1" applyFill="1"/>
    <xf numFmtId="0" fontId="6" fillId="3" borderId="0" xfId="1" applyFont="1" applyFill="1" applyAlignment="1">
      <alignment horizontal="left" vertical="center"/>
    </xf>
    <xf numFmtId="3" fontId="7" fillId="3" borderId="0" xfId="1" applyNumberFormat="1" applyFont="1" applyFill="1"/>
    <xf numFmtId="0" fontId="9" fillId="3" borderId="1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horizontal="left" vertical="center" indent="1"/>
    </xf>
    <xf numFmtId="0" fontId="6" fillId="3" borderId="6" xfId="1" applyFont="1" applyFill="1" applyBorder="1" applyAlignment="1">
      <alignment horizontal="left" vertical="center" indent="2"/>
    </xf>
    <xf numFmtId="3" fontId="13" fillId="3" borderId="17" xfId="1" applyNumberFormat="1" applyFont="1" applyFill="1" applyBorder="1" applyAlignment="1">
      <alignment vertical="center"/>
    </xf>
    <xf numFmtId="3" fontId="13" fillId="3" borderId="18" xfId="1" applyNumberFormat="1" applyFont="1" applyFill="1" applyBorder="1" applyAlignment="1">
      <alignment vertical="center"/>
    </xf>
    <xf numFmtId="0" fontId="11" fillId="3" borderId="8" xfId="1" applyFont="1" applyFill="1" applyBorder="1" applyAlignment="1">
      <alignment horizontal="left" vertical="center"/>
    </xf>
    <xf numFmtId="0" fontId="9" fillId="3" borderId="4" xfId="3" applyFont="1" applyFill="1" applyBorder="1" applyAlignment="1">
      <alignment horizontal="center" vertical="center"/>
    </xf>
    <xf numFmtId="3" fontId="13" fillId="3" borderId="6" xfId="1" applyNumberFormat="1" applyFont="1" applyFill="1" applyBorder="1" applyAlignment="1">
      <alignment vertical="center"/>
    </xf>
    <xf numFmtId="0" fontId="4" fillId="3" borderId="0" xfId="1" applyFont="1" applyFill="1" applyAlignment="1">
      <alignment vertical="center"/>
    </xf>
    <xf numFmtId="0" fontId="15" fillId="3" borderId="0" xfId="2" applyFont="1" applyFill="1" applyAlignment="1">
      <alignment horizontal="left" vertical="top"/>
    </xf>
    <xf numFmtId="3" fontId="14" fillId="3" borderId="0" xfId="2" applyNumberFormat="1" applyFont="1" applyFill="1"/>
    <xf numFmtId="0" fontId="10" fillId="3" borderId="19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3" fontId="10" fillId="2" borderId="25" xfId="1" applyNumberFormat="1" applyFont="1" applyFill="1" applyBorder="1" applyAlignment="1">
      <alignment vertical="center"/>
    </xf>
    <xf numFmtId="0" fontId="16" fillId="3" borderId="8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 indent="1"/>
    </xf>
    <xf numFmtId="3" fontId="13" fillId="3" borderId="27" xfId="1" applyNumberFormat="1" applyFont="1" applyFill="1" applyBorder="1" applyAlignment="1">
      <alignment vertical="center"/>
    </xf>
    <xf numFmtId="0" fontId="4" fillId="3" borderId="0" xfId="1" applyFont="1" applyFill="1" applyAlignment="1">
      <alignment horizontal="left" vertical="center"/>
    </xf>
    <xf numFmtId="0" fontId="10" fillId="3" borderId="16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43" fontId="14" fillId="3" borderId="0" xfId="23" applyFont="1" applyFill="1"/>
    <xf numFmtId="43" fontId="5" fillId="3" borderId="0" xfId="23" applyFont="1" applyFill="1"/>
    <xf numFmtId="166" fontId="5" fillId="3" borderId="0" xfId="2" applyNumberFormat="1" applyFont="1" applyFill="1"/>
    <xf numFmtId="167" fontId="5" fillId="3" borderId="0" xfId="2" applyNumberFormat="1" applyFont="1" applyFill="1"/>
    <xf numFmtId="0" fontId="10" fillId="3" borderId="30" xfId="3" applyFont="1" applyFill="1" applyBorder="1" applyAlignment="1">
      <alignment horizontal="center" vertical="center"/>
    </xf>
    <xf numFmtId="3" fontId="10" fillId="2" borderId="30" xfId="1" applyNumberFormat="1" applyFont="1" applyFill="1" applyBorder="1" applyAlignment="1">
      <alignment vertical="center"/>
    </xf>
    <xf numFmtId="3" fontId="13" fillId="3" borderId="35" xfId="1" applyNumberFormat="1" applyFont="1" applyFill="1" applyBorder="1" applyAlignment="1">
      <alignment vertical="center"/>
    </xf>
    <xf numFmtId="0" fontId="9" fillId="3" borderId="35" xfId="3" applyFont="1" applyFill="1" applyBorder="1" applyAlignment="1">
      <alignment horizontal="center" vertical="center"/>
    </xf>
    <xf numFmtId="3" fontId="10" fillId="2" borderId="38" xfId="1" applyNumberFormat="1" applyFont="1" applyFill="1" applyBorder="1" applyAlignment="1">
      <alignment vertical="center"/>
    </xf>
    <xf numFmtId="3" fontId="13" fillId="3" borderId="30" xfId="1" applyNumberFormat="1" applyFont="1" applyFill="1" applyBorder="1" applyAlignment="1">
      <alignment vertical="center"/>
    </xf>
    <xf numFmtId="0" fontId="10" fillId="3" borderId="0" xfId="3" applyFont="1" applyFill="1" applyAlignment="1">
      <alignment horizontal="center" vertical="center"/>
    </xf>
    <xf numFmtId="3" fontId="10" fillId="3" borderId="0" xfId="1" applyNumberFormat="1" applyFont="1" applyFill="1" applyAlignment="1">
      <alignment vertical="center"/>
    </xf>
    <xf numFmtId="3" fontId="13" fillId="3" borderId="0" xfId="4" applyNumberFormat="1" applyFont="1" applyFill="1" applyAlignment="1">
      <alignment vertical="center"/>
    </xf>
    <xf numFmtId="3" fontId="13" fillId="3" borderId="0" xfId="1" applyNumberFormat="1" applyFont="1" applyFill="1" applyAlignment="1">
      <alignment vertical="center"/>
    </xf>
    <xf numFmtId="3" fontId="12" fillId="3" borderId="0" xfId="1" applyNumberFormat="1" applyFont="1" applyFill="1" applyAlignment="1">
      <alignment horizontal="center" vertical="center"/>
    </xf>
    <xf numFmtId="0" fontId="9" fillId="3" borderId="39" xfId="1" applyFont="1" applyFill="1" applyBorder="1" applyAlignment="1">
      <alignment vertical="center"/>
    </xf>
    <xf numFmtId="0" fontId="11" fillId="3" borderId="33" xfId="1" applyFont="1" applyFill="1" applyBorder="1" applyAlignment="1">
      <alignment horizontal="left" vertical="center"/>
    </xf>
    <xf numFmtId="0" fontId="6" fillId="3" borderId="33" xfId="1" applyFont="1" applyFill="1" applyBorder="1" applyAlignment="1">
      <alignment horizontal="left" vertical="center" indent="1"/>
    </xf>
    <xf numFmtId="0" fontId="16" fillId="3" borderId="33" xfId="1" applyFont="1" applyFill="1" applyBorder="1" applyAlignment="1">
      <alignment horizontal="left" vertical="center"/>
    </xf>
    <xf numFmtId="0" fontId="16" fillId="3" borderId="33" xfId="1" applyFont="1" applyFill="1" applyBorder="1" applyAlignment="1">
      <alignment horizontal="left" vertical="center" indent="1"/>
    </xf>
    <xf numFmtId="0" fontId="9" fillId="2" borderId="30" xfId="1" applyFont="1" applyFill="1" applyBorder="1" applyAlignment="1">
      <alignment horizontal="left" vertical="center"/>
    </xf>
    <xf numFmtId="0" fontId="6" fillId="3" borderId="35" xfId="1" applyFont="1" applyFill="1" applyBorder="1" applyAlignment="1">
      <alignment horizontal="left" vertical="center" indent="2"/>
    </xf>
    <xf numFmtId="0" fontId="10" fillId="3" borderId="1" xfId="3" applyFont="1" applyFill="1" applyBorder="1" applyAlignment="1">
      <alignment horizontal="center" vertical="center"/>
    </xf>
    <xf numFmtId="164" fontId="20" fillId="3" borderId="0" xfId="2" applyNumberFormat="1" applyFont="1" applyFill="1"/>
    <xf numFmtId="0" fontId="6" fillId="3" borderId="0" xfId="1" applyFont="1" applyFill="1" applyAlignment="1">
      <alignment horizontal="left" vertical="center" indent="2"/>
    </xf>
    <xf numFmtId="3" fontId="20" fillId="3" borderId="0" xfId="2" applyNumberFormat="1" applyFont="1" applyFill="1"/>
    <xf numFmtId="3" fontId="21" fillId="3" borderId="0" xfId="2" applyNumberFormat="1" applyFont="1" applyFill="1"/>
    <xf numFmtId="0" fontId="16" fillId="3" borderId="0" xfId="1" applyFont="1" applyFill="1" applyAlignment="1">
      <alignment horizontal="left" vertical="center" indent="1"/>
    </xf>
    <xf numFmtId="0" fontId="22" fillId="3" borderId="0" xfId="2" applyFont="1" applyFill="1"/>
    <xf numFmtId="164" fontId="23" fillId="3" borderId="0" xfId="2" applyNumberFormat="1" applyFont="1" applyFill="1"/>
    <xf numFmtId="0" fontId="23" fillId="3" borderId="0" xfId="2" applyFont="1" applyFill="1"/>
    <xf numFmtId="1" fontId="5" fillId="3" borderId="0" xfId="2" applyNumberFormat="1" applyFont="1" applyFill="1"/>
    <xf numFmtId="0" fontId="14" fillId="3" borderId="0" xfId="2" applyFont="1" applyFill="1"/>
    <xf numFmtId="168" fontId="14" fillId="3" borderId="0" xfId="23" applyNumberFormat="1" applyFont="1" applyFill="1"/>
    <xf numFmtId="0" fontId="10" fillId="3" borderId="38" xfId="3" applyFont="1" applyFill="1" applyBorder="1" applyAlignment="1">
      <alignment horizontal="center" vertical="center"/>
    </xf>
    <xf numFmtId="3" fontId="13" fillId="3" borderId="42" xfId="1" applyNumberFormat="1" applyFont="1" applyFill="1" applyBorder="1" applyAlignment="1">
      <alignment vertical="center"/>
    </xf>
    <xf numFmtId="169" fontId="14" fillId="3" borderId="0" xfId="23" applyNumberFormat="1" applyFont="1" applyFill="1"/>
    <xf numFmtId="169" fontId="5" fillId="3" borderId="0" xfId="23" applyNumberFormat="1" applyFont="1" applyFill="1"/>
    <xf numFmtId="170" fontId="14" fillId="3" borderId="0" xfId="23" applyNumberFormat="1" applyFont="1" applyFill="1"/>
    <xf numFmtId="43" fontId="14" fillId="3" borderId="0" xfId="2" applyNumberFormat="1" applyFont="1" applyFill="1"/>
    <xf numFmtId="171" fontId="5" fillId="3" borderId="0" xfId="23" applyNumberFormat="1" applyFont="1" applyFill="1"/>
    <xf numFmtId="171" fontId="5" fillId="3" borderId="0" xfId="2" applyNumberFormat="1" applyFont="1" applyFill="1"/>
    <xf numFmtId="172" fontId="14" fillId="3" borderId="0" xfId="23" applyNumberFormat="1" applyFont="1" applyFill="1"/>
    <xf numFmtId="4" fontId="14" fillId="3" borderId="0" xfId="2" applyNumberFormat="1" applyFont="1" applyFill="1"/>
    <xf numFmtId="3" fontId="13" fillId="0" borderId="37" xfId="4" applyNumberFormat="1" applyFont="1" applyFill="1" applyBorder="1" applyAlignment="1">
      <alignment vertical="center"/>
    </xf>
    <xf numFmtId="3" fontId="13" fillId="0" borderId="13" xfId="4" applyNumberFormat="1" applyFont="1" applyFill="1" applyBorder="1" applyAlignment="1">
      <alignment vertical="center"/>
    </xf>
    <xf numFmtId="3" fontId="13" fillId="0" borderId="10" xfId="4" applyNumberFormat="1" applyFont="1" applyFill="1" applyBorder="1" applyAlignment="1">
      <alignment vertical="center"/>
    </xf>
    <xf numFmtId="3" fontId="13" fillId="0" borderId="9" xfId="4" applyNumberFormat="1" applyFont="1" applyFill="1" applyBorder="1" applyAlignment="1">
      <alignment vertical="center"/>
    </xf>
    <xf numFmtId="3" fontId="13" fillId="0" borderId="45" xfId="4" applyNumberFormat="1" applyFont="1" applyFill="1" applyBorder="1" applyAlignment="1">
      <alignment vertical="center"/>
    </xf>
    <xf numFmtId="3" fontId="10" fillId="2" borderId="15" xfId="1" applyNumberFormat="1" applyFont="1" applyFill="1" applyBorder="1" applyAlignment="1">
      <alignment horizontal="right" vertical="center"/>
    </xf>
    <xf numFmtId="3" fontId="10" fillId="2" borderId="25" xfId="1" applyNumberFormat="1" applyFont="1" applyFill="1" applyBorder="1" applyAlignment="1">
      <alignment horizontal="right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3" fillId="3" borderId="6" xfId="1" applyNumberFormat="1" applyFont="1" applyFill="1" applyBorder="1" applyAlignment="1">
      <alignment horizontal="right" vertical="center"/>
    </xf>
    <xf numFmtId="3" fontId="13" fillId="3" borderId="18" xfId="1" applyNumberFormat="1" applyFont="1" applyFill="1" applyBorder="1" applyAlignment="1">
      <alignment horizontal="right" vertical="center"/>
    </xf>
    <xf numFmtId="3" fontId="13" fillId="3" borderId="17" xfId="1" applyNumberFormat="1" applyFont="1" applyFill="1" applyBorder="1" applyAlignment="1">
      <alignment horizontal="right" vertical="center"/>
    </xf>
    <xf numFmtId="3" fontId="10" fillId="0" borderId="20" xfId="1" applyNumberFormat="1" applyFont="1" applyFill="1" applyBorder="1" applyAlignment="1">
      <alignment vertical="center"/>
    </xf>
    <xf numFmtId="3" fontId="10" fillId="0" borderId="21" xfId="1" applyNumberFormat="1" applyFont="1" applyFill="1" applyBorder="1" applyAlignment="1">
      <alignment vertical="center"/>
    </xf>
    <xf numFmtId="3" fontId="10" fillId="0" borderId="22" xfId="1" applyNumberFormat="1" applyFont="1" applyFill="1" applyBorder="1" applyAlignment="1">
      <alignment vertical="center"/>
    </xf>
    <xf numFmtId="3" fontId="12" fillId="0" borderId="9" xfId="1" applyNumberFormat="1" applyFont="1" applyFill="1" applyBorder="1" applyAlignment="1">
      <alignment horizontal="right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0" xfId="1" applyNumberFormat="1" applyFont="1" applyFill="1" applyBorder="1" applyAlignment="1">
      <alignment horizontal="right" vertical="center"/>
    </xf>
    <xf numFmtId="3" fontId="13" fillId="0" borderId="9" xfId="4" applyNumberFormat="1" applyFont="1" applyFill="1" applyBorder="1" applyAlignment="1">
      <alignment horizontal="right" vertical="center"/>
    </xf>
    <xf numFmtId="3" fontId="13" fillId="0" borderId="11" xfId="4" applyNumberFormat="1" applyFont="1" applyFill="1" applyBorder="1" applyAlignment="1">
      <alignment horizontal="right" vertical="center"/>
    </xf>
    <xf numFmtId="3" fontId="13" fillId="0" borderId="10" xfId="4" applyNumberFormat="1" applyFont="1" applyFill="1" applyBorder="1" applyAlignment="1">
      <alignment horizontal="right" vertical="center"/>
    </xf>
    <xf numFmtId="3" fontId="13" fillId="0" borderId="8" xfId="4" applyNumberFormat="1" applyFont="1" applyFill="1" applyBorder="1" applyAlignment="1">
      <alignment horizontal="right" vertical="center"/>
    </xf>
    <xf numFmtId="3" fontId="13" fillId="0" borderId="13" xfId="4" applyNumberFormat="1" applyFont="1" applyFill="1" applyBorder="1" applyAlignment="1">
      <alignment horizontal="right" vertical="center"/>
    </xf>
    <xf numFmtId="3" fontId="12" fillId="0" borderId="24" xfId="1" applyNumberFormat="1" applyFont="1" applyFill="1" applyBorder="1" applyAlignment="1">
      <alignment horizontal="right" vertical="center"/>
    </xf>
    <xf numFmtId="3" fontId="12" fillId="0" borderId="19" xfId="1" applyNumberFormat="1" applyFont="1" applyFill="1" applyBorder="1" applyAlignment="1">
      <alignment horizontal="right" vertical="center"/>
    </xf>
    <xf numFmtId="3" fontId="12" fillId="0" borderId="12" xfId="1" applyNumberFormat="1" applyFont="1" applyFill="1" applyBorder="1" applyAlignment="1">
      <alignment horizontal="right" vertical="center"/>
    </xf>
    <xf numFmtId="3" fontId="10" fillId="0" borderId="20" xfId="1" applyNumberFormat="1" applyFont="1" applyFill="1" applyBorder="1" applyAlignment="1">
      <alignment horizontal="right" vertical="center"/>
    </xf>
    <xf numFmtId="3" fontId="10" fillId="0" borderId="21" xfId="1" applyNumberFormat="1" applyFont="1" applyFill="1" applyBorder="1" applyAlignment="1">
      <alignment horizontal="right" vertical="center"/>
    </xf>
    <xf numFmtId="3" fontId="10" fillId="0" borderId="22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3" xfId="1" applyNumberFormat="1" applyFont="1" applyFill="1" applyBorder="1" applyAlignment="1">
      <alignment horizontal="right" vertical="center"/>
    </xf>
    <xf numFmtId="3" fontId="10" fillId="0" borderId="32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0" fillId="0" borderId="52" xfId="1" applyNumberFormat="1" applyFont="1" applyFill="1" applyBorder="1" applyAlignment="1">
      <alignment vertical="center"/>
    </xf>
    <xf numFmtId="3" fontId="10" fillId="0" borderId="50" xfId="1" applyNumberFormat="1" applyFont="1" applyFill="1" applyBorder="1" applyAlignment="1">
      <alignment vertical="center"/>
    </xf>
    <xf numFmtId="3" fontId="10" fillId="0" borderId="51" xfId="1" applyNumberFormat="1" applyFont="1" applyFill="1" applyBorder="1" applyAlignment="1">
      <alignment vertical="center"/>
    </xf>
    <xf numFmtId="3" fontId="12" fillId="0" borderId="33" xfId="1" applyNumberFormat="1" applyFont="1" applyFill="1" applyBorder="1" applyAlignment="1">
      <alignment horizontal="right" vertical="center"/>
    </xf>
    <xf numFmtId="3" fontId="12" fillId="0" borderId="37" xfId="1" applyNumberFormat="1" applyFont="1" applyFill="1" applyBorder="1" applyAlignment="1">
      <alignment horizontal="right" vertical="center"/>
    </xf>
    <xf numFmtId="3" fontId="13" fillId="0" borderId="33" xfId="4" applyNumberFormat="1" applyFont="1" applyFill="1" applyBorder="1" applyAlignment="1">
      <alignment vertical="center"/>
    </xf>
    <xf numFmtId="3" fontId="10" fillId="0" borderId="39" xfId="1" applyNumberFormat="1" applyFont="1" applyFill="1" applyBorder="1" applyAlignment="1">
      <alignment vertical="center"/>
    </xf>
    <xf numFmtId="3" fontId="10" fillId="0" borderId="40" xfId="1" applyNumberFormat="1" applyFont="1" applyFill="1" applyBorder="1" applyAlignment="1">
      <alignment vertical="center"/>
    </xf>
    <xf numFmtId="3" fontId="10" fillId="0" borderId="28" xfId="1" applyNumberFormat="1" applyFont="1" applyFill="1" applyBorder="1" applyAlignment="1">
      <alignment vertical="center"/>
    </xf>
    <xf numFmtId="3" fontId="10" fillId="0" borderId="29" xfId="1" applyNumberFormat="1" applyFont="1" applyFill="1" applyBorder="1" applyAlignment="1">
      <alignment vertical="center"/>
    </xf>
    <xf numFmtId="3" fontId="12" fillId="0" borderId="34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horizontal="right" vertical="center"/>
    </xf>
    <xf numFmtId="3" fontId="12" fillId="0" borderId="41" xfId="1" applyNumberFormat="1" applyFont="1" applyFill="1" applyBorder="1" applyAlignment="1">
      <alignment horizontal="right" vertical="center"/>
    </xf>
    <xf numFmtId="3" fontId="13" fillId="0" borderId="33" xfId="4" applyNumberFormat="1" applyFont="1" applyFill="1" applyBorder="1" applyAlignment="1">
      <alignment horizontal="right" vertical="center"/>
    </xf>
    <xf numFmtId="3" fontId="13" fillId="0" borderId="37" xfId="4" applyNumberFormat="1" applyFont="1" applyFill="1" applyBorder="1" applyAlignment="1">
      <alignment horizontal="right" vertical="center"/>
    </xf>
    <xf numFmtId="3" fontId="12" fillId="0" borderId="46" xfId="1" applyNumberFormat="1" applyFont="1" applyFill="1" applyBorder="1" applyAlignment="1">
      <alignment horizontal="right" vertical="center"/>
    </xf>
    <xf numFmtId="3" fontId="12" fillId="0" borderId="47" xfId="1" applyNumberFormat="1" applyFont="1" applyFill="1" applyBorder="1" applyAlignment="1">
      <alignment horizontal="right" vertical="center"/>
    </xf>
    <xf numFmtId="3" fontId="12" fillId="0" borderId="48" xfId="1" applyNumberFormat="1" applyFont="1" applyFill="1" applyBorder="1" applyAlignment="1">
      <alignment horizontal="right" vertical="center"/>
    </xf>
    <xf numFmtId="3" fontId="10" fillId="0" borderId="44" xfId="1" applyNumberFormat="1" applyFont="1" applyFill="1" applyBorder="1" applyAlignment="1">
      <alignment vertical="center"/>
    </xf>
    <xf numFmtId="3" fontId="10" fillId="0" borderId="49" xfId="1" applyNumberFormat="1" applyFont="1" applyFill="1" applyBorder="1" applyAlignment="1">
      <alignment vertical="center"/>
    </xf>
    <xf numFmtId="0" fontId="10" fillId="3" borderId="14" xfId="3" applyFont="1" applyFill="1" applyBorder="1" applyAlignment="1">
      <alignment horizontal="center" vertical="center"/>
    </xf>
    <xf numFmtId="0" fontId="10" fillId="3" borderId="36" xfId="3" applyFont="1" applyFill="1" applyBorder="1" applyAlignment="1">
      <alignment horizontal="center" vertical="center"/>
    </xf>
    <xf numFmtId="0" fontId="10" fillId="3" borderId="31" xfId="3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10" fillId="0" borderId="14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tabSelected="1" zoomScale="90" zoomScaleNormal="90" workbookViewId="0">
      <selection activeCell="D41" sqref="D41"/>
    </sheetView>
  </sheetViews>
  <sheetFormatPr defaultColWidth="9.08203125" defaultRowHeight="12.5" x14ac:dyDescent="0.25"/>
  <cols>
    <col min="1" max="1" width="52.33203125" style="4" customWidth="1"/>
    <col min="2" max="3" width="12.5" style="65" customWidth="1"/>
    <col min="4" max="7" width="12.5" style="4" customWidth="1"/>
    <col min="8" max="8" width="12.33203125" style="4" customWidth="1"/>
    <col min="9" max="9" width="9.08203125" style="4"/>
    <col min="10" max="10" width="52.33203125" style="4" customWidth="1"/>
    <col min="11" max="12" width="12.5" style="65" customWidth="1"/>
    <col min="13" max="17" width="12.5" style="4" customWidth="1"/>
    <col min="18" max="18" width="9.08203125" style="4"/>
    <col min="19" max="19" width="52.33203125" style="4" customWidth="1"/>
    <col min="20" max="21" width="12.5" style="65" customWidth="1"/>
    <col min="22" max="26" width="12.5" style="4" customWidth="1"/>
    <col min="27" max="27" width="9.08203125" style="4"/>
    <col min="28" max="28" width="52.33203125" style="4" customWidth="1"/>
    <col min="29" max="30" width="12.5" style="65" customWidth="1"/>
    <col min="31" max="35" width="12.5" style="4" customWidth="1"/>
    <col min="36" max="16384" width="9.08203125" style="4"/>
  </cols>
  <sheetData>
    <row r="1" spans="1:35" ht="15.75" customHeight="1" x14ac:dyDescent="0.25">
      <c r="A1" s="20" t="s">
        <v>28</v>
      </c>
      <c r="B1" s="20"/>
      <c r="C1" s="20"/>
      <c r="J1" s="20" t="s">
        <v>29</v>
      </c>
      <c r="K1" s="20"/>
      <c r="L1" s="20"/>
      <c r="M1" s="20"/>
      <c r="S1" s="20" t="s">
        <v>26</v>
      </c>
      <c r="T1" s="20"/>
      <c r="U1" s="20"/>
      <c r="AB1" s="30" t="s">
        <v>21</v>
      </c>
      <c r="AC1" s="20"/>
      <c r="AD1" s="20"/>
    </row>
    <row r="2" spans="1:35" ht="14.25" customHeight="1" thickBot="1" x14ac:dyDescent="0.3">
      <c r="A2" s="8"/>
      <c r="B2" s="9"/>
      <c r="C2" s="9"/>
      <c r="J2" s="8"/>
      <c r="K2" s="9"/>
      <c r="L2" s="9"/>
      <c r="S2" s="8"/>
      <c r="T2" s="9"/>
      <c r="U2" s="9"/>
      <c r="AB2" s="8"/>
      <c r="AC2" s="9"/>
      <c r="AD2" s="9"/>
    </row>
    <row r="3" spans="1:35" ht="13.5" customHeight="1" thickBot="1" x14ac:dyDescent="0.3">
      <c r="A3" s="10" t="s">
        <v>0</v>
      </c>
      <c r="B3" s="129" t="s">
        <v>1</v>
      </c>
      <c r="C3" s="130"/>
      <c r="D3" s="129" t="s">
        <v>2</v>
      </c>
      <c r="E3" s="131"/>
      <c r="F3" s="131"/>
      <c r="G3" s="131"/>
      <c r="H3" s="130"/>
      <c r="J3" s="10" t="s">
        <v>0</v>
      </c>
      <c r="K3" s="129" t="s">
        <v>1</v>
      </c>
      <c r="L3" s="130"/>
      <c r="M3" s="129" t="s">
        <v>2</v>
      </c>
      <c r="N3" s="131"/>
      <c r="O3" s="131"/>
      <c r="P3" s="131"/>
      <c r="Q3" s="130"/>
      <c r="S3" s="18" t="s">
        <v>0</v>
      </c>
      <c r="T3" s="129" t="s">
        <v>1</v>
      </c>
      <c r="U3" s="130"/>
      <c r="V3" s="129" t="s">
        <v>2</v>
      </c>
      <c r="W3" s="131"/>
      <c r="X3" s="131"/>
      <c r="Y3" s="131"/>
      <c r="Z3" s="130"/>
      <c r="AB3" s="18" t="s">
        <v>0</v>
      </c>
      <c r="AC3" s="129" t="s">
        <v>1</v>
      </c>
      <c r="AD3" s="130"/>
      <c r="AE3" s="129" t="s">
        <v>2</v>
      </c>
      <c r="AF3" s="131"/>
      <c r="AG3" s="131"/>
      <c r="AH3" s="131"/>
      <c r="AI3" s="130"/>
    </row>
    <row r="4" spans="1:35" ht="14.25" customHeight="1" thickBot="1" x14ac:dyDescent="0.3">
      <c r="A4" s="40"/>
      <c r="B4" s="37">
        <v>2023</v>
      </c>
      <c r="C4" s="37">
        <v>2024</v>
      </c>
      <c r="D4" s="67">
        <v>2025</v>
      </c>
      <c r="E4" s="32">
        <v>2026</v>
      </c>
      <c r="F4" s="32">
        <v>2027</v>
      </c>
      <c r="G4" s="32">
        <v>2028</v>
      </c>
      <c r="H4" s="31">
        <v>2029</v>
      </c>
      <c r="J4" s="40"/>
      <c r="K4" s="37">
        <v>2023</v>
      </c>
      <c r="L4" s="37">
        <v>2024</v>
      </c>
      <c r="M4" s="67">
        <v>2025</v>
      </c>
      <c r="N4" s="32">
        <v>2026</v>
      </c>
      <c r="O4" s="32">
        <v>2027</v>
      </c>
      <c r="P4" s="32">
        <v>2028</v>
      </c>
      <c r="Q4" s="31">
        <v>2029</v>
      </c>
      <c r="S4" s="11"/>
      <c r="T4" s="55">
        <v>2023</v>
      </c>
      <c r="U4" s="37">
        <v>2024</v>
      </c>
      <c r="V4" s="67">
        <v>2025</v>
      </c>
      <c r="W4" s="32">
        <v>2026</v>
      </c>
      <c r="X4" s="32">
        <v>2027</v>
      </c>
      <c r="Y4" s="32">
        <v>2028</v>
      </c>
      <c r="Z4" s="31">
        <v>2029</v>
      </c>
      <c r="AB4" s="11"/>
      <c r="AC4" s="37">
        <v>2023</v>
      </c>
      <c r="AD4" s="37">
        <v>2024</v>
      </c>
      <c r="AE4" s="67">
        <v>2025</v>
      </c>
      <c r="AF4" s="32">
        <v>2026</v>
      </c>
      <c r="AG4" s="32">
        <v>2027</v>
      </c>
      <c r="AH4" s="32">
        <v>2028</v>
      </c>
      <c r="AI4" s="31">
        <v>2029</v>
      </c>
    </row>
    <row r="5" spans="1:35" ht="13.5" customHeight="1" x14ac:dyDescent="0.25">
      <c r="A5" s="48"/>
      <c r="B5" s="115"/>
      <c r="C5" s="115"/>
      <c r="D5" s="128"/>
      <c r="E5" s="110"/>
      <c r="F5" s="110"/>
      <c r="G5" s="110"/>
      <c r="H5" s="111"/>
      <c r="I5" s="5"/>
      <c r="J5" s="12"/>
      <c r="K5" s="115"/>
      <c r="L5" s="115"/>
      <c r="M5" s="88"/>
      <c r="N5" s="89"/>
      <c r="O5" s="89"/>
      <c r="P5" s="89"/>
      <c r="Q5" s="90"/>
      <c r="R5" s="5"/>
      <c r="S5" s="12"/>
      <c r="T5" s="107"/>
      <c r="U5" s="115"/>
      <c r="V5" s="116"/>
      <c r="W5" s="117"/>
      <c r="X5" s="117"/>
      <c r="Y5" s="117"/>
      <c r="Z5" s="118"/>
      <c r="AB5" s="12"/>
      <c r="AC5" s="115"/>
      <c r="AD5" s="107"/>
      <c r="AE5" s="127"/>
      <c r="AF5" s="89"/>
      <c r="AG5" s="89"/>
      <c r="AH5" s="89"/>
      <c r="AI5" s="90"/>
    </row>
    <row r="6" spans="1:35" ht="13.5" customHeight="1" x14ac:dyDescent="0.25">
      <c r="A6" s="49" t="s">
        <v>3</v>
      </c>
      <c r="B6" s="112">
        <f t="shared" ref="B6:D6" si="0">SUM(B7:B11)</f>
        <v>1028156.41446</v>
      </c>
      <c r="C6" s="112">
        <f t="shared" si="0"/>
        <v>1075038.3197399997</v>
      </c>
      <c r="D6" s="113">
        <f t="shared" si="0"/>
        <v>1070816.8916565017</v>
      </c>
      <c r="E6" s="92">
        <f t="shared" ref="E6:F6" si="1">SUM(E7:E11)</f>
        <v>1094680.8203229581</v>
      </c>
      <c r="F6" s="92">
        <f t="shared" si="1"/>
        <v>1160484.4280825595</v>
      </c>
      <c r="G6" s="92">
        <f t="shared" ref="G6:H6" si="2">SUM(G7:G11)</f>
        <v>1202543.25708601</v>
      </c>
      <c r="H6" s="93">
        <f t="shared" si="2"/>
        <v>1240780.4946937086</v>
      </c>
      <c r="J6" s="17" t="s">
        <v>3</v>
      </c>
      <c r="K6" s="112">
        <f t="shared" ref="K6:Q6" si="3">SUM(K7:K11)</f>
        <v>0</v>
      </c>
      <c r="L6" s="112">
        <f t="shared" si="3"/>
        <v>0</v>
      </c>
      <c r="M6" s="91">
        <f t="shared" si="3"/>
        <v>0</v>
      </c>
      <c r="N6" s="92">
        <f t="shared" si="3"/>
        <v>-34924.690563115328</v>
      </c>
      <c r="O6" s="92">
        <f t="shared" si="3"/>
        <v>-13466.626810451831</v>
      </c>
      <c r="P6" s="92">
        <f t="shared" si="3"/>
        <v>-11698.562171747059</v>
      </c>
      <c r="Q6" s="93">
        <f t="shared" si="3"/>
        <v>-11964.136777267795</v>
      </c>
      <c r="S6" s="17" t="s">
        <v>3</v>
      </c>
      <c r="T6" s="112">
        <v>1028156.41446</v>
      </c>
      <c r="U6" s="112">
        <v>1075038.3197399997</v>
      </c>
      <c r="V6" s="113">
        <v>1075544.9400859107</v>
      </c>
      <c r="W6" s="92">
        <v>1121182.9826439261</v>
      </c>
      <c r="X6" s="92">
        <v>1164145.2300547736</v>
      </c>
      <c r="Y6" s="92">
        <v>1208374.38358982</v>
      </c>
      <c r="Z6" s="93">
        <v>1248657.3721294003</v>
      </c>
      <c r="AB6" s="17" t="s">
        <v>3</v>
      </c>
      <c r="AC6" s="112">
        <f t="shared" ref="AC6:AC26" si="4">B6-T6</f>
        <v>0</v>
      </c>
      <c r="AD6" s="112">
        <f t="shared" ref="AD6:AD25" si="5">C6-U6</f>
        <v>0</v>
      </c>
      <c r="AE6" s="113">
        <f t="shared" ref="AE6:AE26" si="6">D6-V6</f>
        <v>-4728.048429409042</v>
      </c>
      <c r="AF6" s="92">
        <f t="shared" ref="AF6:AF26" si="7">E6-W6</f>
        <v>-26502.162320967996</v>
      </c>
      <c r="AG6" s="92">
        <f t="shared" ref="AG6:AG26" si="8">F6-X6</f>
        <v>-3660.8019722141325</v>
      </c>
      <c r="AH6" s="92">
        <f t="shared" ref="AH6:AH26" si="9">G6-Y6</f>
        <v>-5831.1265038100537</v>
      </c>
      <c r="AI6" s="93">
        <f t="shared" ref="AI6:AI26" si="10">H6-Z6</f>
        <v>-7876.8774356916547</v>
      </c>
    </row>
    <row r="7" spans="1:35" ht="13.5" customHeight="1" x14ac:dyDescent="0.25">
      <c r="A7" s="50" t="s">
        <v>4</v>
      </c>
      <c r="B7" s="114">
        <v>592599.25555</v>
      </c>
      <c r="C7" s="114">
        <v>634397.09679999994</v>
      </c>
      <c r="D7" s="80">
        <f>sep2025_vydavky_cash!D7</f>
        <v>631403.75181777379</v>
      </c>
      <c r="E7" s="77">
        <f>sep2025_vydavky_cash!E7</f>
        <v>635487.82736722776</v>
      </c>
      <c r="F7" s="77">
        <f>sep2025_vydavky_cash!F7</f>
        <v>683516.86442261143</v>
      </c>
      <c r="G7" s="77">
        <f>sep2025_vydavky_cash!G7</f>
        <v>710132.32641074562</v>
      </c>
      <c r="H7" s="81">
        <f>sep2025_vydavky_cash!H7</f>
        <v>735871.22177560418</v>
      </c>
      <c r="J7" s="13" t="s">
        <v>4</v>
      </c>
      <c r="K7" s="114"/>
      <c r="L7" s="114"/>
      <c r="M7" s="80"/>
      <c r="N7" s="78">
        <v>-35521.748762706353</v>
      </c>
      <c r="O7" s="78">
        <v>-18394.331288532463</v>
      </c>
      <c r="P7" s="78">
        <v>-19269.484374553129</v>
      </c>
      <c r="Q7" s="79">
        <v>-19905.54357480316</v>
      </c>
      <c r="S7" s="13" t="s">
        <v>4</v>
      </c>
      <c r="T7" s="114">
        <v>592599.25555</v>
      </c>
      <c r="U7" s="114">
        <v>634397.09679999994</v>
      </c>
      <c r="V7" s="77">
        <v>635854.2315087436</v>
      </c>
      <c r="W7" s="78">
        <v>668464.48541396938</v>
      </c>
      <c r="X7" s="78">
        <v>698661.48982051515</v>
      </c>
      <c r="Y7" s="78">
        <v>728838.39068113815</v>
      </c>
      <c r="Z7" s="79">
        <v>756771.70656352502</v>
      </c>
      <c r="AB7" s="13" t="s">
        <v>4</v>
      </c>
      <c r="AC7" s="114">
        <f t="shared" si="4"/>
        <v>0</v>
      </c>
      <c r="AD7" s="114">
        <f t="shared" si="5"/>
        <v>0</v>
      </c>
      <c r="AE7" s="77">
        <f t="shared" si="6"/>
        <v>-4450.4796909698052</v>
      </c>
      <c r="AF7" s="78">
        <f t="shared" si="7"/>
        <v>-32976.658046741621</v>
      </c>
      <c r="AG7" s="78">
        <f t="shared" si="8"/>
        <v>-15144.625397903728</v>
      </c>
      <c r="AH7" s="78">
        <f t="shared" si="9"/>
        <v>-18706.064270392526</v>
      </c>
      <c r="AI7" s="79">
        <f t="shared" si="10"/>
        <v>-20900.484787920839</v>
      </c>
    </row>
    <row r="8" spans="1:35" ht="13.5" customHeight="1" x14ac:dyDescent="0.25">
      <c r="A8" s="50" t="s">
        <v>5</v>
      </c>
      <c r="B8" s="114">
        <v>38628.884790000004</v>
      </c>
      <c r="C8" s="114">
        <v>41131.834360000008</v>
      </c>
      <c r="D8" s="80">
        <f>sep2025_vydavky_cash!D8</f>
        <v>45655.493748061679</v>
      </c>
      <c r="E8" s="77">
        <f>sep2025_vydavky_cash!E8</f>
        <v>49044.881532736639</v>
      </c>
      <c r="F8" s="77">
        <f>sep2025_vydavky_cash!F8</f>
        <v>52880.240452287559</v>
      </c>
      <c r="G8" s="77">
        <f>sep2025_vydavky_cash!G8</f>
        <v>55657.727198820641</v>
      </c>
      <c r="H8" s="81">
        <f>sep2025_vydavky_cash!H8</f>
        <v>58480.676875415586</v>
      </c>
      <c r="J8" s="13" t="s">
        <v>5</v>
      </c>
      <c r="K8" s="114"/>
      <c r="L8" s="114"/>
      <c r="M8" s="80"/>
      <c r="N8" s="78">
        <v>138.79986702005914</v>
      </c>
      <c r="O8" s="78">
        <v>1048.8794691872945</v>
      </c>
      <c r="P8" s="78">
        <v>1100.0123433101751</v>
      </c>
      <c r="Q8" s="79">
        <v>1154.0295561060534</v>
      </c>
      <c r="S8" s="13" t="s">
        <v>5</v>
      </c>
      <c r="T8" s="114">
        <v>38628.884790000004</v>
      </c>
      <c r="U8" s="114">
        <v>41131.834360000008</v>
      </c>
      <c r="V8" s="77">
        <v>47533.124769836802</v>
      </c>
      <c r="W8" s="78">
        <v>50638.803464383891</v>
      </c>
      <c r="X8" s="78">
        <v>53644.197926815861</v>
      </c>
      <c r="Y8" s="78">
        <v>56687.972858121975</v>
      </c>
      <c r="Z8" s="79">
        <v>59735.20469249921</v>
      </c>
      <c r="AB8" s="13" t="s">
        <v>5</v>
      </c>
      <c r="AC8" s="114">
        <f t="shared" si="4"/>
        <v>0</v>
      </c>
      <c r="AD8" s="114">
        <f t="shared" si="5"/>
        <v>0</v>
      </c>
      <c r="AE8" s="77">
        <f t="shared" si="6"/>
        <v>-1877.6310217751234</v>
      </c>
      <c r="AF8" s="78">
        <f t="shared" si="7"/>
        <v>-1593.9219316472518</v>
      </c>
      <c r="AG8" s="78">
        <f t="shared" si="8"/>
        <v>-763.95747452830255</v>
      </c>
      <c r="AH8" s="78">
        <f t="shared" si="9"/>
        <v>-1030.2456593013339</v>
      </c>
      <c r="AI8" s="79">
        <f t="shared" si="10"/>
        <v>-1254.5278170836245</v>
      </c>
    </row>
    <row r="9" spans="1:35" ht="13.5" customHeight="1" x14ac:dyDescent="0.25">
      <c r="A9" s="50" t="s">
        <v>6</v>
      </c>
      <c r="B9" s="114">
        <v>350006.72425999999</v>
      </c>
      <c r="C9" s="114">
        <v>353300.2284599999</v>
      </c>
      <c r="D9" s="80">
        <f>sep2025_vydavky_cash!D9</f>
        <v>348269.60695818975</v>
      </c>
      <c r="E9" s="77">
        <f>sep2025_vydavky_cash!E9</f>
        <v>362647.23216864839</v>
      </c>
      <c r="F9" s="77">
        <f>sep2025_vydavky_cash!F9</f>
        <v>374666.31270526728</v>
      </c>
      <c r="G9" s="77">
        <f>sep2025_vydavky_cash!G9</f>
        <v>385482.0963860898</v>
      </c>
      <c r="H9" s="81">
        <f>sep2025_vydavky_cash!H9</f>
        <v>393968.1870332745</v>
      </c>
      <c r="J9" s="13" t="s">
        <v>6</v>
      </c>
      <c r="K9" s="114"/>
      <c r="L9" s="114"/>
      <c r="M9" s="80"/>
      <c r="N9" s="78">
        <v>342.15078512538059</v>
      </c>
      <c r="O9" s="78">
        <v>3074.760351699706</v>
      </c>
      <c r="P9" s="78">
        <v>5018.8080983462833</v>
      </c>
      <c r="Q9" s="79">
        <v>5264.6019625688505</v>
      </c>
      <c r="S9" s="13" t="s">
        <v>6</v>
      </c>
      <c r="T9" s="114">
        <v>350006.72425999999</v>
      </c>
      <c r="U9" s="114">
        <v>353300.2284599999</v>
      </c>
      <c r="V9" s="77">
        <v>347179.87799427035</v>
      </c>
      <c r="W9" s="78">
        <v>355913.91752524092</v>
      </c>
      <c r="X9" s="78">
        <v>364525.31583402742</v>
      </c>
      <c r="Y9" s="78">
        <v>374221.07982480375</v>
      </c>
      <c r="Z9" s="79">
        <v>382407.13523378264</v>
      </c>
      <c r="AB9" s="13" t="s">
        <v>6</v>
      </c>
      <c r="AC9" s="114">
        <f t="shared" si="4"/>
        <v>0</v>
      </c>
      <c r="AD9" s="114">
        <f t="shared" si="5"/>
        <v>0</v>
      </c>
      <c r="AE9" s="77">
        <f t="shared" si="6"/>
        <v>1089.7289639193914</v>
      </c>
      <c r="AF9" s="78">
        <f t="shared" si="7"/>
        <v>6733.3146434074733</v>
      </c>
      <c r="AG9" s="78">
        <f t="shared" si="8"/>
        <v>10140.996871239855</v>
      </c>
      <c r="AH9" s="78">
        <f t="shared" si="9"/>
        <v>11261.016561286058</v>
      </c>
      <c r="AI9" s="79">
        <f t="shared" si="10"/>
        <v>11561.051799491863</v>
      </c>
    </row>
    <row r="10" spans="1:35" ht="13.5" customHeight="1" x14ac:dyDescent="0.25">
      <c r="A10" s="50" t="s">
        <v>7</v>
      </c>
      <c r="B10" s="114">
        <v>72.258200000000002</v>
      </c>
      <c r="C10" s="114">
        <v>56.492199999999997</v>
      </c>
      <c r="D10" s="80">
        <f>sep2025_vydavky_cash!D10</f>
        <v>64.632076054591607</v>
      </c>
      <c r="E10" s="77">
        <f>sep2025_vydavky_cash!E10</f>
        <v>67.703493743229316</v>
      </c>
      <c r="F10" s="77">
        <f>sep2025_vydavky_cash!F10</f>
        <v>70.655228992597358</v>
      </c>
      <c r="G10" s="77">
        <f>sep2025_vydavky_cash!G10</f>
        <v>73.375698703693956</v>
      </c>
      <c r="H10" s="81">
        <f>sep2025_vydavky_cash!H10</f>
        <v>76.43428558697012</v>
      </c>
      <c r="I10" s="5"/>
      <c r="J10" s="13" t="s">
        <v>7</v>
      </c>
      <c r="K10" s="114"/>
      <c r="L10" s="114"/>
      <c r="M10" s="80"/>
      <c r="N10" s="78">
        <v>0</v>
      </c>
      <c r="O10" s="78">
        <v>0</v>
      </c>
      <c r="P10" s="78">
        <v>0</v>
      </c>
      <c r="Q10" s="79">
        <v>0</v>
      </c>
      <c r="R10" s="5"/>
      <c r="S10" s="13" t="s">
        <v>7</v>
      </c>
      <c r="T10" s="114">
        <v>72.258200000000002</v>
      </c>
      <c r="U10" s="114">
        <v>56.492199999999997</v>
      </c>
      <c r="V10" s="77">
        <v>59.074951651140672</v>
      </c>
      <c r="W10" s="78">
        <v>61.934951618863877</v>
      </c>
      <c r="X10" s="78">
        <v>64.832946139236412</v>
      </c>
      <c r="Y10" s="78">
        <v>67.388034659736064</v>
      </c>
      <c r="Z10" s="79">
        <v>70.352138234784775</v>
      </c>
      <c r="AB10" s="13" t="s">
        <v>7</v>
      </c>
      <c r="AC10" s="114">
        <f t="shared" si="4"/>
        <v>0</v>
      </c>
      <c r="AD10" s="114">
        <f t="shared" si="5"/>
        <v>0</v>
      </c>
      <c r="AE10" s="77">
        <f t="shared" si="6"/>
        <v>5.5571244034509348</v>
      </c>
      <c r="AF10" s="78">
        <f t="shared" si="7"/>
        <v>5.7685421243654389</v>
      </c>
      <c r="AG10" s="78">
        <f t="shared" si="8"/>
        <v>5.8222828533609459</v>
      </c>
      <c r="AH10" s="78">
        <f t="shared" si="9"/>
        <v>5.9876640439578921</v>
      </c>
      <c r="AI10" s="79">
        <f t="shared" si="10"/>
        <v>6.0821473521853449</v>
      </c>
    </row>
    <row r="11" spans="1:35" ht="13.5" customHeight="1" x14ac:dyDescent="0.25">
      <c r="A11" s="50" t="s">
        <v>11</v>
      </c>
      <c r="B11" s="114">
        <v>46849.291660000003</v>
      </c>
      <c r="C11" s="114">
        <v>46152.66792</v>
      </c>
      <c r="D11" s="80">
        <f>sep2025_vydavky_cash!D11</f>
        <v>45423.407056421776</v>
      </c>
      <c r="E11" s="77">
        <f>sep2025_vydavky_cash!E11</f>
        <v>47433.175760602207</v>
      </c>
      <c r="F11" s="77">
        <f>sep2025_vydavky_cash!F11</f>
        <v>49350.355273400353</v>
      </c>
      <c r="G11" s="77">
        <f>sep2025_vydavky_cash!G11</f>
        <v>51197.73139164989</v>
      </c>
      <c r="H11" s="81">
        <f>sep2025_vydavky_cash!H11</f>
        <v>52383.974723827348</v>
      </c>
      <c r="I11" s="5"/>
      <c r="J11" s="13" t="s">
        <v>11</v>
      </c>
      <c r="K11" s="114"/>
      <c r="L11" s="114"/>
      <c r="M11" s="80"/>
      <c r="N11" s="78">
        <v>116.10754744558578</v>
      </c>
      <c r="O11" s="78">
        <v>804.06465719363223</v>
      </c>
      <c r="P11" s="78">
        <v>1452.1017611496125</v>
      </c>
      <c r="Q11" s="79">
        <v>1522.7752788604632</v>
      </c>
      <c r="R11" s="5"/>
      <c r="S11" s="13" t="s">
        <v>11</v>
      </c>
      <c r="T11" s="114">
        <v>46849.291660000003</v>
      </c>
      <c r="U11" s="114">
        <v>46152.66792</v>
      </c>
      <c r="V11" s="77">
        <v>44918.630861408812</v>
      </c>
      <c r="W11" s="78">
        <v>46103.841288712945</v>
      </c>
      <c r="X11" s="78">
        <v>47249.393527276145</v>
      </c>
      <c r="Y11" s="78">
        <v>48559.5521910967</v>
      </c>
      <c r="Z11" s="79">
        <v>49672.973501358611</v>
      </c>
      <c r="AB11" s="13" t="s">
        <v>11</v>
      </c>
      <c r="AC11" s="114">
        <f t="shared" si="4"/>
        <v>0</v>
      </c>
      <c r="AD11" s="114">
        <f t="shared" si="5"/>
        <v>0</v>
      </c>
      <c r="AE11" s="77">
        <f t="shared" si="6"/>
        <v>504.77619501296431</v>
      </c>
      <c r="AF11" s="78">
        <f t="shared" si="7"/>
        <v>1329.3344718892622</v>
      </c>
      <c r="AG11" s="78">
        <f t="shared" si="8"/>
        <v>2100.9617461242087</v>
      </c>
      <c r="AH11" s="78">
        <f t="shared" si="9"/>
        <v>2638.1792005531897</v>
      </c>
      <c r="AI11" s="79">
        <f t="shared" si="10"/>
        <v>2711.001222468738</v>
      </c>
    </row>
    <row r="12" spans="1:35" ht="13.5" customHeight="1" x14ac:dyDescent="0.25">
      <c r="A12" s="49" t="s">
        <v>12</v>
      </c>
      <c r="B12" s="112">
        <f>B13+B19</f>
        <v>10322886.287995163</v>
      </c>
      <c r="C12" s="112">
        <f t="shared" ref="C12:D12" si="11">C13+C19</f>
        <v>12620655.122899998</v>
      </c>
      <c r="D12" s="113">
        <f t="shared" si="11"/>
        <v>12790497.89614743</v>
      </c>
      <c r="E12" s="92">
        <f t="shared" ref="E12:F12" si="12">E13+E19</f>
        <v>13196492.246524883</v>
      </c>
      <c r="F12" s="92">
        <f t="shared" si="12"/>
        <v>13909634.209794633</v>
      </c>
      <c r="G12" s="92">
        <f t="shared" ref="G12" si="13">G13+G19</f>
        <v>14421228.773244992</v>
      </c>
      <c r="H12" s="93">
        <f>H13+H19</f>
        <v>15051266.074049581</v>
      </c>
      <c r="J12" s="17" t="s">
        <v>12</v>
      </c>
      <c r="K12" s="112">
        <f t="shared" ref="K12:N12" si="14">K13+K19</f>
        <v>0</v>
      </c>
      <c r="L12" s="112">
        <f t="shared" si="14"/>
        <v>0</v>
      </c>
      <c r="M12" s="91">
        <f t="shared" si="14"/>
        <v>0</v>
      </c>
      <c r="N12" s="92">
        <f t="shared" si="14"/>
        <v>-33808.681144377217</v>
      </c>
      <c r="O12" s="92">
        <f t="shared" ref="O12:Q12" si="15">O13+O19</f>
        <v>-54582.044622958689</v>
      </c>
      <c r="P12" s="92">
        <f t="shared" si="15"/>
        <v>-74914.003544692678</v>
      </c>
      <c r="Q12" s="93">
        <f t="shared" si="15"/>
        <v>82073.371045640553</v>
      </c>
      <c r="S12" s="17" t="s">
        <v>12</v>
      </c>
      <c r="T12" s="112">
        <v>10322886.287995163</v>
      </c>
      <c r="U12" s="112">
        <v>12620655.122899998</v>
      </c>
      <c r="V12" s="113">
        <v>12814510.149576785</v>
      </c>
      <c r="W12" s="92">
        <v>13195881.28674929</v>
      </c>
      <c r="X12" s="92">
        <v>13763884.349009484</v>
      </c>
      <c r="Y12" s="92">
        <v>14348829.958992552</v>
      </c>
      <c r="Z12" s="93">
        <v>14794243.547125686</v>
      </c>
      <c r="AB12" s="17" t="s">
        <v>12</v>
      </c>
      <c r="AC12" s="112">
        <f t="shared" si="4"/>
        <v>0</v>
      </c>
      <c r="AD12" s="112">
        <f t="shared" si="5"/>
        <v>0</v>
      </c>
      <c r="AE12" s="113">
        <f t="shared" si="6"/>
        <v>-24012.2534293551</v>
      </c>
      <c r="AF12" s="92">
        <f t="shared" si="7"/>
        <v>610.95977559313178</v>
      </c>
      <c r="AG12" s="92">
        <f t="shared" si="8"/>
        <v>145749.86078514904</v>
      </c>
      <c r="AH12" s="92">
        <f t="shared" si="9"/>
        <v>72398.814252439886</v>
      </c>
      <c r="AI12" s="93">
        <f t="shared" si="10"/>
        <v>257022.52692389488</v>
      </c>
    </row>
    <row r="13" spans="1:35" ht="13.5" customHeight="1" x14ac:dyDescent="0.25">
      <c r="A13" s="51" t="s">
        <v>15</v>
      </c>
      <c r="B13" s="112">
        <f t="shared" ref="B13:D13" si="16">SUM(B14:B18)</f>
        <v>9172537.8099088483</v>
      </c>
      <c r="C13" s="112">
        <f t="shared" si="16"/>
        <v>11240992.248983119</v>
      </c>
      <c r="D13" s="91">
        <f t="shared" si="16"/>
        <v>11361190.41014084</v>
      </c>
      <c r="E13" s="92">
        <f t="shared" ref="E13:F13" si="17">SUM(E14:E18)</f>
        <v>11734867.847944818</v>
      </c>
      <c r="F13" s="92">
        <f t="shared" si="17"/>
        <v>12430544.607510097</v>
      </c>
      <c r="G13" s="92">
        <f t="shared" ref="G13:H13" si="18">SUM(G14:G18)</f>
        <v>12942523.227285527</v>
      </c>
      <c r="H13" s="93">
        <f t="shared" si="18"/>
        <v>13569098.225304704</v>
      </c>
      <c r="J13" s="27" t="s">
        <v>15</v>
      </c>
      <c r="K13" s="112">
        <f t="shared" ref="K13:Q13" si="19">SUM(K14:K18)</f>
        <v>0</v>
      </c>
      <c r="L13" s="112">
        <f t="shared" si="19"/>
        <v>0</v>
      </c>
      <c r="M13" s="91">
        <f t="shared" si="19"/>
        <v>0</v>
      </c>
      <c r="N13" s="92">
        <f t="shared" si="19"/>
        <v>-29856.149031261451</v>
      </c>
      <c r="O13" s="92">
        <f t="shared" si="19"/>
        <v>-48851.244098112657</v>
      </c>
      <c r="P13" s="92">
        <f t="shared" si="19"/>
        <v>-67643.273869584445</v>
      </c>
      <c r="Q13" s="93">
        <f t="shared" si="19"/>
        <v>69894.624885527301</v>
      </c>
      <c r="S13" s="27" t="s">
        <v>15</v>
      </c>
      <c r="T13" s="112">
        <v>9172537.8099088483</v>
      </c>
      <c r="U13" s="112">
        <v>11240992.248983119</v>
      </c>
      <c r="V13" s="113">
        <v>11380173.932672553</v>
      </c>
      <c r="W13" s="92">
        <v>11736783.22254521</v>
      </c>
      <c r="X13" s="92">
        <v>12301546.997236041</v>
      </c>
      <c r="Y13" s="92">
        <v>12881302.032840651</v>
      </c>
      <c r="Z13" s="93">
        <v>13344816.952541124</v>
      </c>
      <c r="AB13" s="27" t="s">
        <v>15</v>
      </c>
      <c r="AC13" s="112">
        <f t="shared" si="4"/>
        <v>0</v>
      </c>
      <c r="AD13" s="112">
        <f t="shared" si="5"/>
        <v>0</v>
      </c>
      <c r="AE13" s="113">
        <f t="shared" si="6"/>
        <v>-18983.522531712428</v>
      </c>
      <c r="AF13" s="92">
        <f t="shared" si="7"/>
        <v>-1915.374600391835</v>
      </c>
      <c r="AG13" s="92">
        <f t="shared" si="8"/>
        <v>128997.61027405597</v>
      </c>
      <c r="AH13" s="92">
        <f t="shared" si="9"/>
        <v>61221.194444876164</v>
      </c>
      <c r="AI13" s="93">
        <f t="shared" si="10"/>
        <v>224281.27276358008</v>
      </c>
    </row>
    <row r="14" spans="1:35" ht="13.5" customHeight="1" x14ac:dyDescent="0.25">
      <c r="A14" s="52" t="s">
        <v>13</v>
      </c>
      <c r="B14" s="114">
        <v>8265804.6836760771</v>
      </c>
      <c r="C14" s="114">
        <v>9943175.8705805931</v>
      </c>
      <c r="D14" s="80">
        <v>10114422.939669063</v>
      </c>
      <c r="E14" s="78">
        <v>10546514.174495045</v>
      </c>
      <c r="F14" s="78">
        <v>11229342.71614019</v>
      </c>
      <c r="G14" s="78">
        <v>11705931.913271608</v>
      </c>
      <c r="H14" s="79">
        <v>12282265.934928194</v>
      </c>
      <c r="I14" s="5"/>
      <c r="J14" s="28" t="s">
        <v>13</v>
      </c>
      <c r="K14" s="114"/>
      <c r="L14" s="114"/>
      <c r="M14" s="80"/>
      <c r="N14" s="78">
        <v>-29856.149031261451</v>
      </c>
      <c r="O14" s="78">
        <v>-48851.244098112657</v>
      </c>
      <c r="P14" s="78">
        <v>-67643.273869584445</v>
      </c>
      <c r="Q14" s="79">
        <v>69894.624885527301</v>
      </c>
      <c r="R14" s="5"/>
      <c r="S14" s="28" t="s">
        <v>13</v>
      </c>
      <c r="T14" s="114">
        <v>8265804.6836760771</v>
      </c>
      <c r="U14" s="114">
        <v>9943175.8705805931</v>
      </c>
      <c r="V14" s="77">
        <v>10102132.356101463</v>
      </c>
      <c r="W14" s="78">
        <v>10532894.523164997</v>
      </c>
      <c r="X14" s="78">
        <v>11154915.967555998</v>
      </c>
      <c r="Y14" s="78">
        <v>11687538.223365773</v>
      </c>
      <c r="Z14" s="79">
        <v>12081051.286049664</v>
      </c>
      <c r="AB14" s="28" t="s">
        <v>13</v>
      </c>
      <c r="AC14" s="114">
        <f t="shared" si="4"/>
        <v>0</v>
      </c>
      <c r="AD14" s="114">
        <f t="shared" si="5"/>
        <v>0</v>
      </c>
      <c r="AE14" s="77">
        <f t="shared" si="6"/>
        <v>12290.583567600697</v>
      </c>
      <c r="AF14" s="78">
        <f t="shared" si="7"/>
        <v>13619.651330048218</v>
      </c>
      <c r="AG14" s="78">
        <f t="shared" si="8"/>
        <v>74426.748584192246</v>
      </c>
      <c r="AH14" s="78">
        <f t="shared" si="9"/>
        <v>18393.689905835316</v>
      </c>
      <c r="AI14" s="79">
        <f t="shared" si="10"/>
        <v>201214.64887852967</v>
      </c>
    </row>
    <row r="15" spans="1:35" ht="13.5" customHeight="1" x14ac:dyDescent="0.25">
      <c r="A15" s="52" t="s">
        <v>14</v>
      </c>
      <c r="B15" s="114">
        <v>143840.96808390605</v>
      </c>
      <c r="C15" s="114">
        <v>460987.39398366201</v>
      </c>
      <c r="D15" s="80">
        <v>375887.1469415907</v>
      </c>
      <c r="E15" s="78">
        <v>262109.50636476587</v>
      </c>
      <c r="F15" s="78">
        <v>195997.08002468222</v>
      </c>
      <c r="G15" s="78">
        <v>171968.2819903396</v>
      </c>
      <c r="H15" s="79">
        <v>166651.83171734124</v>
      </c>
      <c r="I15" s="5"/>
      <c r="J15" s="28" t="s">
        <v>14</v>
      </c>
      <c r="K15" s="114"/>
      <c r="L15" s="114"/>
      <c r="M15" s="80"/>
      <c r="N15" s="78"/>
      <c r="O15" s="78"/>
      <c r="P15" s="78"/>
      <c r="Q15" s="79"/>
      <c r="R15" s="5"/>
      <c r="S15" s="28" t="s">
        <v>14</v>
      </c>
      <c r="T15" s="114">
        <v>143840.96808390605</v>
      </c>
      <c r="U15" s="114">
        <v>460987.39398366201</v>
      </c>
      <c r="V15" s="77">
        <v>405714.52927402698</v>
      </c>
      <c r="W15" s="78">
        <v>275742.41013137478</v>
      </c>
      <c r="X15" s="78">
        <v>148681.81527474098</v>
      </c>
      <c r="Y15" s="78">
        <v>131961.03630013886</v>
      </c>
      <c r="Z15" s="79">
        <v>144934.58793263498</v>
      </c>
      <c r="AB15" s="28" t="s">
        <v>14</v>
      </c>
      <c r="AC15" s="114">
        <f t="shared" si="4"/>
        <v>0</v>
      </c>
      <c r="AD15" s="114">
        <f>C15-U15</f>
        <v>0</v>
      </c>
      <c r="AE15" s="77">
        <f t="shared" si="6"/>
        <v>-29827.382332436275</v>
      </c>
      <c r="AF15" s="78">
        <f t="shared" si="7"/>
        <v>-13632.903766608913</v>
      </c>
      <c r="AG15" s="78">
        <f t="shared" si="8"/>
        <v>47315.264749941241</v>
      </c>
      <c r="AH15" s="78">
        <f t="shared" si="9"/>
        <v>40007.24569020074</v>
      </c>
      <c r="AI15" s="79">
        <f t="shared" si="10"/>
        <v>21717.243784706254</v>
      </c>
    </row>
    <row r="16" spans="1:35" ht="13.5" customHeight="1" x14ac:dyDescent="0.25">
      <c r="A16" s="52" t="s">
        <v>16</v>
      </c>
      <c r="B16" s="114">
        <v>677647.43256964441</v>
      </c>
      <c r="C16" s="114">
        <v>741277.17439420475</v>
      </c>
      <c r="D16" s="80">
        <v>769226.66964408464</v>
      </c>
      <c r="E16" s="78">
        <v>816087.04624143743</v>
      </c>
      <c r="F16" s="78">
        <v>883205.412371104</v>
      </c>
      <c r="G16" s="78">
        <v>933800.79886381712</v>
      </c>
      <c r="H16" s="79">
        <v>981188.7587099073</v>
      </c>
      <c r="I16" s="5"/>
      <c r="J16" s="28" t="s">
        <v>16</v>
      </c>
      <c r="K16" s="114"/>
      <c r="L16" s="114"/>
      <c r="M16" s="80"/>
      <c r="N16" s="78"/>
      <c r="O16" s="78"/>
      <c r="P16" s="78"/>
      <c r="Q16" s="79"/>
      <c r="R16" s="5"/>
      <c r="S16" s="28" t="s">
        <v>16</v>
      </c>
      <c r="T16" s="114">
        <v>677647.43256964441</v>
      </c>
      <c r="U16" s="114">
        <v>741277.17439420475</v>
      </c>
      <c r="V16" s="77">
        <v>770454.95587526739</v>
      </c>
      <c r="W16" s="78">
        <v>817552.30945035245</v>
      </c>
      <c r="X16" s="78">
        <v>876426.95907189988</v>
      </c>
      <c r="Y16" s="78">
        <v>930736.51633297757</v>
      </c>
      <c r="Z16" s="79">
        <v>979230.39028054092</v>
      </c>
      <c r="AB16" s="28" t="s">
        <v>16</v>
      </c>
      <c r="AC16" s="114">
        <f t="shared" si="4"/>
        <v>0</v>
      </c>
      <c r="AD16" s="114">
        <f t="shared" si="5"/>
        <v>0</v>
      </c>
      <c r="AE16" s="77">
        <f t="shared" si="6"/>
        <v>-1228.2862311827485</v>
      </c>
      <c r="AF16" s="78">
        <f t="shared" si="7"/>
        <v>-1465.2632089150138</v>
      </c>
      <c r="AG16" s="78">
        <f t="shared" si="8"/>
        <v>6778.4532992041204</v>
      </c>
      <c r="AH16" s="78">
        <f t="shared" si="9"/>
        <v>3064.282530839555</v>
      </c>
      <c r="AI16" s="79">
        <f t="shared" si="10"/>
        <v>1958.3684293663828</v>
      </c>
    </row>
    <row r="17" spans="1:35" ht="13.5" customHeight="1" x14ac:dyDescent="0.25">
      <c r="A17" s="52" t="s">
        <v>17</v>
      </c>
      <c r="B17" s="114">
        <v>83315.771013082864</v>
      </c>
      <c r="C17" s="114">
        <v>93408.62175991085</v>
      </c>
      <c r="D17" s="80">
        <v>99515.278254179255</v>
      </c>
      <c r="E17" s="78">
        <v>108038.16648596674</v>
      </c>
      <c r="F17" s="78">
        <v>119876.34562317666</v>
      </c>
      <c r="G17" s="78">
        <v>128725.91248775796</v>
      </c>
      <c r="H17" s="79">
        <v>136934.57661933819</v>
      </c>
      <c r="I17" s="5"/>
      <c r="J17" s="28" t="s">
        <v>17</v>
      </c>
      <c r="K17" s="114"/>
      <c r="L17" s="114"/>
      <c r="M17" s="80"/>
      <c r="N17" s="78"/>
      <c r="O17" s="78"/>
      <c r="P17" s="78"/>
      <c r="Q17" s="79"/>
      <c r="R17" s="5"/>
      <c r="S17" s="28" t="s">
        <v>17</v>
      </c>
      <c r="T17" s="114">
        <v>83315.771013082864</v>
      </c>
      <c r="U17" s="114">
        <v>93408.62175991085</v>
      </c>
      <c r="V17" s="77">
        <v>99771.92170546022</v>
      </c>
      <c r="W17" s="78">
        <v>108512.47548876192</v>
      </c>
      <c r="X17" s="78">
        <v>119456.40752065813</v>
      </c>
      <c r="Y17" s="78">
        <v>129017.39044514243</v>
      </c>
      <c r="Z17" s="79">
        <v>137587.53863038649</v>
      </c>
      <c r="AB17" s="28" t="s">
        <v>17</v>
      </c>
      <c r="AC17" s="114">
        <f t="shared" si="4"/>
        <v>0</v>
      </c>
      <c r="AD17" s="114">
        <f t="shared" si="5"/>
        <v>0</v>
      </c>
      <c r="AE17" s="77">
        <f t="shared" si="6"/>
        <v>-256.64345128096465</v>
      </c>
      <c r="AF17" s="78">
        <f t="shared" si="7"/>
        <v>-474.30900279518391</v>
      </c>
      <c r="AG17" s="78">
        <f t="shared" si="8"/>
        <v>419.93810251852847</v>
      </c>
      <c r="AH17" s="78">
        <f t="shared" si="9"/>
        <v>-291.47795738447167</v>
      </c>
      <c r="AI17" s="79">
        <f t="shared" si="10"/>
        <v>-652.96201104830834</v>
      </c>
    </row>
    <row r="18" spans="1:35" ht="13.5" customHeight="1" x14ac:dyDescent="0.25">
      <c r="A18" s="52" t="s">
        <v>18</v>
      </c>
      <c r="B18" s="114">
        <v>1928.9545661382597</v>
      </c>
      <c r="C18" s="114">
        <v>2143.1882647482498</v>
      </c>
      <c r="D18" s="80">
        <v>2138.3756319225422</v>
      </c>
      <c r="E18" s="78">
        <v>2118.9543576010669</v>
      </c>
      <c r="F18" s="78">
        <v>2123.0533509441002</v>
      </c>
      <c r="G18" s="78">
        <v>2096.3206720043345</v>
      </c>
      <c r="H18" s="79">
        <v>2057.1233299224637</v>
      </c>
      <c r="I18" s="5"/>
      <c r="J18" s="28" t="s">
        <v>18</v>
      </c>
      <c r="K18" s="114"/>
      <c r="L18" s="114"/>
      <c r="M18" s="80"/>
      <c r="N18" s="78"/>
      <c r="O18" s="78"/>
      <c r="P18" s="78"/>
      <c r="Q18" s="79"/>
      <c r="R18" s="5"/>
      <c r="S18" s="28" t="s">
        <v>18</v>
      </c>
      <c r="T18" s="114">
        <v>1928.9545661382597</v>
      </c>
      <c r="U18" s="114">
        <v>2143.1882647482498</v>
      </c>
      <c r="V18" s="77">
        <v>2100.169716333095</v>
      </c>
      <c r="W18" s="78">
        <v>2081.5043097246748</v>
      </c>
      <c r="X18" s="78">
        <v>2065.8478127441417</v>
      </c>
      <c r="Y18" s="78">
        <v>2048.8663966169252</v>
      </c>
      <c r="Z18" s="79">
        <v>2013.1496478980089</v>
      </c>
      <c r="AB18" s="28" t="s">
        <v>18</v>
      </c>
      <c r="AC18" s="114">
        <f t="shared" si="4"/>
        <v>0</v>
      </c>
      <c r="AD18" s="114">
        <f t="shared" si="5"/>
        <v>0</v>
      </c>
      <c r="AE18" s="77">
        <f t="shared" si="6"/>
        <v>38.205915589447159</v>
      </c>
      <c r="AF18" s="78">
        <f t="shared" si="7"/>
        <v>37.450047876392091</v>
      </c>
      <c r="AG18" s="78">
        <f t="shared" si="8"/>
        <v>57.205538199958482</v>
      </c>
      <c r="AH18" s="78">
        <f t="shared" si="9"/>
        <v>47.454275387409325</v>
      </c>
      <c r="AI18" s="79">
        <f t="shared" si="10"/>
        <v>43.973682024454774</v>
      </c>
    </row>
    <row r="19" spans="1:35" ht="13.5" customHeight="1" x14ac:dyDescent="0.25">
      <c r="A19" s="50" t="s">
        <v>19</v>
      </c>
      <c r="B19" s="112">
        <f>SUM(B20:B23)</f>
        <v>1150348.4780863149</v>
      </c>
      <c r="C19" s="112">
        <f>SUM(C20:C23)</f>
        <v>1379662.8739168786</v>
      </c>
      <c r="D19" s="113">
        <f>SUM(D20:D23)</f>
        <v>1429307.4860065896</v>
      </c>
      <c r="E19" s="92">
        <f t="shared" ref="E19:F19" si="20">SUM(E20:E23)</f>
        <v>1461624.3985800655</v>
      </c>
      <c r="F19" s="92">
        <f t="shared" si="20"/>
        <v>1479089.602284536</v>
      </c>
      <c r="G19" s="92">
        <f t="shared" ref="G19:H19" si="21">SUM(G20:G23)</f>
        <v>1478705.5459594643</v>
      </c>
      <c r="H19" s="93">
        <f t="shared" si="21"/>
        <v>1482167.8487448767</v>
      </c>
      <c r="I19" s="5"/>
      <c r="J19" s="13" t="s">
        <v>19</v>
      </c>
      <c r="K19" s="112">
        <f t="shared" ref="K19" si="22">SUM(K20:K23)</f>
        <v>0</v>
      </c>
      <c r="L19" s="112">
        <f>SUM(L20:L23)</f>
        <v>0</v>
      </c>
      <c r="M19" s="91">
        <f t="shared" ref="M19:Q19" si="23">SUM(M20:M23)</f>
        <v>0</v>
      </c>
      <c r="N19" s="92">
        <f t="shared" si="23"/>
        <v>-3952.5321131157652</v>
      </c>
      <c r="O19" s="92">
        <f t="shared" si="23"/>
        <v>-5730.8005248460304</v>
      </c>
      <c r="P19" s="92">
        <f t="shared" si="23"/>
        <v>-7270.7296751082258</v>
      </c>
      <c r="Q19" s="93">
        <f t="shared" si="23"/>
        <v>12178.74616011326</v>
      </c>
      <c r="R19" s="5"/>
      <c r="S19" s="13" t="s">
        <v>19</v>
      </c>
      <c r="T19" s="112">
        <v>1150348.4780863149</v>
      </c>
      <c r="U19" s="112">
        <v>1379662.8739168786</v>
      </c>
      <c r="V19" s="113">
        <v>1434336.2169042323</v>
      </c>
      <c r="W19" s="92">
        <v>1459098.0642040798</v>
      </c>
      <c r="X19" s="92">
        <v>1462337.3517734429</v>
      </c>
      <c r="Y19" s="92">
        <v>1467527.926151901</v>
      </c>
      <c r="Z19" s="93">
        <v>1449426.5945845614</v>
      </c>
      <c r="AB19" s="13" t="s">
        <v>19</v>
      </c>
      <c r="AC19" s="112">
        <f t="shared" si="4"/>
        <v>0</v>
      </c>
      <c r="AD19" s="112">
        <f t="shared" si="5"/>
        <v>0</v>
      </c>
      <c r="AE19" s="113">
        <f t="shared" si="6"/>
        <v>-5028.7308976426721</v>
      </c>
      <c r="AF19" s="92">
        <f t="shared" si="7"/>
        <v>2526.3343759856652</v>
      </c>
      <c r="AG19" s="92">
        <f t="shared" si="8"/>
        <v>16752.250511093065</v>
      </c>
      <c r="AH19" s="92">
        <f t="shared" si="9"/>
        <v>11177.619807563256</v>
      </c>
      <c r="AI19" s="93">
        <f t="shared" si="10"/>
        <v>32741.254160315264</v>
      </c>
    </row>
    <row r="20" spans="1:35" ht="13.5" customHeight="1" x14ac:dyDescent="0.25">
      <c r="A20" s="52" t="s">
        <v>20</v>
      </c>
      <c r="B20" s="114">
        <v>970218.73534639936</v>
      </c>
      <c r="C20" s="114">
        <v>1187289.9045221701</v>
      </c>
      <c r="D20" s="80">
        <v>1237272.8427920039</v>
      </c>
      <c r="E20" s="78">
        <v>1267656.0149197804</v>
      </c>
      <c r="F20" s="78">
        <v>1290850.9308601858</v>
      </c>
      <c r="G20" s="78">
        <v>1290641.0900673305</v>
      </c>
      <c r="H20" s="79">
        <v>1295985.5678718984</v>
      </c>
      <c r="I20" s="5"/>
      <c r="J20" s="28" t="s">
        <v>20</v>
      </c>
      <c r="K20" s="114"/>
      <c r="L20" s="114"/>
      <c r="M20" s="80"/>
      <c r="N20" s="78">
        <v>-3952.5321131157652</v>
      </c>
      <c r="O20" s="78">
        <v>-5730.8005248460304</v>
      </c>
      <c r="P20" s="78">
        <v>-7270.7296751082258</v>
      </c>
      <c r="Q20" s="79">
        <v>12178.74616011326</v>
      </c>
      <c r="R20" s="5"/>
      <c r="S20" s="28" t="s">
        <v>20</v>
      </c>
      <c r="T20" s="114">
        <v>970218.73534639936</v>
      </c>
      <c r="U20" s="114">
        <v>1187289.9045221701</v>
      </c>
      <c r="V20" s="77">
        <v>1243029.1703882364</v>
      </c>
      <c r="W20" s="78">
        <v>1265797.7950888537</v>
      </c>
      <c r="X20" s="78">
        <v>1276519.2233151633</v>
      </c>
      <c r="Y20" s="78">
        <v>1281040.0732865005</v>
      </c>
      <c r="Z20" s="79">
        <v>1264553.9233278404</v>
      </c>
      <c r="AB20" s="28" t="s">
        <v>20</v>
      </c>
      <c r="AC20" s="114">
        <f t="shared" si="4"/>
        <v>0</v>
      </c>
      <c r="AD20" s="114">
        <f t="shared" si="5"/>
        <v>0</v>
      </c>
      <c r="AE20" s="77">
        <f t="shared" si="6"/>
        <v>-5756.3275962325279</v>
      </c>
      <c r="AF20" s="78">
        <f t="shared" si="7"/>
        <v>1858.2198309267405</v>
      </c>
      <c r="AG20" s="78">
        <f t="shared" si="8"/>
        <v>14331.70754502248</v>
      </c>
      <c r="AH20" s="78">
        <f t="shared" si="9"/>
        <v>9601.0167808299884</v>
      </c>
      <c r="AI20" s="79">
        <f t="shared" si="10"/>
        <v>31431.644544058014</v>
      </c>
    </row>
    <row r="21" spans="1:35" ht="13.5" customHeight="1" x14ac:dyDescent="0.25">
      <c r="A21" s="52" t="s">
        <v>16</v>
      </c>
      <c r="B21" s="114">
        <v>113767.62010189968</v>
      </c>
      <c r="C21" s="114">
        <v>118447.482591395</v>
      </c>
      <c r="D21" s="80">
        <v>116890.60530854871</v>
      </c>
      <c r="E21" s="78">
        <v>117725.23131328268</v>
      </c>
      <c r="F21" s="78">
        <v>111809.65309398279</v>
      </c>
      <c r="G21" s="78">
        <v>111057.11530155462</v>
      </c>
      <c r="H21" s="79">
        <v>109223.23610100007</v>
      </c>
      <c r="I21" s="5"/>
      <c r="J21" s="28" t="s">
        <v>16</v>
      </c>
      <c r="K21" s="114"/>
      <c r="L21" s="114"/>
      <c r="M21" s="80"/>
      <c r="N21" s="78"/>
      <c r="O21" s="78"/>
      <c r="P21" s="78"/>
      <c r="Q21" s="79"/>
      <c r="R21" s="5"/>
      <c r="S21" s="28" t="s">
        <v>16</v>
      </c>
      <c r="T21" s="114">
        <v>113767.62010189968</v>
      </c>
      <c r="U21" s="114">
        <v>118447.482591395</v>
      </c>
      <c r="V21" s="77">
        <v>117065.12437246033</v>
      </c>
      <c r="W21" s="78">
        <v>117922.03507437572</v>
      </c>
      <c r="X21" s="78">
        <v>110951.53277306778</v>
      </c>
      <c r="Y21" s="78">
        <v>110692.67956883939</v>
      </c>
      <c r="Z21" s="79">
        <v>109005.23590946232</v>
      </c>
      <c r="AB21" s="28" t="s">
        <v>16</v>
      </c>
      <c r="AC21" s="114">
        <f t="shared" si="4"/>
        <v>0</v>
      </c>
      <c r="AD21" s="114">
        <f t="shared" si="5"/>
        <v>0</v>
      </c>
      <c r="AE21" s="77">
        <f t="shared" si="6"/>
        <v>-174.51906391161901</v>
      </c>
      <c r="AF21" s="78">
        <f t="shared" si="7"/>
        <v>-196.80376109303324</v>
      </c>
      <c r="AG21" s="78">
        <f t="shared" si="8"/>
        <v>858.12032091501169</v>
      </c>
      <c r="AH21" s="78">
        <f t="shared" si="9"/>
        <v>364.43573271522473</v>
      </c>
      <c r="AI21" s="79">
        <f t="shared" si="10"/>
        <v>218.00019153775065</v>
      </c>
    </row>
    <row r="22" spans="1:35" ht="13.5" customHeight="1" x14ac:dyDescent="0.25">
      <c r="A22" s="52" t="s">
        <v>17</v>
      </c>
      <c r="B22" s="114">
        <v>20198.738088991053</v>
      </c>
      <c r="C22" s="114">
        <v>21552.675068061788</v>
      </c>
      <c r="D22" s="80">
        <v>21786.958719900238</v>
      </c>
      <c r="E22" s="78">
        <v>22256.69179070487</v>
      </c>
      <c r="F22" s="78">
        <v>21199.375091786726</v>
      </c>
      <c r="G22" s="78">
        <v>21325.939999639704</v>
      </c>
      <c r="H22" s="79">
        <v>21170.241788335094</v>
      </c>
      <c r="I22" s="5"/>
      <c r="J22" s="28" t="s">
        <v>17</v>
      </c>
      <c r="K22" s="114"/>
      <c r="L22" s="114"/>
      <c r="M22" s="80"/>
      <c r="N22" s="78"/>
      <c r="O22" s="78"/>
      <c r="P22" s="78"/>
      <c r="Q22" s="79"/>
      <c r="R22" s="5"/>
      <c r="S22" s="28" t="s">
        <v>17</v>
      </c>
      <c r="T22" s="114">
        <v>20198.738088991053</v>
      </c>
      <c r="U22" s="114">
        <v>21552.675068061788</v>
      </c>
      <c r="V22" s="77">
        <v>21838.162866704264</v>
      </c>
      <c r="W22" s="78">
        <v>22345.921234483078</v>
      </c>
      <c r="X22" s="78">
        <v>21125.111688908164</v>
      </c>
      <c r="Y22" s="78">
        <v>21374.22896734067</v>
      </c>
      <c r="Z22" s="79">
        <v>21271.190460275837</v>
      </c>
      <c r="AB22" s="28" t="s">
        <v>17</v>
      </c>
      <c r="AC22" s="114">
        <f t="shared" si="4"/>
        <v>0</v>
      </c>
      <c r="AD22" s="114">
        <f t="shared" si="5"/>
        <v>0</v>
      </c>
      <c r="AE22" s="77">
        <f t="shared" si="6"/>
        <v>-51.204146804026095</v>
      </c>
      <c r="AF22" s="78">
        <f t="shared" si="7"/>
        <v>-89.229443778207497</v>
      </c>
      <c r="AG22" s="78">
        <f t="shared" si="8"/>
        <v>74.263402878561465</v>
      </c>
      <c r="AH22" s="78">
        <f t="shared" si="9"/>
        <v>-48.288967700966168</v>
      </c>
      <c r="AI22" s="79">
        <f t="shared" si="10"/>
        <v>-100.94867194074322</v>
      </c>
    </row>
    <row r="23" spans="1:35" ht="13.5" customHeight="1" x14ac:dyDescent="0.25">
      <c r="A23" s="52" t="s">
        <v>18</v>
      </c>
      <c r="B23" s="114">
        <v>46163.384549024762</v>
      </c>
      <c r="C23" s="114">
        <v>52372.811735251751</v>
      </c>
      <c r="D23" s="80">
        <v>53357.07918613666</v>
      </c>
      <c r="E23" s="78">
        <v>53986.460556297548</v>
      </c>
      <c r="F23" s="78">
        <v>55229.643238580742</v>
      </c>
      <c r="G23" s="78">
        <v>55681.400590939505</v>
      </c>
      <c r="H23" s="79">
        <v>55788.80298364292</v>
      </c>
      <c r="I23" s="5"/>
      <c r="J23" s="28" t="s">
        <v>18</v>
      </c>
      <c r="K23" s="114"/>
      <c r="L23" s="114"/>
      <c r="M23" s="80"/>
      <c r="N23" s="78"/>
      <c r="O23" s="78"/>
      <c r="P23" s="78"/>
      <c r="Q23" s="79"/>
      <c r="R23" s="5"/>
      <c r="S23" s="28" t="s">
        <v>18</v>
      </c>
      <c r="T23" s="114">
        <v>46163.384549024762</v>
      </c>
      <c r="U23" s="114">
        <v>52372.811735251751</v>
      </c>
      <c r="V23" s="77">
        <v>52403.759276831392</v>
      </c>
      <c r="W23" s="78">
        <v>53032.312806367132</v>
      </c>
      <c r="X23" s="78">
        <v>53741.483996303701</v>
      </c>
      <c r="Y23" s="78">
        <v>54420.94432922038</v>
      </c>
      <c r="Z23" s="79">
        <v>54596.244886982706</v>
      </c>
      <c r="AB23" s="28" t="s">
        <v>18</v>
      </c>
      <c r="AC23" s="114">
        <f t="shared" si="4"/>
        <v>0</v>
      </c>
      <c r="AD23" s="114">
        <f t="shared" si="5"/>
        <v>0</v>
      </c>
      <c r="AE23" s="77">
        <f t="shared" si="6"/>
        <v>953.31990930526808</v>
      </c>
      <c r="AF23" s="78">
        <f t="shared" si="7"/>
        <v>954.14774993041647</v>
      </c>
      <c r="AG23" s="78">
        <f t="shared" si="8"/>
        <v>1488.1592422770409</v>
      </c>
      <c r="AH23" s="78">
        <f t="shared" si="9"/>
        <v>1260.4562617191259</v>
      </c>
      <c r="AI23" s="79">
        <f t="shared" si="10"/>
        <v>1192.5580966602138</v>
      </c>
    </row>
    <row r="24" spans="1:35" ht="13.5" customHeight="1" thickBot="1" x14ac:dyDescent="0.3">
      <c r="A24" s="49" t="s">
        <v>8</v>
      </c>
      <c r="B24" s="112">
        <v>268129.92272999999</v>
      </c>
      <c r="C24" s="112">
        <v>296414.75904999999</v>
      </c>
      <c r="D24" s="113">
        <f>sep2025_vydavky_cash!D24</f>
        <v>333827.78998229845</v>
      </c>
      <c r="E24" s="92">
        <f>sep2025_vydavky_cash!E24</f>
        <v>343049.35587646777</v>
      </c>
      <c r="F24" s="92">
        <f>sep2025_vydavky_cash!F24</f>
        <v>353449.60990986536</v>
      </c>
      <c r="G24" s="92">
        <f>sep2025_vydavky_cash!G24</f>
        <v>359676.16640557291</v>
      </c>
      <c r="H24" s="93">
        <f>sep2025_vydavky_cash!H24</f>
        <v>375064.3433598429</v>
      </c>
      <c r="I24" s="5"/>
      <c r="J24" s="17" t="s">
        <v>8</v>
      </c>
      <c r="K24" s="112"/>
      <c r="L24" s="112"/>
      <c r="M24" s="124">
        <v>0</v>
      </c>
      <c r="N24" s="125">
        <v>-24488.207699999999</v>
      </c>
      <c r="O24" s="125">
        <v>-34175.512999999999</v>
      </c>
      <c r="P24" s="125">
        <v>-35700.46699999999</v>
      </c>
      <c r="Q24" s="126">
        <v>-36485.769574275626</v>
      </c>
      <c r="R24" s="5"/>
      <c r="S24" s="17" t="s">
        <v>8</v>
      </c>
      <c r="T24" s="112">
        <v>268129.92272999999</v>
      </c>
      <c r="U24" s="112">
        <v>296414.75904999999</v>
      </c>
      <c r="V24" s="113">
        <v>333162.33231559186</v>
      </c>
      <c r="W24" s="92">
        <v>355645.26123737526</v>
      </c>
      <c r="X24" s="92">
        <v>375688.66365036863</v>
      </c>
      <c r="Y24" s="92">
        <v>383794.8507548194</v>
      </c>
      <c r="Z24" s="93">
        <v>387782.24619406374</v>
      </c>
      <c r="AB24" s="17" t="s">
        <v>8</v>
      </c>
      <c r="AC24" s="112">
        <f t="shared" si="4"/>
        <v>0</v>
      </c>
      <c r="AD24" s="112">
        <f t="shared" si="5"/>
        <v>0</v>
      </c>
      <c r="AE24" s="113">
        <f t="shared" si="6"/>
        <v>665.45766670658486</v>
      </c>
      <c r="AF24" s="92">
        <f t="shared" si="7"/>
        <v>-12595.905360907491</v>
      </c>
      <c r="AG24" s="92">
        <f t="shared" si="8"/>
        <v>-22239.053740503266</v>
      </c>
      <c r="AH24" s="92">
        <f t="shared" si="9"/>
        <v>-24118.684349246498</v>
      </c>
      <c r="AI24" s="93">
        <f t="shared" si="10"/>
        <v>-12717.902834220848</v>
      </c>
    </row>
    <row r="25" spans="1:35" ht="14.25" customHeight="1" thickBot="1" x14ac:dyDescent="0.3">
      <c r="A25" s="53" t="s">
        <v>9</v>
      </c>
      <c r="B25" s="38">
        <f t="shared" ref="B25:D25" si="24">B6+B12+B24</f>
        <v>11619172.625185164</v>
      </c>
      <c r="C25" s="38">
        <f t="shared" si="24"/>
        <v>13992108.201689998</v>
      </c>
      <c r="D25" s="41">
        <f t="shared" si="24"/>
        <v>14195142.57778623</v>
      </c>
      <c r="E25" s="26">
        <f t="shared" ref="E25:F25" si="25">E6+E12+E24</f>
        <v>14634222.42272431</v>
      </c>
      <c r="F25" s="26">
        <f t="shared" si="25"/>
        <v>15423568.247787058</v>
      </c>
      <c r="G25" s="26">
        <f t="shared" ref="G25:H25" si="26">G6+G12+G24</f>
        <v>15983448.196736576</v>
      </c>
      <c r="H25" s="3">
        <f t="shared" si="26"/>
        <v>16667110.912103131</v>
      </c>
      <c r="I25" s="5"/>
      <c r="J25" s="1" t="s">
        <v>9</v>
      </c>
      <c r="K25" s="38">
        <f t="shared" ref="K25:N25" si="27">K6+K12+K24</f>
        <v>0</v>
      </c>
      <c r="L25" s="38">
        <f t="shared" si="27"/>
        <v>0</v>
      </c>
      <c r="M25" s="41">
        <f t="shared" si="27"/>
        <v>0</v>
      </c>
      <c r="N25" s="26">
        <f t="shared" si="27"/>
        <v>-93221.579407492536</v>
      </c>
      <c r="O25" s="26">
        <f t="shared" ref="O25:P25" si="28">O6+O12+O24</f>
        <v>-102224.18443341053</v>
      </c>
      <c r="P25" s="26">
        <f t="shared" si="28"/>
        <v>-122313.03271643973</v>
      </c>
      <c r="Q25" s="3">
        <f t="shared" ref="Q25" si="29">Q6+Q12+Q24</f>
        <v>33623.464694097136</v>
      </c>
      <c r="R25" s="5"/>
      <c r="S25" s="1" t="s">
        <v>9</v>
      </c>
      <c r="T25" s="38">
        <v>11619172.625185164</v>
      </c>
      <c r="U25" s="38">
        <v>13992108.201689998</v>
      </c>
      <c r="V25" s="41">
        <v>14223217.421978287</v>
      </c>
      <c r="W25" s="26">
        <v>14672709.530630592</v>
      </c>
      <c r="X25" s="26">
        <v>15303718.242714627</v>
      </c>
      <c r="Y25" s="26">
        <v>15940999.193337191</v>
      </c>
      <c r="Z25" s="3">
        <v>16430683.16544915</v>
      </c>
      <c r="AB25" s="1" t="s">
        <v>9</v>
      </c>
      <c r="AC25" s="38">
        <f t="shared" si="4"/>
        <v>0</v>
      </c>
      <c r="AD25" s="38">
        <f t="shared" si="5"/>
        <v>0</v>
      </c>
      <c r="AE25" s="41">
        <f t="shared" si="6"/>
        <v>-28074.844192057848</v>
      </c>
      <c r="AF25" s="26">
        <f t="shared" si="7"/>
        <v>-38487.107906281948</v>
      </c>
      <c r="AG25" s="26">
        <f t="shared" si="8"/>
        <v>119850.00507243164</v>
      </c>
      <c r="AH25" s="26">
        <f t="shared" si="9"/>
        <v>42449.003399385139</v>
      </c>
      <c r="AI25" s="3">
        <f t="shared" si="10"/>
        <v>236427.74665398151</v>
      </c>
    </row>
    <row r="26" spans="1:35" ht="13.5" customHeight="1" thickBot="1" x14ac:dyDescent="0.3">
      <c r="A26" s="54" t="s">
        <v>10</v>
      </c>
      <c r="B26" s="39">
        <f t="shared" ref="B26:D26" si="30">B25</f>
        <v>11619172.625185164</v>
      </c>
      <c r="C26" s="39">
        <f t="shared" si="30"/>
        <v>13992108.201689998</v>
      </c>
      <c r="D26" s="68">
        <f t="shared" si="30"/>
        <v>14195142.57778623</v>
      </c>
      <c r="E26" s="29">
        <f t="shared" ref="E26:F26" si="31">E25</f>
        <v>14634222.42272431</v>
      </c>
      <c r="F26" s="29">
        <f t="shared" si="31"/>
        <v>15423568.247787058</v>
      </c>
      <c r="G26" s="29">
        <f t="shared" ref="G26:H26" si="32">G25</f>
        <v>15983448.196736576</v>
      </c>
      <c r="H26" s="15">
        <f t="shared" si="32"/>
        <v>16667110.912103131</v>
      </c>
      <c r="J26" s="14" t="s">
        <v>10</v>
      </c>
      <c r="K26" s="39">
        <f t="shared" ref="K26:N26" si="33">K25</f>
        <v>0</v>
      </c>
      <c r="L26" s="39">
        <f t="shared" si="33"/>
        <v>0</v>
      </c>
      <c r="M26" s="68">
        <f t="shared" si="33"/>
        <v>0</v>
      </c>
      <c r="N26" s="29">
        <f t="shared" si="33"/>
        <v>-93221.579407492536</v>
      </c>
      <c r="O26" s="29">
        <f t="shared" ref="O26:P26" si="34">O25</f>
        <v>-102224.18443341053</v>
      </c>
      <c r="P26" s="29">
        <f t="shared" si="34"/>
        <v>-122313.03271643973</v>
      </c>
      <c r="Q26" s="15">
        <f t="shared" ref="Q26" si="35">Q25</f>
        <v>33623.464694097136</v>
      </c>
      <c r="S26" s="14" t="s">
        <v>10</v>
      </c>
      <c r="T26" s="42">
        <v>11619172.625185164</v>
      </c>
      <c r="U26" s="39">
        <v>13992108.201689998</v>
      </c>
      <c r="V26" s="68">
        <v>14223217.421978287</v>
      </c>
      <c r="W26" s="29">
        <v>14672709.530630592</v>
      </c>
      <c r="X26" s="29">
        <v>15303718.242714627</v>
      </c>
      <c r="Y26" s="29">
        <v>15940999.193337191</v>
      </c>
      <c r="Z26" s="15">
        <v>16430683.16544915</v>
      </c>
      <c r="AB26" s="14" t="s">
        <v>10</v>
      </c>
      <c r="AC26" s="39">
        <f t="shared" si="4"/>
        <v>0</v>
      </c>
      <c r="AD26" s="39">
        <f>C26-U26</f>
        <v>0</v>
      </c>
      <c r="AE26" s="68">
        <f t="shared" si="6"/>
        <v>-28074.844192057848</v>
      </c>
      <c r="AF26" s="29">
        <f t="shared" si="7"/>
        <v>-38487.107906281948</v>
      </c>
      <c r="AG26" s="29">
        <f t="shared" si="8"/>
        <v>119850.00507243164</v>
      </c>
      <c r="AH26" s="29">
        <f t="shared" si="9"/>
        <v>42449.003399385139</v>
      </c>
      <c r="AI26" s="15">
        <f t="shared" si="10"/>
        <v>236427.74665398151</v>
      </c>
    </row>
    <row r="27" spans="1:35" ht="13.5" customHeight="1" x14ac:dyDescent="0.25">
      <c r="B27" s="7"/>
      <c r="C27" s="7"/>
      <c r="K27" s="7"/>
      <c r="L27" s="7"/>
      <c r="T27" s="7"/>
      <c r="U27" s="7"/>
      <c r="AC27" s="7"/>
      <c r="AD27" s="7"/>
    </row>
    <row r="28" spans="1:35" ht="13.5" customHeight="1" x14ac:dyDescent="0.25">
      <c r="B28" s="34"/>
      <c r="C28" s="34"/>
      <c r="D28" s="34"/>
      <c r="E28" s="34"/>
      <c r="F28" s="34"/>
      <c r="G28" s="34"/>
      <c r="H28" s="34"/>
      <c r="J28" s="21"/>
      <c r="K28" s="7"/>
      <c r="L28" s="34"/>
      <c r="M28" s="34"/>
      <c r="N28" s="34"/>
      <c r="O28" s="34"/>
      <c r="P28" s="34"/>
      <c r="Q28" s="34"/>
      <c r="S28" s="21"/>
      <c r="T28" s="7"/>
      <c r="U28" s="7"/>
      <c r="V28" s="7"/>
      <c r="W28" s="7"/>
      <c r="X28" s="7"/>
      <c r="Y28" s="7"/>
      <c r="Z28" s="7"/>
      <c r="AB28" s="21"/>
      <c r="AC28" s="33"/>
      <c r="AD28" s="69"/>
      <c r="AE28" s="69"/>
      <c r="AF28" s="69"/>
      <c r="AG28" s="69"/>
      <c r="AH28" s="69"/>
    </row>
    <row r="29" spans="1:35" ht="13.5" customHeight="1" x14ac:dyDescent="0.25">
      <c r="B29" s="34"/>
      <c r="C29" s="34"/>
      <c r="D29" s="34"/>
      <c r="E29" s="34"/>
      <c r="F29" s="34"/>
      <c r="G29" s="34"/>
      <c r="H29" s="34"/>
      <c r="J29" s="21"/>
      <c r="K29" s="7"/>
      <c r="L29" s="71"/>
      <c r="M29" s="71"/>
      <c r="N29" s="71"/>
      <c r="O29" s="71"/>
      <c r="P29" s="71"/>
      <c r="Q29" s="71"/>
      <c r="S29" s="21"/>
      <c r="T29" s="33"/>
      <c r="U29" s="33"/>
      <c r="V29" s="33"/>
      <c r="W29" s="33"/>
      <c r="X29" s="33"/>
      <c r="Y29" s="33"/>
      <c r="Z29" s="33"/>
      <c r="AB29" s="21"/>
      <c r="AC29" s="66"/>
      <c r="AD29" s="69"/>
      <c r="AE29" s="69"/>
      <c r="AF29" s="69"/>
      <c r="AG29" s="69"/>
      <c r="AH29" s="69"/>
    </row>
    <row r="30" spans="1:35" ht="13.5" customHeight="1" x14ac:dyDescent="0.25">
      <c r="A30" s="34"/>
      <c r="B30" s="34"/>
      <c r="C30" s="34"/>
      <c r="D30" s="34"/>
      <c r="E30" s="34"/>
      <c r="F30" s="34"/>
      <c r="G30" s="34"/>
      <c r="H30" s="34"/>
      <c r="J30" s="60"/>
      <c r="K30" s="7"/>
      <c r="L30" s="7"/>
      <c r="M30" s="66"/>
      <c r="N30" s="66"/>
      <c r="O30" s="66"/>
      <c r="P30" s="66"/>
      <c r="Q30" s="66"/>
      <c r="T30" s="33"/>
      <c r="U30" s="33"/>
      <c r="V30" s="33"/>
      <c r="W30" s="33"/>
      <c r="X30" s="33"/>
      <c r="Y30" s="33"/>
      <c r="Z30" s="33"/>
      <c r="AC30" s="66"/>
      <c r="AD30" s="69"/>
      <c r="AE30" s="75"/>
      <c r="AF30" s="75"/>
      <c r="AG30" s="75"/>
      <c r="AH30" s="75"/>
      <c r="AI30" s="75"/>
    </row>
    <row r="31" spans="1:35" ht="13.5" customHeight="1" x14ac:dyDescent="0.25">
      <c r="A31" s="34"/>
      <c r="B31" s="34"/>
      <c r="C31" s="34"/>
      <c r="D31" s="34"/>
      <c r="E31" s="34"/>
      <c r="F31" s="34"/>
      <c r="G31" s="34"/>
      <c r="H31" s="34"/>
      <c r="J31" s="60"/>
      <c r="K31" s="7"/>
      <c r="L31" s="4"/>
      <c r="T31" s="33"/>
      <c r="U31" s="33"/>
      <c r="V31" s="33"/>
      <c r="W31" s="33"/>
      <c r="X31" s="33"/>
      <c r="Y31" s="33"/>
      <c r="Z31" s="33"/>
      <c r="AC31" s="66"/>
      <c r="AD31" s="69"/>
      <c r="AE31" s="69"/>
      <c r="AF31" s="69"/>
      <c r="AG31" s="69"/>
      <c r="AH31" s="69"/>
    </row>
    <row r="32" spans="1:35" ht="13.5" customHeight="1" x14ac:dyDescent="0.25">
      <c r="A32" s="34"/>
      <c r="B32" s="34"/>
      <c r="C32" s="34"/>
      <c r="D32" s="34"/>
      <c r="E32" s="34"/>
      <c r="F32" s="34"/>
      <c r="G32" s="34"/>
      <c r="H32" s="34"/>
      <c r="J32" s="60"/>
      <c r="K32" s="7"/>
      <c r="L32" s="33"/>
      <c r="M32" s="34"/>
      <c r="N32" s="34"/>
      <c r="O32" s="34"/>
      <c r="P32" s="34"/>
      <c r="Q32" s="34"/>
      <c r="T32" s="33"/>
      <c r="U32" s="33"/>
      <c r="V32" s="33"/>
      <c r="W32" s="33"/>
      <c r="X32" s="33"/>
      <c r="Y32" s="33"/>
      <c r="Z32" s="33"/>
      <c r="AC32" s="66"/>
      <c r="AD32" s="69"/>
      <c r="AE32" s="69"/>
      <c r="AF32" s="69"/>
      <c r="AG32" s="69"/>
      <c r="AH32" s="69"/>
    </row>
    <row r="33" spans="1:35" ht="13.5" customHeight="1" x14ac:dyDescent="0.25">
      <c r="A33" s="34"/>
      <c r="B33" s="34"/>
      <c r="C33" s="34"/>
      <c r="D33" s="34"/>
      <c r="E33" s="34"/>
      <c r="F33" s="34"/>
      <c r="G33" s="34"/>
      <c r="H33" s="34"/>
      <c r="K33" s="7"/>
      <c r="L33" s="36"/>
      <c r="M33" s="36"/>
      <c r="N33" s="36"/>
      <c r="O33" s="36"/>
      <c r="P33" s="36"/>
      <c r="Q33" s="36"/>
      <c r="T33" s="33"/>
      <c r="U33" s="33"/>
      <c r="V33" s="33"/>
      <c r="W33" s="33"/>
      <c r="X33" s="33"/>
      <c r="Y33" s="33"/>
      <c r="Z33" s="33"/>
      <c r="AC33" s="33"/>
      <c r="AD33" s="69"/>
      <c r="AE33" s="69"/>
      <c r="AF33" s="69"/>
      <c r="AG33" s="69"/>
      <c r="AH33" s="69"/>
      <c r="AI33" s="69"/>
    </row>
    <row r="34" spans="1:35" ht="13.5" customHeight="1" x14ac:dyDescent="0.25">
      <c r="A34" s="5"/>
      <c r="B34" s="34"/>
      <c r="C34" s="34"/>
      <c r="D34" s="34"/>
      <c r="E34" s="72"/>
      <c r="F34" s="72"/>
      <c r="G34" s="72"/>
      <c r="H34" s="5"/>
      <c r="K34" s="7"/>
      <c r="L34" s="7"/>
      <c r="T34" s="7"/>
      <c r="U34" s="7"/>
      <c r="AC34" s="33"/>
      <c r="AD34" s="33"/>
      <c r="AE34" s="33"/>
      <c r="AF34" s="33"/>
      <c r="AG34" s="33"/>
    </row>
    <row r="35" spans="1:35" ht="13.5" customHeight="1" x14ac:dyDescent="0.25">
      <c r="B35" s="34"/>
      <c r="C35" s="34"/>
      <c r="D35" s="34"/>
      <c r="E35" s="34"/>
      <c r="F35" s="34"/>
      <c r="G35" s="34"/>
      <c r="H35" s="34"/>
      <c r="K35" s="7"/>
      <c r="L35" s="36"/>
      <c r="M35" s="36"/>
      <c r="N35" s="36"/>
      <c r="O35" s="36"/>
      <c r="P35" s="36"/>
      <c r="Q35" s="36"/>
      <c r="T35" s="7"/>
      <c r="U35" s="7"/>
      <c r="V35" s="7"/>
      <c r="W35" s="7"/>
      <c r="X35" s="7"/>
      <c r="Y35" s="7"/>
      <c r="Z35" s="7"/>
      <c r="AC35" s="33"/>
      <c r="AD35" s="33"/>
      <c r="AE35" s="33"/>
      <c r="AF35" s="33"/>
      <c r="AG35" s="33"/>
      <c r="AH35" s="33"/>
      <c r="AI35" s="33"/>
    </row>
    <row r="36" spans="1:35" ht="13.5" customHeight="1" x14ac:dyDescent="0.25">
      <c r="B36" s="34"/>
      <c r="C36" s="34"/>
      <c r="D36" s="34"/>
      <c r="K36" s="7"/>
      <c r="L36" s="7"/>
      <c r="T36" s="7"/>
      <c r="U36" s="7"/>
      <c r="AC36" s="7"/>
      <c r="AD36" s="7"/>
    </row>
    <row r="37" spans="1:35" ht="13.5" customHeight="1" x14ac:dyDescent="0.25">
      <c r="B37" s="34"/>
      <c r="C37" s="34"/>
      <c r="D37" s="34"/>
      <c r="K37" s="36"/>
      <c r="L37" s="36"/>
      <c r="M37" s="36"/>
      <c r="N37" s="36"/>
      <c r="O37" s="36"/>
      <c r="P37" s="36"/>
      <c r="Q37" s="36"/>
      <c r="T37" s="36"/>
      <c r="U37" s="36"/>
      <c r="V37" s="36"/>
      <c r="W37" s="36"/>
      <c r="X37" s="36"/>
      <c r="Y37" s="36"/>
      <c r="Z37" s="36"/>
      <c r="AC37" s="36"/>
      <c r="AD37" s="36"/>
      <c r="AE37" s="36"/>
      <c r="AF37" s="36"/>
      <c r="AG37" s="36"/>
      <c r="AH37" s="36"/>
    </row>
    <row r="38" spans="1:35" ht="13.5" customHeight="1" x14ac:dyDescent="0.25">
      <c r="B38" s="34"/>
      <c r="C38" s="34"/>
      <c r="D38" s="34"/>
      <c r="K38" s="7"/>
      <c r="L38" s="7"/>
      <c r="T38" s="7"/>
      <c r="U38" s="7"/>
      <c r="AC38" s="7"/>
      <c r="AD38" s="7"/>
    </row>
    <row r="39" spans="1:35" ht="13.5" customHeight="1" x14ac:dyDescent="0.25">
      <c r="B39" s="34"/>
      <c r="C39" s="34"/>
      <c r="D39" s="34"/>
      <c r="K39" s="7"/>
      <c r="L39" s="7"/>
      <c r="T39" s="7"/>
      <c r="U39" s="7"/>
      <c r="AC39" s="7"/>
      <c r="AD39" s="7"/>
    </row>
    <row r="40" spans="1:35" ht="13.5" customHeight="1" x14ac:dyDescent="0.25">
      <c r="B40" s="34"/>
      <c r="C40" s="4"/>
      <c r="D40" s="34"/>
      <c r="E40" s="7"/>
      <c r="F40" s="7"/>
      <c r="G40" s="7"/>
      <c r="H40" s="7"/>
      <c r="K40" s="7"/>
      <c r="L40" s="22"/>
      <c r="M40" s="22"/>
      <c r="N40" s="22"/>
      <c r="O40" s="22"/>
      <c r="P40" s="22"/>
      <c r="Q40" s="22"/>
      <c r="T40" s="7"/>
      <c r="U40" s="22"/>
      <c r="V40" s="22"/>
      <c r="W40" s="22"/>
      <c r="X40" s="22"/>
      <c r="Y40" s="22"/>
      <c r="Z40" s="22"/>
      <c r="AC40" s="7"/>
      <c r="AD40" s="22"/>
      <c r="AE40" s="22"/>
      <c r="AF40" s="22"/>
      <c r="AG40" s="22"/>
      <c r="AH40" s="22"/>
    </row>
    <row r="41" spans="1:35" ht="13.5" customHeight="1" x14ac:dyDescent="0.25">
      <c r="B41" s="34"/>
      <c r="C41" s="4"/>
      <c r="D41" s="34"/>
      <c r="K41" s="7"/>
      <c r="L41" s="22"/>
      <c r="M41" s="22"/>
      <c r="N41" s="22"/>
      <c r="O41" s="22"/>
      <c r="P41" s="22"/>
      <c r="Q41" s="22"/>
      <c r="T41" s="7"/>
      <c r="U41" s="22"/>
      <c r="V41" s="22"/>
      <c r="W41" s="22"/>
      <c r="X41" s="22"/>
      <c r="Y41" s="22"/>
      <c r="Z41" s="22"/>
      <c r="AC41" s="7"/>
      <c r="AD41" s="22"/>
      <c r="AE41" s="22"/>
      <c r="AF41" s="22"/>
      <c r="AG41" s="22"/>
      <c r="AH41" s="22"/>
    </row>
    <row r="42" spans="1:35" ht="13.5" customHeight="1" x14ac:dyDescent="0.25">
      <c r="B42" s="4"/>
      <c r="C42" s="4"/>
      <c r="D42" s="34"/>
      <c r="K42" s="7"/>
      <c r="L42" s="7"/>
      <c r="T42" s="7"/>
      <c r="U42" s="7"/>
      <c r="AC42" s="7"/>
      <c r="AD42" s="7"/>
    </row>
    <row r="43" spans="1:35" ht="13.5" customHeight="1" x14ac:dyDescent="0.25">
      <c r="B43" s="4"/>
      <c r="C43" s="4"/>
      <c r="K43" s="7"/>
      <c r="L43" s="7"/>
      <c r="T43" s="7"/>
      <c r="U43" s="7"/>
      <c r="AC43" s="7"/>
      <c r="AD43" s="7"/>
    </row>
    <row r="44" spans="1:35" ht="13.5" customHeight="1" x14ac:dyDescent="0.25">
      <c r="B44" s="4"/>
      <c r="C44" s="4"/>
      <c r="K44" s="7"/>
      <c r="L44" s="7"/>
      <c r="T44" s="7"/>
      <c r="U44" s="7"/>
      <c r="AC44" s="7"/>
      <c r="AD44" s="7"/>
    </row>
    <row r="45" spans="1:35" ht="13.5" customHeight="1" x14ac:dyDescent="0.25">
      <c r="B45" s="4"/>
      <c r="C45" s="4"/>
      <c r="K45" s="7"/>
      <c r="L45" s="7"/>
      <c r="T45" s="7"/>
      <c r="U45" s="7"/>
      <c r="AC45" s="7"/>
      <c r="AD45" s="7"/>
    </row>
    <row r="46" spans="1:35" ht="13.5" customHeight="1" x14ac:dyDescent="0.25">
      <c r="B46" s="35"/>
      <c r="C46" s="4"/>
      <c r="K46" s="7"/>
      <c r="L46" s="7"/>
      <c r="T46" s="7"/>
      <c r="U46" s="7"/>
      <c r="AC46" s="7"/>
      <c r="AD46" s="7"/>
    </row>
    <row r="47" spans="1:35" ht="13.5" customHeight="1" x14ac:dyDescent="0.25">
      <c r="B47" s="35"/>
      <c r="C47" s="4"/>
      <c r="K47" s="7"/>
      <c r="L47" s="7"/>
      <c r="T47" s="7"/>
      <c r="U47" s="7"/>
      <c r="AC47" s="7"/>
      <c r="AD47" s="7"/>
    </row>
    <row r="48" spans="1:35" ht="13.5" customHeight="1" x14ac:dyDescent="0.25">
      <c r="B48" s="35"/>
      <c r="C48" s="4"/>
      <c r="K48" s="7"/>
      <c r="L48" s="7"/>
      <c r="T48" s="7"/>
      <c r="U48" s="7"/>
      <c r="AC48" s="7"/>
      <c r="AD48" s="7"/>
    </row>
    <row r="49" spans="2:30" ht="13.5" customHeight="1" x14ac:dyDescent="0.25">
      <c r="B49" s="35"/>
      <c r="C49" s="4"/>
      <c r="K49" s="7"/>
      <c r="L49" s="7"/>
      <c r="T49" s="7"/>
      <c r="U49" s="7"/>
      <c r="AC49" s="7"/>
      <c r="AD49" s="7"/>
    </row>
    <row r="50" spans="2:30" ht="13.5" customHeight="1" x14ac:dyDescent="0.25">
      <c r="B50" s="35"/>
      <c r="C50" s="4"/>
      <c r="K50" s="7"/>
      <c r="L50" s="7"/>
      <c r="T50" s="7"/>
      <c r="U50" s="7"/>
      <c r="AC50" s="7"/>
      <c r="AD50" s="7"/>
    </row>
    <row r="51" spans="2:30" ht="13.5" customHeight="1" x14ac:dyDescent="0.25">
      <c r="B51" s="4"/>
      <c r="C51" s="4"/>
      <c r="K51" s="7"/>
      <c r="L51" s="7"/>
      <c r="T51" s="7"/>
      <c r="U51" s="7"/>
      <c r="AC51" s="7"/>
      <c r="AD51" s="7"/>
    </row>
    <row r="52" spans="2:30" ht="13.5" customHeight="1" x14ac:dyDescent="0.25">
      <c r="B52" s="4"/>
      <c r="C52" s="4"/>
      <c r="K52" s="7"/>
      <c r="L52" s="7"/>
      <c r="T52" s="7"/>
      <c r="U52" s="7"/>
      <c r="AC52" s="7"/>
      <c r="AD52" s="7"/>
    </row>
    <row r="53" spans="2:30" ht="13.5" customHeight="1" x14ac:dyDescent="0.25">
      <c r="B53" s="4"/>
      <c r="C53" s="4"/>
      <c r="K53" s="7"/>
      <c r="L53" s="7"/>
      <c r="T53" s="7"/>
      <c r="U53" s="7"/>
      <c r="AC53" s="7"/>
      <c r="AD53" s="7"/>
    </row>
    <row r="54" spans="2:30" ht="13.5" customHeight="1" x14ac:dyDescent="0.25">
      <c r="B54" s="4"/>
      <c r="C54" s="4"/>
      <c r="K54" s="7"/>
      <c r="L54" s="7"/>
      <c r="T54" s="7"/>
      <c r="U54" s="7"/>
      <c r="AC54" s="7"/>
      <c r="AD54" s="7"/>
    </row>
    <row r="55" spans="2:30" ht="13.5" customHeight="1" x14ac:dyDescent="0.25">
      <c r="B55" s="4"/>
      <c r="C55" s="4"/>
      <c r="K55" s="7"/>
      <c r="L55" s="7"/>
      <c r="T55" s="7"/>
      <c r="U55" s="7"/>
      <c r="AC55" s="7"/>
      <c r="AD55" s="7"/>
    </row>
    <row r="56" spans="2:30" ht="13.5" customHeight="1" x14ac:dyDescent="0.25">
      <c r="B56" s="4"/>
      <c r="C56" s="4"/>
      <c r="K56" s="7"/>
      <c r="L56" s="7"/>
      <c r="T56" s="7"/>
      <c r="U56" s="7"/>
      <c r="AC56" s="7"/>
      <c r="AD56" s="7"/>
    </row>
    <row r="57" spans="2:30" ht="13.5" customHeight="1" x14ac:dyDescent="0.25">
      <c r="B57" s="4"/>
      <c r="C57" s="4"/>
      <c r="K57" s="7"/>
      <c r="L57" s="7"/>
      <c r="T57" s="7"/>
      <c r="U57" s="7"/>
      <c r="AC57" s="7"/>
      <c r="AD57" s="7"/>
    </row>
    <row r="58" spans="2:30" ht="13.5" customHeight="1" x14ac:dyDescent="0.25">
      <c r="B58" s="4"/>
      <c r="C58" s="4"/>
      <c r="K58" s="7"/>
      <c r="L58" s="7"/>
      <c r="T58" s="7"/>
      <c r="U58" s="7"/>
      <c r="AC58" s="7"/>
      <c r="AD58" s="7"/>
    </row>
    <row r="59" spans="2:30" ht="13.5" customHeight="1" x14ac:dyDescent="0.25">
      <c r="B59" s="4"/>
      <c r="C59" s="4"/>
      <c r="K59" s="7"/>
      <c r="L59" s="7"/>
      <c r="T59" s="7"/>
      <c r="U59" s="7"/>
      <c r="AC59" s="7"/>
      <c r="AD59" s="7"/>
    </row>
    <row r="60" spans="2:30" ht="13.5" customHeight="1" x14ac:dyDescent="0.25">
      <c r="B60" s="4"/>
      <c r="C60" s="4"/>
      <c r="K60" s="7"/>
      <c r="L60" s="7"/>
      <c r="T60" s="7"/>
      <c r="U60" s="7"/>
      <c r="AC60" s="7"/>
      <c r="AD60" s="7"/>
    </row>
    <row r="61" spans="2:30" ht="13.5" customHeight="1" x14ac:dyDescent="0.25">
      <c r="B61" s="4"/>
      <c r="C61" s="4"/>
      <c r="K61" s="7"/>
      <c r="L61" s="7"/>
      <c r="T61" s="7"/>
      <c r="U61" s="7"/>
      <c r="AC61" s="7"/>
      <c r="AD61" s="7"/>
    </row>
    <row r="62" spans="2:30" ht="13.5" customHeight="1" x14ac:dyDescent="0.25">
      <c r="B62" s="4"/>
      <c r="C62" s="4"/>
      <c r="K62" s="7"/>
      <c r="L62" s="7"/>
      <c r="T62" s="7"/>
      <c r="U62" s="7"/>
      <c r="AC62" s="7"/>
      <c r="AD62" s="7"/>
    </row>
    <row r="63" spans="2:30" ht="13.5" customHeight="1" x14ac:dyDescent="0.25">
      <c r="B63" s="4"/>
      <c r="C63" s="4"/>
      <c r="K63" s="7"/>
      <c r="L63" s="7"/>
      <c r="T63" s="7"/>
      <c r="U63" s="7"/>
      <c r="AC63" s="7"/>
      <c r="AD63" s="7"/>
    </row>
    <row r="64" spans="2:30" ht="13.5" customHeight="1" x14ac:dyDescent="0.25">
      <c r="B64" s="4"/>
      <c r="C64" s="4"/>
      <c r="E64" s="7"/>
      <c r="F64" s="7"/>
      <c r="G64" s="7"/>
      <c r="H64" s="7"/>
      <c r="K64" s="7"/>
      <c r="L64" s="7"/>
      <c r="T64" s="7"/>
      <c r="U64" s="7"/>
      <c r="AC64" s="7"/>
      <c r="AD64" s="7"/>
    </row>
    <row r="65" spans="2:30" ht="13.5" customHeight="1" x14ac:dyDescent="0.25">
      <c r="B65" s="4"/>
      <c r="C65" s="4"/>
      <c r="K65" s="7"/>
      <c r="L65" s="7"/>
      <c r="T65" s="7"/>
      <c r="U65" s="7"/>
      <c r="AC65" s="7"/>
      <c r="AD65" s="7"/>
    </row>
    <row r="66" spans="2:30" ht="13.5" customHeight="1" x14ac:dyDescent="0.25">
      <c r="B66" s="4"/>
      <c r="C66" s="4"/>
      <c r="K66" s="7"/>
      <c r="L66" s="7"/>
      <c r="T66" s="7"/>
      <c r="U66" s="7"/>
      <c r="AC66" s="7"/>
      <c r="AD66" s="7"/>
    </row>
    <row r="67" spans="2:30" ht="13.5" customHeight="1" x14ac:dyDescent="0.25">
      <c r="B67" s="4"/>
      <c r="C67" s="4"/>
      <c r="K67" s="7"/>
      <c r="L67" s="7"/>
      <c r="T67" s="7"/>
      <c r="U67" s="7"/>
      <c r="AC67" s="7"/>
      <c r="AD67" s="7"/>
    </row>
    <row r="68" spans="2:30" ht="13.5" customHeight="1" x14ac:dyDescent="0.25">
      <c r="B68" s="4"/>
      <c r="C68" s="4"/>
      <c r="K68" s="7"/>
      <c r="L68" s="7"/>
      <c r="T68" s="7"/>
      <c r="U68" s="7"/>
      <c r="AC68" s="7"/>
      <c r="AD68" s="7"/>
    </row>
    <row r="69" spans="2:30" ht="13.5" customHeight="1" x14ac:dyDescent="0.25">
      <c r="B69" s="4"/>
      <c r="C69" s="4"/>
      <c r="K69" s="7"/>
      <c r="L69" s="7"/>
      <c r="T69" s="7"/>
      <c r="U69" s="7"/>
      <c r="AC69" s="7"/>
      <c r="AD69" s="7"/>
    </row>
    <row r="70" spans="2:30" ht="13.5" customHeight="1" x14ac:dyDescent="0.25">
      <c r="B70" s="4"/>
      <c r="C70" s="4"/>
      <c r="K70" s="7"/>
      <c r="L70" s="7"/>
      <c r="T70" s="7"/>
      <c r="U70" s="7"/>
      <c r="AC70" s="7"/>
      <c r="AD70" s="7"/>
    </row>
    <row r="71" spans="2:30" ht="13.5" customHeight="1" x14ac:dyDescent="0.25">
      <c r="B71" s="4"/>
      <c r="C71" s="4"/>
      <c r="K71" s="7"/>
      <c r="L71" s="7"/>
      <c r="T71" s="7"/>
      <c r="U71" s="7"/>
      <c r="AC71" s="7"/>
      <c r="AD71" s="7"/>
    </row>
    <row r="72" spans="2:30" ht="13.5" customHeight="1" x14ac:dyDescent="0.25">
      <c r="B72" s="4"/>
      <c r="C72" s="4"/>
      <c r="K72" s="7"/>
      <c r="L72" s="7"/>
      <c r="T72" s="7"/>
      <c r="U72" s="7"/>
      <c r="AC72" s="7"/>
      <c r="AD72" s="7"/>
    </row>
    <row r="73" spans="2:30" ht="13.5" customHeight="1" x14ac:dyDescent="0.25">
      <c r="B73" s="4"/>
      <c r="C73" s="4"/>
      <c r="K73" s="7"/>
      <c r="L73" s="7"/>
      <c r="T73" s="7"/>
      <c r="U73" s="7"/>
      <c r="AC73" s="7"/>
      <c r="AD73" s="7"/>
    </row>
    <row r="74" spans="2:30" ht="13.5" customHeight="1" x14ac:dyDescent="0.25">
      <c r="B74" s="4"/>
      <c r="C74" s="4"/>
      <c r="K74" s="7"/>
      <c r="L74" s="7"/>
      <c r="T74" s="7"/>
      <c r="U74" s="7"/>
      <c r="AC74" s="7"/>
      <c r="AD74" s="7"/>
    </row>
    <row r="75" spans="2:30" ht="13.5" customHeight="1" x14ac:dyDescent="0.25">
      <c r="B75" s="4"/>
      <c r="C75" s="4"/>
      <c r="K75" s="7"/>
      <c r="L75" s="7"/>
      <c r="T75" s="7"/>
      <c r="U75" s="7"/>
      <c r="AC75" s="7"/>
      <c r="AD75" s="7"/>
    </row>
    <row r="76" spans="2:30" ht="13.5" customHeight="1" x14ac:dyDescent="0.25">
      <c r="B76" s="4"/>
      <c r="C76" s="4"/>
      <c r="K76" s="7"/>
      <c r="L76" s="7"/>
      <c r="T76" s="7"/>
      <c r="U76" s="7"/>
      <c r="AC76" s="7"/>
      <c r="AD76" s="7"/>
    </row>
    <row r="77" spans="2:30" ht="13.5" customHeight="1" x14ac:dyDescent="0.25">
      <c r="B77" s="4"/>
      <c r="C77" s="4"/>
      <c r="K77" s="7"/>
      <c r="L77" s="7"/>
      <c r="T77" s="7"/>
      <c r="U77" s="7"/>
      <c r="AC77" s="7"/>
      <c r="AD77" s="7"/>
    </row>
    <row r="78" spans="2:30" ht="13.5" customHeight="1" x14ac:dyDescent="0.25">
      <c r="B78" s="4"/>
      <c r="C78" s="4"/>
      <c r="K78" s="7"/>
      <c r="L78" s="7"/>
      <c r="T78" s="7"/>
      <c r="U78" s="7"/>
      <c r="AC78" s="7"/>
      <c r="AD78" s="7"/>
    </row>
    <row r="79" spans="2:30" ht="13.5" customHeight="1" x14ac:dyDescent="0.25">
      <c r="B79" s="4"/>
      <c r="C79" s="4"/>
      <c r="K79" s="7"/>
      <c r="L79" s="7"/>
      <c r="T79" s="7"/>
      <c r="U79" s="7"/>
      <c r="AC79" s="7"/>
      <c r="AD79" s="7"/>
    </row>
    <row r="80" spans="2:30" ht="13.5" customHeight="1" x14ac:dyDescent="0.25">
      <c r="B80" s="4"/>
      <c r="C80" s="4"/>
      <c r="K80" s="7"/>
      <c r="L80" s="7"/>
      <c r="T80" s="7"/>
      <c r="U80" s="7"/>
      <c r="AC80" s="7"/>
      <c r="AD80" s="7"/>
    </row>
    <row r="81" spans="2:30" ht="13.5" customHeight="1" x14ac:dyDescent="0.25">
      <c r="B81" s="4"/>
      <c r="C81" s="4"/>
      <c r="K81" s="7"/>
      <c r="L81" s="7"/>
      <c r="T81" s="7"/>
      <c r="U81" s="7"/>
      <c r="AC81" s="7"/>
      <c r="AD81" s="7"/>
    </row>
    <row r="82" spans="2:30" ht="13.5" customHeight="1" x14ac:dyDescent="0.25">
      <c r="B82" s="4"/>
      <c r="C82" s="4"/>
      <c r="K82" s="7"/>
      <c r="L82" s="7"/>
      <c r="T82" s="7"/>
      <c r="U82" s="7"/>
      <c r="AC82" s="7"/>
      <c r="AD82" s="7"/>
    </row>
    <row r="83" spans="2:30" ht="13.5" customHeight="1" x14ac:dyDescent="0.25">
      <c r="B83" s="4"/>
      <c r="C83" s="4"/>
      <c r="K83" s="7"/>
      <c r="L83" s="7"/>
      <c r="T83" s="7"/>
      <c r="U83" s="7"/>
      <c r="AC83" s="7"/>
      <c r="AD83" s="7"/>
    </row>
    <row r="84" spans="2:30" ht="13.5" customHeight="1" x14ac:dyDescent="0.25">
      <c r="B84" s="4"/>
      <c r="C84" s="4"/>
      <c r="K84" s="7"/>
      <c r="L84" s="7"/>
      <c r="T84" s="7"/>
      <c r="U84" s="7"/>
      <c r="AC84" s="7"/>
      <c r="AD84" s="7"/>
    </row>
    <row r="85" spans="2:30" ht="13.5" customHeight="1" x14ac:dyDescent="0.25">
      <c r="B85" s="4"/>
      <c r="C85" s="4"/>
      <c r="K85" s="7"/>
      <c r="L85" s="7"/>
      <c r="T85" s="7"/>
      <c r="U85" s="7"/>
      <c r="AC85" s="7"/>
      <c r="AD85" s="7"/>
    </row>
    <row r="86" spans="2:30" ht="13.5" customHeight="1" x14ac:dyDescent="0.25">
      <c r="B86" s="4"/>
      <c r="C86" s="4"/>
      <c r="K86" s="7"/>
      <c r="L86" s="7"/>
      <c r="T86" s="7"/>
      <c r="U86" s="7"/>
      <c r="AC86" s="7"/>
      <c r="AD86" s="7"/>
    </row>
    <row r="87" spans="2:30" ht="13.5" customHeight="1" x14ac:dyDescent="0.25">
      <c r="B87" s="4"/>
      <c r="C87" s="4"/>
      <c r="K87" s="7"/>
      <c r="L87" s="7"/>
      <c r="T87" s="7"/>
      <c r="U87" s="7"/>
      <c r="AC87" s="7"/>
      <c r="AD87" s="7"/>
    </row>
    <row r="88" spans="2:30" ht="13.5" customHeight="1" x14ac:dyDescent="0.25">
      <c r="B88" s="4"/>
      <c r="C88" s="4"/>
      <c r="K88" s="7"/>
      <c r="L88" s="7"/>
      <c r="T88" s="7"/>
      <c r="U88" s="7"/>
      <c r="AC88" s="7"/>
      <c r="AD88" s="7"/>
    </row>
    <row r="89" spans="2:30" ht="13.5" customHeight="1" x14ac:dyDescent="0.25">
      <c r="B89" s="4"/>
      <c r="C89" s="4"/>
      <c r="K89" s="7"/>
      <c r="L89" s="7"/>
      <c r="T89" s="7"/>
      <c r="U89" s="7"/>
      <c r="AC89" s="7"/>
      <c r="AD89" s="7"/>
    </row>
    <row r="90" spans="2:30" ht="13.5" customHeight="1" x14ac:dyDescent="0.25">
      <c r="B90" s="4"/>
      <c r="C90" s="4"/>
      <c r="K90" s="7"/>
      <c r="L90" s="7"/>
      <c r="T90" s="7"/>
      <c r="U90" s="7"/>
      <c r="AC90" s="7"/>
      <c r="AD90" s="7"/>
    </row>
    <row r="91" spans="2:30" ht="13.5" customHeight="1" x14ac:dyDescent="0.25">
      <c r="B91" s="4"/>
      <c r="C91" s="4"/>
      <c r="K91" s="7"/>
      <c r="L91" s="7"/>
      <c r="T91" s="7"/>
      <c r="U91" s="7"/>
      <c r="AC91" s="7"/>
      <c r="AD91" s="7"/>
    </row>
    <row r="92" spans="2:30" ht="13.5" customHeight="1" x14ac:dyDescent="0.25">
      <c r="B92" s="4"/>
      <c r="C92" s="4"/>
      <c r="K92" s="7"/>
      <c r="L92" s="7"/>
      <c r="T92" s="7"/>
      <c r="U92" s="7"/>
      <c r="AC92" s="7"/>
      <c r="AD92" s="7"/>
    </row>
    <row r="93" spans="2:30" ht="13.5" customHeight="1" x14ac:dyDescent="0.25">
      <c r="B93" s="4"/>
      <c r="C93" s="4"/>
      <c r="K93" s="7"/>
      <c r="L93" s="7"/>
      <c r="T93" s="7"/>
      <c r="U93" s="7"/>
      <c r="AC93" s="7"/>
      <c r="AD93" s="7"/>
    </row>
    <row r="94" spans="2:30" ht="13.5" customHeight="1" x14ac:dyDescent="0.25">
      <c r="B94" s="7"/>
      <c r="C94" s="7"/>
      <c r="K94" s="7"/>
      <c r="L94" s="7"/>
      <c r="T94" s="7"/>
      <c r="U94" s="7"/>
      <c r="AC94" s="7"/>
      <c r="AD94" s="7"/>
    </row>
    <row r="95" spans="2:30" ht="13.5" customHeight="1" x14ac:dyDescent="0.25">
      <c r="B95" s="7"/>
      <c r="C95" s="7"/>
      <c r="K95" s="7"/>
      <c r="L95" s="7"/>
      <c r="T95" s="7"/>
      <c r="U95" s="7"/>
      <c r="AC95" s="7"/>
      <c r="AD95" s="7"/>
    </row>
    <row r="96" spans="2:30" ht="13.5" customHeight="1" x14ac:dyDescent="0.25">
      <c r="B96" s="7"/>
      <c r="C96" s="7"/>
      <c r="K96" s="7"/>
      <c r="L96" s="7"/>
      <c r="T96" s="7"/>
      <c r="U96" s="7"/>
      <c r="AC96" s="7"/>
      <c r="AD96" s="7"/>
    </row>
    <row r="97" spans="2:30" ht="13.5" customHeight="1" x14ac:dyDescent="0.25">
      <c r="B97" s="7"/>
      <c r="C97" s="7"/>
      <c r="K97" s="7"/>
      <c r="L97" s="7"/>
      <c r="T97" s="7"/>
      <c r="U97" s="7"/>
      <c r="AC97" s="7"/>
      <c r="AD97" s="7"/>
    </row>
    <row r="98" spans="2:30" ht="13.5" customHeight="1" x14ac:dyDescent="0.25">
      <c r="B98" s="7"/>
      <c r="C98" s="7"/>
      <c r="K98" s="7"/>
      <c r="L98" s="7"/>
      <c r="T98" s="7"/>
      <c r="U98" s="7"/>
      <c r="AC98" s="7"/>
      <c r="AD98" s="7"/>
    </row>
    <row r="99" spans="2:30" ht="13.5" customHeight="1" x14ac:dyDescent="0.25">
      <c r="B99" s="7"/>
      <c r="C99" s="7"/>
      <c r="K99" s="7"/>
      <c r="L99" s="7"/>
      <c r="T99" s="7"/>
      <c r="U99" s="7"/>
      <c r="AC99" s="7"/>
      <c r="AD99" s="7"/>
    </row>
    <row r="100" spans="2:30" ht="13.5" customHeight="1" x14ac:dyDescent="0.25">
      <c r="B100" s="7"/>
      <c r="C100" s="7"/>
      <c r="K100" s="7"/>
      <c r="L100" s="7"/>
      <c r="T100" s="7"/>
      <c r="U100" s="7"/>
      <c r="AC100" s="7"/>
      <c r="AD100" s="7"/>
    </row>
    <row r="101" spans="2:30" ht="13.5" customHeight="1" x14ac:dyDescent="0.25">
      <c r="B101" s="7"/>
      <c r="C101" s="7"/>
      <c r="K101" s="7"/>
      <c r="L101" s="7"/>
      <c r="T101" s="7"/>
      <c r="U101" s="7"/>
      <c r="AC101" s="7"/>
      <c r="AD101" s="7"/>
    </row>
    <row r="102" spans="2:30" ht="13.5" customHeight="1" x14ac:dyDescent="0.25">
      <c r="B102" s="7"/>
      <c r="C102" s="7"/>
      <c r="K102" s="7"/>
      <c r="L102" s="7"/>
      <c r="T102" s="7"/>
      <c r="U102" s="7"/>
      <c r="AC102" s="7"/>
      <c r="AD102" s="7"/>
    </row>
    <row r="103" spans="2:30" ht="13.5" customHeight="1" x14ac:dyDescent="0.25">
      <c r="B103" s="7"/>
      <c r="C103" s="7"/>
      <c r="K103" s="7"/>
      <c r="L103" s="7"/>
      <c r="T103" s="7"/>
      <c r="U103" s="7"/>
      <c r="AC103" s="7"/>
      <c r="AD103" s="7"/>
    </row>
    <row r="104" spans="2:30" ht="13.5" customHeight="1" x14ac:dyDescent="0.25">
      <c r="B104" s="7"/>
      <c r="C104" s="7"/>
      <c r="K104" s="7"/>
      <c r="L104" s="7"/>
      <c r="T104" s="7"/>
      <c r="U104" s="7"/>
      <c r="AC104" s="7"/>
      <c r="AD104" s="7"/>
    </row>
    <row r="105" spans="2:30" ht="13.5" customHeight="1" x14ac:dyDescent="0.25">
      <c r="B105" s="7"/>
      <c r="C105" s="7"/>
      <c r="K105" s="7"/>
      <c r="L105" s="7"/>
      <c r="T105" s="7"/>
      <c r="U105" s="7"/>
      <c r="AC105" s="7"/>
      <c r="AD105" s="7"/>
    </row>
    <row r="106" spans="2:30" ht="13.5" customHeight="1" x14ac:dyDescent="0.25">
      <c r="B106" s="7"/>
      <c r="C106" s="7"/>
      <c r="K106" s="7"/>
      <c r="L106" s="7"/>
      <c r="T106" s="7"/>
      <c r="U106" s="7"/>
      <c r="AC106" s="7"/>
      <c r="AD106" s="7"/>
    </row>
    <row r="107" spans="2:30" ht="13.5" customHeight="1" x14ac:dyDescent="0.25">
      <c r="B107" s="7"/>
      <c r="C107" s="7"/>
      <c r="K107" s="7"/>
      <c r="L107" s="7"/>
      <c r="T107" s="7"/>
      <c r="U107" s="7"/>
      <c r="AC107" s="7"/>
      <c r="AD107" s="7"/>
    </row>
    <row r="108" spans="2:30" ht="13.5" customHeight="1" x14ac:dyDescent="0.25">
      <c r="B108" s="7"/>
      <c r="C108" s="7"/>
      <c r="K108" s="7"/>
      <c r="L108" s="7"/>
      <c r="T108" s="7"/>
      <c r="U108" s="7"/>
      <c r="AC108" s="7"/>
      <c r="AD108" s="7"/>
    </row>
    <row r="109" spans="2:30" ht="13.5" customHeight="1" x14ac:dyDescent="0.25">
      <c r="B109" s="7"/>
      <c r="C109" s="7"/>
      <c r="K109" s="7"/>
      <c r="L109" s="7"/>
      <c r="T109" s="7"/>
      <c r="U109" s="7"/>
      <c r="AC109" s="7"/>
      <c r="AD109" s="7"/>
    </row>
    <row r="110" spans="2:30" ht="13.5" customHeight="1" x14ac:dyDescent="0.25">
      <c r="B110" s="7"/>
      <c r="C110" s="7"/>
      <c r="K110" s="7"/>
      <c r="L110" s="7"/>
      <c r="T110" s="7"/>
      <c r="U110" s="7"/>
      <c r="AC110" s="7"/>
      <c r="AD110" s="7"/>
    </row>
  </sheetData>
  <mergeCells count="8">
    <mergeCell ref="B3:C3"/>
    <mergeCell ref="K3:L3"/>
    <mergeCell ref="T3:U3"/>
    <mergeCell ref="AC3:AD3"/>
    <mergeCell ref="AE3:AI3"/>
    <mergeCell ref="D3:H3"/>
    <mergeCell ref="M3:Q3"/>
    <mergeCell ref="V3:Z3"/>
  </mergeCells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9"/>
  <sheetViews>
    <sheetView zoomScale="90" zoomScaleNormal="90" workbookViewId="0">
      <selection activeCell="N6" sqref="N6"/>
    </sheetView>
  </sheetViews>
  <sheetFormatPr defaultColWidth="9.08203125" defaultRowHeight="12.5" x14ac:dyDescent="0.25"/>
  <cols>
    <col min="1" max="1" width="52.33203125" style="4" customWidth="1"/>
    <col min="2" max="3" width="12.5" style="65" customWidth="1"/>
    <col min="4" max="8" width="12.5" style="4" customWidth="1"/>
    <col min="9" max="9" width="9.08203125" style="4" customWidth="1"/>
    <col min="10" max="10" width="52.33203125" style="4" customWidth="1"/>
    <col min="11" max="12" width="12.5" style="65" customWidth="1"/>
    <col min="13" max="17" width="12.5" style="4" customWidth="1"/>
    <col min="18" max="18" width="9.08203125" style="4"/>
    <col min="19" max="19" width="52.33203125" style="4" customWidth="1"/>
    <col min="20" max="21" width="12.5" style="65" customWidth="1"/>
    <col min="22" max="26" width="12.5" style="4" customWidth="1"/>
    <col min="27" max="27" width="9.08203125" style="4"/>
    <col min="28" max="28" width="52.33203125" style="4" customWidth="1"/>
    <col min="29" max="30" width="12.5" style="65" customWidth="1"/>
    <col min="31" max="35" width="12.5" style="4" customWidth="1"/>
    <col min="36" max="16384" width="9.08203125" style="4"/>
  </cols>
  <sheetData>
    <row r="1" spans="1:36" ht="15.75" customHeight="1" x14ac:dyDescent="0.25">
      <c r="A1" s="132" t="s">
        <v>30</v>
      </c>
      <c r="B1" s="132"/>
      <c r="C1" s="132"/>
      <c r="J1" s="132" t="s">
        <v>31</v>
      </c>
      <c r="K1" s="132"/>
      <c r="L1" s="132"/>
      <c r="S1" s="132" t="s">
        <v>27</v>
      </c>
      <c r="T1" s="132"/>
      <c r="U1" s="132"/>
      <c r="AB1" s="20" t="s">
        <v>22</v>
      </c>
      <c r="AC1" s="20"/>
      <c r="AD1" s="20"/>
    </row>
    <row r="2" spans="1:36" ht="14.25" customHeight="1" thickBot="1" x14ac:dyDescent="0.3">
      <c r="A2" s="8"/>
      <c r="B2" s="9"/>
      <c r="C2" s="9"/>
      <c r="J2" s="8"/>
      <c r="K2" s="9"/>
      <c r="L2" s="9"/>
      <c r="S2" s="8"/>
      <c r="T2" s="9"/>
      <c r="U2" s="9"/>
      <c r="AB2" s="8"/>
      <c r="AC2" s="9"/>
      <c r="AD2" s="9"/>
    </row>
    <row r="3" spans="1:36" ht="13.5" customHeight="1" thickBot="1" x14ac:dyDescent="0.3">
      <c r="A3" s="10" t="s">
        <v>0</v>
      </c>
      <c r="B3" s="133" t="s">
        <v>1</v>
      </c>
      <c r="C3" s="134"/>
      <c r="D3" s="129" t="s">
        <v>2</v>
      </c>
      <c r="E3" s="131"/>
      <c r="F3" s="131"/>
      <c r="G3" s="131"/>
      <c r="H3" s="130"/>
      <c r="I3" s="43"/>
      <c r="J3" s="10" t="s">
        <v>0</v>
      </c>
      <c r="K3" s="129" t="s">
        <v>1</v>
      </c>
      <c r="L3" s="130"/>
      <c r="M3" s="129" t="s">
        <v>2</v>
      </c>
      <c r="N3" s="131"/>
      <c r="O3" s="131"/>
      <c r="P3" s="131"/>
      <c r="Q3" s="130"/>
      <c r="S3" s="18" t="s">
        <v>0</v>
      </c>
      <c r="T3" s="129" t="s">
        <v>1</v>
      </c>
      <c r="U3" s="130"/>
      <c r="V3" s="129" t="s">
        <v>2</v>
      </c>
      <c r="W3" s="131"/>
      <c r="X3" s="131"/>
      <c r="Y3" s="131"/>
      <c r="Z3" s="130"/>
      <c r="AB3" s="18" t="s">
        <v>0</v>
      </c>
      <c r="AC3" s="129" t="s">
        <v>1</v>
      </c>
      <c r="AD3" s="130"/>
      <c r="AE3" s="129" t="s">
        <v>2</v>
      </c>
      <c r="AF3" s="131"/>
      <c r="AG3" s="131"/>
      <c r="AH3" s="131"/>
      <c r="AI3" s="130"/>
    </row>
    <row r="4" spans="1:36" ht="14.25" customHeight="1" thickBot="1" x14ac:dyDescent="0.3">
      <c r="A4" s="40"/>
      <c r="B4" s="37">
        <v>2023</v>
      </c>
      <c r="C4" s="37">
        <v>2024</v>
      </c>
      <c r="D4" s="67">
        <v>2025</v>
      </c>
      <c r="E4" s="32">
        <v>2026</v>
      </c>
      <c r="F4" s="32">
        <v>2027</v>
      </c>
      <c r="G4" s="32">
        <v>2028</v>
      </c>
      <c r="H4" s="31">
        <v>2029</v>
      </c>
      <c r="I4" s="43"/>
      <c r="J4" s="40"/>
      <c r="K4" s="37">
        <v>2023</v>
      </c>
      <c r="L4" s="37">
        <v>2024</v>
      </c>
      <c r="M4" s="67">
        <v>2025</v>
      </c>
      <c r="N4" s="32">
        <v>2026</v>
      </c>
      <c r="O4" s="32">
        <v>2027</v>
      </c>
      <c r="P4" s="32">
        <v>2028</v>
      </c>
      <c r="Q4" s="31">
        <v>2029</v>
      </c>
      <c r="S4" s="11"/>
      <c r="T4" s="55">
        <v>2023</v>
      </c>
      <c r="U4" s="37">
        <v>2024</v>
      </c>
      <c r="V4" s="67">
        <v>2025</v>
      </c>
      <c r="W4" s="32">
        <v>2026</v>
      </c>
      <c r="X4" s="32">
        <v>2027</v>
      </c>
      <c r="Y4" s="32">
        <v>2028</v>
      </c>
      <c r="Z4" s="31">
        <v>2029</v>
      </c>
      <c r="AB4" s="11"/>
      <c r="AC4" s="55">
        <v>2023</v>
      </c>
      <c r="AD4" s="37">
        <v>2024</v>
      </c>
      <c r="AE4" s="67">
        <v>2025</v>
      </c>
      <c r="AF4" s="32">
        <v>2026</v>
      </c>
      <c r="AG4" s="32">
        <v>2027</v>
      </c>
      <c r="AH4" s="32">
        <v>2028</v>
      </c>
      <c r="AI4" s="31">
        <v>2029</v>
      </c>
    </row>
    <row r="5" spans="1:36" ht="13.5" customHeight="1" x14ac:dyDescent="0.25">
      <c r="A5" s="48"/>
      <c r="B5" s="115"/>
      <c r="C5" s="115"/>
      <c r="D5" s="88"/>
      <c r="E5" s="89"/>
      <c r="F5" s="89"/>
      <c r="G5" s="89"/>
      <c r="H5" s="90"/>
      <c r="I5" s="44"/>
      <c r="J5" s="12"/>
      <c r="K5" s="115"/>
      <c r="L5" s="115"/>
      <c r="M5" s="116"/>
      <c r="N5" s="117"/>
      <c r="O5" s="117"/>
      <c r="P5" s="117"/>
      <c r="Q5" s="118"/>
      <c r="R5" s="5"/>
      <c r="S5" s="12"/>
      <c r="T5" s="107"/>
      <c r="U5" s="115"/>
      <c r="V5" s="116"/>
      <c r="W5" s="117"/>
      <c r="X5" s="117"/>
      <c r="Y5" s="117"/>
      <c r="Z5" s="118"/>
      <c r="AB5" s="12"/>
      <c r="AC5" s="107"/>
      <c r="AD5" s="108"/>
      <c r="AE5" s="109"/>
      <c r="AF5" s="110"/>
      <c r="AG5" s="110"/>
      <c r="AH5" s="110"/>
      <c r="AI5" s="111"/>
    </row>
    <row r="6" spans="1:36" ht="13.5" customHeight="1" x14ac:dyDescent="0.25">
      <c r="A6" s="49" t="s">
        <v>3</v>
      </c>
      <c r="B6" s="112">
        <f t="shared" ref="B6:D6" si="0">SUM(B7:B11)</f>
        <v>1028156.41446</v>
      </c>
      <c r="C6" s="112">
        <f t="shared" si="0"/>
        <v>1075038.3197399997</v>
      </c>
      <c r="D6" s="91">
        <f t="shared" si="0"/>
        <v>1070816.8916565017</v>
      </c>
      <c r="E6" s="92">
        <f t="shared" ref="E6:G6" si="1">SUM(E7:E11)</f>
        <v>1094680.8203229581</v>
      </c>
      <c r="F6" s="92">
        <f t="shared" si="1"/>
        <v>1160484.4280825595</v>
      </c>
      <c r="G6" s="92">
        <f t="shared" si="1"/>
        <v>1202543.25708601</v>
      </c>
      <c r="H6" s="93">
        <f t="shared" ref="H6" si="2">SUM(H7:H11)</f>
        <v>1240780.4946937086</v>
      </c>
      <c r="I6" s="47"/>
      <c r="J6" s="17" t="s">
        <v>3</v>
      </c>
      <c r="K6" s="112">
        <f t="shared" ref="K6:N6" si="3">SUM(K7:K11)</f>
        <v>0</v>
      </c>
      <c r="L6" s="112">
        <f t="shared" si="3"/>
        <v>0</v>
      </c>
      <c r="M6" s="113">
        <f t="shared" si="3"/>
        <v>0</v>
      </c>
      <c r="N6" s="92">
        <f t="shared" si="3"/>
        <v>-34924.690563115328</v>
      </c>
      <c r="O6" s="92">
        <f t="shared" ref="O6:P6" si="4">SUM(O7:O11)</f>
        <v>-13466.626810451831</v>
      </c>
      <c r="P6" s="92">
        <f t="shared" si="4"/>
        <v>-11698.562171747059</v>
      </c>
      <c r="Q6" s="93">
        <f t="shared" ref="Q6" si="5">SUM(Q7:Q11)</f>
        <v>-11964.136777267795</v>
      </c>
      <c r="R6" s="5"/>
      <c r="S6" s="17" t="s">
        <v>3</v>
      </c>
      <c r="T6" s="112">
        <v>1028156.41446</v>
      </c>
      <c r="U6" s="112">
        <v>1075038.3197399997</v>
      </c>
      <c r="V6" s="113">
        <v>1075544.9400859107</v>
      </c>
      <c r="W6" s="92">
        <v>1121182.9826439261</v>
      </c>
      <c r="X6" s="92">
        <v>1164145.2300547736</v>
      </c>
      <c r="Y6" s="92">
        <v>1208374.38358982</v>
      </c>
      <c r="Z6" s="93">
        <v>1248657.3721294003</v>
      </c>
      <c r="AB6" s="17" t="s">
        <v>3</v>
      </c>
      <c r="AC6" s="112">
        <f t="shared" ref="AC6:AC26" si="6">B6-T6</f>
        <v>0</v>
      </c>
      <c r="AD6" s="112">
        <f t="shared" ref="AD6:AD26" si="7">C6-U6</f>
        <v>0</v>
      </c>
      <c r="AE6" s="113">
        <f t="shared" ref="AE6:AE26" si="8">D6-V6</f>
        <v>-4728.048429409042</v>
      </c>
      <c r="AF6" s="92">
        <f t="shared" ref="AF6:AF26" si="9">E6-W6</f>
        <v>-26502.162320967996</v>
      </c>
      <c r="AG6" s="92">
        <f t="shared" ref="AG6:AG26" si="10">F6-X6</f>
        <v>-3660.8019722141325</v>
      </c>
      <c r="AH6" s="92">
        <f t="shared" ref="AH6:AH26" si="11">G6-Y6</f>
        <v>-5831.1265038100537</v>
      </c>
      <c r="AI6" s="93">
        <f t="shared" ref="AI6:AI26" si="12">H6-Z6</f>
        <v>-7876.8774356916547</v>
      </c>
    </row>
    <row r="7" spans="1:36" ht="13.5" customHeight="1" x14ac:dyDescent="0.25">
      <c r="A7" s="50" t="s">
        <v>4</v>
      </c>
      <c r="B7" s="114">
        <f>'sep2025_vydavky_ESA 2010'!B7</f>
        <v>592599.25555</v>
      </c>
      <c r="C7" s="114">
        <f>'sep2025_vydavky_ESA 2010'!C7</f>
        <v>634397.09679999994</v>
      </c>
      <c r="D7" s="80">
        <v>631403.75181777379</v>
      </c>
      <c r="E7" s="77">
        <v>635487.82736722776</v>
      </c>
      <c r="F7" s="77">
        <v>683516.86442261143</v>
      </c>
      <c r="G7" s="77">
        <v>710132.32641074562</v>
      </c>
      <c r="H7" s="81">
        <v>735871.22177560418</v>
      </c>
      <c r="I7" s="45"/>
      <c r="J7" s="13" t="s">
        <v>4</v>
      </c>
      <c r="K7" s="114"/>
      <c r="L7" s="114"/>
      <c r="M7" s="80"/>
      <c r="N7" s="78">
        <v>-35521.748762706353</v>
      </c>
      <c r="O7" s="78">
        <v>-18394.331288532463</v>
      </c>
      <c r="P7" s="78">
        <v>-19269.484374553129</v>
      </c>
      <c r="Q7" s="79">
        <v>-19905.54357480316</v>
      </c>
      <c r="R7" s="5"/>
      <c r="S7" s="13" t="s">
        <v>4</v>
      </c>
      <c r="T7" s="114">
        <v>592599.25555</v>
      </c>
      <c r="U7" s="114">
        <v>634397.09679999994</v>
      </c>
      <c r="V7" s="77">
        <v>635854.2315087436</v>
      </c>
      <c r="W7" s="78">
        <v>668464.48541396938</v>
      </c>
      <c r="X7" s="78">
        <v>698661.48982051515</v>
      </c>
      <c r="Y7" s="78">
        <v>728838.39068113815</v>
      </c>
      <c r="Z7" s="79">
        <v>756771.70656352502</v>
      </c>
      <c r="AB7" s="13" t="s">
        <v>4</v>
      </c>
      <c r="AC7" s="114">
        <f t="shared" si="6"/>
        <v>0</v>
      </c>
      <c r="AD7" s="114">
        <f t="shared" si="7"/>
        <v>0</v>
      </c>
      <c r="AE7" s="77">
        <f t="shared" si="8"/>
        <v>-4450.4796909698052</v>
      </c>
      <c r="AF7" s="78">
        <f t="shared" si="9"/>
        <v>-32976.658046741621</v>
      </c>
      <c r="AG7" s="78">
        <f t="shared" si="10"/>
        <v>-15144.625397903728</v>
      </c>
      <c r="AH7" s="78">
        <f t="shared" si="11"/>
        <v>-18706.064270392526</v>
      </c>
      <c r="AI7" s="79">
        <f t="shared" si="12"/>
        <v>-20900.484787920839</v>
      </c>
    </row>
    <row r="8" spans="1:36" ht="13.5" customHeight="1" x14ac:dyDescent="0.25">
      <c r="A8" s="50" t="s">
        <v>5</v>
      </c>
      <c r="B8" s="114">
        <f>'sep2025_vydavky_ESA 2010'!B8</f>
        <v>38628.884790000004</v>
      </c>
      <c r="C8" s="114">
        <f>'sep2025_vydavky_ESA 2010'!C8</f>
        <v>41131.834360000008</v>
      </c>
      <c r="D8" s="80">
        <v>45655.493748061679</v>
      </c>
      <c r="E8" s="77">
        <v>49044.881532736639</v>
      </c>
      <c r="F8" s="77">
        <v>52880.240452287559</v>
      </c>
      <c r="G8" s="77">
        <v>55657.727198820641</v>
      </c>
      <c r="H8" s="81">
        <v>58480.676875415586</v>
      </c>
      <c r="I8" s="45"/>
      <c r="J8" s="13" t="s">
        <v>5</v>
      </c>
      <c r="K8" s="114"/>
      <c r="L8" s="114"/>
      <c r="M8" s="80"/>
      <c r="N8" s="78">
        <v>138.79986702005914</v>
      </c>
      <c r="O8" s="78">
        <v>1048.8794691872945</v>
      </c>
      <c r="P8" s="78">
        <v>1100.0123433101751</v>
      </c>
      <c r="Q8" s="79">
        <v>1154.0295561060534</v>
      </c>
      <c r="R8" s="5"/>
      <c r="S8" s="13" t="s">
        <v>5</v>
      </c>
      <c r="T8" s="114">
        <v>38628.884790000004</v>
      </c>
      <c r="U8" s="114">
        <v>41131.834360000008</v>
      </c>
      <c r="V8" s="77">
        <v>47533.124769836802</v>
      </c>
      <c r="W8" s="78">
        <v>50638.803464383891</v>
      </c>
      <c r="X8" s="78">
        <v>53644.197926815861</v>
      </c>
      <c r="Y8" s="78">
        <v>56687.972858121975</v>
      </c>
      <c r="Z8" s="79">
        <v>59735.20469249921</v>
      </c>
      <c r="AB8" s="13" t="s">
        <v>5</v>
      </c>
      <c r="AC8" s="114">
        <f t="shared" si="6"/>
        <v>0</v>
      </c>
      <c r="AD8" s="114">
        <f t="shared" si="7"/>
        <v>0</v>
      </c>
      <c r="AE8" s="77">
        <f t="shared" si="8"/>
        <v>-1877.6310217751234</v>
      </c>
      <c r="AF8" s="78">
        <f t="shared" si="9"/>
        <v>-1593.9219316472518</v>
      </c>
      <c r="AG8" s="78">
        <f t="shared" si="10"/>
        <v>-763.95747452830255</v>
      </c>
      <c r="AH8" s="78">
        <f t="shared" si="11"/>
        <v>-1030.2456593013339</v>
      </c>
      <c r="AI8" s="79">
        <f t="shared" si="12"/>
        <v>-1254.5278170836245</v>
      </c>
    </row>
    <row r="9" spans="1:36" ht="13.5" customHeight="1" x14ac:dyDescent="0.25">
      <c r="A9" s="50" t="s">
        <v>6</v>
      </c>
      <c r="B9" s="114">
        <f>'sep2025_vydavky_ESA 2010'!B9</f>
        <v>350006.72425999999</v>
      </c>
      <c r="C9" s="114">
        <f>'sep2025_vydavky_ESA 2010'!C9</f>
        <v>353300.2284599999</v>
      </c>
      <c r="D9" s="80">
        <v>348269.60695818975</v>
      </c>
      <c r="E9" s="77">
        <v>362647.23216864839</v>
      </c>
      <c r="F9" s="77">
        <v>374666.31270526728</v>
      </c>
      <c r="G9" s="77">
        <v>385482.0963860898</v>
      </c>
      <c r="H9" s="81">
        <v>393968.1870332745</v>
      </c>
      <c r="I9" s="45"/>
      <c r="J9" s="13" t="s">
        <v>6</v>
      </c>
      <c r="K9" s="114"/>
      <c r="L9" s="114"/>
      <c r="M9" s="80"/>
      <c r="N9" s="78">
        <v>342.15078512538059</v>
      </c>
      <c r="O9" s="78">
        <v>3074.760351699706</v>
      </c>
      <c r="P9" s="78">
        <v>5018.8080983462833</v>
      </c>
      <c r="Q9" s="79">
        <v>5264.6019625688505</v>
      </c>
      <c r="R9" s="5"/>
      <c r="S9" s="13" t="s">
        <v>6</v>
      </c>
      <c r="T9" s="114">
        <v>350006.72425999999</v>
      </c>
      <c r="U9" s="114">
        <v>353300.2284599999</v>
      </c>
      <c r="V9" s="77">
        <v>347179.87799427035</v>
      </c>
      <c r="W9" s="78">
        <v>355913.91752524092</v>
      </c>
      <c r="X9" s="78">
        <v>364525.31583402742</v>
      </c>
      <c r="Y9" s="78">
        <v>374221.07982480375</v>
      </c>
      <c r="Z9" s="79">
        <v>382407.13523378264</v>
      </c>
      <c r="AB9" s="13" t="s">
        <v>6</v>
      </c>
      <c r="AC9" s="114">
        <f t="shared" si="6"/>
        <v>0</v>
      </c>
      <c r="AD9" s="114">
        <f t="shared" si="7"/>
        <v>0</v>
      </c>
      <c r="AE9" s="77">
        <f t="shared" si="8"/>
        <v>1089.7289639193914</v>
      </c>
      <c r="AF9" s="78">
        <f t="shared" si="9"/>
        <v>6733.3146434074733</v>
      </c>
      <c r="AG9" s="78">
        <f t="shared" si="10"/>
        <v>10140.996871239855</v>
      </c>
      <c r="AH9" s="78">
        <f t="shared" si="11"/>
        <v>11261.016561286058</v>
      </c>
      <c r="AI9" s="79">
        <f t="shared" si="12"/>
        <v>11561.051799491863</v>
      </c>
    </row>
    <row r="10" spans="1:36" ht="13.5" customHeight="1" x14ac:dyDescent="0.25">
      <c r="A10" s="50" t="s">
        <v>7</v>
      </c>
      <c r="B10" s="114">
        <f>'sep2025_vydavky_ESA 2010'!B10</f>
        <v>72.258200000000002</v>
      </c>
      <c r="C10" s="114">
        <f>'sep2025_vydavky_ESA 2010'!C10</f>
        <v>56.492199999999997</v>
      </c>
      <c r="D10" s="80">
        <v>64.632076054591607</v>
      </c>
      <c r="E10" s="77">
        <v>67.703493743229316</v>
      </c>
      <c r="F10" s="77">
        <v>70.655228992597358</v>
      </c>
      <c r="G10" s="77">
        <v>73.375698703693956</v>
      </c>
      <c r="H10" s="81">
        <v>76.43428558697012</v>
      </c>
      <c r="I10" s="45"/>
      <c r="J10" s="13" t="s">
        <v>7</v>
      </c>
      <c r="K10" s="114"/>
      <c r="L10" s="114"/>
      <c r="M10" s="80"/>
      <c r="N10" s="78">
        <v>0</v>
      </c>
      <c r="O10" s="78">
        <v>0</v>
      </c>
      <c r="P10" s="78">
        <v>0</v>
      </c>
      <c r="Q10" s="79">
        <v>0</v>
      </c>
      <c r="R10" s="5"/>
      <c r="S10" s="13" t="s">
        <v>7</v>
      </c>
      <c r="T10" s="114">
        <v>72.258200000000002</v>
      </c>
      <c r="U10" s="114">
        <v>56.492199999999997</v>
      </c>
      <c r="V10" s="77">
        <v>59.074951651140672</v>
      </c>
      <c r="W10" s="78">
        <v>61.934951618863877</v>
      </c>
      <c r="X10" s="78">
        <v>64.832946139236412</v>
      </c>
      <c r="Y10" s="78">
        <v>67.388034659736064</v>
      </c>
      <c r="Z10" s="79">
        <v>70.352138234784775</v>
      </c>
      <c r="AB10" s="13" t="s">
        <v>7</v>
      </c>
      <c r="AC10" s="114">
        <f t="shared" si="6"/>
        <v>0</v>
      </c>
      <c r="AD10" s="114">
        <f t="shared" si="7"/>
        <v>0</v>
      </c>
      <c r="AE10" s="77">
        <f t="shared" si="8"/>
        <v>5.5571244034509348</v>
      </c>
      <c r="AF10" s="78">
        <f t="shared" si="9"/>
        <v>5.7685421243654389</v>
      </c>
      <c r="AG10" s="78">
        <f t="shared" si="10"/>
        <v>5.8222828533609459</v>
      </c>
      <c r="AH10" s="78">
        <f t="shared" si="11"/>
        <v>5.9876640439578921</v>
      </c>
      <c r="AI10" s="79">
        <f t="shared" si="12"/>
        <v>6.0821473521853449</v>
      </c>
    </row>
    <row r="11" spans="1:36" ht="13.5" customHeight="1" x14ac:dyDescent="0.25">
      <c r="A11" s="50" t="s">
        <v>11</v>
      </c>
      <c r="B11" s="114">
        <f>'sep2025_vydavky_ESA 2010'!B11</f>
        <v>46849.291660000003</v>
      </c>
      <c r="C11" s="114">
        <f>'sep2025_vydavky_ESA 2010'!C11</f>
        <v>46152.66792</v>
      </c>
      <c r="D11" s="80">
        <v>45423.407056421776</v>
      </c>
      <c r="E11" s="77">
        <v>47433.175760602207</v>
      </c>
      <c r="F11" s="77">
        <v>49350.355273400353</v>
      </c>
      <c r="G11" s="77">
        <v>51197.73139164989</v>
      </c>
      <c r="H11" s="81">
        <v>52383.974723827348</v>
      </c>
      <c r="I11" s="45"/>
      <c r="J11" s="13" t="s">
        <v>11</v>
      </c>
      <c r="K11" s="114"/>
      <c r="L11" s="114"/>
      <c r="M11" s="80"/>
      <c r="N11" s="78">
        <v>116.10754744558578</v>
      </c>
      <c r="O11" s="78">
        <v>804.06465719363223</v>
      </c>
      <c r="P11" s="78">
        <v>1452.1017611496125</v>
      </c>
      <c r="Q11" s="79">
        <v>1522.7752788604632</v>
      </c>
      <c r="R11" s="5"/>
      <c r="S11" s="13" t="s">
        <v>11</v>
      </c>
      <c r="T11" s="114">
        <v>46849.291660000003</v>
      </c>
      <c r="U11" s="114">
        <v>46152.66792</v>
      </c>
      <c r="V11" s="77">
        <v>44918.630861408812</v>
      </c>
      <c r="W11" s="78">
        <v>46103.841288712945</v>
      </c>
      <c r="X11" s="78">
        <v>47249.393527276145</v>
      </c>
      <c r="Y11" s="78">
        <v>48559.5521910967</v>
      </c>
      <c r="Z11" s="79">
        <v>49672.973501358611</v>
      </c>
      <c r="AB11" s="13" t="s">
        <v>11</v>
      </c>
      <c r="AC11" s="114">
        <f t="shared" si="6"/>
        <v>0</v>
      </c>
      <c r="AD11" s="114">
        <f t="shared" si="7"/>
        <v>0</v>
      </c>
      <c r="AE11" s="77">
        <f t="shared" si="8"/>
        <v>504.77619501296431</v>
      </c>
      <c r="AF11" s="78">
        <f t="shared" si="9"/>
        <v>1329.3344718892622</v>
      </c>
      <c r="AG11" s="78">
        <f t="shared" si="10"/>
        <v>2100.9617461242087</v>
      </c>
      <c r="AH11" s="78">
        <f t="shared" si="11"/>
        <v>2638.1792005531897</v>
      </c>
      <c r="AI11" s="79">
        <f t="shared" si="12"/>
        <v>2711.001222468738</v>
      </c>
    </row>
    <row r="12" spans="1:36" ht="13.5" customHeight="1" x14ac:dyDescent="0.25">
      <c r="A12" s="49" t="s">
        <v>12</v>
      </c>
      <c r="B12" s="112">
        <f>B13+B19</f>
        <v>10318672.339115163</v>
      </c>
      <c r="C12" s="112">
        <f t="shared" ref="C12" si="13">C13+C19</f>
        <v>12632095.999999998</v>
      </c>
      <c r="D12" s="91">
        <f>D13+D19</f>
        <v>12825497.89614743</v>
      </c>
      <c r="E12" s="92">
        <f>E13+E19</f>
        <v>13295662.928391378</v>
      </c>
      <c r="F12" s="92">
        <f>F13+F19</f>
        <v>13810463.527928142</v>
      </c>
      <c r="G12" s="92">
        <f>G13+G19</f>
        <v>14421228.77324499</v>
      </c>
      <c r="H12" s="93">
        <f>H13+H19</f>
        <v>15051266.074049581</v>
      </c>
      <c r="I12" s="47"/>
      <c r="J12" s="17" t="s">
        <v>12</v>
      </c>
      <c r="K12" s="112">
        <f t="shared" ref="K12:N12" si="14">K13+K19</f>
        <v>0</v>
      </c>
      <c r="L12" s="112">
        <f t="shared" si="14"/>
        <v>0</v>
      </c>
      <c r="M12" s="113">
        <f t="shared" si="14"/>
        <v>0</v>
      </c>
      <c r="N12" s="92">
        <f t="shared" si="14"/>
        <v>-33808.681144377217</v>
      </c>
      <c r="O12" s="92">
        <f t="shared" ref="O12:P12" si="15">O13+O19</f>
        <v>-54582.044622958689</v>
      </c>
      <c r="P12" s="92">
        <f t="shared" si="15"/>
        <v>-74914.003544692678</v>
      </c>
      <c r="Q12" s="93">
        <f t="shared" ref="Q12" si="16">Q13+Q19</f>
        <v>82073.371045640553</v>
      </c>
      <c r="S12" s="17" t="s">
        <v>12</v>
      </c>
      <c r="T12" s="112">
        <v>10318672.339115163</v>
      </c>
      <c r="U12" s="112">
        <v>12632095.999999998</v>
      </c>
      <c r="V12" s="113">
        <v>12849510.149576783</v>
      </c>
      <c r="W12" s="92">
        <v>13293724.864953818</v>
      </c>
      <c r="X12" s="92">
        <v>13666040.770804957</v>
      </c>
      <c r="Y12" s="92">
        <v>14348829.958992548</v>
      </c>
      <c r="Z12" s="93">
        <v>14794243.547125686</v>
      </c>
      <c r="AB12" s="17" t="s">
        <v>12</v>
      </c>
      <c r="AC12" s="112">
        <f t="shared" si="6"/>
        <v>0</v>
      </c>
      <c r="AD12" s="112">
        <f t="shared" si="7"/>
        <v>0</v>
      </c>
      <c r="AE12" s="113">
        <f t="shared" si="8"/>
        <v>-24012.253429353237</v>
      </c>
      <c r="AF12" s="92">
        <f t="shared" si="9"/>
        <v>1938.0634375605732</v>
      </c>
      <c r="AG12" s="92">
        <f t="shared" si="10"/>
        <v>144422.75712318532</v>
      </c>
      <c r="AH12" s="92">
        <f t="shared" si="11"/>
        <v>72398.814252441749</v>
      </c>
      <c r="AI12" s="93">
        <f t="shared" si="12"/>
        <v>257022.52692389488</v>
      </c>
      <c r="AJ12" s="73"/>
    </row>
    <row r="13" spans="1:36" ht="13.5" customHeight="1" x14ac:dyDescent="0.25">
      <c r="A13" s="51" t="s">
        <v>15</v>
      </c>
      <c r="B13" s="112">
        <f>SUM(B14:B18)</f>
        <v>9168791.099093264</v>
      </c>
      <c r="C13" s="112">
        <f t="shared" ref="C13" si="17">SUM(C14:C18)</f>
        <v>11251115.967898987</v>
      </c>
      <c r="D13" s="91">
        <f>SUM(D14:D18)</f>
        <v>11396234.268920429</v>
      </c>
      <c r="E13" s="92">
        <f t="shared" ref="E13:F13" si="18">SUM(E14:E18)</f>
        <v>11822838.829782384</v>
      </c>
      <c r="F13" s="92">
        <f t="shared" si="18"/>
        <v>12342864.197862232</v>
      </c>
      <c r="G13" s="92">
        <f t="shared" ref="G13:H13" si="19">SUM(G14:G18)</f>
        <v>12942722.990730461</v>
      </c>
      <c r="H13" s="93">
        <f t="shared" si="19"/>
        <v>13569098.225304704</v>
      </c>
      <c r="I13" s="47"/>
      <c r="J13" s="27" t="s">
        <v>15</v>
      </c>
      <c r="K13" s="112">
        <f>SUM(K14:K18)</f>
        <v>0</v>
      </c>
      <c r="L13" s="112">
        <f t="shared" ref="L13:P13" si="20">SUM(L14:L18)</f>
        <v>0</v>
      </c>
      <c r="M13" s="113">
        <f t="shared" si="20"/>
        <v>0</v>
      </c>
      <c r="N13" s="92">
        <f t="shared" si="20"/>
        <v>-29856.149031261451</v>
      </c>
      <c r="O13" s="92">
        <f t="shared" si="20"/>
        <v>-48851.244098112657</v>
      </c>
      <c r="P13" s="92">
        <f t="shared" si="20"/>
        <v>-67643.273869584445</v>
      </c>
      <c r="Q13" s="93">
        <f t="shared" ref="Q13" si="21">SUM(Q14:Q18)</f>
        <v>69894.624885527301</v>
      </c>
      <c r="R13" s="5"/>
      <c r="S13" s="27" t="s">
        <v>15</v>
      </c>
      <c r="T13" s="112">
        <v>9168791.099093264</v>
      </c>
      <c r="U13" s="112">
        <v>11251115.967898987</v>
      </c>
      <c r="V13" s="113">
        <v>11415217.79145214</v>
      </c>
      <c r="W13" s="92">
        <v>11823579.297847006</v>
      </c>
      <c r="X13" s="92">
        <v>12215042.251703477</v>
      </c>
      <c r="Y13" s="92">
        <v>12881501.796285581</v>
      </c>
      <c r="Z13" s="93">
        <v>13344816.952541124</v>
      </c>
      <c r="AB13" s="27" t="s">
        <v>15</v>
      </c>
      <c r="AC13" s="112">
        <f t="shared" si="6"/>
        <v>0</v>
      </c>
      <c r="AD13" s="112">
        <f t="shared" si="7"/>
        <v>0</v>
      </c>
      <c r="AE13" s="113">
        <f t="shared" si="8"/>
        <v>-18983.522531710565</v>
      </c>
      <c r="AF13" s="92">
        <f t="shared" si="9"/>
        <v>-740.46806462295353</v>
      </c>
      <c r="AG13" s="92">
        <f t="shared" si="10"/>
        <v>127821.94615875557</v>
      </c>
      <c r="AH13" s="92">
        <f t="shared" si="11"/>
        <v>61221.194444879889</v>
      </c>
      <c r="AI13" s="93">
        <f t="shared" si="12"/>
        <v>224281.27276358008</v>
      </c>
      <c r="AJ13" s="73"/>
    </row>
    <row r="14" spans="1:36" ht="13.5" customHeight="1" x14ac:dyDescent="0.25">
      <c r="A14" s="52" t="s">
        <v>13</v>
      </c>
      <c r="B14" s="114">
        <v>8262092.9999999991</v>
      </c>
      <c r="C14" s="114">
        <v>9952180</v>
      </c>
      <c r="D14" s="80">
        <v>10149956.665129803</v>
      </c>
      <c r="E14" s="78">
        <v>10626058.256083474</v>
      </c>
      <c r="F14" s="78">
        <v>11150676.530293694</v>
      </c>
      <c r="G14" s="78">
        <v>11706039.210042221</v>
      </c>
      <c r="H14" s="79">
        <v>12282265.934928194</v>
      </c>
      <c r="I14" s="45"/>
      <c r="J14" s="28" t="s">
        <v>13</v>
      </c>
      <c r="K14" s="114"/>
      <c r="L14" s="114"/>
      <c r="M14" s="77"/>
      <c r="N14" s="78">
        <v>-29856.149031261451</v>
      </c>
      <c r="O14" s="78">
        <v>-48851.244098112657</v>
      </c>
      <c r="P14" s="78">
        <v>-67643.273869584445</v>
      </c>
      <c r="Q14" s="79">
        <v>69894.624885527301</v>
      </c>
      <c r="R14" s="5"/>
      <c r="S14" s="28" t="s">
        <v>13</v>
      </c>
      <c r="T14" s="114">
        <v>8262092.9999999991</v>
      </c>
      <c r="U14" s="114">
        <v>9952180</v>
      </c>
      <c r="V14" s="77">
        <v>10137666.081562204</v>
      </c>
      <c r="W14" s="78">
        <v>10611382.245456254</v>
      </c>
      <c r="X14" s="78">
        <v>11077306.141006673</v>
      </c>
      <c r="Y14" s="78">
        <v>11687645.520136386</v>
      </c>
      <c r="Z14" s="79">
        <v>12081051.286049664</v>
      </c>
      <c r="AB14" s="28" t="s">
        <v>13</v>
      </c>
      <c r="AC14" s="114">
        <f t="shared" si="6"/>
        <v>0</v>
      </c>
      <c r="AD14" s="114">
        <f t="shared" si="7"/>
        <v>0</v>
      </c>
      <c r="AE14" s="77">
        <f t="shared" si="8"/>
        <v>12290.583567598835</v>
      </c>
      <c r="AF14" s="78">
        <f t="shared" si="9"/>
        <v>14676.010627219453</v>
      </c>
      <c r="AG14" s="78">
        <f t="shared" si="10"/>
        <v>73370.389287021011</v>
      </c>
      <c r="AH14" s="78">
        <f t="shared" si="11"/>
        <v>18393.689905835316</v>
      </c>
      <c r="AI14" s="79">
        <f t="shared" si="12"/>
        <v>201214.64887852967</v>
      </c>
      <c r="AJ14" s="73"/>
    </row>
    <row r="15" spans="1:36" ht="13.5" customHeight="1" x14ac:dyDescent="0.25">
      <c r="A15" s="52" t="s">
        <v>14</v>
      </c>
      <c r="B15" s="114">
        <v>144603</v>
      </c>
      <c r="C15" s="114">
        <v>461280.99999999988</v>
      </c>
      <c r="D15" s="80">
        <v>375299.90510120941</v>
      </c>
      <c r="E15" s="78">
        <v>262552.64289399586</v>
      </c>
      <c r="F15" s="78">
        <v>194915.69414161821</v>
      </c>
      <c r="G15" s="78">
        <v>172001.01681817594</v>
      </c>
      <c r="H15" s="79">
        <v>166651.83171734124</v>
      </c>
      <c r="I15" s="45"/>
      <c r="J15" s="28" t="s">
        <v>14</v>
      </c>
      <c r="K15" s="114"/>
      <c r="L15" s="114"/>
      <c r="M15" s="77"/>
      <c r="N15" s="78"/>
      <c r="O15" s="78"/>
      <c r="P15" s="78"/>
      <c r="Q15" s="79"/>
      <c r="R15" s="5"/>
      <c r="S15" s="28" t="s">
        <v>14</v>
      </c>
      <c r="T15" s="114">
        <v>144603</v>
      </c>
      <c r="U15" s="114">
        <v>461280.99999999988</v>
      </c>
      <c r="V15" s="77">
        <v>405127.28743364569</v>
      </c>
      <c r="W15" s="78">
        <v>276173.18739072402</v>
      </c>
      <c r="X15" s="78">
        <v>147612.78866155774</v>
      </c>
      <c r="Y15" s="78">
        <v>131993.7711279752</v>
      </c>
      <c r="Z15" s="79">
        <v>144934.58793263498</v>
      </c>
      <c r="AB15" s="28" t="s">
        <v>14</v>
      </c>
      <c r="AC15" s="114">
        <f t="shared" si="6"/>
        <v>0</v>
      </c>
      <c r="AD15" s="114">
        <f t="shared" si="7"/>
        <v>0</v>
      </c>
      <c r="AE15" s="77">
        <f t="shared" si="8"/>
        <v>-29827.382332436275</v>
      </c>
      <c r="AF15" s="78">
        <f t="shared" si="9"/>
        <v>-13620.544496728166</v>
      </c>
      <c r="AG15" s="78">
        <f t="shared" si="10"/>
        <v>47302.905480060464</v>
      </c>
      <c r="AH15" s="78">
        <f t="shared" si="11"/>
        <v>40007.24569020074</v>
      </c>
      <c r="AI15" s="79">
        <f t="shared" si="12"/>
        <v>21717.243784706254</v>
      </c>
      <c r="AJ15" s="73"/>
    </row>
    <row r="16" spans="1:36" ht="13.5" customHeight="1" x14ac:dyDescent="0.25">
      <c r="A16" s="52" t="s">
        <v>16</v>
      </c>
      <c r="B16" s="114">
        <v>676908.0438924965</v>
      </c>
      <c r="C16" s="114">
        <v>742001.00940728595</v>
      </c>
      <c r="D16" s="80">
        <v>769304.64403934579</v>
      </c>
      <c r="E16" s="78">
        <v>823234.18293003121</v>
      </c>
      <c r="F16" s="78">
        <v>876091.05369309569</v>
      </c>
      <c r="G16" s="78">
        <v>933848.51389043138</v>
      </c>
      <c r="H16" s="79">
        <v>981188.7587099073</v>
      </c>
      <c r="I16" s="45"/>
      <c r="J16" s="28" t="s">
        <v>16</v>
      </c>
      <c r="K16" s="114"/>
      <c r="L16" s="114"/>
      <c r="M16" s="77"/>
      <c r="N16" s="78"/>
      <c r="O16" s="78"/>
      <c r="P16" s="78"/>
      <c r="Q16" s="79"/>
      <c r="R16" s="5"/>
      <c r="S16" s="28" t="s">
        <v>16</v>
      </c>
      <c r="T16" s="114">
        <v>676908.0438924965</v>
      </c>
      <c r="U16" s="114">
        <v>742001.00940728595</v>
      </c>
      <c r="V16" s="77">
        <v>770532.93027052842</v>
      </c>
      <c r="W16" s="78">
        <v>824604.27919737343</v>
      </c>
      <c r="X16" s="78">
        <v>869408.41926536942</v>
      </c>
      <c r="Y16" s="78">
        <v>930784.23135959171</v>
      </c>
      <c r="Z16" s="79">
        <v>979230.39028054092</v>
      </c>
      <c r="AB16" s="28" t="s">
        <v>16</v>
      </c>
      <c r="AC16" s="114">
        <f t="shared" si="6"/>
        <v>0</v>
      </c>
      <c r="AD16" s="114">
        <f t="shared" si="7"/>
        <v>0</v>
      </c>
      <c r="AE16" s="77">
        <f t="shared" si="8"/>
        <v>-1228.286231182632</v>
      </c>
      <c r="AF16" s="78">
        <f t="shared" si="9"/>
        <v>-1370.0962673422182</v>
      </c>
      <c r="AG16" s="78">
        <f t="shared" si="10"/>
        <v>6682.6344277262688</v>
      </c>
      <c r="AH16" s="78">
        <f t="shared" si="11"/>
        <v>3064.2825308396714</v>
      </c>
      <c r="AI16" s="79">
        <f t="shared" si="12"/>
        <v>1958.3684293663828</v>
      </c>
      <c r="AJ16" s="73"/>
    </row>
    <row r="17" spans="1:40" ht="13.5" customHeight="1" x14ac:dyDescent="0.25">
      <c r="A17" s="52" t="s">
        <v>17</v>
      </c>
      <c r="B17" s="114">
        <v>83258.10063462962</v>
      </c>
      <c r="C17" s="114">
        <v>93510.770226954148</v>
      </c>
      <c r="D17" s="80">
        <v>99534.679018147785</v>
      </c>
      <c r="E17" s="78">
        <v>108874.79351727977</v>
      </c>
      <c r="F17" s="78">
        <v>119057.8663828795</v>
      </c>
      <c r="G17" s="78">
        <v>128737.92930762759</v>
      </c>
      <c r="H17" s="79">
        <v>136934.57661933819</v>
      </c>
      <c r="I17" s="45"/>
      <c r="J17" s="28" t="s">
        <v>17</v>
      </c>
      <c r="K17" s="114"/>
      <c r="L17" s="114"/>
      <c r="M17" s="77"/>
      <c r="N17" s="78"/>
      <c r="O17" s="78"/>
      <c r="P17" s="78"/>
      <c r="Q17" s="79"/>
      <c r="R17" s="5"/>
      <c r="S17" s="28" t="s">
        <v>17</v>
      </c>
      <c r="T17" s="114">
        <v>83258.10063462962</v>
      </c>
      <c r="U17" s="114">
        <v>93510.770226954148</v>
      </c>
      <c r="V17" s="77">
        <v>99791.322469428749</v>
      </c>
      <c r="W17" s="78">
        <v>109338.08149293117</v>
      </c>
      <c r="X17" s="78">
        <v>118649.05495713319</v>
      </c>
      <c r="Y17" s="78">
        <v>129029.40726501207</v>
      </c>
      <c r="Z17" s="79">
        <v>137587.53863038649</v>
      </c>
      <c r="AB17" s="28" t="s">
        <v>17</v>
      </c>
      <c r="AC17" s="114">
        <f t="shared" si="6"/>
        <v>0</v>
      </c>
      <c r="AD17" s="114">
        <f t="shared" si="7"/>
        <v>0</v>
      </c>
      <c r="AE17" s="77">
        <f t="shared" si="8"/>
        <v>-256.64345128096465</v>
      </c>
      <c r="AF17" s="78">
        <f t="shared" si="9"/>
        <v>-463.28797565140121</v>
      </c>
      <c r="AG17" s="78">
        <f t="shared" si="10"/>
        <v>408.81142574630212</v>
      </c>
      <c r="AH17" s="78">
        <f t="shared" si="11"/>
        <v>-291.47795738447167</v>
      </c>
      <c r="AI17" s="79">
        <f t="shared" si="12"/>
        <v>-652.96201104830834</v>
      </c>
      <c r="AJ17" s="73"/>
    </row>
    <row r="18" spans="1:40" ht="13.5" customHeight="1" x14ac:dyDescent="0.25">
      <c r="A18" s="52" t="s">
        <v>18</v>
      </c>
      <c r="B18" s="114">
        <v>1928.9545661382597</v>
      </c>
      <c r="C18" s="114">
        <v>2143.1882647482498</v>
      </c>
      <c r="D18" s="80">
        <v>2138.3756319225422</v>
      </c>
      <c r="E18" s="78">
        <v>2118.9543576010669</v>
      </c>
      <c r="F18" s="78">
        <v>2123.0533509441002</v>
      </c>
      <c r="G18" s="78">
        <v>2096.3206720043345</v>
      </c>
      <c r="H18" s="79">
        <v>2057.1233299224637</v>
      </c>
      <c r="I18" s="45"/>
      <c r="J18" s="28" t="s">
        <v>18</v>
      </c>
      <c r="K18" s="114"/>
      <c r="L18" s="114"/>
      <c r="M18" s="77"/>
      <c r="N18" s="78"/>
      <c r="O18" s="78"/>
      <c r="P18" s="78"/>
      <c r="Q18" s="79"/>
      <c r="R18" s="5"/>
      <c r="S18" s="28" t="s">
        <v>18</v>
      </c>
      <c r="T18" s="114">
        <v>1928.9545661382597</v>
      </c>
      <c r="U18" s="114">
        <v>2143.1882647482498</v>
      </c>
      <c r="V18" s="77">
        <v>2100.169716333095</v>
      </c>
      <c r="W18" s="78">
        <v>2081.5043097246748</v>
      </c>
      <c r="X18" s="78">
        <v>2065.8478127441417</v>
      </c>
      <c r="Y18" s="78">
        <v>2048.8663966169252</v>
      </c>
      <c r="Z18" s="79">
        <v>2013.1496478980089</v>
      </c>
      <c r="AB18" s="28" t="s">
        <v>18</v>
      </c>
      <c r="AC18" s="114">
        <f t="shared" si="6"/>
        <v>0</v>
      </c>
      <c r="AD18" s="114">
        <f t="shared" si="7"/>
        <v>0</v>
      </c>
      <c r="AE18" s="77">
        <f t="shared" si="8"/>
        <v>38.205915589447159</v>
      </c>
      <c r="AF18" s="78">
        <f t="shared" si="9"/>
        <v>37.450047876392091</v>
      </c>
      <c r="AG18" s="78">
        <f t="shared" si="10"/>
        <v>57.205538199958482</v>
      </c>
      <c r="AH18" s="78">
        <f t="shared" si="11"/>
        <v>47.454275387409325</v>
      </c>
      <c r="AI18" s="79">
        <f t="shared" si="12"/>
        <v>43.973682024454774</v>
      </c>
      <c r="AJ18" s="73"/>
    </row>
    <row r="19" spans="1:40" ht="13.5" customHeight="1" x14ac:dyDescent="0.25">
      <c r="A19" s="50" t="s">
        <v>19</v>
      </c>
      <c r="B19" s="112">
        <f t="shared" ref="B19:D19" si="22">SUM(B20:B23)</f>
        <v>1149881.2400218989</v>
      </c>
      <c r="C19" s="112">
        <f t="shared" si="22"/>
        <v>1380980.0321010116</v>
      </c>
      <c r="D19" s="91">
        <f t="shared" si="22"/>
        <v>1429263.6272270011</v>
      </c>
      <c r="E19" s="92">
        <f t="shared" ref="E19:G19" si="23">SUM(E20:E23)</f>
        <v>1472824.0986089946</v>
      </c>
      <c r="F19" s="92">
        <f t="shared" si="23"/>
        <v>1467599.3300659093</v>
      </c>
      <c r="G19" s="92">
        <f t="shared" si="23"/>
        <v>1478505.78251453</v>
      </c>
      <c r="H19" s="93">
        <f t="shared" ref="H19" si="24">SUM(H20:H23)</f>
        <v>1482167.8487448767</v>
      </c>
      <c r="I19" s="45"/>
      <c r="J19" s="13" t="s">
        <v>19</v>
      </c>
      <c r="K19" s="112">
        <f>SUM(K20:K23)</f>
        <v>0</v>
      </c>
      <c r="L19" s="112">
        <f t="shared" ref="L19:P19" si="25">SUM(L20:L23)</f>
        <v>0</v>
      </c>
      <c r="M19" s="113">
        <f t="shared" si="25"/>
        <v>0</v>
      </c>
      <c r="N19" s="92">
        <f t="shared" si="25"/>
        <v>-3952.5321131157652</v>
      </c>
      <c r="O19" s="92">
        <f t="shared" si="25"/>
        <v>-5730.8005248460304</v>
      </c>
      <c r="P19" s="92">
        <f t="shared" si="25"/>
        <v>-7270.7296751082258</v>
      </c>
      <c r="Q19" s="93">
        <f t="shared" ref="Q19" si="26">SUM(Q20:Q23)</f>
        <v>12178.74616011326</v>
      </c>
      <c r="R19" s="5"/>
      <c r="S19" s="13" t="s">
        <v>19</v>
      </c>
      <c r="T19" s="112">
        <v>1149881.2400218989</v>
      </c>
      <c r="U19" s="112">
        <v>1380980.0321010116</v>
      </c>
      <c r="V19" s="113">
        <v>1434292.3581246438</v>
      </c>
      <c r="W19" s="92">
        <v>1470145.567106812</v>
      </c>
      <c r="X19" s="92">
        <v>1450998.5191014793</v>
      </c>
      <c r="Y19" s="92">
        <v>1467328.162706967</v>
      </c>
      <c r="Z19" s="93">
        <v>1449426.5945845614</v>
      </c>
      <c r="AB19" s="13" t="s">
        <v>19</v>
      </c>
      <c r="AC19" s="112">
        <f t="shared" si="6"/>
        <v>0</v>
      </c>
      <c r="AD19" s="112">
        <f t="shared" si="7"/>
        <v>0</v>
      </c>
      <c r="AE19" s="113">
        <f t="shared" si="8"/>
        <v>-5028.7308976426721</v>
      </c>
      <c r="AF19" s="92">
        <f t="shared" si="9"/>
        <v>2678.5315021825954</v>
      </c>
      <c r="AG19" s="92">
        <f t="shared" si="10"/>
        <v>16600.810964429984</v>
      </c>
      <c r="AH19" s="92">
        <f t="shared" si="11"/>
        <v>11177.619807563024</v>
      </c>
      <c r="AI19" s="93">
        <f t="shared" si="12"/>
        <v>32741.254160315264</v>
      </c>
      <c r="AJ19" s="73"/>
    </row>
    <row r="20" spans="1:40" ht="14.25" customHeight="1" x14ac:dyDescent="0.25">
      <c r="A20" s="52" t="s">
        <v>20</v>
      </c>
      <c r="B20" s="114">
        <v>969881</v>
      </c>
      <c r="C20" s="114">
        <v>1188477</v>
      </c>
      <c r="D20" s="80">
        <v>1237214.0344084653</v>
      </c>
      <c r="E20" s="78">
        <v>1277738.3716726853</v>
      </c>
      <c r="F20" s="78">
        <v>1280406.0458918726</v>
      </c>
      <c r="G20" s="78">
        <v>1290433.6610458617</v>
      </c>
      <c r="H20" s="79">
        <v>1295985.5678718984</v>
      </c>
      <c r="I20" s="45"/>
      <c r="J20" s="28" t="s">
        <v>20</v>
      </c>
      <c r="K20" s="122"/>
      <c r="L20" s="122"/>
      <c r="M20" s="123"/>
      <c r="N20" s="98">
        <v>-3952.5321131157652</v>
      </c>
      <c r="O20" s="98">
        <v>-5730.8005248460304</v>
      </c>
      <c r="P20" s="98">
        <v>-7270.7296751082258</v>
      </c>
      <c r="Q20" s="96">
        <v>12178.74616011326</v>
      </c>
      <c r="R20" s="5"/>
      <c r="S20" s="28" t="s">
        <v>20</v>
      </c>
      <c r="T20" s="114">
        <v>969881</v>
      </c>
      <c r="U20" s="114">
        <v>1188477</v>
      </c>
      <c r="V20" s="77">
        <v>1242970.3620046978</v>
      </c>
      <c r="W20" s="78">
        <v>1275742.8101963203</v>
      </c>
      <c r="X20" s="78">
        <v>1266211.6799922884</v>
      </c>
      <c r="Y20" s="78">
        <v>1280832.6442650319</v>
      </c>
      <c r="Z20" s="79">
        <v>1264553.9233278404</v>
      </c>
      <c r="AB20" s="28" t="s">
        <v>20</v>
      </c>
      <c r="AC20" s="114">
        <f t="shared" si="6"/>
        <v>0</v>
      </c>
      <c r="AD20" s="114">
        <f t="shared" si="7"/>
        <v>0</v>
      </c>
      <c r="AE20" s="77">
        <f t="shared" si="8"/>
        <v>-5756.3275962325279</v>
      </c>
      <c r="AF20" s="78">
        <f t="shared" si="9"/>
        <v>1995.5614763649646</v>
      </c>
      <c r="AG20" s="78">
        <f t="shared" si="10"/>
        <v>14194.365899584256</v>
      </c>
      <c r="AH20" s="78">
        <f t="shared" si="11"/>
        <v>9601.0167808297556</v>
      </c>
      <c r="AI20" s="79">
        <f t="shared" si="12"/>
        <v>31431.644544058014</v>
      </c>
      <c r="AJ20" s="73"/>
    </row>
    <row r="21" spans="1:40" ht="13.5" customHeight="1" x14ac:dyDescent="0.25">
      <c r="A21" s="52" t="s">
        <v>16</v>
      </c>
      <c r="B21" s="114">
        <v>113650.95610750372</v>
      </c>
      <c r="C21" s="114">
        <v>118555.99059271415</v>
      </c>
      <c r="D21" s="80">
        <v>116901.68417447146</v>
      </c>
      <c r="E21" s="78">
        <v>118685.18401857367</v>
      </c>
      <c r="F21" s="78">
        <v>110909.00873126455</v>
      </c>
      <c r="G21" s="78">
        <v>111062.79005918896</v>
      </c>
      <c r="H21" s="79">
        <v>109223.23610100007</v>
      </c>
      <c r="I21" s="45"/>
      <c r="J21" s="28" t="s">
        <v>16</v>
      </c>
      <c r="K21" s="114"/>
      <c r="L21" s="114"/>
      <c r="M21" s="77"/>
      <c r="N21" s="78"/>
      <c r="O21" s="78"/>
      <c r="P21" s="78"/>
      <c r="Q21" s="79"/>
      <c r="S21" s="28" t="s">
        <v>16</v>
      </c>
      <c r="T21" s="114">
        <v>113650.95610750372</v>
      </c>
      <c r="U21" s="114">
        <v>118555.99059271415</v>
      </c>
      <c r="V21" s="77">
        <v>117076.2032383831</v>
      </c>
      <c r="W21" s="78">
        <v>118869.20563109484</v>
      </c>
      <c r="X21" s="78">
        <v>110063.01862901637</v>
      </c>
      <c r="Y21" s="78">
        <v>110698.35432647374</v>
      </c>
      <c r="Z21" s="79">
        <v>109005.23590946232</v>
      </c>
      <c r="AB21" s="28" t="s">
        <v>16</v>
      </c>
      <c r="AC21" s="114">
        <f t="shared" si="6"/>
        <v>0</v>
      </c>
      <c r="AD21" s="114">
        <f t="shared" si="7"/>
        <v>0</v>
      </c>
      <c r="AE21" s="77">
        <f t="shared" si="8"/>
        <v>-174.51906391163357</v>
      </c>
      <c r="AF21" s="78">
        <f t="shared" si="9"/>
        <v>-184.02161252117367</v>
      </c>
      <c r="AG21" s="78">
        <f t="shared" si="10"/>
        <v>845.99010224817903</v>
      </c>
      <c r="AH21" s="78">
        <f t="shared" si="11"/>
        <v>364.43573271522473</v>
      </c>
      <c r="AI21" s="79">
        <f t="shared" si="12"/>
        <v>218.00019153775065</v>
      </c>
      <c r="AJ21" s="73"/>
    </row>
    <row r="22" spans="1:40" ht="13.5" customHeight="1" x14ac:dyDescent="0.25">
      <c r="A22" s="52" t="s">
        <v>17</v>
      </c>
      <c r="B22" s="114">
        <v>20185.899365370376</v>
      </c>
      <c r="C22" s="114">
        <v>21574.229773045856</v>
      </c>
      <c r="D22" s="80">
        <v>21790.829457927633</v>
      </c>
      <c r="E22" s="78">
        <v>22414.082361438173</v>
      </c>
      <c r="F22" s="78">
        <v>21054.632204191177</v>
      </c>
      <c r="G22" s="78">
        <v>21327.930818539906</v>
      </c>
      <c r="H22" s="79">
        <v>21170.241788335094</v>
      </c>
      <c r="I22" s="45"/>
      <c r="J22" s="28" t="s">
        <v>17</v>
      </c>
      <c r="K22" s="114"/>
      <c r="L22" s="114"/>
      <c r="M22" s="77"/>
      <c r="N22" s="78"/>
      <c r="O22" s="78"/>
      <c r="P22" s="78"/>
      <c r="Q22" s="79"/>
      <c r="S22" s="28" t="s">
        <v>17</v>
      </c>
      <c r="T22" s="114">
        <v>20185.899365370376</v>
      </c>
      <c r="U22" s="114">
        <v>21574.229773045856</v>
      </c>
      <c r="V22" s="77">
        <v>21842.033604731656</v>
      </c>
      <c r="W22" s="78">
        <v>22501.238473029749</v>
      </c>
      <c r="X22" s="78">
        <v>20982.336483870786</v>
      </c>
      <c r="Y22" s="78">
        <v>21376.219786240872</v>
      </c>
      <c r="Z22" s="79">
        <v>21271.190460275837</v>
      </c>
      <c r="AB22" s="28" t="s">
        <v>17</v>
      </c>
      <c r="AC22" s="114">
        <f t="shared" si="6"/>
        <v>0</v>
      </c>
      <c r="AD22" s="114">
        <f t="shared" si="7"/>
        <v>0</v>
      </c>
      <c r="AE22" s="77">
        <f t="shared" si="8"/>
        <v>-51.204146804022457</v>
      </c>
      <c r="AF22" s="78">
        <f t="shared" si="9"/>
        <v>-87.156111591575609</v>
      </c>
      <c r="AG22" s="78">
        <f t="shared" si="10"/>
        <v>72.29572032039141</v>
      </c>
      <c r="AH22" s="78">
        <f t="shared" si="11"/>
        <v>-48.288967700966168</v>
      </c>
      <c r="AI22" s="79">
        <f t="shared" si="12"/>
        <v>-100.94867194074322</v>
      </c>
      <c r="AJ22" s="73"/>
    </row>
    <row r="23" spans="1:40" ht="13.5" customHeight="1" x14ac:dyDescent="0.25">
      <c r="A23" s="52" t="s">
        <v>18</v>
      </c>
      <c r="B23" s="114">
        <v>46163.384549024762</v>
      </c>
      <c r="C23" s="114">
        <v>52372.811735251751</v>
      </c>
      <c r="D23" s="80">
        <v>53357.07918613666</v>
      </c>
      <c r="E23" s="78">
        <v>53986.460556297548</v>
      </c>
      <c r="F23" s="78">
        <v>55229.643238580742</v>
      </c>
      <c r="G23" s="78">
        <v>55681.400590939505</v>
      </c>
      <c r="H23" s="79">
        <v>55788.80298364292</v>
      </c>
      <c r="I23" s="45"/>
      <c r="J23" s="28" t="s">
        <v>18</v>
      </c>
      <c r="K23" s="114"/>
      <c r="L23" s="114"/>
      <c r="M23" s="77"/>
      <c r="N23" s="78"/>
      <c r="O23" s="78"/>
      <c r="P23" s="78"/>
      <c r="Q23" s="79"/>
      <c r="S23" s="28" t="s">
        <v>18</v>
      </c>
      <c r="T23" s="114">
        <v>46163.384549024762</v>
      </c>
      <c r="U23" s="114">
        <v>52372.811735251751</v>
      </c>
      <c r="V23" s="77">
        <v>52403.759276831392</v>
      </c>
      <c r="W23" s="78">
        <v>53032.312806367132</v>
      </c>
      <c r="X23" s="78">
        <v>53741.483996303701</v>
      </c>
      <c r="Y23" s="78">
        <v>54420.94432922038</v>
      </c>
      <c r="Z23" s="79">
        <v>54596.244886982706</v>
      </c>
      <c r="AB23" s="28" t="s">
        <v>18</v>
      </c>
      <c r="AC23" s="114">
        <f t="shared" si="6"/>
        <v>0</v>
      </c>
      <c r="AD23" s="114">
        <f t="shared" si="7"/>
        <v>0</v>
      </c>
      <c r="AE23" s="77">
        <f t="shared" si="8"/>
        <v>953.31990930526808</v>
      </c>
      <c r="AF23" s="78">
        <f t="shared" si="9"/>
        <v>954.14774993041647</v>
      </c>
      <c r="AG23" s="78">
        <f t="shared" si="10"/>
        <v>1488.1592422770409</v>
      </c>
      <c r="AH23" s="78">
        <f t="shared" si="11"/>
        <v>1260.4562617191259</v>
      </c>
      <c r="AI23" s="79">
        <f t="shared" si="12"/>
        <v>1192.5580966602138</v>
      </c>
    </row>
    <row r="24" spans="1:40" ht="13.5" customHeight="1" thickBot="1" x14ac:dyDescent="0.3">
      <c r="A24" s="49" t="s">
        <v>8</v>
      </c>
      <c r="B24" s="120">
        <f>'sep2025_vydavky_ESA 2010'!B24</f>
        <v>268129.92272999999</v>
      </c>
      <c r="C24" s="120">
        <f>'sep2025_vydavky_ESA 2010'!C24</f>
        <v>296414.75904999999</v>
      </c>
      <c r="D24" s="124">
        <v>333827.78998229845</v>
      </c>
      <c r="E24" s="125">
        <v>343049.35587646777</v>
      </c>
      <c r="F24" s="125">
        <v>353449.60990986536</v>
      </c>
      <c r="G24" s="125">
        <v>359676.16640557291</v>
      </c>
      <c r="H24" s="126">
        <v>375064.3433598429</v>
      </c>
      <c r="I24" s="45"/>
      <c r="J24" s="17" t="s">
        <v>8</v>
      </c>
      <c r="K24" s="120">
        <f>'sep2025_vydavky_ESA 2010'!K24</f>
        <v>0</v>
      </c>
      <c r="L24" s="120">
        <f>'sep2025_vydavky_ESA 2010'!L24</f>
        <v>0</v>
      </c>
      <c r="M24" s="121">
        <f>'sep2025_vydavky_ESA 2010'!M24</f>
        <v>0</v>
      </c>
      <c r="N24" s="106">
        <v>-24488.207699999999</v>
      </c>
      <c r="O24" s="106">
        <v>-34175.512999999999</v>
      </c>
      <c r="P24" s="106">
        <v>-35700.46699999999</v>
      </c>
      <c r="Q24" s="101">
        <v>-36485.769574275626</v>
      </c>
      <c r="S24" s="17" t="s">
        <v>8</v>
      </c>
      <c r="T24" s="119">
        <v>268129.92272999999</v>
      </c>
      <c r="U24" s="120">
        <v>296414.75904999999</v>
      </c>
      <c r="V24" s="121">
        <v>333162.33231559186</v>
      </c>
      <c r="W24" s="106">
        <v>355645.26123737526</v>
      </c>
      <c r="X24" s="106">
        <v>375688.66365036863</v>
      </c>
      <c r="Y24" s="106">
        <v>383794.8507548194</v>
      </c>
      <c r="Z24" s="101">
        <v>387782.24619406374</v>
      </c>
      <c r="AB24" s="17" t="s">
        <v>8</v>
      </c>
      <c r="AC24" s="112">
        <f t="shared" si="6"/>
        <v>0</v>
      </c>
      <c r="AD24" s="112">
        <f t="shared" si="7"/>
        <v>0</v>
      </c>
      <c r="AE24" s="113">
        <f t="shared" si="8"/>
        <v>665.45766670658486</v>
      </c>
      <c r="AF24" s="92">
        <f t="shared" si="9"/>
        <v>-12595.905360907491</v>
      </c>
      <c r="AG24" s="92">
        <f t="shared" si="10"/>
        <v>-22239.053740503266</v>
      </c>
      <c r="AH24" s="92">
        <f t="shared" si="11"/>
        <v>-24118.684349246498</v>
      </c>
      <c r="AI24" s="93">
        <f t="shared" si="12"/>
        <v>-12717.902834220848</v>
      </c>
      <c r="AJ24" s="74"/>
    </row>
    <row r="25" spans="1:40" ht="13.5" customHeight="1" thickBot="1" x14ac:dyDescent="0.3">
      <c r="A25" s="53" t="s">
        <v>9</v>
      </c>
      <c r="B25" s="38">
        <f t="shared" ref="B25:D25" si="27">B6+B12+B24</f>
        <v>11614958.676305164</v>
      </c>
      <c r="C25" s="38">
        <f t="shared" si="27"/>
        <v>14003549.078789998</v>
      </c>
      <c r="D25" s="41">
        <f t="shared" si="27"/>
        <v>14230142.57778623</v>
      </c>
      <c r="E25" s="26">
        <f t="shared" ref="E25:F25" si="28">E6+E12+E24</f>
        <v>14733393.104590805</v>
      </c>
      <c r="F25" s="26">
        <f t="shared" si="28"/>
        <v>15324397.565920567</v>
      </c>
      <c r="G25" s="26">
        <f t="shared" ref="G25:H25" si="29">G6+G12+G24</f>
        <v>15983448.196736574</v>
      </c>
      <c r="H25" s="3">
        <f t="shared" si="29"/>
        <v>16667110.912103131</v>
      </c>
      <c r="I25" s="45"/>
      <c r="J25" s="1" t="s">
        <v>9</v>
      </c>
      <c r="K25" s="38">
        <f t="shared" ref="K25:N25" si="30">K6+K12+K24</f>
        <v>0</v>
      </c>
      <c r="L25" s="38">
        <f t="shared" si="30"/>
        <v>0</v>
      </c>
      <c r="M25" s="41">
        <f t="shared" si="30"/>
        <v>0</v>
      </c>
      <c r="N25" s="26">
        <f t="shared" si="30"/>
        <v>-93221.579407492536</v>
      </c>
      <c r="O25" s="26">
        <f t="shared" ref="O25:P25" si="31">O6+O12+O24</f>
        <v>-102224.18443341053</v>
      </c>
      <c r="P25" s="26">
        <f t="shared" si="31"/>
        <v>-122313.03271643973</v>
      </c>
      <c r="Q25" s="3">
        <f t="shared" ref="Q25" si="32">Q6+Q12+Q24</f>
        <v>33623.464694097136</v>
      </c>
      <c r="S25" s="1" t="s">
        <v>9</v>
      </c>
      <c r="T25" s="38">
        <v>11614958.676305164</v>
      </c>
      <c r="U25" s="38">
        <v>14003549.078789998</v>
      </c>
      <c r="V25" s="41">
        <v>14258217.421978286</v>
      </c>
      <c r="W25" s="26">
        <v>14770553.10883512</v>
      </c>
      <c r="X25" s="26">
        <v>15205874.664510099</v>
      </c>
      <c r="Y25" s="26">
        <v>15940999.193337187</v>
      </c>
      <c r="Z25" s="3">
        <v>16430683.16544915</v>
      </c>
      <c r="AB25" s="1" t="s">
        <v>9</v>
      </c>
      <c r="AC25" s="38">
        <f t="shared" si="6"/>
        <v>0</v>
      </c>
      <c r="AD25" s="38">
        <f>C25-U25</f>
        <v>0</v>
      </c>
      <c r="AE25" s="41">
        <f t="shared" si="8"/>
        <v>-28074.844192055985</v>
      </c>
      <c r="AF25" s="26">
        <f t="shared" si="9"/>
        <v>-37160.004244314507</v>
      </c>
      <c r="AG25" s="26">
        <f t="shared" si="10"/>
        <v>118522.90141046792</v>
      </c>
      <c r="AH25" s="26">
        <f t="shared" si="11"/>
        <v>42449.003399387002</v>
      </c>
      <c r="AI25" s="3">
        <f t="shared" si="12"/>
        <v>236427.74665398151</v>
      </c>
      <c r="AJ25" s="74"/>
      <c r="AK25" s="74"/>
      <c r="AL25" s="74"/>
      <c r="AM25" s="74"/>
      <c r="AN25" s="74"/>
    </row>
    <row r="26" spans="1:40" ht="13.5" customHeight="1" thickBot="1" x14ac:dyDescent="0.3">
      <c r="A26" s="54" t="s">
        <v>10</v>
      </c>
      <c r="B26" s="39">
        <f t="shared" ref="B26:D26" si="33">B25</f>
        <v>11614958.676305164</v>
      </c>
      <c r="C26" s="39">
        <f t="shared" si="33"/>
        <v>14003549.078789998</v>
      </c>
      <c r="D26" s="68">
        <f t="shared" si="33"/>
        <v>14230142.57778623</v>
      </c>
      <c r="E26" s="29">
        <f t="shared" ref="E26:F26" si="34">E25</f>
        <v>14733393.104590805</v>
      </c>
      <c r="F26" s="29">
        <f t="shared" si="34"/>
        <v>15324397.565920567</v>
      </c>
      <c r="G26" s="29">
        <f t="shared" ref="G26:H26" si="35">G25</f>
        <v>15983448.196736574</v>
      </c>
      <c r="H26" s="15">
        <f t="shared" si="35"/>
        <v>16667110.912103131</v>
      </c>
      <c r="I26" s="45"/>
      <c r="J26" s="14" t="s">
        <v>10</v>
      </c>
      <c r="K26" s="39">
        <f t="shared" ref="K26:N26" si="36">K25</f>
        <v>0</v>
      </c>
      <c r="L26" s="39">
        <f t="shared" si="36"/>
        <v>0</v>
      </c>
      <c r="M26" s="68">
        <f t="shared" si="36"/>
        <v>0</v>
      </c>
      <c r="N26" s="29">
        <f t="shared" si="36"/>
        <v>-93221.579407492536</v>
      </c>
      <c r="O26" s="29">
        <f t="shared" ref="O26:P26" si="37">O25</f>
        <v>-102224.18443341053</v>
      </c>
      <c r="P26" s="29">
        <f t="shared" si="37"/>
        <v>-122313.03271643973</v>
      </c>
      <c r="Q26" s="15">
        <f t="shared" ref="Q26" si="38">Q25</f>
        <v>33623.464694097136</v>
      </c>
      <c r="S26" s="14" t="s">
        <v>10</v>
      </c>
      <c r="T26" s="42">
        <v>11614958.676305164</v>
      </c>
      <c r="U26" s="39">
        <v>14003549.078789998</v>
      </c>
      <c r="V26" s="68">
        <v>14258217.421978286</v>
      </c>
      <c r="W26" s="29">
        <v>14770553.10883512</v>
      </c>
      <c r="X26" s="29">
        <v>15205874.664510099</v>
      </c>
      <c r="Y26" s="29">
        <v>15940999.193337187</v>
      </c>
      <c r="Z26" s="15">
        <v>16430683.16544915</v>
      </c>
      <c r="AB26" s="14" t="s">
        <v>10</v>
      </c>
      <c r="AC26" s="42">
        <f t="shared" si="6"/>
        <v>0</v>
      </c>
      <c r="AD26" s="39">
        <f t="shared" si="7"/>
        <v>0</v>
      </c>
      <c r="AE26" s="68">
        <f t="shared" si="8"/>
        <v>-28074.844192055985</v>
      </c>
      <c r="AF26" s="29">
        <f t="shared" si="9"/>
        <v>-37160.004244314507</v>
      </c>
      <c r="AG26" s="29">
        <f t="shared" si="10"/>
        <v>118522.90141046792</v>
      </c>
      <c r="AH26" s="29">
        <f t="shared" si="11"/>
        <v>42449.003399387002</v>
      </c>
      <c r="AI26" s="29">
        <f t="shared" si="12"/>
        <v>236427.74665398151</v>
      </c>
      <c r="AJ26" s="74"/>
      <c r="AK26" s="74"/>
      <c r="AL26" s="74"/>
      <c r="AM26" s="74"/>
      <c r="AN26" s="74"/>
    </row>
    <row r="27" spans="1:40" ht="13.5" customHeight="1" x14ac:dyDescent="0.25">
      <c r="B27" s="7"/>
      <c r="C27" s="7"/>
      <c r="K27" s="7"/>
      <c r="L27" s="7"/>
      <c r="T27" s="7"/>
      <c r="U27" s="7"/>
      <c r="AC27" s="7"/>
      <c r="AD27" s="7"/>
      <c r="AJ27" s="74"/>
      <c r="AK27" s="74"/>
      <c r="AL27" s="74"/>
      <c r="AM27" s="74"/>
      <c r="AN27" s="74"/>
    </row>
    <row r="28" spans="1:40" ht="13.5" customHeight="1" x14ac:dyDescent="0.25">
      <c r="B28" s="7"/>
      <c r="C28" s="7"/>
      <c r="J28" s="21"/>
      <c r="K28" s="7"/>
      <c r="L28" s="7"/>
      <c r="T28" s="7"/>
      <c r="U28" s="7"/>
      <c r="AC28" s="7"/>
      <c r="AD28" s="33"/>
      <c r="AE28" s="33"/>
      <c r="AF28" s="33"/>
      <c r="AG28" s="33"/>
      <c r="AH28" s="33"/>
      <c r="AJ28" s="74"/>
      <c r="AK28" s="74"/>
      <c r="AL28" s="74"/>
      <c r="AM28" s="74"/>
      <c r="AN28" s="74"/>
    </row>
    <row r="29" spans="1:40" ht="13.5" customHeight="1" x14ac:dyDescent="0.25">
      <c r="B29" s="7"/>
      <c r="C29" s="7"/>
      <c r="D29" s="76"/>
      <c r="E29" s="7"/>
      <c r="F29" s="7"/>
      <c r="G29" s="7"/>
      <c r="H29" s="7"/>
      <c r="J29" s="21"/>
      <c r="K29" s="7"/>
      <c r="L29" s="7"/>
      <c r="M29" s="70"/>
      <c r="N29" s="70"/>
      <c r="O29" s="70"/>
      <c r="P29" s="70"/>
      <c r="Q29" s="70"/>
      <c r="T29" s="33"/>
      <c r="U29" s="33"/>
      <c r="V29" s="33"/>
      <c r="W29" s="33"/>
      <c r="X29" s="33"/>
      <c r="Y29" s="33"/>
      <c r="Z29" s="33"/>
      <c r="AC29" s="7"/>
      <c r="AD29" s="33"/>
      <c r="AE29" s="33"/>
      <c r="AF29" s="33"/>
      <c r="AG29" s="33"/>
      <c r="AH29" s="33"/>
      <c r="AJ29" s="74"/>
      <c r="AK29" s="74"/>
      <c r="AL29" s="74"/>
      <c r="AM29" s="74"/>
      <c r="AN29" s="74"/>
    </row>
    <row r="30" spans="1:40" ht="13.5" customHeight="1" x14ac:dyDescent="0.25">
      <c r="B30" s="7"/>
      <c r="C30" s="7"/>
      <c r="D30" s="7"/>
      <c r="E30" s="7"/>
      <c r="F30" s="7"/>
      <c r="G30" s="7"/>
      <c r="H30" s="7"/>
      <c r="K30" s="7"/>
      <c r="L30" s="7"/>
      <c r="M30" s="7"/>
      <c r="N30" s="7"/>
      <c r="O30" s="7"/>
      <c r="P30" s="7"/>
      <c r="Q30" s="7"/>
      <c r="T30" s="7"/>
      <c r="U30" s="7"/>
      <c r="AC30" s="7"/>
      <c r="AD30" s="33"/>
      <c r="AE30" s="33"/>
      <c r="AF30" s="33"/>
      <c r="AG30" s="33"/>
      <c r="AH30" s="33"/>
      <c r="AJ30" s="74"/>
      <c r="AK30" s="74"/>
      <c r="AL30" s="74"/>
      <c r="AM30" s="74"/>
      <c r="AN30" s="74"/>
    </row>
    <row r="31" spans="1:40" ht="13.5" customHeight="1" x14ac:dyDescent="0.25">
      <c r="B31" s="7"/>
      <c r="C31" s="7"/>
      <c r="K31" s="4"/>
      <c r="L31" s="4"/>
      <c r="T31" s="7"/>
      <c r="U31" s="7"/>
      <c r="AC31" s="7"/>
      <c r="AD31" s="33"/>
      <c r="AE31" s="33"/>
      <c r="AF31" s="33"/>
      <c r="AG31" s="33"/>
      <c r="AH31" s="33"/>
      <c r="AJ31" s="74"/>
      <c r="AK31" s="74"/>
      <c r="AL31" s="74"/>
      <c r="AM31" s="74"/>
      <c r="AN31" s="74"/>
    </row>
    <row r="32" spans="1:40" ht="13.5" customHeight="1" x14ac:dyDescent="0.25">
      <c r="B32" s="7"/>
      <c r="C32" s="7"/>
      <c r="K32" s="33"/>
      <c r="L32" s="33"/>
      <c r="M32" s="34"/>
      <c r="T32" s="7"/>
      <c r="U32" s="7"/>
      <c r="AC32" s="7"/>
      <c r="AD32" s="33"/>
      <c r="AE32" s="33"/>
      <c r="AF32" s="33"/>
      <c r="AG32" s="33"/>
      <c r="AH32" s="33"/>
      <c r="AJ32" s="74"/>
      <c r="AK32" s="74"/>
      <c r="AL32" s="74"/>
      <c r="AM32" s="74"/>
      <c r="AN32" s="74"/>
    </row>
    <row r="33" spans="2:40" ht="13.5" customHeight="1" x14ac:dyDescent="0.25">
      <c r="B33" s="7"/>
      <c r="C33" s="7"/>
      <c r="K33" s="35"/>
      <c r="L33" s="36"/>
      <c r="M33" s="36"/>
      <c r="T33" s="7"/>
      <c r="U33" s="7"/>
      <c r="AC33" s="7"/>
      <c r="AD33" s="7"/>
      <c r="AJ33" s="74"/>
      <c r="AK33" s="74"/>
      <c r="AL33" s="74"/>
      <c r="AM33" s="74"/>
      <c r="AN33" s="74"/>
    </row>
    <row r="34" spans="2:40" ht="13.5" customHeight="1" x14ac:dyDescent="0.25">
      <c r="B34" s="7"/>
      <c r="C34" s="7"/>
      <c r="K34" s="7"/>
      <c r="L34" s="7"/>
      <c r="T34" s="7"/>
      <c r="U34" s="7"/>
      <c r="AC34" s="7"/>
      <c r="AD34" s="7"/>
      <c r="AJ34" s="74"/>
      <c r="AK34" s="74"/>
      <c r="AL34" s="74"/>
      <c r="AM34" s="74"/>
      <c r="AN34" s="74"/>
    </row>
    <row r="35" spans="2:40" ht="13.5" customHeight="1" x14ac:dyDescent="0.25">
      <c r="B35" s="7"/>
      <c r="C35" s="7"/>
      <c r="K35" s="36"/>
      <c r="L35" s="36"/>
      <c r="M35" s="36"/>
      <c r="T35" s="7"/>
      <c r="U35" s="7"/>
      <c r="AC35" s="7"/>
      <c r="AD35" s="7"/>
    </row>
    <row r="36" spans="2:40" ht="13.5" customHeight="1" x14ac:dyDescent="0.25">
      <c r="B36" s="7"/>
      <c r="C36" s="7"/>
      <c r="K36" s="7"/>
      <c r="L36" s="7"/>
      <c r="T36" s="7"/>
      <c r="U36" s="7"/>
      <c r="AC36" s="7"/>
      <c r="AD36" s="7"/>
    </row>
    <row r="37" spans="2:40" ht="13.5" customHeight="1" x14ac:dyDescent="0.25">
      <c r="B37" s="7"/>
      <c r="C37" s="7"/>
      <c r="K37" s="36"/>
      <c r="L37" s="36"/>
      <c r="M37" s="36"/>
      <c r="T37" s="7"/>
      <c r="U37" s="7"/>
      <c r="AC37" s="7"/>
      <c r="AD37" s="7"/>
    </row>
    <row r="38" spans="2:40" ht="13.5" customHeight="1" x14ac:dyDescent="0.25">
      <c r="B38" s="7"/>
      <c r="C38" s="7"/>
      <c r="K38" s="7"/>
      <c r="L38" s="7"/>
      <c r="T38" s="7"/>
      <c r="U38" s="7"/>
      <c r="AC38" s="7"/>
      <c r="AD38" s="7"/>
    </row>
    <row r="39" spans="2:40" ht="13.5" customHeight="1" x14ac:dyDescent="0.25">
      <c r="B39" s="7"/>
      <c r="C39" s="7"/>
      <c r="K39" s="7"/>
      <c r="L39" s="22"/>
      <c r="M39" s="22"/>
      <c r="N39" s="22"/>
      <c r="O39" s="22"/>
      <c r="P39" s="22"/>
      <c r="Q39" s="22"/>
      <c r="T39" s="7"/>
      <c r="U39" s="7"/>
      <c r="AC39" s="7"/>
      <c r="AD39" s="7"/>
    </row>
    <row r="40" spans="2:40" ht="13.5" customHeight="1" x14ac:dyDescent="0.25">
      <c r="B40" s="7"/>
      <c r="C40" s="7"/>
      <c r="K40" s="7"/>
      <c r="L40" s="22"/>
      <c r="M40" s="22"/>
      <c r="N40" s="22"/>
      <c r="O40" s="22"/>
      <c r="P40" s="22"/>
      <c r="Q40" s="22"/>
      <c r="T40" s="7"/>
      <c r="U40" s="7"/>
      <c r="AC40" s="7"/>
      <c r="AD40" s="7"/>
    </row>
    <row r="41" spans="2:40" ht="13.5" customHeight="1" x14ac:dyDescent="0.25">
      <c r="B41" s="7"/>
      <c r="C41" s="7"/>
      <c r="K41" s="7"/>
      <c r="L41" s="7"/>
      <c r="T41" s="7"/>
      <c r="U41" s="7"/>
      <c r="AC41" s="7"/>
      <c r="AD41" s="7"/>
    </row>
    <row r="42" spans="2:40" ht="13.5" customHeight="1" x14ac:dyDescent="0.25">
      <c r="B42" s="7"/>
      <c r="C42" s="7"/>
      <c r="K42" s="7"/>
      <c r="L42" s="7"/>
      <c r="T42" s="7"/>
      <c r="U42" s="7"/>
      <c r="AC42" s="7"/>
      <c r="AD42" s="7"/>
    </row>
    <row r="43" spans="2:40" ht="13.5" customHeight="1" x14ac:dyDescent="0.25">
      <c r="B43" s="7"/>
      <c r="C43" s="7"/>
      <c r="K43" s="7"/>
      <c r="L43" s="7"/>
      <c r="T43" s="7"/>
      <c r="U43" s="7"/>
      <c r="AC43" s="7"/>
      <c r="AD43" s="7"/>
    </row>
    <row r="44" spans="2:40" ht="13.5" customHeight="1" x14ac:dyDescent="0.25">
      <c r="B44" s="7"/>
      <c r="C44" s="7"/>
      <c r="K44" s="7"/>
      <c r="L44" s="7"/>
      <c r="T44" s="7"/>
      <c r="U44" s="7"/>
      <c r="AC44" s="7"/>
      <c r="AD44" s="7"/>
    </row>
    <row r="45" spans="2:40" ht="13.5" customHeight="1" x14ac:dyDescent="0.25">
      <c r="B45" s="7"/>
      <c r="C45" s="7"/>
      <c r="K45" s="7"/>
      <c r="L45" s="7"/>
      <c r="T45" s="7"/>
      <c r="U45" s="7"/>
      <c r="AC45" s="7"/>
      <c r="AD45" s="7"/>
    </row>
    <row r="46" spans="2:40" ht="13.5" customHeight="1" x14ac:dyDescent="0.25">
      <c r="B46" s="7"/>
      <c r="C46" s="7"/>
      <c r="K46" s="7"/>
      <c r="L46" s="7"/>
      <c r="T46" s="7"/>
      <c r="U46" s="7"/>
      <c r="AC46" s="7"/>
      <c r="AD46" s="7"/>
    </row>
    <row r="47" spans="2:40" ht="13.5" customHeight="1" x14ac:dyDescent="0.25">
      <c r="B47" s="7"/>
      <c r="C47" s="7"/>
      <c r="K47" s="7"/>
      <c r="L47" s="7"/>
      <c r="T47" s="7"/>
      <c r="U47" s="7"/>
      <c r="AC47" s="7"/>
      <c r="AD47" s="7"/>
    </row>
    <row r="48" spans="2:40" ht="13.5" customHeight="1" x14ac:dyDescent="0.25">
      <c r="B48" s="7"/>
      <c r="C48" s="7"/>
      <c r="K48" s="7"/>
      <c r="L48" s="7"/>
      <c r="T48" s="7"/>
      <c r="U48" s="7"/>
      <c r="AC48" s="7"/>
      <c r="AD48" s="7"/>
    </row>
    <row r="49" spans="2:30" ht="13.5" customHeight="1" x14ac:dyDescent="0.25">
      <c r="B49" s="7"/>
      <c r="C49" s="7"/>
      <c r="K49" s="7"/>
      <c r="L49" s="7"/>
      <c r="T49" s="7"/>
      <c r="U49" s="7"/>
      <c r="AC49" s="7"/>
      <c r="AD49" s="7"/>
    </row>
    <row r="50" spans="2:30" ht="13.5" customHeight="1" x14ac:dyDescent="0.25">
      <c r="B50" s="7"/>
      <c r="C50" s="7"/>
      <c r="K50" s="7"/>
      <c r="L50" s="7"/>
      <c r="T50" s="7"/>
      <c r="U50" s="7"/>
      <c r="AC50" s="7"/>
      <c r="AD50" s="7"/>
    </row>
    <row r="51" spans="2:30" ht="13.5" customHeight="1" x14ac:dyDescent="0.25">
      <c r="B51" s="7"/>
      <c r="C51" s="7"/>
      <c r="K51" s="7"/>
      <c r="L51" s="7"/>
      <c r="T51" s="7"/>
      <c r="U51" s="7"/>
      <c r="AC51" s="7"/>
      <c r="AD51" s="7"/>
    </row>
    <row r="52" spans="2:30" ht="13.5" customHeight="1" x14ac:dyDescent="0.25">
      <c r="B52" s="7"/>
      <c r="C52" s="7"/>
      <c r="K52" s="7"/>
      <c r="L52" s="7"/>
      <c r="T52" s="7"/>
      <c r="U52" s="7"/>
      <c r="AC52" s="7"/>
      <c r="AD52" s="7"/>
    </row>
    <row r="53" spans="2:30" ht="13.5" customHeight="1" x14ac:dyDescent="0.25">
      <c r="B53" s="7"/>
      <c r="C53" s="7"/>
      <c r="K53" s="7"/>
      <c r="L53" s="7"/>
      <c r="T53" s="7"/>
      <c r="U53" s="7"/>
      <c r="AC53" s="7"/>
      <c r="AD53" s="7"/>
    </row>
    <row r="54" spans="2:30" ht="13.5" customHeight="1" x14ac:dyDescent="0.25">
      <c r="B54" s="7"/>
      <c r="C54" s="7"/>
      <c r="K54" s="7"/>
      <c r="L54" s="7"/>
      <c r="T54" s="7"/>
      <c r="U54" s="7"/>
      <c r="AC54" s="7"/>
      <c r="AD54" s="7"/>
    </row>
    <row r="55" spans="2:30" ht="13.5" customHeight="1" x14ac:dyDescent="0.25">
      <c r="B55" s="7"/>
      <c r="C55" s="7"/>
      <c r="K55" s="7"/>
      <c r="L55" s="7"/>
      <c r="T55" s="7"/>
      <c r="U55" s="7"/>
      <c r="AC55" s="7"/>
      <c r="AD55" s="7"/>
    </row>
    <row r="56" spans="2:30" ht="13.5" customHeight="1" x14ac:dyDescent="0.25">
      <c r="B56" s="7"/>
      <c r="C56" s="7"/>
      <c r="K56" s="7"/>
      <c r="L56" s="7"/>
      <c r="T56" s="7"/>
      <c r="U56" s="7"/>
      <c r="AC56" s="7"/>
      <c r="AD56" s="7"/>
    </row>
    <row r="57" spans="2:30" ht="13.5" customHeight="1" x14ac:dyDescent="0.25">
      <c r="B57" s="7"/>
      <c r="C57" s="7"/>
      <c r="K57" s="7"/>
      <c r="L57" s="7"/>
      <c r="T57" s="7"/>
      <c r="U57" s="7"/>
      <c r="AC57" s="7"/>
      <c r="AD57" s="7"/>
    </row>
    <row r="58" spans="2:30" ht="13.5" customHeight="1" x14ac:dyDescent="0.25">
      <c r="B58" s="7"/>
      <c r="C58" s="7"/>
      <c r="K58" s="7"/>
      <c r="L58" s="7"/>
      <c r="T58" s="7"/>
      <c r="U58" s="7"/>
      <c r="AC58" s="7"/>
      <c r="AD58" s="7"/>
    </row>
    <row r="59" spans="2:30" ht="13.5" customHeight="1" x14ac:dyDescent="0.25">
      <c r="B59" s="7"/>
      <c r="C59" s="7"/>
      <c r="K59" s="7"/>
      <c r="L59" s="7"/>
      <c r="T59" s="7"/>
      <c r="U59" s="7"/>
      <c r="AC59" s="7"/>
      <c r="AD59" s="7"/>
    </row>
    <row r="60" spans="2:30" ht="13.5" customHeight="1" x14ac:dyDescent="0.25">
      <c r="B60" s="7"/>
      <c r="C60" s="7"/>
      <c r="K60" s="7"/>
      <c r="L60" s="7"/>
      <c r="T60" s="7"/>
      <c r="U60" s="7"/>
      <c r="AC60" s="7"/>
      <c r="AD60" s="7"/>
    </row>
    <row r="61" spans="2:30" ht="13.5" customHeight="1" x14ac:dyDescent="0.25">
      <c r="B61" s="7"/>
      <c r="C61" s="7"/>
      <c r="K61" s="7"/>
      <c r="L61" s="7"/>
      <c r="T61" s="7"/>
      <c r="U61" s="7"/>
      <c r="AC61" s="7"/>
      <c r="AD61" s="7"/>
    </row>
    <row r="62" spans="2:30" ht="13.5" customHeight="1" x14ac:dyDescent="0.25">
      <c r="B62" s="7"/>
      <c r="C62" s="7"/>
      <c r="K62" s="7"/>
      <c r="L62" s="7"/>
      <c r="T62" s="7"/>
      <c r="U62" s="7"/>
      <c r="AC62" s="7"/>
      <c r="AD62" s="7"/>
    </row>
    <row r="63" spans="2:30" ht="13.5" customHeight="1" x14ac:dyDescent="0.25">
      <c r="B63" s="7"/>
      <c r="C63" s="7"/>
      <c r="K63" s="7"/>
      <c r="L63" s="7"/>
      <c r="T63" s="7"/>
      <c r="U63" s="7"/>
      <c r="AC63" s="7"/>
      <c r="AD63" s="7"/>
    </row>
    <row r="64" spans="2:30" ht="13.5" customHeight="1" x14ac:dyDescent="0.25">
      <c r="B64" s="7"/>
      <c r="C64" s="7"/>
      <c r="K64" s="7"/>
      <c r="L64" s="7"/>
      <c r="T64" s="7"/>
      <c r="U64" s="7"/>
      <c r="AC64" s="7"/>
      <c r="AD64" s="7"/>
    </row>
    <row r="65" spans="2:30" ht="13.5" customHeight="1" x14ac:dyDescent="0.25">
      <c r="B65" s="7"/>
      <c r="C65" s="7"/>
      <c r="K65" s="7"/>
      <c r="L65" s="7"/>
      <c r="T65" s="7"/>
      <c r="U65" s="7"/>
      <c r="AC65" s="7"/>
      <c r="AD65" s="7"/>
    </row>
    <row r="66" spans="2:30" ht="13.5" customHeight="1" x14ac:dyDescent="0.25">
      <c r="B66" s="7"/>
      <c r="C66" s="7"/>
      <c r="K66" s="7"/>
      <c r="L66" s="7"/>
      <c r="T66" s="7"/>
      <c r="U66" s="7"/>
      <c r="AC66" s="7"/>
      <c r="AD66" s="7"/>
    </row>
    <row r="67" spans="2:30" ht="13.5" customHeight="1" x14ac:dyDescent="0.25">
      <c r="B67" s="7"/>
      <c r="C67" s="7"/>
      <c r="K67" s="7"/>
      <c r="L67" s="7"/>
      <c r="T67" s="7"/>
      <c r="U67" s="7"/>
      <c r="AC67" s="7"/>
      <c r="AD67" s="7"/>
    </row>
    <row r="68" spans="2:30" ht="13.5" customHeight="1" x14ac:dyDescent="0.25">
      <c r="B68" s="7"/>
      <c r="C68" s="7"/>
      <c r="K68" s="7"/>
      <c r="L68" s="7"/>
      <c r="T68" s="7"/>
      <c r="U68" s="7"/>
      <c r="AC68" s="7"/>
      <c r="AD68" s="7"/>
    </row>
    <row r="69" spans="2:30" ht="13.5" customHeight="1" x14ac:dyDescent="0.25">
      <c r="B69" s="7"/>
      <c r="C69" s="7"/>
      <c r="K69" s="7"/>
      <c r="L69" s="7"/>
      <c r="T69" s="7"/>
      <c r="U69" s="7"/>
      <c r="AC69" s="7"/>
      <c r="AD69" s="7"/>
    </row>
    <row r="70" spans="2:30" ht="13.5" customHeight="1" x14ac:dyDescent="0.25">
      <c r="B70" s="7"/>
      <c r="C70" s="7"/>
      <c r="K70" s="7"/>
      <c r="L70" s="7"/>
      <c r="T70" s="7"/>
      <c r="U70" s="7"/>
      <c r="AC70" s="7"/>
      <c r="AD70" s="7"/>
    </row>
    <row r="71" spans="2:30" ht="13.5" customHeight="1" x14ac:dyDescent="0.25">
      <c r="B71" s="7"/>
      <c r="C71" s="7"/>
      <c r="K71" s="7"/>
      <c r="L71" s="7"/>
      <c r="T71" s="7"/>
      <c r="U71" s="7"/>
      <c r="AC71" s="7"/>
      <c r="AD71" s="7"/>
    </row>
    <row r="72" spans="2:30" ht="13.5" customHeight="1" x14ac:dyDescent="0.25">
      <c r="B72" s="7"/>
      <c r="C72" s="7"/>
      <c r="K72" s="7"/>
      <c r="L72" s="7"/>
      <c r="T72" s="7"/>
      <c r="U72" s="7"/>
      <c r="AC72" s="7"/>
      <c r="AD72" s="7"/>
    </row>
    <row r="73" spans="2:30" ht="13.5" customHeight="1" x14ac:dyDescent="0.25">
      <c r="B73" s="7"/>
      <c r="C73" s="7"/>
      <c r="K73" s="7"/>
      <c r="L73" s="7"/>
      <c r="T73" s="7"/>
      <c r="U73" s="7"/>
      <c r="AC73" s="7"/>
      <c r="AD73" s="7"/>
    </row>
    <row r="74" spans="2:30" ht="13.5" customHeight="1" x14ac:dyDescent="0.25">
      <c r="B74" s="7"/>
      <c r="C74" s="7"/>
      <c r="K74" s="7"/>
      <c r="L74" s="7"/>
      <c r="T74" s="7"/>
      <c r="U74" s="7"/>
      <c r="AC74" s="7"/>
      <c r="AD74" s="7"/>
    </row>
    <row r="75" spans="2:30" ht="13.5" customHeight="1" x14ac:dyDescent="0.25">
      <c r="B75" s="7"/>
      <c r="C75" s="7"/>
      <c r="K75" s="7"/>
      <c r="L75" s="7"/>
      <c r="T75" s="7"/>
      <c r="U75" s="7"/>
      <c r="AC75" s="7"/>
      <c r="AD75" s="7"/>
    </row>
    <row r="76" spans="2:30" ht="13.5" customHeight="1" x14ac:dyDescent="0.25">
      <c r="B76" s="7"/>
      <c r="C76" s="7"/>
      <c r="K76" s="7"/>
      <c r="L76" s="7"/>
      <c r="T76" s="7"/>
      <c r="U76" s="7"/>
      <c r="AC76" s="7"/>
      <c r="AD76" s="7"/>
    </row>
    <row r="77" spans="2:30" ht="13.5" customHeight="1" x14ac:dyDescent="0.25">
      <c r="B77" s="7"/>
      <c r="C77" s="7"/>
      <c r="K77" s="7"/>
      <c r="L77" s="7"/>
      <c r="T77" s="7"/>
      <c r="U77" s="7"/>
      <c r="AC77" s="7"/>
      <c r="AD77" s="7"/>
    </row>
    <row r="78" spans="2:30" ht="13.5" customHeight="1" x14ac:dyDescent="0.25">
      <c r="B78" s="7"/>
      <c r="C78" s="7"/>
      <c r="K78" s="7"/>
      <c r="L78" s="7"/>
      <c r="T78" s="7"/>
      <c r="U78" s="7"/>
      <c r="AC78" s="7"/>
      <c r="AD78" s="7"/>
    </row>
    <row r="79" spans="2:30" ht="13.5" customHeight="1" x14ac:dyDescent="0.25">
      <c r="B79" s="7"/>
      <c r="C79" s="7"/>
      <c r="K79" s="7"/>
      <c r="L79" s="7"/>
      <c r="T79" s="7"/>
      <c r="U79" s="7"/>
      <c r="AC79" s="7"/>
      <c r="AD79" s="7"/>
    </row>
    <row r="80" spans="2:30" ht="13.5" customHeight="1" x14ac:dyDescent="0.25">
      <c r="B80" s="7"/>
      <c r="C80" s="7"/>
      <c r="K80" s="7"/>
      <c r="L80" s="7"/>
      <c r="T80" s="7"/>
      <c r="U80" s="7"/>
      <c r="AC80" s="7"/>
      <c r="AD80" s="7"/>
    </row>
    <row r="81" spans="2:30" ht="13.5" customHeight="1" x14ac:dyDescent="0.25">
      <c r="B81" s="7"/>
      <c r="C81" s="7"/>
      <c r="K81" s="7"/>
      <c r="L81" s="7"/>
      <c r="T81" s="7"/>
      <c r="U81" s="7"/>
      <c r="AC81" s="7"/>
      <c r="AD81" s="7"/>
    </row>
    <row r="82" spans="2:30" ht="13.5" customHeight="1" x14ac:dyDescent="0.25">
      <c r="B82" s="7"/>
      <c r="C82" s="7"/>
      <c r="K82" s="7"/>
      <c r="L82" s="7"/>
      <c r="T82" s="7"/>
      <c r="U82" s="7"/>
      <c r="AC82" s="7"/>
      <c r="AD82" s="7"/>
    </row>
    <row r="83" spans="2:30" ht="13.5" customHeight="1" x14ac:dyDescent="0.25">
      <c r="B83" s="7"/>
      <c r="C83" s="7"/>
      <c r="K83" s="7"/>
      <c r="L83" s="7"/>
      <c r="T83" s="7"/>
      <c r="U83" s="7"/>
      <c r="AC83" s="7"/>
      <c r="AD83" s="7"/>
    </row>
    <row r="84" spans="2:30" ht="13.5" customHeight="1" x14ac:dyDescent="0.25">
      <c r="B84" s="7"/>
      <c r="C84" s="7"/>
      <c r="K84" s="7"/>
      <c r="L84" s="7"/>
      <c r="T84" s="7"/>
      <c r="U84" s="7"/>
      <c r="AC84" s="7"/>
      <c r="AD84" s="7"/>
    </row>
    <row r="85" spans="2:30" ht="13.5" customHeight="1" x14ac:dyDescent="0.25">
      <c r="B85" s="7"/>
      <c r="C85" s="7"/>
      <c r="K85" s="7"/>
      <c r="L85" s="7"/>
      <c r="T85" s="7"/>
      <c r="U85" s="7"/>
      <c r="AC85" s="7"/>
      <c r="AD85" s="7"/>
    </row>
    <row r="86" spans="2:30" ht="13.5" customHeight="1" x14ac:dyDescent="0.25">
      <c r="B86" s="7"/>
      <c r="C86" s="7"/>
      <c r="K86" s="7"/>
      <c r="L86" s="7"/>
      <c r="T86" s="7"/>
      <c r="U86" s="7"/>
      <c r="AC86" s="7"/>
      <c r="AD86" s="7"/>
    </row>
    <row r="87" spans="2:30" ht="13.5" customHeight="1" x14ac:dyDescent="0.25">
      <c r="B87" s="7"/>
      <c r="C87" s="7"/>
      <c r="K87" s="7"/>
      <c r="L87" s="7"/>
      <c r="T87" s="7"/>
      <c r="U87" s="7"/>
      <c r="AC87" s="7"/>
      <c r="AD87" s="7"/>
    </row>
    <row r="88" spans="2:30" ht="13.5" customHeight="1" x14ac:dyDescent="0.25">
      <c r="B88" s="7"/>
      <c r="C88" s="7"/>
      <c r="K88" s="7"/>
      <c r="L88" s="7"/>
      <c r="T88" s="7"/>
      <c r="U88" s="7"/>
      <c r="AC88" s="7"/>
      <c r="AD88" s="7"/>
    </row>
    <row r="89" spans="2:30" ht="13.5" customHeight="1" x14ac:dyDescent="0.25">
      <c r="B89" s="7"/>
      <c r="C89" s="7"/>
      <c r="K89" s="7"/>
      <c r="L89" s="7"/>
      <c r="T89" s="7"/>
      <c r="U89" s="7"/>
      <c r="AC89" s="7"/>
      <c r="AD89" s="7"/>
    </row>
    <row r="90" spans="2:30" ht="13.5" customHeight="1" x14ac:dyDescent="0.25">
      <c r="B90" s="7"/>
      <c r="C90" s="7"/>
      <c r="K90" s="7"/>
      <c r="L90" s="7"/>
      <c r="T90" s="7"/>
      <c r="U90" s="7"/>
      <c r="AC90" s="7"/>
      <c r="AD90" s="7"/>
    </row>
    <row r="91" spans="2:30" ht="13.5" customHeight="1" x14ac:dyDescent="0.25">
      <c r="B91" s="7"/>
      <c r="C91" s="7"/>
      <c r="K91" s="7"/>
      <c r="L91" s="7"/>
      <c r="T91" s="7"/>
      <c r="U91" s="7"/>
      <c r="AC91" s="7"/>
      <c r="AD91" s="7"/>
    </row>
    <row r="92" spans="2:30" ht="13.5" customHeight="1" x14ac:dyDescent="0.25">
      <c r="B92" s="7"/>
      <c r="C92" s="7"/>
      <c r="K92" s="7"/>
      <c r="L92" s="7"/>
      <c r="T92" s="7"/>
      <c r="U92" s="7"/>
      <c r="AC92" s="7"/>
      <c r="AD92" s="7"/>
    </row>
    <row r="93" spans="2:30" ht="13.5" customHeight="1" x14ac:dyDescent="0.25">
      <c r="B93" s="7"/>
      <c r="C93" s="7"/>
      <c r="K93" s="7"/>
      <c r="L93" s="7"/>
      <c r="T93" s="7"/>
      <c r="U93" s="7"/>
      <c r="AC93" s="7"/>
      <c r="AD93" s="7"/>
    </row>
    <row r="94" spans="2:30" ht="13.5" customHeight="1" x14ac:dyDescent="0.25">
      <c r="B94" s="7"/>
      <c r="C94" s="7"/>
      <c r="K94" s="7"/>
      <c r="L94" s="7"/>
      <c r="T94" s="7"/>
      <c r="U94" s="7"/>
      <c r="AC94" s="7"/>
      <c r="AD94" s="7"/>
    </row>
    <row r="95" spans="2:30" ht="13.5" customHeight="1" x14ac:dyDescent="0.25">
      <c r="B95" s="7"/>
      <c r="C95" s="7"/>
      <c r="K95" s="7"/>
      <c r="L95" s="7"/>
      <c r="T95" s="7"/>
      <c r="U95" s="7"/>
      <c r="AC95" s="7"/>
      <c r="AD95" s="7"/>
    </row>
    <row r="96" spans="2:30" ht="13.5" customHeight="1" x14ac:dyDescent="0.25">
      <c r="B96" s="7"/>
      <c r="C96" s="7"/>
      <c r="K96" s="7"/>
      <c r="L96" s="7"/>
      <c r="T96" s="7"/>
      <c r="U96" s="7"/>
      <c r="AC96" s="7"/>
      <c r="AD96" s="7"/>
    </row>
    <row r="97" spans="2:30" ht="13.5" customHeight="1" x14ac:dyDescent="0.25">
      <c r="B97" s="7"/>
      <c r="C97" s="7"/>
      <c r="K97" s="7"/>
      <c r="L97" s="7"/>
      <c r="T97" s="7"/>
      <c r="U97" s="7"/>
      <c r="AC97" s="7"/>
      <c r="AD97" s="7"/>
    </row>
    <row r="98" spans="2:30" ht="13.5" customHeight="1" x14ac:dyDescent="0.25">
      <c r="B98" s="7"/>
      <c r="C98" s="7"/>
      <c r="K98" s="7"/>
      <c r="L98" s="7"/>
      <c r="T98" s="7"/>
      <c r="U98" s="7"/>
      <c r="AC98" s="7"/>
      <c r="AD98" s="7"/>
    </row>
    <row r="99" spans="2:30" ht="13.5" customHeight="1" x14ac:dyDescent="0.25">
      <c r="B99" s="7"/>
      <c r="C99" s="7"/>
      <c r="K99" s="7"/>
      <c r="L99" s="7"/>
      <c r="T99" s="7"/>
      <c r="U99" s="7"/>
      <c r="AC99" s="7"/>
      <c r="AD99" s="7"/>
    </row>
    <row r="100" spans="2:30" ht="13.5" customHeight="1" x14ac:dyDescent="0.25">
      <c r="B100" s="7"/>
      <c r="C100" s="7"/>
      <c r="K100" s="7"/>
      <c r="L100" s="7"/>
      <c r="T100" s="7"/>
      <c r="U100" s="7"/>
      <c r="AC100" s="7"/>
      <c r="AD100" s="7"/>
    </row>
    <row r="101" spans="2:30" ht="13.5" customHeight="1" x14ac:dyDescent="0.25">
      <c r="B101" s="7"/>
      <c r="C101" s="7"/>
      <c r="K101" s="7"/>
      <c r="L101" s="7"/>
      <c r="T101" s="7"/>
      <c r="U101" s="7"/>
      <c r="AC101" s="7"/>
      <c r="AD101" s="7"/>
    </row>
    <row r="102" spans="2:30" ht="13.5" customHeight="1" x14ac:dyDescent="0.25">
      <c r="B102" s="7"/>
      <c r="C102" s="7"/>
      <c r="K102" s="7"/>
      <c r="L102" s="7"/>
      <c r="T102" s="7"/>
      <c r="U102" s="7"/>
      <c r="AC102" s="7"/>
      <c r="AD102" s="7"/>
    </row>
    <row r="103" spans="2:30" ht="13.5" customHeight="1" x14ac:dyDescent="0.25">
      <c r="B103" s="7"/>
      <c r="C103" s="7"/>
      <c r="K103" s="7"/>
      <c r="L103" s="7"/>
      <c r="T103" s="7"/>
      <c r="U103" s="7"/>
      <c r="AC103" s="7"/>
      <c r="AD103" s="7"/>
    </row>
    <row r="104" spans="2:30" ht="13.5" customHeight="1" x14ac:dyDescent="0.25">
      <c r="B104" s="7"/>
      <c r="C104" s="7"/>
      <c r="K104" s="7"/>
      <c r="L104" s="7"/>
      <c r="T104" s="7"/>
      <c r="U104" s="7"/>
      <c r="AC104" s="7"/>
      <c r="AD104" s="7"/>
    </row>
    <row r="105" spans="2:30" x14ac:dyDescent="0.25">
      <c r="K105" s="7"/>
      <c r="L105" s="7"/>
    </row>
    <row r="106" spans="2:30" x14ac:dyDescent="0.25">
      <c r="K106" s="7"/>
      <c r="L106" s="7"/>
    </row>
    <row r="107" spans="2:30" x14ac:dyDescent="0.25">
      <c r="K107" s="7"/>
      <c r="L107" s="7"/>
    </row>
    <row r="108" spans="2:30" x14ac:dyDescent="0.25">
      <c r="K108" s="7"/>
      <c r="L108" s="7"/>
    </row>
    <row r="109" spans="2:30" x14ac:dyDescent="0.25">
      <c r="K109" s="7"/>
      <c r="L109" s="7"/>
    </row>
  </sheetData>
  <mergeCells count="11">
    <mergeCell ref="AE3:AI3"/>
    <mergeCell ref="V3:Z3"/>
    <mergeCell ref="M3:Q3"/>
    <mergeCell ref="AC3:AD3"/>
    <mergeCell ref="A1:C1"/>
    <mergeCell ref="S1:U1"/>
    <mergeCell ref="J1:L1"/>
    <mergeCell ref="D3:H3"/>
    <mergeCell ref="T3:U3"/>
    <mergeCell ref="K3:L3"/>
    <mergeCell ref="B3:C3"/>
  </mergeCells>
  <pageMargins left="0.7" right="0.7" top="0.75" bottom="0.75" header="0.3" footer="0.3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="90" zoomScaleNormal="90" workbookViewId="0">
      <selection activeCell="B5" sqref="B5:D24"/>
    </sheetView>
  </sheetViews>
  <sheetFormatPr defaultColWidth="9.08203125" defaultRowHeight="12.5" x14ac:dyDescent="0.25"/>
  <cols>
    <col min="1" max="1" width="52.33203125" style="61" customWidth="1"/>
    <col min="2" max="5" width="12.5" style="63" customWidth="1"/>
    <col min="6" max="6" width="52.33203125" style="63" customWidth="1"/>
    <col min="7" max="7" width="12.5" style="63" customWidth="1"/>
    <col min="8" max="9" width="12.5" style="61" customWidth="1"/>
    <col min="10" max="16384" width="9.08203125" style="61"/>
  </cols>
  <sheetData>
    <row r="1" spans="1:16" s="4" customFormat="1" ht="15.75" customHeight="1" x14ac:dyDescent="0.25">
      <c r="A1" s="20" t="s">
        <v>23</v>
      </c>
      <c r="B1" s="20"/>
      <c r="C1" s="20"/>
      <c r="D1" s="20"/>
      <c r="E1" s="20"/>
      <c r="F1" s="20" t="s">
        <v>24</v>
      </c>
      <c r="G1" s="20"/>
      <c r="H1" s="20"/>
      <c r="I1" s="20"/>
      <c r="J1" s="20"/>
    </row>
    <row r="2" spans="1:16" s="4" customFormat="1" ht="14.25" customHeight="1" thickBot="1" x14ac:dyDescent="0.3">
      <c r="A2" s="8"/>
      <c r="B2" s="9"/>
      <c r="C2" s="9"/>
      <c r="D2" s="9"/>
      <c r="E2" s="9"/>
      <c r="F2" s="8"/>
      <c r="G2" s="9"/>
      <c r="H2" s="9"/>
      <c r="I2" s="9"/>
    </row>
    <row r="3" spans="1:16" s="4" customFormat="1" ht="13.5" customHeight="1" x14ac:dyDescent="0.25">
      <c r="A3" s="18" t="s">
        <v>0</v>
      </c>
      <c r="B3" s="135" t="s">
        <v>2</v>
      </c>
      <c r="C3" s="136"/>
      <c r="D3" s="137"/>
      <c r="F3" s="18" t="s">
        <v>0</v>
      </c>
      <c r="G3" s="135" t="s">
        <v>2</v>
      </c>
      <c r="H3" s="136"/>
      <c r="I3" s="137"/>
    </row>
    <row r="4" spans="1:16" s="4" customFormat="1" ht="14.25" customHeight="1" thickBot="1" x14ac:dyDescent="0.3">
      <c r="A4" s="11"/>
      <c r="B4" s="25">
        <v>2025</v>
      </c>
      <c r="C4" s="23">
        <v>2026</v>
      </c>
      <c r="D4" s="24">
        <v>2027</v>
      </c>
      <c r="F4" s="11"/>
      <c r="G4" s="25">
        <v>2025</v>
      </c>
      <c r="H4" s="23">
        <v>2026</v>
      </c>
      <c r="I4" s="24">
        <v>2027</v>
      </c>
    </row>
    <row r="5" spans="1:16" s="4" customFormat="1" ht="13.5" customHeight="1" x14ac:dyDescent="0.25">
      <c r="A5" s="12"/>
      <c r="B5" s="88"/>
      <c r="C5" s="89"/>
      <c r="D5" s="90"/>
      <c r="E5" s="5"/>
      <c r="F5" s="12"/>
      <c r="G5" s="88"/>
      <c r="H5" s="89"/>
      <c r="I5" s="90"/>
    </row>
    <row r="6" spans="1:16" s="4" customFormat="1" ht="13.5" customHeight="1" x14ac:dyDescent="0.25">
      <c r="A6" s="17" t="s">
        <v>3</v>
      </c>
      <c r="B6" s="91">
        <v>1178392.5277721784</v>
      </c>
      <c r="C6" s="92">
        <v>1257366.6083378207</v>
      </c>
      <c r="D6" s="93">
        <v>1328815.2477939716</v>
      </c>
      <c r="E6" s="5"/>
      <c r="F6" s="17" t="s">
        <v>3</v>
      </c>
      <c r="G6" s="91">
        <f>'sep2025_vydavky_ESA 2010'!D6-RVS_vydavky_ESA2010!B6</f>
        <v>-107575.63611567672</v>
      </c>
      <c r="H6" s="92">
        <f>'sep2025_vydavky_ESA 2010'!E6-RVS_vydavky_ESA2010!C6</f>
        <v>-162685.78801486269</v>
      </c>
      <c r="I6" s="93">
        <f>'sep2025_vydavky_ESA 2010'!F6-RVS_vydavky_ESA2010!D6</f>
        <v>-168330.81971141207</v>
      </c>
      <c r="M6" s="64"/>
      <c r="N6" s="64"/>
      <c r="O6" s="64"/>
      <c r="P6" s="64"/>
    </row>
    <row r="7" spans="1:16" s="4" customFormat="1" ht="13.5" customHeight="1" x14ac:dyDescent="0.25">
      <c r="A7" s="13" t="s">
        <v>4</v>
      </c>
      <c r="B7" s="80">
        <v>705593.01625544846</v>
      </c>
      <c r="C7" s="78">
        <v>764519.35264410509</v>
      </c>
      <c r="D7" s="79">
        <v>818260.16702018376</v>
      </c>
      <c r="E7" s="5"/>
      <c r="F7" s="13" t="s">
        <v>4</v>
      </c>
      <c r="G7" s="80">
        <f>'sep2025_vydavky_ESA 2010'!D7-RVS_vydavky_ESA2010!B7</f>
        <v>-74189.264437674661</v>
      </c>
      <c r="H7" s="78">
        <f>'sep2025_vydavky_ESA 2010'!E7-RVS_vydavky_ESA2010!C7</f>
        <v>-129031.52527687734</v>
      </c>
      <c r="I7" s="79">
        <f>'sep2025_vydavky_ESA 2010'!F7-RVS_vydavky_ESA2010!D7</f>
        <v>-134743.30259757233</v>
      </c>
    </row>
    <row r="8" spans="1:16" s="4" customFormat="1" ht="13.5" customHeight="1" x14ac:dyDescent="0.25">
      <c r="A8" s="13" t="s">
        <v>5</v>
      </c>
      <c r="B8" s="80">
        <v>44338.739814011053</v>
      </c>
      <c r="C8" s="78">
        <v>49385.462813967846</v>
      </c>
      <c r="D8" s="79">
        <v>54432.36208825856</v>
      </c>
      <c r="E8" s="5"/>
      <c r="F8" s="13" t="s">
        <v>5</v>
      </c>
      <c r="G8" s="80">
        <f>'sep2025_vydavky_ESA 2010'!D8-RVS_vydavky_ESA2010!B8</f>
        <v>1316.7539340506264</v>
      </c>
      <c r="H8" s="78">
        <f>'sep2025_vydavky_ESA 2010'!E8-RVS_vydavky_ESA2010!C8</f>
        <v>-340.58128123120696</v>
      </c>
      <c r="I8" s="79">
        <f>'sep2025_vydavky_ESA 2010'!F8-RVS_vydavky_ESA2010!D8</f>
        <v>-1552.1216359710015</v>
      </c>
    </row>
    <row r="9" spans="1:16" s="4" customFormat="1" ht="13.5" customHeight="1" x14ac:dyDescent="0.25">
      <c r="A9" s="13" t="s">
        <v>6</v>
      </c>
      <c r="B9" s="80">
        <v>379168.23223360634</v>
      </c>
      <c r="C9" s="78">
        <v>392521.88065585028</v>
      </c>
      <c r="D9" s="79">
        <v>403758.1403352507</v>
      </c>
      <c r="E9" s="5"/>
      <c r="F9" s="13" t="s">
        <v>6</v>
      </c>
      <c r="G9" s="80">
        <f>'sep2025_vydavky_ESA 2010'!D9-RVS_vydavky_ESA2010!B9</f>
        <v>-30898.625275416591</v>
      </c>
      <c r="H9" s="78">
        <f>'sep2025_vydavky_ESA 2010'!E9-RVS_vydavky_ESA2010!C9</f>
        <v>-29874.648487201892</v>
      </c>
      <c r="I9" s="79">
        <f>'sep2025_vydavky_ESA 2010'!F9-RVS_vydavky_ESA2010!D9</f>
        <v>-29091.827629983425</v>
      </c>
    </row>
    <row r="10" spans="1:16" s="4" customFormat="1" ht="13.5" customHeight="1" x14ac:dyDescent="0.25">
      <c r="A10" s="13" t="s">
        <v>7</v>
      </c>
      <c r="B10" s="80">
        <v>60.107183469530014</v>
      </c>
      <c r="C10" s="78">
        <v>63.355948383473958</v>
      </c>
      <c r="D10" s="79">
        <v>66.479843739393601</v>
      </c>
      <c r="E10" s="5"/>
      <c r="F10" s="13" t="s">
        <v>7</v>
      </c>
      <c r="G10" s="80">
        <f>'sep2025_vydavky_ESA 2010'!D10-RVS_vydavky_ESA2010!B10</f>
        <v>4.5248925850615933</v>
      </c>
      <c r="H10" s="78">
        <f>'sep2025_vydavky_ESA 2010'!E10-RVS_vydavky_ESA2010!C10</f>
        <v>4.3475453597553582</v>
      </c>
      <c r="I10" s="79">
        <f>'sep2025_vydavky_ESA 2010'!F10-RVS_vydavky_ESA2010!D10</f>
        <v>4.175385253203757</v>
      </c>
    </row>
    <row r="11" spans="1:16" s="4" customFormat="1" ht="13.5" customHeight="1" x14ac:dyDescent="0.25">
      <c r="A11" s="13" t="s">
        <v>11</v>
      </c>
      <c r="B11" s="80">
        <v>49232.432285643226</v>
      </c>
      <c r="C11" s="78">
        <v>50876.556275514267</v>
      </c>
      <c r="D11" s="79">
        <v>52298.098506539041</v>
      </c>
      <c r="E11" s="5"/>
      <c r="F11" s="13" t="s">
        <v>11</v>
      </c>
      <c r="G11" s="80">
        <f>'sep2025_vydavky_ESA 2010'!D11-RVS_vydavky_ESA2010!B11</f>
        <v>-3809.02522922145</v>
      </c>
      <c r="H11" s="78">
        <f>'sep2025_vydavky_ESA 2010'!E11-RVS_vydavky_ESA2010!C11</f>
        <v>-3443.3805149120599</v>
      </c>
      <c r="I11" s="79">
        <f>'sep2025_vydavky_ESA 2010'!F11-RVS_vydavky_ESA2010!D11</f>
        <v>-2947.7432331386881</v>
      </c>
    </row>
    <row r="12" spans="1:16" s="4" customFormat="1" ht="13.5" customHeight="1" x14ac:dyDescent="0.25">
      <c r="A12" s="17" t="s">
        <v>12</v>
      </c>
      <c r="B12" s="91">
        <v>12892614.69581846</v>
      </c>
      <c r="C12" s="92">
        <v>13509861.18662991</v>
      </c>
      <c r="D12" s="93">
        <v>13952607.30461804</v>
      </c>
      <c r="E12" s="5"/>
      <c r="F12" s="17" t="s">
        <v>12</v>
      </c>
      <c r="G12" s="91">
        <f>'sep2025_vydavky_ESA 2010'!D12-RVS_vydavky_ESA2010!B12</f>
        <v>-102116.79967102967</v>
      </c>
      <c r="H12" s="92">
        <f>'sep2025_vydavky_ESA 2010'!E12-RVS_vydavky_ESA2010!C12</f>
        <v>-313368.94010502659</v>
      </c>
      <c r="I12" s="93">
        <f>'sep2025_vydavky_ESA 2010'!F12-RVS_vydavky_ESA2010!D12</f>
        <v>-42973.094823407009</v>
      </c>
    </row>
    <row r="13" spans="1:16" s="4" customFormat="1" ht="13.5" customHeight="1" x14ac:dyDescent="0.25">
      <c r="A13" s="27" t="s">
        <v>15</v>
      </c>
      <c r="B13" s="80">
        <v>11449264.276207447</v>
      </c>
      <c r="C13" s="78">
        <v>12020218.523261722</v>
      </c>
      <c r="D13" s="79">
        <v>12455328.229507862</v>
      </c>
      <c r="E13" s="5"/>
      <c r="F13" s="27" t="s">
        <v>15</v>
      </c>
      <c r="G13" s="80">
        <f>'sep2025_vydavky_ESA 2010'!D13-RVS_vydavky_ESA2010!B13</f>
        <v>-88073.866066606715</v>
      </c>
      <c r="H13" s="78">
        <f>'sep2025_vydavky_ESA 2010'!E13-RVS_vydavky_ESA2010!C13</f>
        <v>-285350.67531690374</v>
      </c>
      <c r="I13" s="79">
        <f>'sep2025_vydavky_ESA 2010'!F13-RVS_vydavky_ESA2010!D13</f>
        <v>-24783.621997764334</v>
      </c>
    </row>
    <row r="14" spans="1:16" s="4" customFormat="1" ht="13.5" customHeight="1" x14ac:dyDescent="0.25">
      <c r="A14" s="28" t="s">
        <v>13</v>
      </c>
      <c r="B14" s="80">
        <v>10005915.208785621</v>
      </c>
      <c r="C14" s="78">
        <v>10703206.782351591</v>
      </c>
      <c r="D14" s="79">
        <v>11174315.298890311</v>
      </c>
      <c r="E14" s="5"/>
      <c r="F14" s="28" t="s">
        <v>13</v>
      </c>
      <c r="G14" s="80">
        <f>'sep2025_vydavky_ESA 2010'!D14-RVS_vydavky_ESA2010!B14</f>
        <v>108507.73088344187</v>
      </c>
      <c r="H14" s="78">
        <f>'sep2025_vydavky_ESA 2010'!E14-RVS_vydavky_ESA2010!C14</f>
        <v>-156692.6078565456</v>
      </c>
      <c r="I14" s="79">
        <f>'sep2025_vydavky_ESA 2010'!F14-RVS_vydavky_ESA2010!D14</f>
        <v>55027.417249878868</v>
      </c>
      <c r="J14" s="5"/>
      <c r="K14" s="6"/>
    </row>
    <row r="15" spans="1:16" s="4" customFormat="1" ht="13.5" customHeight="1" x14ac:dyDescent="0.25">
      <c r="A15" s="28" t="s">
        <v>14</v>
      </c>
      <c r="B15" s="80">
        <v>563481.97350140801</v>
      </c>
      <c r="C15" s="78">
        <v>369712.58607946505</v>
      </c>
      <c r="D15" s="79">
        <v>281215.12861759489</v>
      </c>
      <c r="E15" s="5"/>
      <c r="F15" s="28" t="s">
        <v>14</v>
      </c>
      <c r="G15" s="80">
        <f>'sep2025_vydavky_ESA 2010'!D15-RVS_vydavky_ESA2010!B15</f>
        <v>-187594.8265598173</v>
      </c>
      <c r="H15" s="78">
        <f>'sep2025_vydavky_ESA 2010'!E15-RVS_vydavky_ESA2010!C15</f>
        <v>-107603.07971469918</v>
      </c>
      <c r="I15" s="79">
        <f>'sep2025_vydavky_ESA 2010'!F15-RVS_vydavky_ESA2010!D15</f>
        <v>-85218.048592912673</v>
      </c>
      <c r="J15" s="5"/>
      <c r="K15" s="6"/>
    </row>
    <row r="16" spans="1:16" s="4" customFormat="1" ht="13.5" customHeight="1" x14ac:dyDescent="0.25">
      <c r="A16" s="28" t="s">
        <v>16</v>
      </c>
      <c r="B16" s="80">
        <v>778286.47403377283</v>
      </c>
      <c r="C16" s="78">
        <v>836741.56228400569</v>
      </c>
      <c r="D16" s="79">
        <v>881405.89917062665</v>
      </c>
      <c r="E16" s="5"/>
      <c r="F16" s="28" t="s">
        <v>16</v>
      </c>
      <c r="G16" s="80">
        <f>'sep2025_vydavky_ESA 2010'!D16-RVS_vydavky_ESA2010!B16</f>
        <v>-9059.8043896881863</v>
      </c>
      <c r="H16" s="78">
        <f>'sep2025_vydavky_ESA 2010'!E16-RVS_vydavky_ESA2010!C16</f>
        <v>-20654.516042568255</v>
      </c>
      <c r="I16" s="79">
        <f>'sep2025_vydavky_ESA 2010'!F16-RVS_vydavky_ESA2010!D16</f>
        <v>1799.5132004773477</v>
      </c>
      <c r="J16" s="5"/>
      <c r="K16" s="6"/>
    </row>
    <row r="17" spans="1:11" s="4" customFormat="1" ht="13.5" customHeight="1" x14ac:dyDescent="0.25">
      <c r="A17" s="28" t="s">
        <v>17</v>
      </c>
      <c r="B17" s="80">
        <v>99461.705999328449</v>
      </c>
      <c r="C17" s="78">
        <v>108398.12025138969</v>
      </c>
      <c r="D17" s="79">
        <v>116253.86041195474</v>
      </c>
      <c r="E17" s="5"/>
      <c r="F17" s="28" t="s">
        <v>17</v>
      </c>
      <c r="G17" s="80">
        <f>'sep2025_vydavky_ESA 2010'!D17-RVS_vydavky_ESA2010!B17</f>
        <v>53.572254850805621</v>
      </c>
      <c r="H17" s="78">
        <f>'sep2025_vydavky_ESA 2010'!E17-RVS_vydavky_ESA2010!C17</f>
        <v>-359.9537654229498</v>
      </c>
      <c r="I17" s="79">
        <f>'sep2025_vydavky_ESA 2010'!F17-RVS_vydavky_ESA2010!D17</f>
        <v>3622.4852112219232</v>
      </c>
      <c r="J17" s="5"/>
      <c r="K17" s="6"/>
    </row>
    <row r="18" spans="1:11" s="4" customFormat="1" ht="13.5" customHeight="1" x14ac:dyDescent="0.25">
      <c r="A18" s="28" t="s">
        <v>18</v>
      </c>
      <c r="B18" s="80">
        <v>2118.9138873165243</v>
      </c>
      <c r="C18" s="78">
        <v>2159.4722952716565</v>
      </c>
      <c r="D18" s="79">
        <v>2138.0424173755814</v>
      </c>
      <c r="E18" s="5"/>
      <c r="F18" s="28" t="s">
        <v>18</v>
      </c>
      <c r="G18" s="80">
        <f>'sep2025_vydavky_ESA 2010'!D18-RVS_vydavky_ESA2010!B18</f>
        <v>19.461744606017874</v>
      </c>
      <c r="H18" s="78">
        <f>'sep2025_vydavky_ESA 2010'!E18-RVS_vydavky_ESA2010!C18</f>
        <v>-40.517937670589617</v>
      </c>
      <c r="I18" s="79">
        <f>'sep2025_vydavky_ESA 2010'!F18-RVS_vydavky_ESA2010!D18</f>
        <v>-14.989066431481206</v>
      </c>
      <c r="J18" s="5"/>
      <c r="K18" s="6"/>
    </row>
    <row r="19" spans="1:11" s="4" customFormat="1" ht="13.5" customHeight="1" x14ac:dyDescent="0.25">
      <c r="A19" s="13" t="s">
        <v>19</v>
      </c>
      <c r="B19" s="80">
        <v>1443350.4196110128</v>
      </c>
      <c r="C19" s="78">
        <v>1489642.6633681885</v>
      </c>
      <c r="D19" s="79">
        <v>1497279.0751101791</v>
      </c>
      <c r="E19" s="5"/>
      <c r="F19" s="13" t="s">
        <v>19</v>
      </c>
      <c r="G19" s="80">
        <f>'sep2025_vydavky_ESA 2010'!D19-RVS_vydavky_ESA2010!B19</f>
        <v>-14042.93360442319</v>
      </c>
      <c r="H19" s="78">
        <f>'sep2025_vydavky_ESA 2010'!E19-RVS_vydavky_ESA2010!C19</f>
        <v>-28018.264788123081</v>
      </c>
      <c r="I19" s="79">
        <f>'sep2025_vydavky_ESA 2010'!F19-RVS_vydavky_ESA2010!D19</f>
        <v>-18189.472825643141</v>
      </c>
      <c r="J19" s="5"/>
      <c r="K19" s="6"/>
    </row>
    <row r="20" spans="1:11" s="4" customFormat="1" ht="13.5" customHeight="1" x14ac:dyDescent="0.25">
      <c r="A20" s="28" t="s">
        <v>20</v>
      </c>
      <c r="B20" s="80">
        <v>1250524.8296449704</v>
      </c>
      <c r="C20" s="78">
        <v>1291800.0841943861</v>
      </c>
      <c r="D20" s="79">
        <v>1309518.897902685</v>
      </c>
      <c r="E20" s="5"/>
      <c r="F20" s="28" t="s">
        <v>20</v>
      </c>
      <c r="G20" s="80">
        <f>'sep2025_vydavky_ESA 2010'!D20-RVS_vydavky_ESA2010!B20</f>
        <v>-13251.986852966482</v>
      </c>
      <c r="H20" s="78">
        <f>'sep2025_vydavky_ESA 2010'!E20-RVS_vydavky_ESA2010!C20</f>
        <v>-24144.069274605718</v>
      </c>
      <c r="I20" s="79">
        <f>'sep2025_vydavky_ESA 2010'!F20-RVS_vydavky_ESA2010!D20</f>
        <v>-18667.967042499222</v>
      </c>
      <c r="J20" s="5"/>
      <c r="K20" s="6"/>
    </row>
    <row r="21" spans="1:11" s="4" customFormat="1" ht="13.5" customHeight="1" x14ac:dyDescent="0.25">
      <c r="A21" s="28" t="s">
        <v>16</v>
      </c>
      <c r="B21" s="80">
        <v>118177.85297213962</v>
      </c>
      <c r="C21" s="78">
        <v>120499.3994054058</v>
      </c>
      <c r="D21" s="79">
        <v>111581.84318264715</v>
      </c>
      <c r="E21" s="5"/>
      <c r="F21" s="28" t="s">
        <v>16</v>
      </c>
      <c r="G21" s="80">
        <f>'sep2025_vydavky_ESA 2010'!D21-RVS_vydavky_ESA2010!B21</f>
        <v>-1287.2476635909115</v>
      </c>
      <c r="H21" s="78">
        <f>'sep2025_vydavky_ESA 2010'!E21-RVS_vydavky_ESA2010!C21</f>
        <v>-2774.1680921231164</v>
      </c>
      <c r="I21" s="79">
        <f>'sep2025_vydavky_ESA 2010'!F21-RVS_vydavky_ESA2010!D21</f>
        <v>227.80991133564385</v>
      </c>
      <c r="J21" s="5"/>
      <c r="K21" s="6"/>
    </row>
    <row r="22" spans="1:11" s="4" customFormat="1" ht="13.5" customHeight="1" x14ac:dyDescent="0.25">
      <c r="A22" s="28" t="s">
        <v>17</v>
      </c>
      <c r="B22" s="80">
        <v>21776.270266373329</v>
      </c>
      <c r="C22" s="78">
        <v>22324.408140353054</v>
      </c>
      <c r="D22" s="79">
        <v>20558.761446468056</v>
      </c>
      <c r="E22" s="5"/>
      <c r="F22" s="28" t="s">
        <v>17</v>
      </c>
      <c r="G22" s="80">
        <f>'sep2025_vydavky_ESA 2010'!D22-RVS_vydavky_ESA2010!B22</f>
        <v>10.688453526909143</v>
      </c>
      <c r="H22" s="78">
        <f>'sep2025_vydavky_ESA 2010'!E22-RVS_vydavky_ESA2010!C22</f>
        <v>-67.716349648184405</v>
      </c>
      <c r="I22" s="79">
        <f>'sep2025_vydavky_ESA 2010'!F22-RVS_vydavky_ESA2010!D22</f>
        <v>640.61364531867002</v>
      </c>
      <c r="J22" s="5"/>
      <c r="K22" s="6"/>
    </row>
    <row r="23" spans="1:11" s="4" customFormat="1" ht="13.5" customHeight="1" x14ac:dyDescent="0.25">
      <c r="A23" s="28" t="s">
        <v>18</v>
      </c>
      <c r="B23" s="80">
        <v>52871.466727529449</v>
      </c>
      <c r="C23" s="78">
        <v>55018.771628043447</v>
      </c>
      <c r="D23" s="79">
        <v>55619.572578378989</v>
      </c>
      <c r="E23" s="5"/>
      <c r="F23" s="28" t="s">
        <v>18</v>
      </c>
      <c r="G23" s="80">
        <f>'sep2025_vydavky_ESA 2010'!D23-RVS_vydavky_ESA2010!B23</f>
        <v>485.61245860721101</v>
      </c>
      <c r="H23" s="78">
        <f>'sep2025_vydavky_ESA 2010'!E23-RVS_vydavky_ESA2010!C23</f>
        <v>-1032.3110717458985</v>
      </c>
      <c r="I23" s="79">
        <f>'sep2025_vydavky_ESA 2010'!F23-RVS_vydavky_ESA2010!D23</f>
        <v>-389.92933979824738</v>
      </c>
      <c r="J23" s="5"/>
      <c r="K23" s="6"/>
    </row>
    <row r="24" spans="1:11" s="4" customFormat="1" ht="13.5" customHeight="1" thickBot="1" x14ac:dyDescent="0.3">
      <c r="A24" s="17" t="s">
        <v>8</v>
      </c>
      <c r="B24" s="105">
        <v>303244.17251664423</v>
      </c>
      <c r="C24" s="106">
        <v>310617.89568089473</v>
      </c>
      <c r="D24" s="101">
        <v>316451.6531937354</v>
      </c>
      <c r="E24" s="5"/>
      <c r="F24" s="17" t="s">
        <v>8</v>
      </c>
      <c r="G24" s="105">
        <f>'sep2025_vydavky_ESA 2010'!D24-RVS_vydavky_ESA2010!B24</f>
        <v>30583.617465654213</v>
      </c>
      <c r="H24" s="106">
        <f>'sep2025_vydavky_ESA 2010'!E24-RVS_vydavky_ESA2010!C24</f>
        <v>32431.460195573047</v>
      </c>
      <c r="I24" s="101">
        <f>'sep2025_vydavky_ESA 2010'!F24-RVS_vydavky_ESA2010!D24</f>
        <v>36997.956716129964</v>
      </c>
    </row>
    <row r="25" spans="1:11" s="4" customFormat="1" ht="14.25" customHeight="1" thickBot="1" x14ac:dyDescent="0.3">
      <c r="A25" s="1" t="s">
        <v>9</v>
      </c>
      <c r="B25" s="2">
        <v>14374251.396107282</v>
      </c>
      <c r="C25" s="26">
        <v>15077845.690648627</v>
      </c>
      <c r="D25" s="3">
        <v>15597874.205605745</v>
      </c>
      <c r="E25" s="5"/>
      <c r="F25" s="1" t="s">
        <v>9</v>
      </c>
      <c r="G25" s="2">
        <f>'sep2025_vydavky_ESA 2010'!D25-RVS_vydavky_ESA2010!B25</f>
        <v>-179108.81832105294</v>
      </c>
      <c r="H25" s="26">
        <f>'sep2025_vydavky_ESA 2010'!E25-RVS_vydavky_ESA2010!C25</f>
        <v>-443623.26792431623</v>
      </c>
      <c r="I25" s="3">
        <f>'sep2025_vydavky_ESA 2010'!F25-RVS_vydavky_ESA2010!D25</f>
        <v>-174305.95781868696</v>
      </c>
    </row>
    <row r="26" spans="1:11" s="4" customFormat="1" ht="13.5" customHeight="1" thickBot="1" x14ac:dyDescent="0.3">
      <c r="A26" s="14" t="s">
        <v>10</v>
      </c>
      <c r="B26" s="19">
        <v>14374251.396107282</v>
      </c>
      <c r="C26" s="16">
        <v>15077845.690648627</v>
      </c>
      <c r="D26" s="15">
        <v>15597874.205605745</v>
      </c>
      <c r="E26" s="5"/>
      <c r="F26" s="14" t="s">
        <v>10</v>
      </c>
      <c r="G26" s="19">
        <f>'sep2025_vydavky_ESA 2010'!D26-RVS_vydavky_ESA2010!B26</f>
        <v>-179108.81832105294</v>
      </c>
      <c r="H26" s="16">
        <f>'sep2025_vydavky_ESA 2010'!E26-RVS_vydavky_ESA2010!C26</f>
        <v>-443623.26792431623</v>
      </c>
      <c r="I26" s="15">
        <f>'sep2025_vydavky_ESA 2010'!F26-RVS_vydavky_ESA2010!D26</f>
        <v>-174305.95781868696</v>
      </c>
    </row>
    <row r="27" spans="1:11" s="4" customFormat="1" ht="12.65" customHeight="1" x14ac:dyDescent="0.25">
      <c r="A27" s="57"/>
      <c r="B27" s="46"/>
      <c r="C27" s="46"/>
      <c r="D27" s="46"/>
      <c r="E27" s="5"/>
      <c r="F27" s="57"/>
      <c r="G27" s="46"/>
      <c r="H27" s="46"/>
      <c r="I27" s="46"/>
    </row>
    <row r="28" spans="1:11" s="4" customFormat="1" ht="13.5" customHeight="1" x14ac:dyDescent="0.25">
      <c r="B28" s="7"/>
      <c r="C28" s="7"/>
      <c r="D28" s="7"/>
      <c r="E28" s="7"/>
      <c r="F28" s="56"/>
      <c r="G28" s="58"/>
      <c r="H28" s="58"/>
      <c r="I28" s="58"/>
    </row>
    <row r="29" spans="1:11" s="4" customFormat="1" ht="13.5" customHeight="1" x14ac:dyDescent="0.25">
      <c r="B29" s="7"/>
      <c r="C29" s="7"/>
      <c r="D29" s="7"/>
      <c r="E29" s="7"/>
      <c r="F29" s="56"/>
      <c r="G29" s="58"/>
      <c r="H29" s="59"/>
      <c r="I29" s="59"/>
    </row>
    <row r="30" spans="1:11" s="4" customFormat="1" ht="13.5" customHeight="1" x14ac:dyDescent="0.25">
      <c r="B30" s="7"/>
      <c r="C30" s="7"/>
      <c r="D30" s="7"/>
      <c r="E30" s="7"/>
      <c r="F30" s="56"/>
      <c r="G30" s="58"/>
      <c r="H30" s="58"/>
      <c r="I30" s="58"/>
    </row>
    <row r="31" spans="1:11" s="4" customFormat="1" ht="13.5" customHeight="1" x14ac:dyDescent="0.25">
      <c r="B31" s="7"/>
      <c r="C31" s="7"/>
      <c r="D31" s="7"/>
      <c r="E31" s="7"/>
      <c r="F31" s="7"/>
      <c r="G31" s="7"/>
    </row>
    <row r="32" spans="1:11" s="4" customFormat="1" ht="13.5" customHeight="1" x14ac:dyDescent="0.25">
      <c r="B32" s="7"/>
      <c r="C32" s="7"/>
      <c r="D32" s="7"/>
      <c r="E32" s="7"/>
      <c r="F32" s="7"/>
      <c r="G32" s="7"/>
    </row>
    <row r="33" spans="2:7" s="4" customFormat="1" ht="13.5" customHeight="1" x14ac:dyDescent="0.25">
      <c r="B33" s="7"/>
      <c r="C33" s="7"/>
      <c r="D33" s="7"/>
      <c r="E33" s="7"/>
      <c r="F33" s="7"/>
      <c r="G33" s="7"/>
    </row>
    <row r="34" spans="2:7" s="4" customFormat="1" ht="13.5" customHeight="1" x14ac:dyDescent="0.25">
      <c r="B34" s="7"/>
      <c r="C34" s="7"/>
      <c r="D34" s="7"/>
      <c r="E34" s="7"/>
      <c r="F34" s="7"/>
      <c r="G34" s="7"/>
    </row>
    <row r="35" spans="2:7" s="4" customFormat="1" ht="13.5" customHeight="1" x14ac:dyDescent="0.25">
      <c r="B35" s="7"/>
      <c r="C35" s="7"/>
      <c r="D35" s="7"/>
      <c r="E35" s="7"/>
      <c r="F35" s="7"/>
      <c r="G35" s="7"/>
    </row>
    <row r="36" spans="2:7" s="4" customFormat="1" ht="13.5" customHeight="1" x14ac:dyDescent="0.25">
      <c r="B36" s="7"/>
      <c r="C36" s="7"/>
      <c r="D36" s="7"/>
      <c r="E36" s="7"/>
      <c r="F36" s="7"/>
      <c r="G36" s="7"/>
    </row>
    <row r="37" spans="2:7" s="4" customFormat="1" ht="13.5" customHeight="1" x14ac:dyDescent="0.25">
      <c r="B37" s="7"/>
      <c r="C37" s="7"/>
      <c r="D37" s="7"/>
      <c r="E37" s="7"/>
      <c r="F37" s="7"/>
      <c r="G37" s="7"/>
    </row>
    <row r="38" spans="2:7" s="4" customFormat="1" ht="13.5" customHeight="1" x14ac:dyDescent="0.25">
      <c r="B38" s="7"/>
      <c r="C38" s="7"/>
      <c r="D38" s="7"/>
      <c r="E38" s="7"/>
      <c r="F38" s="7"/>
      <c r="G38" s="7"/>
    </row>
    <row r="39" spans="2:7" s="4" customFormat="1" ht="13.5" customHeight="1" x14ac:dyDescent="0.25">
      <c r="B39" s="7"/>
      <c r="C39" s="7"/>
      <c r="D39" s="7"/>
      <c r="E39" s="7"/>
      <c r="F39" s="7"/>
      <c r="G39" s="7"/>
    </row>
    <row r="40" spans="2:7" s="4" customFormat="1" ht="13.5" customHeight="1" x14ac:dyDescent="0.25">
      <c r="B40" s="7"/>
      <c r="C40" s="7"/>
      <c r="D40" s="7"/>
      <c r="E40" s="7"/>
      <c r="F40" s="7"/>
      <c r="G40" s="7"/>
    </row>
    <row r="41" spans="2:7" s="4" customFormat="1" ht="13.5" customHeight="1" x14ac:dyDescent="0.25">
      <c r="B41" s="7"/>
      <c r="C41" s="7"/>
      <c r="D41" s="7"/>
      <c r="E41" s="7"/>
      <c r="F41" s="7"/>
      <c r="G41" s="7"/>
    </row>
    <row r="42" spans="2:7" s="4" customFormat="1" ht="13.5" customHeight="1" x14ac:dyDescent="0.25">
      <c r="B42" s="7"/>
      <c r="C42" s="7"/>
      <c r="D42" s="7"/>
      <c r="E42" s="7"/>
      <c r="F42" s="7"/>
      <c r="G42" s="7"/>
    </row>
    <row r="43" spans="2:7" s="4" customFormat="1" ht="13.5" customHeight="1" x14ac:dyDescent="0.25">
      <c r="B43" s="7"/>
      <c r="C43" s="7"/>
      <c r="D43" s="7"/>
      <c r="E43" s="7"/>
      <c r="F43" s="7"/>
      <c r="G43" s="7"/>
    </row>
    <row r="44" spans="2:7" s="4" customFormat="1" ht="13.5" customHeight="1" x14ac:dyDescent="0.25">
      <c r="B44" s="7"/>
      <c r="C44" s="7"/>
      <c r="D44" s="7"/>
      <c r="E44" s="7"/>
      <c r="F44" s="7"/>
      <c r="G44" s="7"/>
    </row>
    <row r="45" spans="2:7" s="4" customFormat="1" ht="13.5" customHeight="1" x14ac:dyDescent="0.25">
      <c r="B45" s="7"/>
      <c r="C45" s="7"/>
      <c r="D45" s="7"/>
      <c r="E45" s="7"/>
      <c r="F45" s="7"/>
      <c r="G45" s="7"/>
    </row>
    <row r="46" spans="2:7" s="4" customFormat="1" ht="13.5" customHeight="1" x14ac:dyDescent="0.25">
      <c r="B46" s="7"/>
      <c r="C46" s="7"/>
      <c r="D46" s="7"/>
      <c r="E46" s="7"/>
      <c r="F46" s="7"/>
      <c r="G46" s="7"/>
    </row>
    <row r="47" spans="2:7" s="4" customFormat="1" ht="13.5" customHeight="1" x14ac:dyDescent="0.25">
      <c r="B47" s="7"/>
      <c r="C47" s="7"/>
      <c r="D47" s="7"/>
      <c r="E47" s="7"/>
      <c r="F47" s="7"/>
      <c r="G47" s="7"/>
    </row>
    <row r="48" spans="2:7" s="4" customFormat="1" ht="13.5" customHeight="1" x14ac:dyDescent="0.25">
      <c r="B48" s="7"/>
      <c r="C48" s="7"/>
      <c r="D48" s="7"/>
      <c r="E48" s="7"/>
      <c r="F48" s="7"/>
      <c r="G48" s="7"/>
    </row>
    <row r="49" spans="2:7" s="4" customFormat="1" ht="13.5" customHeight="1" x14ac:dyDescent="0.25">
      <c r="B49" s="7"/>
      <c r="C49" s="7"/>
      <c r="D49" s="7"/>
      <c r="E49" s="7"/>
      <c r="F49" s="7"/>
      <c r="G49" s="7"/>
    </row>
    <row r="50" spans="2:7" s="4" customFormat="1" ht="13.5" customHeight="1" x14ac:dyDescent="0.25">
      <c r="B50" s="7"/>
      <c r="C50" s="7"/>
      <c r="D50" s="7"/>
      <c r="E50" s="7"/>
      <c r="F50" s="7"/>
      <c r="G50" s="7"/>
    </row>
    <row r="51" spans="2:7" s="4" customFormat="1" ht="13.5" customHeight="1" x14ac:dyDescent="0.25">
      <c r="B51" s="7"/>
      <c r="C51" s="7"/>
      <c r="D51" s="7"/>
      <c r="E51" s="7"/>
      <c r="F51" s="7"/>
      <c r="G51" s="7"/>
    </row>
    <row r="52" spans="2:7" s="4" customFormat="1" ht="13.5" customHeight="1" x14ac:dyDescent="0.25">
      <c r="B52" s="7"/>
      <c r="C52" s="7"/>
      <c r="D52" s="7"/>
      <c r="E52" s="7"/>
      <c r="F52" s="7"/>
      <c r="G52" s="7"/>
    </row>
    <row r="53" spans="2:7" s="4" customFormat="1" ht="13.5" customHeight="1" x14ac:dyDescent="0.25">
      <c r="B53" s="7"/>
      <c r="C53" s="7"/>
      <c r="D53" s="7"/>
      <c r="E53" s="7"/>
      <c r="F53" s="7"/>
      <c r="G53" s="7"/>
    </row>
    <row r="54" spans="2:7" s="4" customFormat="1" ht="13.5" customHeight="1" x14ac:dyDescent="0.25">
      <c r="B54" s="7"/>
      <c r="C54" s="7"/>
      <c r="D54" s="7"/>
      <c r="E54" s="7"/>
      <c r="F54" s="7"/>
      <c r="G54" s="7"/>
    </row>
    <row r="55" spans="2:7" s="4" customFormat="1" ht="13.5" customHeight="1" x14ac:dyDescent="0.25">
      <c r="B55" s="7"/>
      <c r="C55" s="7"/>
      <c r="D55" s="7"/>
      <c r="E55" s="7"/>
      <c r="F55" s="7"/>
      <c r="G55" s="7"/>
    </row>
    <row r="56" spans="2:7" s="4" customFormat="1" ht="13.5" customHeight="1" x14ac:dyDescent="0.25">
      <c r="B56" s="7"/>
      <c r="C56" s="7"/>
      <c r="D56" s="7"/>
      <c r="E56" s="7"/>
      <c r="F56" s="7"/>
      <c r="G56" s="7"/>
    </row>
    <row r="57" spans="2:7" s="4" customFormat="1" ht="13.5" customHeight="1" x14ac:dyDescent="0.25">
      <c r="B57" s="7"/>
      <c r="C57" s="7"/>
      <c r="D57" s="7"/>
      <c r="E57" s="7"/>
      <c r="F57" s="7"/>
      <c r="G57" s="7"/>
    </row>
    <row r="58" spans="2:7" s="4" customFormat="1" ht="13.5" customHeight="1" x14ac:dyDescent="0.25">
      <c r="B58" s="7"/>
      <c r="C58" s="7"/>
      <c r="D58" s="7"/>
      <c r="E58" s="7"/>
      <c r="F58" s="7"/>
      <c r="G58" s="7"/>
    </row>
    <row r="59" spans="2:7" s="4" customFormat="1" ht="13.5" customHeight="1" x14ac:dyDescent="0.25">
      <c r="B59" s="7"/>
      <c r="C59" s="7"/>
      <c r="D59" s="7"/>
      <c r="E59" s="7"/>
      <c r="F59" s="7"/>
      <c r="G59" s="7"/>
    </row>
    <row r="60" spans="2:7" s="4" customFormat="1" ht="13.5" customHeight="1" x14ac:dyDescent="0.25">
      <c r="B60" s="7"/>
      <c r="C60" s="7"/>
      <c r="D60" s="7"/>
      <c r="E60" s="7"/>
      <c r="F60" s="7"/>
      <c r="G60" s="7"/>
    </row>
    <row r="61" spans="2:7" s="4" customFormat="1" ht="13.5" customHeight="1" x14ac:dyDescent="0.25">
      <c r="B61" s="7"/>
      <c r="C61" s="7"/>
      <c r="D61" s="7"/>
      <c r="E61" s="7"/>
      <c r="F61" s="7"/>
      <c r="G61" s="7"/>
    </row>
    <row r="62" spans="2:7" s="4" customFormat="1" ht="13.5" customHeight="1" x14ac:dyDescent="0.25">
      <c r="B62" s="7"/>
      <c r="C62" s="7"/>
      <c r="D62" s="7"/>
      <c r="E62" s="7"/>
      <c r="F62" s="7"/>
      <c r="G62" s="7"/>
    </row>
    <row r="63" spans="2:7" s="4" customFormat="1" ht="13.5" customHeight="1" x14ac:dyDescent="0.25">
      <c r="B63" s="7"/>
      <c r="C63" s="7"/>
      <c r="D63" s="7"/>
      <c r="E63" s="7"/>
      <c r="F63" s="7"/>
      <c r="G63" s="7"/>
    </row>
    <row r="64" spans="2:7" s="4" customFormat="1" ht="13.5" customHeight="1" x14ac:dyDescent="0.25">
      <c r="B64" s="7"/>
      <c r="C64" s="7"/>
      <c r="D64" s="7"/>
      <c r="E64" s="7"/>
      <c r="F64" s="7"/>
      <c r="G64" s="7"/>
    </row>
    <row r="65" spans="2:7" s="4" customFormat="1" ht="13.5" customHeight="1" x14ac:dyDescent="0.25">
      <c r="B65" s="7"/>
      <c r="C65" s="7"/>
      <c r="D65" s="7"/>
      <c r="E65" s="7"/>
      <c r="F65" s="7"/>
      <c r="G65" s="7"/>
    </row>
    <row r="66" spans="2:7" s="4" customFormat="1" ht="13.5" customHeight="1" x14ac:dyDescent="0.25">
      <c r="B66" s="7"/>
      <c r="C66" s="7"/>
      <c r="D66" s="7"/>
      <c r="E66" s="7"/>
      <c r="F66" s="7"/>
      <c r="G66" s="7"/>
    </row>
    <row r="67" spans="2:7" s="4" customFormat="1" ht="13.5" customHeight="1" x14ac:dyDescent="0.25">
      <c r="B67" s="7"/>
      <c r="C67" s="7"/>
      <c r="D67" s="7"/>
      <c r="E67" s="7"/>
      <c r="F67" s="7"/>
      <c r="G67" s="7"/>
    </row>
    <row r="68" spans="2:7" s="4" customFormat="1" ht="13.5" customHeight="1" x14ac:dyDescent="0.25">
      <c r="B68" s="7"/>
      <c r="C68" s="7"/>
      <c r="D68" s="7"/>
      <c r="E68" s="7"/>
      <c r="F68" s="7"/>
      <c r="G68" s="7"/>
    </row>
    <row r="69" spans="2:7" s="4" customFormat="1" ht="13.5" customHeight="1" x14ac:dyDescent="0.25">
      <c r="B69" s="7"/>
      <c r="C69" s="7"/>
      <c r="D69" s="7"/>
      <c r="E69" s="7"/>
      <c r="F69" s="7"/>
      <c r="G69" s="7"/>
    </row>
    <row r="70" spans="2:7" s="4" customFormat="1" ht="13.5" customHeight="1" x14ac:dyDescent="0.25">
      <c r="B70" s="7"/>
      <c r="C70" s="7"/>
      <c r="D70" s="7"/>
      <c r="E70" s="7"/>
      <c r="F70" s="7"/>
      <c r="G70" s="7"/>
    </row>
    <row r="71" spans="2:7" s="4" customFormat="1" ht="13.5" customHeight="1" x14ac:dyDescent="0.25">
      <c r="B71" s="7"/>
      <c r="C71" s="7"/>
      <c r="D71" s="7"/>
      <c r="E71" s="7"/>
      <c r="F71" s="7"/>
      <c r="G71" s="7"/>
    </row>
    <row r="72" spans="2:7" s="4" customFormat="1" ht="13.5" customHeight="1" x14ac:dyDescent="0.25">
      <c r="B72" s="7"/>
      <c r="C72" s="7"/>
      <c r="D72" s="7"/>
      <c r="E72" s="7"/>
      <c r="F72" s="7"/>
      <c r="G72" s="7"/>
    </row>
    <row r="73" spans="2:7" s="4" customFormat="1" ht="13.5" customHeight="1" x14ac:dyDescent="0.25">
      <c r="B73" s="7"/>
      <c r="C73" s="7"/>
      <c r="D73" s="7"/>
      <c r="E73" s="7"/>
      <c r="F73" s="7"/>
      <c r="G73" s="7"/>
    </row>
    <row r="74" spans="2:7" s="4" customFormat="1" ht="13.5" customHeight="1" x14ac:dyDescent="0.25">
      <c r="B74" s="7"/>
      <c r="C74" s="7"/>
      <c r="D74" s="7"/>
      <c r="E74" s="7"/>
      <c r="F74" s="7"/>
      <c r="G74" s="7"/>
    </row>
    <row r="75" spans="2:7" s="4" customFormat="1" ht="13.5" customHeight="1" x14ac:dyDescent="0.25">
      <c r="B75" s="7"/>
      <c r="C75" s="7"/>
      <c r="D75" s="7"/>
      <c r="E75" s="7"/>
      <c r="F75" s="7"/>
      <c r="G75" s="7"/>
    </row>
    <row r="76" spans="2:7" s="4" customFormat="1" ht="13.5" customHeight="1" x14ac:dyDescent="0.25">
      <c r="B76" s="7"/>
      <c r="C76" s="7"/>
      <c r="D76" s="7"/>
      <c r="E76" s="7"/>
      <c r="F76" s="7"/>
      <c r="G76" s="7"/>
    </row>
    <row r="77" spans="2:7" s="4" customFormat="1" ht="13.5" customHeight="1" x14ac:dyDescent="0.25">
      <c r="B77" s="7"/>
      <c r="C77" s="7"/>
      <c r="D77" s="7"/>
      <c r="E77" s="7"/>
      <c r="F77" s="7"/>
      <c r="G77" s="7"/>
    </row>
    <row r="78" spans="2:7" s="4" customFormat="1" ht="13.5" customHeight="1" x14ac:dyDescent="0.25">
      <c r="B78" s="7"/>
      <c r="C78" s="7"/>
      <c r="D78" s="7"/>
      <c r="E78" s="7"/>
      <c r="F78" s="7"/>
      <c r="G78" s="7"/>
    </row>
    <row r="79" spans="2:7" s="4" customFormat="1" ht="13.5" customHeight="1" x14ac:dyDescent="0.25">
      <c r="B79" s="7"/>
      <c r="C79" s="7"/>
      <c r="D79" s="7"/>
      <c r="E79" s="7"/>
      <c r="F79" s="7"/>
      <c r="G79" s="7"/>
    </row>
    <row r="80" spans="2:7" s="4" customFormat="1" ht="13.5" customHeight="1" x14ac:dyDescent="0.25">
      <c r="B80" s="7"/>
      <c r="C80" s="7"/>
      <c r="D80" s="7"/>
      <c r="E80" s="7"/>
      <c r="F80" s="7"/>
      <c r="G80" s="7"/>
    </row>
    <row r="81" spans="2:7" s="4" customFormat="1" ht="13.5" customHeight="1" x14ac:dyDescent="0.25">
      <c r="B81" s="7"/>
      <c r="C81" s="7"/>
      <c r="D81" s="7"/>
      <c r="E81" s="7"/>
      <c r="F81" s="7"/>
      <c r="G81" s="7"/>
    </row>
    <row r="82" spans="2:7" s="4" customFormat="1" ht="13.5" customHeight="1" x14ac:dyDescent="0.25">
      <c r="B82" s="7"/>
      <c r="C82" s="7"/>
      <c r="D82" s="7"/>
      <c r="E82" s="7"/>
      <c r="F82" s="7"/>
      <c r="G82" s="7"/>
    </row>
    <row r="83" spans="2:7" s="4" customFormat="1" ht="13.5" customHeight="1" x14ac:dyDescent="0.25">
      <c r="B83" s="7"/>
      <c r="C83" s="7"/>
      <c r="D83" s="7"/>
      <c r="E83" s="7"/>
      <c r="F83" s="7"/>
      <c r="G83" s="7"/>
    </row>
    <row r="84" spans="2:7" ht="13.5" customHeight="1" x14ac:dyDescent="0.25">
      <c r="B84" s="62"/>
      <c r="C84" s="62"/>
      <c r="D84" s="62"/>
      <c r="E84" s="62"/>
      <c r="F84" s="62"/>
      <c r="G84" s="62"/>
    </row>
    <row r="85" spans="2:7" ht="13.5" customHeight="1" x14ac:dyDescent="0.25">
      <c r="B85" s="62"/>
      <c r="C85" s="62"/>
      <c r="D85" s="62"/>
      <c r="E85" s="62"/>
      <c r="F85" s="62"/>
      <c r="G85" s="62"/>
    </row>
    <row r="86" spans="2:7" ht="13.5" customHeight="1" x14ac:dyDescent="0.25">
      <c r="B86" s="62"/>
      <c r="C86" s="62"/>
      <c r="D86" s="62"/>
      <c r="E86" s="62"/>
      <c r="F86" s="62"/>
      <c r="G86" s="62"/>
    </row>
    <row r="87" spans="2:7" ht="13.5" customHeight="1" x14ac:dyDescent="0.25">
      <c r="B87" s="62"/>
      <c r="C87" s="62"/>
      <c r="D87" s="62"/>
      <c r="E87" s="62"/>
      <c r="F87" s="62"/>
      <c r="G87" s="62"/>
    </row>
    <row r="88" spans="2:7" ht="13.5" customHeight="1" x14ac:dyDescent="0.25">
      <c r="B88" s="62"/>
      <c r="C88" s="62"/>
      <c r="D88" s="62"/>
      <c r="E88" s="62"/>
      <c r="F88" s="62"/>
      <c r="G88" s="62"/>
    </row>
    <row r="89" spans="2:7" ht="13.5" customHeight="1" x14ac:dyDescent="0.25">
      <c r="B89" s="62"/>
      <c r="C89" s="62"/>
      <c r="D89" s="62"/>
      <c r="E89" s="62"/>
      <c r="F89" s="62"/>
      <c r="G89" s="62"/>
    </row>
    <row r="90" spans="2:7" ht="13.5" customHeight="1" x14ac:dyDescent="0.25">
      <c r="B90" s="62"/>
      <c r="C90" s="62"/>
      <c r="D90" s="62"/>
      <c r="E90" s="62"/>
      <c r="F90" s="62"/>
      <c r="G90" s="62"/>
    </row>
    <row r="91" spans="2:7" ht="13.5" customHeight="1" x14ac:dyDescent="0.25">
      <c r="B91" s="62"/>
      <c r="C91" s="62"/>
      <c r="D91" s="62"/>
      <c r="E91" s="62"/>
      <c r="F91" s="62"/>
      <c r="G91" s="62"/>
    </row>
    <row r="92" spans="2:7" ht="13.5" customHeight="1" x14ac:dyDescent="0.25">
      <c r="B92" s="62"/>
      <c r="C92" s="62"/>
      <c r="D92" s="62"/>
      <c r="E92" s="62"/>
      <c r="F92" s="62"/>
      <c r="G92" s="62"/>
    </row>
    <row r="93" spans="2:7" ht="13.5" customHeight="1" x14ac:dyDescent="0.25">
      <c r="B93" s="62"/>
      <c r="C93" s="62"/>
      <c r="D93" s="62"/>
      <c r="E93" s="62"/>
      <c r="F93" s="62"/>
      <c r="G93" s="62"/>
    </row>
    <row r="94" spans="2:7" ht="13.5" customHeight="1" x14ac:dyDescent="0.25">
      <c r="B94" s="62"/>
      <c r="C94" s="62"/>
      <c r="D94" s="62"/>
      <c r="E94" s="62"/>
      <c r="F94" s="62"/>
      <c r="G94" s="62"/>
    </row>
    <row r="95" spans="2:7" ht="13.5" customHeight="1" x14ac:dyDescent="0.25">
      <c r="B95" s="62"/>
      <c r="C95" s="62"/>
      <c r="D95" s="62"/>
      <c r="E95" s="62"/>
      <c r="F95" s="62"/>
      <c r="G95" s="62"/>
    </row>
    <row r="96" spans="2:7" ht="13.5" customHeight="1" x14ac:dyDescent="0.25">
      <c r="B96" s="62"/>
      <c r="C96" s="62"/>
      <c r="D96" s="62"/>
      <c r="E96" s="62"/>
      <c r="F96" s="62"/>
      <c r="G96" s="62"/>
    </row>
    <row r="97" spans="2:7" ht="13.5" customHeight="1" x14ac:dyDescent="0.25">
      <c r="B97" s="62"/>
      <c r="C97" s="62"/>
      <c r="D97" s="62"/>
      <c r="E97" s="62"/>
      <c r="F97" s="62"/>
      <c r="G97" s="62"/>
    </row>
    <row r="98" spans="2:7" ht="13.5" customHeight="1" x14ac:dyDescent="0.25">
      <c r="B98" s="62"/>
      <c r="C98" s="62"/>
      <c r="D98" s="62"/>
      <c r="E98" s="62"/>
      <c r="F98" s="62"/>
      <c r="G98" s="62"/>
    </row>
    <row r="99" spans="2:7" ht="13.5" customHeight="1" x14ac:dyDescent="0.25">
      <c r="B99" s="62"/>
      <c r="C99" s="62"/>
      <c r="D99" s="62"/>
      <c r="E99" s="62"/>
      <c r="F99" s="62"/>
      <c r="G99" s="62"/>
    </row>
    <row r="100" spans="2:7" ht="13.5" customHeight="1" x14ac:dyDescent="0.25">
      <c r="B100" s="62"/>
      <c r="C100" s="62"/>
      <c r="D100" s="62"/>
      <c r="E100" s="62"/>
      <c r="F100" s="62"/>
      <c r="G100" s="62"/>
    </row>
    <row r="101" spans="2:7" ht="13.5" customHeight="1" x14ac:dyDescent="0.25">
      <c r="B101" s="62"/>
      <c r="C101" s="62"/>
      <c r="D101" s="62"/>
      <c r="E101" s="62"/>
      <c r="F101" s="62"/>
      <c r="G101" s="62"/>
    </row>
    <row r="102" spans="2:7" ht="13.5" customHeight="1" x14ac:dyDescent="0.25">
      <c r="B102" s="62"/>
      <c r="C102" s="62"/>
      <c r="D102" s="62"/>
      <c r="E102" s="62"/>
      <c r="F102" s="62"/>
      <c r="G102" s="62"/>
    </row>
    <row r="103" spans="2:7" ht="13.5" customHeight="1" x14ac:dyDescent="0.25">
      <c r="B103" s="62"/>
      <c r="C103" s="62"/>
      <c r="D103" s="62"/>
      <c r="E103" s="62"/>
      <c r="F103" s="62"/>
      <c r="G103" s="62"/>
    </row>
    <row r="104" spans="2:7" ht="13.5" customHeight="1" x14ac:dyDescent="0.25">
      <c r="B104" s="62"/>
      <c r="C104" s="62"/>
      <c r="D104" s="62"/>
      <c r="E104" s="62"/>
      <c r="F104" s="62"/>
      <c r="G104" s="62"/>
    </row>
    <row r="105" spans="2:7" ht="13.5" customHeight="1" x14ac:dyDescent="0.25">
      <c r="B105" s="62"/>
      <c r="C105" s="62"/>
      <c r="D105" s="62"/>
      <c r="E105" s="62"/>
      <c r="F105" s="62"/>
      <c r="G105" s="62"/>
    </row>
    <row r="106" spans="2:7" ht="13.5" customHeight="1" x14ac:dyDescent="0.25">
      <c r="B106" s="62"/>
      <c r="C106" s="62"/>
      <c r="D106" s="62"/>
      <c r="E106" s="62"/>
      <c r="F106" s="62"/>
      <c r="G106" s="62"/>
    </row>
    <row r="107" spans="2:7" ht="13.5" customHeight="1" x14ac:dyDescent="0.25">
      <c r="B107" s="62"/>
      <c r="C107" s="62"/>
      <c r="D107" s="62"/>
      <c r="E107" s="62"/>
      <c r="F107" s="62"/>
      <c r="G107" s="62"/>
    </row>
    <row r="108" spans="2:7" ht="13.5" customHeight="1" x14ac:dyDescent="0.25">
      <c r="B108" s="62"/>
      <c r="C108" s="62"/>
      <c r="D108" s="62"/>
      <c r="E108" s="62"/>
      <c r="F108" s="62"/>
      <c r="G108" s="62"/>
    </row>
    <row r="109" spans="2:7" ht="13.5" customHeight="1" x14ac:dyDescent="0.25">
      <c r="B109" s="62"/>
      <c r="C109" s="62"/>
      <c r="D109" s="62"/>
      <c r="E109" s="62"/>
      <c r="F109" s="62"/>
      <c r="G109" s="62"/>
    </row>
    <row r="110" spans="2:7" ht="13.5" customHeight="1" x14ac:dyDescent="0.25">
      <c r="B110" s="62"/>
      <c r="C110" s="62"/>
      <c r="D110" s="62"/>
      <c r="E110" s="62"/>
      <c r="F110" s="62"/>
      <c r="G110" s="62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zoomScale="90" zoomScaleNormal="90" workbookViewId="0">
      <selection activeCell="K28" sqref="K28"/>
    </sheetView>
  </sheetViews>
  <sheetFormatPr defaultColWidth="9.08203125" defaultRowHeight="12.5" x14ac:dyDescent="0.25"/>
  <cols>
    <col min="1" max="1" width="52.33203125" style="4" customWidth="1"/>
    <col min="2" max="5" width="12.5" style="65" customWidth="1"/>
    <col min="6" max="6" width="52.33203125" style="65" customWidth="1"/>
    <col min="7" max="7" width="12.5" style="65" customWidth="1"/>
    <col min="8" max="9" width="12.5" style="4" customWidth="1"/>
    <col min="10" max="16384" width="9.08203125" style="4"/>
  </cols>
  <sheetData>
    <row r="1" spans="1:11" ht="15.75" customHeight="1" x14ac:dyDescent="0.25">
      <c r="A1" s="20" t="s">
        <v>25</v>
      </c>
      <c r="B1" s="20"/>
      <c r="C1" s="20"/>
      <c r="D1" s="20"/>
      <c r="E1" s="20"/>
      <c r="F1" s="20" t="s">
        <v>24</v>
      </c>
      <c r="G1" s="20"/>
      <c r="H1" s="20"/>
      <c r="I1" s="20"/>
      <c r="J1" s="20"/>
    </row>
    <row r="2" spans="1:11" ht="14.25" customHeight="1" thickBot="1" x14ac:dyDescent="0.3">
      <c r="A2" s="8"/>
      <c r="B2" s="9"/>
      <c r="C2" s="9"/>
      <c r="D2" s="9"/>
      <c r="E2" s="9"/>
      <c r="F2" s="8"/>
      <c r="G2" s="9"/>
      <c r="H2" s="9"/>
      <c r="I2" s="9"/>
    </row>
    <row r="3" spans="1:11" ht="13.5" customHeight="1" x14ac:dyDescent="0.25">
      <c r="A3" s="18" t="s">
        <v>0</v>
      </c>
      <c r="B3" s="135" t="s">
        <v>2</v>
      </c>
      <c r="C3" s="136"/>
      <c r="D3" s="137"/>
      <c r="E3" s="4"/>
      <c r="F3" s="18" t="s">
        <v>0</v>
      </c>
      <c r="G3" s="135" t="s">
        <v>2</v>
      </c>
      <c r="H3" s="136"/>
      <c r="I3" s="137"/>
    </row>
    <row r="4" spans="1:11" ht="14.25" customHeight="1" thickBot="1" x14ac:dyDescent="0.3">
      <c r="A4" s="11"/>
      <c r="B4" s="25">
        <v>2025</v>
      </c>
      <c r="C4" s="23">
        <v>2026</v>
      </c>
      <c r="D4" s="24">
        <v>2027</v>
      </c>
      <c r="E4" s="4"/>
      <c r="F4" s="11"/>
      <c r="G4" s="25">
        <v>2025</v>
      </c>
      <c r="H4" s="23">
        <v>2026</v>
      </c>
      <c r="I4" s="24">
        <v>2027</v>
      </c>
    </row>
    <row r="5" spans="1:11" ht="13.5" customHeight="1" x14ac:dyDescent="0.25">
      <c r="A5" s="12"/>
      <c r="B5" s="88"/>
      <c r="C5" s="89"/>
      <c r="D5" s="90"/>
      <c r="E5" s="5"/>
      <c r="F5" s="12"/>
      <c r="G5" s="102"/>
      <c r="H5" s="103"/>
      <c r="I5" s="104"/>
    </row>
    <row r="6" spans="1:11" ht="13.5" customHeight="1" x14ac:dyDescent="0.25">
      <c r="A6" s="17" t="s">
        <v>3</v>
      </c>
      <c r="B6" s="91">
        <v>1178392.5277721784</v>
      </c>
      <c r="C6" s="92">
        <v>1257366.6083378207</v>
      </c>
      <c r="D6" s="93">
        <v>1328815.2477939716</v>
      </c>
      <c r="E6" s="5"/>
      <c r="F6" s="17" t="s">
        <v>3</v>
      </c>
      <c r="G6" s="91">
        <f>sep2025_vydavky_cash!D6-RVS_vydavky_cash!B6</f>
        <v>-107575.63611567672</v>
      </c>
      <c r="H6" s="92">
        <f>sep2025_vydavky_cash!E6-RVS_vydavky_cash!C6</f>
        <v>-162685.78801486269</v>
      </c>
      <c r="I6" s="93">
        <f>sep2025_vydavky_cash!F6-RVS_vydavky_cash!D6</f>
        <v>-168330.81971141207</v>
      </c>
    </row>
    <row r="7" spans="1:11" ht="13.5" customHeight="1" x14ac:dyDescent="0.25">
      <c r="A7" s="13" t="s">
        <v>4</v>
      </c>
      <c r="B7" s="94">
        <v>705593.01625544846</v>
      </c>
      <c r="C7" s="95">
        <v>764519.35264410509</v>
      </c>
      <c r="D7" s="96">
        <v>818260.16702018376</v>
      </c>
      <c r="E7" s="5"/>
      <c r="F7" s="13" t="s">
        <v>4</v>
      </c>
      <c r="G7" s="94">
        <f>sep2025_vydavky_cash!D7-RVS_vydavky_cash!B7</f>
        <v>-74189.264437674661</v>
      </c>
      <c r="H7" s="95">
        <f>sep2025_vydavky_cash!E7-RVS_vydavky_cash!C7</f>
        <v>-129031.52527687734</v>
      </c>
      <c r="I7" s="96">
        <f>sep2025_vydavky_cash!F7-RVS_vydavky_cash!D7</f>
        <v>-134743.30259757233</v>
      </c>
    </row>
    <row r="8" spans="1:11" ht="13.5" customHeight="1" x14ac:dyDescent="0.25">
      <c r="A8" s="13" t="s">
        <v>5</v>
      </c>
      <c r="B8" s="94">
        <v>44338.739814011053</v>
      </c>
      <c r="C8" s="95">
        <v>49385.462813967846</v>
      </c>
      <c r="D8" s="96">
        <v>54432.36208825856</v>
      </c>
      <c r="E8" s="5"/>
      <c r="F8" s="13" t="s">
        <v>5</v>
      </c>
      <c r="G8" s="94">
        <f>sep2025_vydavky_cash!D8-RVS_vydavky_cash!B8</f>
        <v>1316.7539340506264</v>
      </c>
      <c r="H8" s="95">
        <f>sep2025_vydavky_cash!E8-RVS_vydavky_cash!C8</f>
        <v>-340.58128123120696</v>
      </c>
      <c r="I8" s="96">
        <f>sep2025_vydavky_cash!F8-RVS_vydavky_cash!D8</f>
        <v>-1552.1216359710015</v>
      </c>
    </row>
    <row r="9" spans="1:11" ht="13.5" customHeight="1" x14ac:dyDescent="0.25">
      <c r="A9" s="13" t="s">
        <v>6</v>
      </c>
      <c r="B9" s="94">
        <v>379168.23223360634</v>
      </c>
      <c r="C9" s="95">
        <v>392521.88065585028</v>
      </c>
      <c r="D9" s="96">
        <v>403758.1403352507</v>
      </c>
      <c r="E9" s="5"/>
      <c r="F9" s="13" t="s">
        <v>6</v>
      </c>
      <c r="G9" s="94">
        <f>sep2025_vydavky_cash!D9-RVS_vydavky_cash!B9</f>
        <v>-30898.625275416591</v>
      </c>
      <c r="H9" s="95">
        <f>sep2025_vydavky_cash!E9-RVS_vydavky_cash!C9</f>
        <v>-29874.648487201892</v>
      </c>
      <c r="I9" s="96">
        <f>sep2025_vydavky_cash!F9-RVS_vydavky_cash!D9</f>
        <v>-29091.827629983425</v>
      </c>
    </row>
    <row r="10" spans="1:11" ht="13.5" customHeight="1" x14ac:dyDescent="0.25">
      <c r="A10" s="13" t="s">
        <v>7</v>
      </c>
      <c r="B10" s="94">
        <v>60.107183469530014</v>
      </c>
      <c r="C10" s="95">
        <v>63.355948383473958</v>
      </c>
      <c r="D10" s="96">
        <v>66.479843739393601</v>
      </c>
      <c r="E10" s="5"/>
      <c r="F10" s="13" t="s">
        <v>7</v>
      </c>
      <c r="G10" s="94">
        <f>sep2025_vydavky_cash!D10-RVS_vydavky_cash!B10</f>
        <v>4.5248925850615933</v>
      </c>
      <c r="H10" s="95">
        <f>sep2025_vydavky_cash!E10-RVS_vydavky_cash!C10</f>
        <v>4.3475453597553582</v>
      </c>
      <c r="I10" s="96">
        <f>sep2025_vydavky_cash!F10-RVS_vydavky_cash!D10</f>
        <v>4.175385253203757</v>
      </c>
    </row>
    <row r="11" spans="1:11" ht="13.5" customHeight="1" x14ac:dyDescent="0.25">
      <c r="A11" s="13" t="s">
        <v>11</v>
      </c>
      <c r="B11" s="97">
        <v>49232.432285643226</v>
      </c>
      <c r="C11" s="95">
        <v>50876.556275514267</v>
      </c>
      <c r="D11" s="96">
        <v>52298.098506539041</v>
      </c>
      <c r="E11" s="5"/>
      <c r="F11" s="13" t="s">
        <v>11</v>
      </c>
      <c r="G11" s="97">
        <f>sep2025_vydavky_cash!D11-RVS_vydavky_cash!B11</f>
        <v>-3809.02522922145</v>
      </c>
      <c r="H11" s="95">
        <f>sep2025_vydavky_cash!E11-RVS_vydavky_cash!C11</f>
        <v>-3443.3805149120599</v>
      </c>
      <c r="I11" s="96">
        <f>sep2025_vydavky_cash!F11-RVS_vydavky_cash!D11</f>
        <v>-2947.7432331386881</v>
      </c>
    </row>
    <row r="12" spans="1:11" ht="13.5" customHeight="1" x14ac:dyDescent="0.25">
      <c r="A12" s="17" t="s">
        <v>12</v>
      </c>
      <c r="B12" s="91">
        <v>12895353.666636724</v>
      </c>
      <c r="C12" s="92">
        <v>13610523.000674073</v>
      </c>
      <c r="D12" s="93">
        <v>13855287.77871953</v>
      </c>
      <c r="E12" s="5"/>
      <c r="F12" s="17" t="s">
        <v>12</v>
      </c>
      <c r="G12" s="91">
        <f>sep2025_vydavky_cash!D12-RVS_vydavky_cash!B12</f>
        <v>-69855.770489294082</v>
      </c>
      <c r="H12" s="92">
        <f>sep2025_vydavky_cash!E12-RVS_vydavky_cash!C12</f>
        <v>-314860.07228269428</v>
      </c>
      <c r="I12" s="93">
        <f>sep2025_vydavky_cash!F12-RVS_vydavky_cash!D12</f>
        <v>-44824.250791387632</v>
      </c>
    </row>
    <row r="13" spans="1:11" ht="13.5" customHeight="1" x14ac:dyDescent="0.25">
      <c r="A13" s="27" t="s">
        <v>15</v>
      </c>
      <c r="B13" s="94">
        <v>11451713.947335349</v>
      </c>
      <c r="C13" s="95">
        <v>12109356.88462697</v>
      </c>
      <c r="D13" s="96">
        <v>12369080.560750969</v>
      </c>
      <c r="E13" s="5"/>
      <c r="F13" s="27" t="s">
        <v>15</v>
      </c>
      <c r="G13" s="94">
        <f>sep2025_vydavky_cash!D13-RVS_vydavky_cash!B13</f>
        <v>-55479.678414920345</v>
      </c>
      <c r="H13" s="95">
        <f>sep2025_vydavky_cash!E13-RVS_vydavky_cash!C13</f>
        <v>-286518.05484458618</v>
      </c>
      <c r="I13" s="96">
        <f>sep2025_vydavky_cash!F13-RVS_vydavky_cash!D13</f>
        <v>-26216.36288873665</v>
      </c>
    </row>
    <row r="14" spans="1:11" ht="13.5" customHeight="1" x14ac:dyDescent="0.25">
      <c r="A14" s="28" t="s">
        <v>13</v>
      </c>
      <c r="B14" s="94">
        <v>10008120.547686331</v>
      </c>
      <c r="C14" s="95">
        <v>10783288.043103775</v>
      </c>
      <c r="D14" s="96">
        <v>11096136.496568015</v>
      </c>
      <c r="E14" s="5"/>
      <c r="F14" s="28" t="s">
        <v>13</v>
      </c>
      <c r="G14" s="94">
        <f>sep2025_vydavky_cash!D14-RVS_vydavky_cash!B14</f>
        <v>141836.11744347215</v>
      </c>
      <c r="H14" s="95">
        <f>sep2025_vydavky_cash!E14-RVS_vydavky_cash!C14</f>
        <v>-157229.78702030145</v>
      </c>
      <c r="I14" s="96">
        <f>sep2025_vydavky_cash!F14-RVS_vydavky_cash!D14</f>
        <v>54540.033725678921</v>
      </c>
      <c r="J14" s="5"/>
      <c r="K14" s="6"/>
    </row>
    <row r="15" spans="1:11" ht="13.5" customHeight="1" x14ac:dyDescent="0.25">
      <c r="A15" s="28" t="s">
        <v>14</v>
      </c>
      <c r="B15" s="94">
        <v>563520.57835642342</v>
      </c>
      <c r="C15" s="98">
        <v>370726.69857129251</v>
      </c>
      <c r="D15" s="96">
        <v>280234.31900354056</v>
      </c>
      <c r="E15" s="5"/>
      <c r="F15" s="28" t="s">
        <v>14</v>
      </c>
      <c r="G15" s="94">
        <f>sep2025_vydavky_cash!D15-RVS_vydavky_cash!B15</f>
        <v>-188220.673255214</v>
      </c>
      <c r="H15" s="98">
        <f>sep2025_vydavky_cash!E15-RVS_vydavky_cash!C15</f>
        <v>-108174.05567729665</v>
      </c>
      <c r="I15" s="96">
        <f>sep2025_vydavky_cash!F15-RVS_vydavky_cash!D15</f>
        <v>-85318.624861922348</v>
      </c>
      <c r="J15" s="5"/>
      <c r="K15" s="6"/>
    </row>
    <row r="16" spans="1:11" ht="13.5" customHeight="1" x14ac:dyDescent="0.25">
      <c r="A16" s="28" t="s">
        <v>16</v>
      </c>
      <c r="B16" s="94">
        <v>778471.23193676071</v>
      </c>
      <c r="C16" s="98">
        <v>843949.94640757202</v>
      </c>
      <c r="D16" s="96">
        <v>874309.7093322376</v>
      </c>
      <c r="E16" s="5"/>
      <c r="F16" s="28" t="s">
        <v>16</v>
      </c>
      <c r="G16" s="94">
        <f>sep2025_vydavky_cash!D16-RVS_vydavky_cash!B16</f>
        <v>-9166.5878974149236</v>
      </c>
      <c r="H16" s="98">
        <f>sep2025_vydavky_cash!E16-RVS_vydavky_cash!C16</f>
        <v>-20715.763477540808</v>
      </c>
      <c r="I16" s="96">
        <f>sep2025_vydavky_cash!F16-RVS_vydavky_cash!D16</f>
        <v>1781.3443608580856</v>
      </c>
      <c r="J16" s="5"/>
      <c r="K16" s="6"/>
    </row>
    <row r="17" spans="1:11" ht="13.5" customHeight="1" x14ac:dyDescent="0.25">
      <c r="A17" s="28" t="s">
        <v>17</v>
      </c>
      <c r="B17" s="94">
        <v>99482.675468518937</v>
      </c>
      <c r="C17" s="98">
        <v>109232.72424905903</v>
      </c>
      <c r="D17" s="96">
        <v>116261.99342980109</v>
      </c>
      <c r="E17" s="5"/>
      <c r="F17" s="28" t="s">
        <v>17</v>
      </c>
      <c r="G17" s="94">
        <f>sep2025_vydavky_cash!D17-RVS_vydavky_cash!B17</f>
        <v>52.003549628847395</v>
      </c>
      <c r="H17" s="98">
        <f>sep2025_vydavky_cash!E17-RVS_vydavky_cash!C17</f>
        <v>-357.93073177925544</v>
      </c>
      <c r="I17" s="96">
        <f>sep2025_vydavky_cash!F17-RVS_vydavky_cash!D17</f>
        <v>2795.872953078404</v>
      </c>
      <c r="J17" s="5"/>
      <c r="K17" s="6"/>
    </row>
    <row r="18" spans="1:11" ht="13.5" customHeight="1" x14ac:dyDescent="0.25">
      <c r="A18" s="28" t="s">
        <v>18</v>
      </c>
      <c r="B18" s="94">
        <v>2118.9138873165243</v>
      </c>
      <c r="C18" s="98">
        <v>2159.4722952716565</v>
      </c>
      <c r="D18" s="96">
        <v>2138.0424173755814</v>
      </c>
      <c r="E18" s="5"/>
      <c r="F18" s="28" t="s">
        <v>18</v>
      </c>
      <c r="G18" s="94">
        <f>sep2025_vydavky_cash!D18-RVS_vydavky_cash!B18</f>
        <v>19.461744606017874</v>
      </c>
      <c r="H18" s="98">
        <f>sep2025_vydavky_cash!E18-RVS_vydavky_cash!C18</f>
        <v>-40.517937670589617</v>
      </c>
      <c r="I18" s="96">
        <f>sep2025_vydavky_cash!F18-RVS_vydavky_cash!D18</f>
        <v>-14.989066431481206</v>
      </c>
      <c r="J18" s="5"/>
      <c r="K18" s="6"/>
    </row>
    <row r="19" spans="1:11" ht="13.5" customHeight="1" x14ac:dyDescent="0.25">
      <c r="A19" s="13" t="s">
        <v>19</v>
      </c>
      <c r="B19" s="94">
        <v>1443639.7193013749</v>
      </c>
      <c r="C19" s="98">
        <v>1501166.1160471025</v>
      </c>
      <c r="D19" s="96">
        <v>1486207.217968561</v>
      </c>
      <c r="E19" s="5"/>
      <c r="F19" s="13" t="s">
        <v>19</v>
      </c>
      <c r="G19" s="94">
        <f>sep2025_vydavky_cash!D19-RVS_vydavky_cash!B19</f>
        <v>-14376.092074373737</v>
      </c>
      <c r="H19" s="98">
        <f>sep2025_vydavky_cash!E19-RVS_vydavky_cash!C19</f>
        <v>-28342.017438107869</v>
      </c>
      <c r="I19" s="96">
        <f>sep2025_vydavky_cash!F19-RVS_vydavky_cash!D19</f>
        <v>-18607.887902651681</v>
      </c>
      <c r="J19" s="5"/>
      <c r="K19" s="6"/>
    </row>
    <row r="20" spans="1:11" ht="13.5" customHeight="1" x14ac:dyDescent="0.25">
      <c r="A20" s="28" t="s">
        <v>20</v>
      </c>
      <c r="B20" s="94">
        <v>1250783.6945894922</v>
      </c>
      <c r="C20" s="98">
        <v>1302198.3478597105</v>
      </c>
      <c r="D20" s="96">
        <v>1299343.9467612319</v>
      </c>
      <c r="E20" s="5"/>
      <c r="F20" s="28" t="s">
        <v>20</v>
      </c>
      <c r="G20" s="94">
        <f>sep2025_vydavky_cash!D20-RVS_vydavky_cash!B20</f>
        <v>-13569.660181026906</v>
      </c>
      <c r="H20" s="98">
        <f>sep2025_vydavky_cash!E20-RVS_vydavky_cash!C20</f>
        <v>-24459.976187025197</v>
      </c>
      <c r="I20" s="96">
        <f>sep2025_vydavky_cash!F20-RVS_vydavky_cash!D20</f>
        <v>-18937.900869359262</v>
      </c>
    </row>
    <row r="21" spans="1:11" ht="14.25" customHeight="1" x14ac:dyDescent="0.25">
      <c r="A21" s="28" t="s">
        <v>16</v>
      </c>
      <c r="B21" s="94">
        <v>118204.10400016645</v>
      </c>
      <c r="C21" s="98">
        <v>121467.57843173356</v>
      </c>
      <c r="D21" s="96">
        <v>110683.49890960963</v>
      </c>
      <c r="E21" s="5"/>
      <c r="F21" s="28" t="s">
        <v>16</v>
      </c>
      <c r="G21" s="94">
        <f>sep2025_vydavky_cash!D21-RVS_vydavky_cash!B21</f>
        <v>-1302.4198256949894</v>
      </c>
      <c r="H21" s="98">
        <f>sep2025_vydavky_cash!E21-RVS_vydavky_cash!C21</f>
        <v>-2782.3944131598982</v>
      </c>
      <c r="I21" s="96">
        <f>sep2025_vydavky_cash!F21-RVS_vydavky_cash!D21</f>
        <v>225.50982165492314</v>
      </c>
    </row>
    <row r="22" spans="1:11" ht="13.5" customHeight="1" x14ac:dyDescent="0.25">
      <c r="A22" s="28" t="s">
        <v>17</v>
      </c>
      <c r="B22" s="94">
        <v>21780.453984186788</v>
      </c>
      <c r="C22" s="98">
        <v>22481.418127615019</v>
      </c>
      <c r="D22" s="96">
        <v>20560.199719340464</v>
      </c>
      <c r="E22" s="5"/>
      <c r="F22" s="28" t="s">
        <v>17</v>
      </c>
      <c r="G22" s="94">
        <f>sep2025_vydavky_cash!D22-RVS_vydavky_cash!B22</f>
        <v>10.375473740845337</v>
      </c>
      <c r="H22" s="98">
        <f>sep2025_vydavky_cash!E22-RVS_vydavky_cash!C22</f>
        <v>-67.335766176845937</v>
      </c>
      <c r="I22" s="96">
        <f>sep2025_vydavky_cash!F22-RVS_vydavky_cash!D22</f>
        <v>494.43248485071308</v>
      </c>
    </row>
    <row r="23" spans="1:11" ht="13.5" customHeight="1" x14ac:dyDescent="0.25">
      <c r="A23" s="28" t="s">
        <v>18</v>
      </c>
      <c r="B23" s="94">
        <v>52871.466727529449</v>
      </c>
      <c r="C23" s="98">
        <v>55018.771628043447</v>
      </c>
      <c r="D23" s="96">
        <v>55619.572578378989</v>
      </c>
      <c r="E23" s="5"/>
      <c r="F23" s="28" t="s">
        <v>18</v>
      </c>
      <c r="G23" s="94">
        <f>sep2025_vydavky_cash!D23-RVS_vydavky_cash!B23</f>
        <v>485.61245860721101</v>
      </c>
      <c r="H23" s="98">
        <f>sep2025_vydavky_cash!E23-RVS_vydavky_cash!C23</f>
        <v>-1032.3110717458985</v>
      </c>
      <c r="I23" s="96">
        <f>sep2025_vydavky_cash!F23-RVS_vydavky_cash!D23</f>
        <v>-389.92933979824738</v>
      </c>
    </row>
    <row r="24" spans="1:11" ht="13.5" customHeight="1" thickBot="1" x14ac:dyDescent="0.3">
      <c r="A24" s="17" t="s">
        <v>8</v>
      </c>
      <c r="B24" s="99">
        <v>303244.17251664423</v>
      </c>
      <c r="C24" s="100">
        <v>310617.89568089473</v>
      </c>
      <c r="D24" s="101">
        <v>316451.6531937354</v>
      </c>
      <c r="E24" s="5"/>
      <c r="F24" s="17" t="s">
        <v>8</v>
      </c>
      <c r="G24" s="99">
        <f>sep2025_vydavky_cash!D24-RVS_vydavky_cash!B24</f>
        <v>30583.617465654213</v>
      </c>
      <c r="H24" s="100">
        <f>sep2025_vydavky_cash!E24-RVS_vydavky_cash!C24</f>
        <v>32431.460195573047</v>
      </c>
      <c r="I24" s="101">
        <f>sep2025_vydavky_cash!F24-RVS_vydavky_cash!D24</f>
        <v>36997.956716129964</v>
      </c>
    </row>
    <row r="25" spans="1:11" ht="13.5" customHeight="1" thickBot="1" x14ac:dyDescent="0.3">
      <c r="A25" s="1" t="s">
        <v>9</v>
      </c>
      <c r="B25" s="82">
        <v>14376990.366925547</v>
      </c>
      <c r="C25" s="83">
        <v>15178507.504692789</v>
      </c>
      <c r="D25" s="84">
        <v>15500554.679707237</v>
      </c>
      <c r="E25" s="5"/>
      <c r="F25" s="1" t="s">
        <v>9</v>
      </c>
      <c r="G25" s="82">
        <f>sep2025_vydavky_cash!D25-RVS_vydavky_cash!B25</f>
        <v>-146847.78913931735</v>
      </c>
      <c r="H25" s="83">
        <f>sep2025_vydavky_cash!E25-RVS_vydavky_cash!C25</f>
        <v>-445114.40010198392</v>
      </c>
      <c r="I25" s="84">
        <f>sep2025_vydavky_cash!F25-RVS_vydavky_cash!D25</f>
        <v>-176157.11378666945</v>
      </c>
    </row>
    <row r="26" spans="1:11" ht="13.5" customHeight="1" thickBot="1" x14ac:dyDescent="0.3">
      <c r="A26" s="14" t="s">
        <v>10</v>
      </c>
      <c r="B26" s="19">
        <v>14376990.366925547</v>
      </c>
      <c r="C26" s="16">
        <v>15178507.504692789</v>
      </c>
      <c r="D26" s="15">
        <v>15500554.679707237</v>
      </c>
      <c r="E26" s="5"/>
      <c r="F26" s="14" t="s">
        <v>10</v>
      </c>
      <c r="G26" s="85">
        <f>sep2025_vydavky_cash!D26-RVS_vydavky_cash!B26</f>
        <v>-146847.78913931735</v>
      </c>
      <c r="H26" s="86">
        <f>sep2025_vydavky_cash!E26-RVS_vydavky_cash!C26</f>
        <v>-445114.40010198392</v>
      </c>
      <c r="I26" s="87">
        <f>sep2025_vydavky_cash!F26-RVS_vydavky_cash!D26</f>
        <v>-176157.11378666945</v>
      </c>
    </row>
    <row r="27" spans="1:11" ht="13.5" customHeight="1" x14ac:dyDescent="0.25">
      <c r="B27" s="7"/>
      <c r="C27" s="7"/>
      <c r="D27" s="7"/>
      <c r="E27" s="7"/>
      <c r="F27" s="7"/>
      <c r="G27" s="7"/>
    </row>
    <row r="28" spans="1:11" ht="13.5" customHeight="1" x14ac:dyDescent="0.25">
      <c r="B28" s="7"/>
      <c r="C28" s="7"/>
      <c r="D28" s="7"/>
      <c r="E28" s="7"/>
      <c r="F28" s="7"/>
      <c r="G28" s="7"/>
    </row>
    <row r="29" spans="1:11" ht="13.5" customHeight="1" x14ac:dyDescent="0.25">
      <c r="B29" s="7"/>
      <c r="C29" s="7"/>
      <c r="D29" s="7"/>
      <c r="E29" s="7"/>
      <c r="F29" s="7"/>
      <c r="G29" s="7"/>
    </row>
    <row r="30" spans="1:11" ht="13.5" customHeight="1" x14ac:dyDescent="0.25">
      <c r="B30" s="7"/>
      <c r="C30" s="7"/>
      <c r="D30" s="7"/>
      <c r="E30" s="7"/>
      <c r="F30" s="7"/>
      <c r="G30" s="7"/>
    </row>
    <row r="31" spans="1:11" ht="13.5" customHeight="1" x14ac:dyDescent="0.25">
      <c r="B31" s="7"/>
      <c r="C31" s="7"/>
      <c r="D31" s="7"/>
      <c r="E31" s="7"/>
      <c r="F31" s="7"/>
      <c r="G31" s="7"/>
    </row>
    <row r="32" spans="1:11" ht="13.5" customHeight="1" x14ac:dyDescent="0.25">
      <c r="B32" s="7"/>
      <c r="C32" s="7"/>
      <c r="D32" s="7"/>
      <c r="E32" s="7"/>
      <c r="F32" s="7"/>
      <c r="G32" s="7"/>
    </row>
    <row r="33" spans="2:7" ht="13.5" customHeight="1" x14ac:dyDescent="0.25">
      <c r="B33" s="7"/>
      <c r="C33" s="7"/>
      <c r="D33" s="7"/>
      <c r="E33" s="7"/>
      <c r="F33" s="7"/>
      <c r="G33" s="7"/>
    </row>
    <row r="34" spans="2:7" ht="13.5" customHeight="1" x14ac:dyDescent="0.25">
      <c r="B34" s="7"/>
      <c r="C34" s="7"/>
      <c r="D34" s="7"/>
      <c r="E34" s="7"/>
      <c r="F34" s="7"/>
      <c r="G34" s="7"/>
    </row>
    <row r="35" spans="2:7" ht="13.5" customHeight="1" x14ac:dyDescent="0.25">
      <c r="B35" s="7"/>
      <c r="C35" s="7"/>
      <c r="D35" s="7"/>
      <c r="E35" s="7"/>
      <c r="F35" s="7"/>
      <c r="G35" s="7"/>
    </row>
    <row r="36" spans="2:7" ht="13.5" customHeight="1" x14ac:dyDescent="0.25">
      <c r="B36" s="7"/>
      <c r="C36" s="7"/>
      <c r="D36" s="7"/>
      <c r="E36" s="7"/>
      <c r="F36" s="7"/>
      <c r="G36" s="7"/>
    </row>
    <row r="37" spans="2:7" ht="13.5" customHeight="1" x14ac:dyDescent="0.25">
      <c r="B37" s="7"/>
      <c r="C37" s="7"/>
      <c r="D37" s="7"/>
      <c r="E37" s="7"/>
      <c r="F37" s="7"/>
      <c r="G37" s="7"/>
    </row>
    <row r="38" spans="2:7" ht="13.5" customHeight="1" x14ac:dyDescent="0.25">
      <c r="B38" s="7"/>
      <c r="C38" s="7"/>
      <c r="D38" s="7"/>
      <c r="E38" s="7"/>
      <c r="F38" s="7"/>
      <c r="G38" s="7"/>
    </row>
    <row r="39" spans="2:7" ht="13.5" customHeight="1" x14ac:dyDescent="0.25">
      <c r="B39" s="7"/>
      <c r="C39" s="7"/>
      <c r="D39" s="7"/>
      <c r="E39" s="7"/>
      <c r="F39" s="7"/>
      <c r="G39" s="7"/>
    </row>
    <row r="40" spans="2:7" ht="13.5" customHeight="1" x14ac:dyDescent="0.25">
      <c r="B40" s="7"/>
      <c r="C40" s="7"/>
      <c r="D40" s="7"/>
      <c r="E40" s="7"/>
      <c r="F40" s="7"/>
      <c r="G40" s="7"/>
    </row>
    <row r="41" spans="2:7" ht="13.5" customHeight="1" x14ac:dyDescent="0.25">
      <c r="B41" s="7"/>
      <c r="C41" s="7"/>
      <c r="D41" s="7"/>
      <c r="E41" s="7"/>
      <c r="F41" s="7"/>
      <c r="G41" s="7"/>
    </row>
    <row r="42" spans="2:7" ht="13.5" customHeight="1" x14ac:dyDescent="0.25">
      <c r="B42" s="7"/>
      <c r="C42" s="7"/>
      <c r="D42" s="7"/>
      <c r="E42" s="7"/>
      <c r="F42" s="7"/>
      <c r="G42" s="7"/>
    </row>
    <row r="43" spans="2:7" ht="13.5" customHeight="1" x14ac:dyDescent="0.25">
      <c r="B43" s="7"/>
      <c r="C43" s="7"/>
      <c r="D43" s="7"/>
      <c r="E43" s="7"/>
      <c r="F43" s="7"/>
      <c r="G43" s="7"/>
    </row>
    <row r="44" spans="2:7" ht="13.5" customHeight="1" x14ac:dyDescent="0.25">
      <c r="B44" s="7"/>
      <c r="C44" s="7"/>
      <c r="D44" s="7"/>
      <c r="E44" s="7"/>
      <c r="F44" s="7"/>
      <c r="G44" s="7"/>
    </row>
    <row r="45" spans="2:7" ht="13.5" customHeight="1" x14ac:dyDescent="0.25">
      <c r="B45" s="7"/>
      <c r="C45" s="7"/>
      <c r="D45" s="7"/>
      <c r="E45" s="7"/>
      <c r="F45" s="7"/>
      <c r="G45" s="7"/>
    </row>
    <row r="46" spans="2:7" ht="13.5" customHeight="1" x14ac:dyDescent="0.25">
      <c r="B46" s="7"/>
      <c r="C46" s="7"/>
      <c r="D46" s="7"/>
      <c r="E46" s="7"/>
      <c r="F46" s="7"/>
      <c r="G46" s="7"/>
    </row>
    <row r="47" spans="2:7" ht="13.5" customHeight="1" x14ac:dyDescent="0.25">
      <c r="B47" s="7"/>
      <c r="C47" s="7"/>
      <c r="D47" s="7"/>
      <c r="E47" s="7"/>
      <c r="F47" s="7"/>
      <c r="G47" s="7"/>
    </row>
    <row r="48" spans="2:7" ht="13.5" customHeight="1" x14ac:dyDescent="0.25">
      <c r="B48" s="7"/>
      <c r="C48" s="7"/>
      <c r="D48" s="7"/>
      <c r="E48" s="7"/>
      <c r="F48" s="7"/>
      <c r="G48" s="7"/>
    </row>
    <row r="49" spans="2:7" ht="13.5" customHeight="1" x14ac:dyDescent="0.25">
      <c r="B49" s="7"/>
      <c r="C49" s="7"/>
      <c r="D49" s="7"/>
      <c r="E49" s="7"/>
      <c r="F49" s="7"/>
      <c r="G49" s="7"/>
    </row>
    <row r="50" spans="2:7" ht="13.5" customHeight="1" x14ac:dyDescent="0.25">
      <c r="B50" s="7"/>
      <c r="C50" s="7"/>
      <c r="D50" s="7"/>
      <c r="E50" s="7"/>
      <c r="F50" s="7"/>
      <c r="G50" s="7"/>
    </row>
    <row r="51" spans="2:7" ht="13.5" customHeight="1" x14ac:dyDescent="0.25">
      <c r="B51" s="7"/>
      <c r="C51" s="7"/>
      <c r="D51" s="7"/>
      <c r="E51" s="7"/>
      <c r="F51" s="7"/>
      <c r="G51" s="7"/>
    </row>
    <row r="52" spans="2:7" ht="13.5" customHeight="1" x14ac:dyDescent="0.25">
      <c r="B52" s="7"/>
      <c r="C52" s="7"/>
      <c r="D52" s="7"/>
      <c r="E52" s="7"/>
      <c r="F52" s="7"/>
      <c r="G52" s="7"/>
    </row>
    <row r="53" spans="2:7" ht="13.5" customHeight="1" x14ac:dyDescent="0.25">
      <c r="B53" s="7"/>
      <c r="C53" s="7"/>
      <c r="D53" s="7"/>
      <c r="E53" s="7"/>
      <c r="F53" s="7"/>
      <c r="G53" s="7"/>
    </row>
    <row r="54" spans="2:7" ht="13.5" customHeight="1" x14ac:dyDescent="0.25">
      <c r="B54" s="7"/>
      <c r="C54" s="7"/>
      <c r="D54" s="7"/>
      <c r="E54" s="7"/>
      <c r="F54" s="7"/>
      <c r="G54" s="7"/>
    </row>
    <row r="55" spans="2:7" ht="13.5" customHeight="1" x14ac:dyDescent="0.25">
      <c r="B55" s="7"/>
      <c r="C55" s="7"/>
      <c r="D55" s="7"/>
      <c r="E55" s="7"/>
      <c r="F55" s="7"/>
      <c r="G55" s="7"/>
    </row>
    <row r="56" spans="2:7" ht="13.5" customHeight="1" x14ac:dyDescent="0.25">
      <c r="B56" s="7"/>
      <c r="C56" s="7"/>
      <c r="D56" s="7"/>
      <c r="E56" s="7"/>
      <c r="F56" s="7"/>
      <c r="G56" s="7"/>
    </row>
    <row r="57" spans="2:7" ht="13.5" customHeight="1" x14ac:dyDescent="0.25">
      <c r="B57" s="7"/>
      <c r="C57" s="7"/>
      <c r="D57" s="7"/>
      <c r="E57" s="7"/>
      <c r="F57" s="7"/>
      <c r="G57" s="7"/>
    </row>
    <row r="58" spans="2:7" ht="13.5" customHeight="1" x14ac:dyDescent="0.25">
      <c r="B58" s="7"/>
      <c r="C58" s="7"/>
      <c r="D58" s="7"/>
      <c r="E58" s="7"/>
      <c r="F58" s="7"/>
      <c r="G58" s="7"/>
    </row>
    <row r="59" spans="2:7" ht="13.5" customHeight="1" x14ac:dyDescent="0.25">
      <c r="B59" s="7"/>
      <c r="C59" s="7"/>
      <c r="D59" s="7"/>
      <c r="E59" s="7"/>
      <c r="F59" s="7"/>
      <c r="G59" s="7"/>
    </row>
    <row r="60" spans="2:7" ht="13.5" customHeight="1" x14ac:dyDescent="0.25">
      <c r="B60" s="7"/>
      <c r="C60" s="7"/>
      <c r="D60" s="7"/>
      <c r="E60" s="7"/>
      <c r="F60" s="7"/>
      <c r="G60" s="7"/>
    </row>
    <row r="61" spans="2:7" ht="13.5" customHeight="1" x14ac:dyDescent="0.25">
      <c r="B61" s="7"/>
      <c r="C61" s="7"/>
      <c r="D61" s="7"/>
      <c r="E61" s="7"/>
      <c r="F61" s="7"/>
      <c r="G61" s="7"/>
    </row>
    <row r="62" spans="2:7" ht="13.5" customHeight="1" x14ac:dyDescent="0.25">
      <c r="B62" s="7"/>
      <c r="C62" s="7"/>
      <c r="D62" s="7"/>
      <c r="E62" s="7"/>
      <c r="F62" s="7"/>
      <c r="G62" s="7"/>
    </row>
    <row r="63" spans="2:7" ht="13.5" customHeight="1" x14ac:dyDescent="0.25">
      <c r="B63" s="7"/>
      <c r="C63" s="7"/>
      <c r="D63" s="7"/>
      <c r="E63" s="7"/>
      <c r="F63" s="7"/>
      <c r="G63" s="7"/>
    </row>
    <row r="64" spans="2:7" ht="13.5" customHeight="1" x14ac:dyDescent="0.25">
      <c r="B64" s="7"/>
      <c r="C64" s="7"/>
      <c r="D64" s="7"/>
      <c r="E64" s="7"/>
      <c r="F64" s="7"/>
      <c r="G64" s="7"/>
    </row>
    <row r="65" spans="2:7" ht="13.5" customHeight="1" x14ac:dyDescent="0.25">
      <c r="B65" s="7"/>
      <c r="C65" s="7"/>
      <c r="D65" s="7"/>
      <c r="E65" s="7"/>
      <c r="F65" s="7"/>
      <c r="G65" s="7"/>
    </row>
    <row r="66" spans="2:7" ht="13.5" customHeight="1" x14ac:dyDescent="0.25">
      <c r="B66" s="7"/>
      <c r="C66" s="7"/>
      <c r="D66" s="7"/>
      <c r="E66" s="7"/>
      <c r="F66" s="7"/>
      <c r="G66" s="7"/>
    </row>
    <row r="67" spans="2:7" ht="13.5" customHeight="1" x14ac:dyDescent="0.25">
      <c r="B67" s="7"/>
      <c r="C67" s="7"/>
      <c r="D67" s="7"/>
      <c r="E67" s="7"/>
      <c r="F67" s="7"/>
      <c r="G67" s="7"/>
    </row>
    <row r="68" spans="2:7" ht="13.5" customHeight="1" x14ac:dyDescent="0.25">
      <c r="B68" s="7"/>
      <c r="C68" s="7"/>
      <c r="D68" s="7"/>
      <c r="E68" s="7"/>
      <c r="F68" s="7"/>
      <c r="G68" s="7"/>
    </row>
    <row r="69" spans="2:7" ht="13.5" customHeight="1" x14ac:dyDescent="0.25">
      <c r="B69" s="7"/>
      <c r="C69" s="7"/>
      <c r="D69" s="7"/>
      <c r="E69" s="7"/>
      <c r="F69" s="7"/>
      <c r="G69" s="7"/>
    </row>
    <row r="70" spans="2:7" ht="13.5" customHeight="1" x14ac:dyDescent="0.25">
      <c r="B70" s="7"/>
      <c r="C70" s="7"/>
      <c r="D70" s="7"/>
      <c r="E70" s="7"/>
      <c r="F70" s="7"/>
      <c r="G70" s="7"/>
    </row>
    <row r="71" spans="2:7" ht="13.5" customHeight="1" x14ac:dyDescent="0.25">
      <c r="B71" s="7"/>
      <c r="C71" s="7"/>
      <c r="D71" s="7"/>
      <c r="E71" s="7"/>
      <c r="F71" s="7"/>
      <c r="G71" s="7"/>
    </row>
    <row r="72" spans="2:7" ht="13.5" customHeight="1" x14ac:dyDescent="0.25">
      <c r="B72" s="7"/>
      <c r="C72" s="7"/>
      <c r="D72" s="7"/>
      <c r="E72" s="7"/>
      <c r="F72" s="7"/>
      <c r="G72" s="7"/>
    </row>
    <row r="73" spans="2:7" ht="13.5" customHeight="1" x14ac:dyDescent="0.25">
      <c r="B73" s="7"/>
      <c r="C73" s="7"/>
      <c r="D73" s="7"/>
      <c r="E73" s="7"/>
      <c r="F73" s="7"/>
      <c r="G73" s="7"/>
    </row>
    <row r="74" spans="2:7" ht="13.5" customHeight="1" x14ac:dyDescent="0.25">
      <c r="B74" s="7"/>
      <c r="C74" s="7"/>
      <c r="D74" s="7"/>
      <c r="E74" s="7"/>
      <c r="F74" s="7"/>
      <c r="G74" s="7"/>
    </row>
    <row r="75" spans="2:7" ht="13.5" customHeight="1" x14ac:dyDescent="0.25">
      <c r="B75" s="7"/>
      <c r="C75" s="7"/>
      <c r="D75" s="7"/>
      <c r="E75" s="7"/>
      <c r="F75" s="7"/>
      <c r="G75" s="7"/>
    </row>
    <row r="76" spans="2:7" ht="13.5" customHeight="1" x14ac:dyDescent="0.25">
      <c r="B76" s="7"/>
      <c r="C76" s="7"/>
      <c r="D76" s="7"/>
      <c r="E76" s="7"/>
      <c r="F76" s="7"/>
      <c r="G76" s="7"/>
    </row>
    <row r="77" spans="2:7" ht="13.5" customHeight="1" x14ac:dyDescent="0.25">
      <c r="B77" s="7"/>
      <c r="C77" s="7"/>
      <c r="D77" s="7"/>
      <c r="E77" s="7"/>
      <c r="F77" s="7"/>
      <c r="G77" s="7"/>
    </row>
    <row r="78" spans="2:7" ht="13.5" customHeight="1" x14ac:dyDescent="0.25">
      <c r="B78" s="7"/>
      <c r="C78" s="7"/>
      <c r="D78" s="7"/>
      <c r="E78" s="7"/>
      <c r="F78" s="7"/>
      <c r="G78" s="7"/>
    </row>
    <row r="79" spans="2:7" ht="13.5" customHeight="1" x14ac:dyDescent="0.25">
      <c r="B79" s="7"/>
      <c r="C79" s="7"/>
      <c r="D79" s="7"/>
      <c r="E79" s="7"/>
      <c r="F79" s="7"/>
      <c r="G79" s="7"/>
    </row>
    <row r="80" spans="2:7" ht="13.5" customHeight="1" x14ac:dyDescent="0.25">
      <c r="B80" s="7"/>
      <c r="C80" s="7"/>
      <c r="D80" s="7"/>
      <c r="E80" s="7"/>
      <c r="F80" s="7"/>
      <c r="G80" s="7"/>
    </row>
    <row r="81" spans="2:7" ht="13.5" customHeight="1" x14ac:dyDescent="0.25">
      <c r="B81" s="7"/>
      <c r="C81" s="7"/>
      <c r="D81" s="7"/>
      <c r="E81" s="7"/>
      <c r="F81" s="7"/>
      <c r="G81" s="7"/>
    </row>
    <row r="82" spans="2:7" ht="13.5" customHeight="1" x14ac:dyDescent="0.25">
      <c r="B82" s="7"/>
      <c r="C82" s="7"/>
      <c r="D82" s="7"/>
      <c r="E82" s="7"/>
      <c r="F82" s="7"/>
      <c r="G82" s="7"/>
    </row>
    <row r="83" spans="2:7" ht="13.5" customHeight="1" x14ac:dyDescent="0.25">
      <c r="B83" s="7"/>
      <c r="C83" s="7"/>
      <c r="D83" s="7"/>
      <c r="E83" s="7"/>
      <c r="F83" s="7"/>
      <c r="G83" s="7"/>
    </row>
    <row r="84" spans="2:7" ht="13.5" customHeight="1" x14ac:dyDescent="0.25">
      <c r="B84" s="7"/>
      <c r="C84" s="7"/>
      <c r="D84" s="7"/>
      <c r="E84" s="7"/>
      <c r="F84" s="7"/>
      <c r="G84" s="7"/>
    </row>
    <row r="85" spans="2:7" ht="13.5" customHeight="1" x14ac:dyDescent="0.25">
      <c r="B85" s="7"/>
      <c r="C85" s="7"/>
      <c r="D85" s="7"/>
      <c r="E85" s="7"/>
      <c r="F85" s="7"/>
      <c r="G85" s="7"/>
    </row>
    <row r="86" spans="2:7" ht="13.5" customHeight="1" x14ac:dyDescent="0.25">
      <c r="B86" s="7"/>
      <c r="C86" s="7"/>
      <c r="D86" s="7"/>
      <c r="E86" s="7"/>
      <c r="F86" s="7"/>
      <c r="G86" s="7"/>
    </row>
    <row r="87" spans="2:7" ht="13.5" customHeight="1" x14ac:dyDescent="0.25">
      <c r="B87" s="7"/>
      <c r="C87" s="7"/>
      <c r="D87" s="7"/>
      <c r="E87" s="7"/>
      <c r="F87" s="7"/>
      <c r="G87" s="7"/>
    </row>
    <row r="88" spans="2:7" ht="13.5" customHeight="1" x14ac:dyDescent="0.25">
      <c r="B88" s="7"/>
      <c r="C88" s="7"/>
      <c r="D88" s="7"/>
      <c r="E88" s="7"/>
      <c r="F88" s="7"/>
      <c r="G88" s="7"/>
    </row>
    <row r="89" spans="2:7" ht="13.5" customHeight="1" x14ac:dyDescent="0.25">
      <c r="B89" s="7"/>
      <c r="C89" s="7"/>
      <c r="D89" s="7"/>
      <c r="E89" s="7"/>
      <c r="F89" s="7"/>
      <c r="G89" s="7"/>
    </row>
    <row r="90" spans="2:7" ht="13.5" customHeight="1" x14ac:dyDescent="0.25">
      <c r="B90" s="7"/>
      <c r="C90" s="7"/>
      <c r="D90" s="7"/>
      <c r="E90" s="7"/>
      <c r="F90" s="7"/>
      <c r="G90" s="7"/>
    </row>
    <row r="91" spans="2:7" ht="13.5" customHeight="1" x14ac:dyDescent="0.25">
      <c r="B91" s="7"/>
      <c r="C91" s="7"/>
      <c r="D91" s="7"/>
      <c r="E91" s="7"/>
      <c r="F91" s="7"/>
      <c r="G91" s="7"/>
    </row>
    <row r="92" spans="2:7" ht="13.5" customHeight="1" x14ac:dyDescent="0.25">
      <c r="B92" s="7"/>
      <c r="C92" s="7"/>
      <c r="D92" s="7"/>
      <c r="E92" s="7"/>
      <c r="F92" s="7"/>
      <c r="G92" s="7"/>
    </row>
    <row r="93" spans="2:7" ht="13.5" customHeight="1" x14ac:dyDescent="0.25">
      <c r="B93" s="7"/>
      <c r="C93" s="7"/>
      <c r="D93" s="7"/>
      <c r="E93" s="7"/>
      <c r="F93" s="7"/>
      <c r="G93" s="7"/>
    </row>
    <row r="94" spans="2:7" ht="13.5" customHeight="1" x14ac:dyDescent="0.25">
      <c r="B94" s="7"/>
      <c r="C94" s="7"/>
      <c r="D94" s="7"/>
      <c r="E94" s="7"/>
      <c r="F94" s="7"/>
      <c r="G94" s="7"/>
    </row>
    <row r="95" spans="2:7" ht="13.5" customHeight="1" x14ac:dyDescent="0.25">
      <c r="B95" s="7"/>
      <c r="C95" s="7"/>
      <c r="D95" s="7"/>
      <c r="E95" s="7"/>
      <c r="F95" s="7"/>
      <c r="G95" s="7"/>
    </row>
    <row r="96" spans="2:7" ht="13.5" customHeight="1" x14ac:dyDescent="0.25">
      <c r="B96" s="7"/>
      <c r="C96" s="7"/>
      <c r="D96" s="7"/>
      <c r="E96" s="7"/>
      <c r="F96" s="7"/>
      <c r="G96" s="7"/>
    </row>
    <row r="97" spans="2:7" ht="13.5" customHeight="1" x14ac:dyDescent="0.25">
      <c r="B97" s="7"/>
      <c r="C97" s="7"/>
      <c r="D97" s="7"/>
      <c r="E97" s="7"/>
      <c r="F97" s="7"/>
      <c r="G97" s="7"/>
    </row>
    <row r="98" spans="2:7" ht="13.5" customHeight="1" x14ac:dyDescent="0.25">
      <c r="B98" s="7"/>
      <c r="C98" s="7"/>
      <c r="D98" s="7"/>
      <c r="E98" s="7"/>
      <c r="F98" s="7"/>
      <c r="G98" s="7"/>
    </row>
    <row r="99" spans="2:7" ht="13.5" customHeight="1" x14ac:dyDescent="0.25">
      <c r="B99" s="7"/>
      <c r="C99" s="7"/>
      <c r="D99" s="7"/>
      <c r="E99" s="7"/>
      <c r="F99" s="7"/>
      <c r="G99" s="7"/>
    </row>
    <row r="100" spans="2:7" ht="13.5" customHeight="1" x14ac:dyDescent="0.25">
      <c r="B100" s="7"/>
      <c r="C100" s="7"/>
      <c r="D100" s="7"/>
      <c r="E100" s="7"/>
      <c r="F100" s="7"/>
      <c r="G100" s="7"/>
    </row>
    <row r="101" spans="2:7" ht="13.5" customHeight="1" x14ac:dyDescent="0.25">
      <c r="B101" s="7"/>
      <c r="C101" s="7"/>
      <c r="D101" s="7"/>
      <c r="E101" s="7"/>
      <c r="F101" s="7"/>
      <c r="G101" s="7"/>
    </row>
    <row r="102" spans="2:7" ht="13.5" customHeight="1" x14ac:dyDescent="0.25">
      <c r="B102" s="7"/>
      <c r="C102" s="7"/>
      <c r="D102" s="7"/>
      <c r="E102" s="7"/>
      <c r="F102" s="7"/>
      <c r="G102" s="7"/>
    </row>
    <row r="103" spans="2:7" ht="13.5" customHeight="1" x14ac:dyDescent="0.25">
      <c r="B103" s="7"/>
      <c r="C103" s="7"/>
      <c r="D103" s="7"/>
      <c r="E103" s="7"/>
      <c r="F103" s="7"/>
      <c r="G103" s="7"/>
    </row>
    <row r="104" spans="2:7" ht="13.5" customHeight="1" x14ac:dyDescent="0.25">
      <c r="B104" s="7"/>
      <c r="C104" s="7"/>
      <c r="D104" s="7"/>
      <c r="E104" s="7"/>
      <c r="F104" s="7"/>
      <c r="G104" s="7"/>
    </row>
    <row r="105" spans="2:7" ht="13.5" customHeight="1" x14ac:dyDescent="0.25">
      <c r="B105" s="7"/>
      <c r="C105" s="7"/>
      <c r="D105" s="7"/>
      <c r="E105" s="7"/>
      <c r="F105" s="7"/>
      <c r="G105" s="7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sep2025_vydavky_ESA 2010</vt:lpstr>
      <vt:lpstr>sep2025_vydavky_cash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2025-09-08T10:52:26Z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bef67a0d-2e35-42c0-8971-82262c373a47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