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 backupFile="1"/>
  <xr:revisionPtr revIDLastSave="0" documentId="13_ncr:1_{73FBDB2F-D3F1-4A51-AA8D-7BAFBFE2D027}" xr6:coauthVersionLast="47" xr6:coauthVersionMax="47" xr10:uidLastSave="{00000000-0000-0000-0000-000000000000}"/>
  <bookViews>
    <workbookView xWindow="-120" yWindow="-120" windowWidth="29040" windowHeight="17520" tabRatio="899" activeTab="1" xr2:uid="{00000000-000D-0000-FFFF-FFFF00000000}"/>
  </bookViews>
  <sheets>
    <sheet name="jun2025_vydavky_ESA 2010" sheetId="3" r:id="rId1"/>
    <sheet name="jun2025_vydavky_cash" sheetId="4" r:id="rId2"/>
    <sheet name="RVS_vydavky_ESA2010" sheetId="2" r:id="rId3"/>
    <sheet name="RVS_vydavky_cash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4" l="1"/>
  <c r="AC13" i="4" s="1"/>
  <c r="AC16" i="4" l="1"/>
  <c r="AD17" i="4"/>
  <c r="D13" i="4" l="1"/>
  <c r="AG14" i="4" l="1"/>
  <c r="AI14" i="4"/>
  <c r="AI15" i="4"/>
  <c r="AI16" i="4"/>
  <c r="AI17" i="4"/>
  <c r="AI18" i="4"/>
  <c r="AI20" i="4"/>
  <c r="AI21" i="4"/>
  <c r="AI22" i="4"/>
  <c r="AI23" i="4"/>
  <c r="AI7" i="3"/>
  <c r="AI8" i="3"/>
  <c r="AI9" i="3"/>
  <c r="AI10" i="3"/>
  <c r="AI11" i="3"/>
  <c r="AI14" i="3"/>
  <c r="AI15" i="3"/>
  <c r="AI16" i="3"/>
  <c r="AI17" i="3"/>
  <c r="AI18" i="3"/>
  <c r="AI20" i="3"/>
  <c r="AI21" i="3"/>
  <c r="AI22" i="3"/>
  <c r="AI23" i="3"/>
  <c r="AI24" i="3"/>
  <c r="AE23" i="3"/>
  <c r="AE13" i="4" l="1"/>
  <c r="Q6" i="4" l="1"/>
  <c r="Q13" i="4"/>
  <c r="Q19" i="4"/>
  <c r="Q24" i="4"/>
  <c r="H7" i="4"/>
  <c r="AI7" i="4" s="1"/>
  <c r="H8" i="4"/>
  <c r="AI8" i="4" s="1"/>
  <c r="H9" i="4"/>
  <c r="AI9" i="4" s="1"/>
  <c r="H10" i="4"/>
  <c r="AI10" i="4" s="1"/>
  <c r="H11" i="4"/>
  <c r="AI11" i="4" s="1"/>
  <c r="H13" i="4"/>
  <c r="AI13" i="4" s="1"/>
  <c r="H19" i="4"/>
  <c r="AI19" i="4" s="1"/>
  <c r="H24" i="4"/>
  <c r="AI24" i="4" s="1"/>
  <c r="Q19" i="3"/>
  <c r="Q13" i="3"/>
  <c r="Q6" i="3"/>
  <c r="H6" i="3"/>
  <c r="AI6" i="3" s="1"/>
  <c r="H13" i="3"/>
  <c r="AI13" i="3" s="1"/>
  <c r="H19" i="3"/>
  <c r="AD14" i="4"/>
  <c r="G14" i="5"/>
  <c r="H14" i="5"/>
  <c r="I14" i="5"/>
  <c r="G15" i="5"/>
  <c r="H15" i="5"/>
  <c r="I15" i="5"/>
  <c r="G16" i="5"/>
  <c r="H16" i="5"/>
  <c r="I16" i="5"/>
  <c r="G17" i="5"/>
  <c r="H17" i="5"/>
  <c r="I17" i="5"/>
  <c r="G18" i="5"/>
  <c r="H18" i="5"/>
  <c r="I18" i="5"/>
  <c r="G20" i="5"/>
  <c r="H20" i="5"/>
  <c r="I20" i="5"/>
  <c r="G21" i="5"/>
  <c r="H21" i="5"/>
  <c r="I21" i="5"/>
  <c r="G22" i="5"/>
  <c r="H22" i="5"/>
  <c r="I22" i="5"/>
  <c r="G23" i="5"/>
  <c r="H23" i="5"/>
  <c r="I23" i="5"/>
  <c r="G7" i="2"/>
  <c r="H7" i="2"/>
  <c r="I7" i="2"/>
  <c r="G8" i="2"/>
  <c r="H8" i="2"/>
  <c r="I8" i="2"/>
  <c r="G9" i="2"/>
  <c r="H9" i="2"/>
  <c r="I9" i="2"/>
  <c r="G10" i="2"/>
  <c r="H10" i="2"/>
  <c r="I10" i="2"/>
  <c r="G11" i="2"/>
  <c r="H11" i="2"/>
  <c r="I11" i="2"/>
  <c r="G14" i="2"/>
  <c r="H14" i="2"/>
  <c r="I14" i="2"/>
  <c r="G15" i="2"/>
  <c r="H15" i="2"/>
  <c r="I15" i="2"/>
  <c r="G16" i="2"/>
  <c r="H16" i="2"/>
  <c r="I16" i="2"/>
  <c r="G17" i="2"/>
  <c r="H17" i="2"/>
  <c r="I17" i="2"/>
  <c r="G18" i="2"/>
  <c r="H18" i="2"/>
  <c r="I18" i="2"/>
  <c r="G20" i="2"/>
  <c r="H20" i="2"/>
  <c r="I20" i="2"/>
  <c r="G21" i="2"/>
  <c r="H21" i="2"/>
  <c r="I21" i="2"/>
  <c r="G22" i="2"/>
  <c r="H22" i="2"/>
  <c r="I22" i="2"/>
  <c r="G23" i="2"/>
  <c r="H23" i="2"/>
  <c r="I23" i="2"/>
  <c r="G24" i="2"/>
  <c r="H24" i="2"/>
  <c r="I24" i="2"/>
  <c r="AD14" i="3"/>
  <c r="AI19" i="3" l="1"/>
  <c r="H12" i="3"/>
  <c r="Q12" i="4"/>
  <c r="Q25" i="4" s="1"/>
  <c r="Q26" i="4" s="1"/>
  <c r="H6" i="4"/>
  <c r="AI6" i="4" s="1"/>
  <c r="H12" i="4"/>
  <c r="Q12" i="3"/>
  <c r="Q25" i="3" s="1"/>
  <c r="Q26" i="3" s="1"/>
  <c r="M19" i="3"/>
  <c r="N19" i="3"/>
  <c r="O19" i="3"/>
  <c r="P19" i="3"/>
  <c r="L19" i="3"/>
  <c r="AH14" i="4"/>
  <c r="AI12" i="4" l="1"/>
  <c r="H25" i="3"/>
  <c r="AI25" i="3" s="1"/>
  <c r="AI12" i="3"/>
  <c r="H25" i="4"/>
  <c r="AI25" i="4" s="1"/>
  <c r="AC23" i="4"/>
  <c r="H26" i="3" l="1"/>
  <c r="AI26" i="3" s="1"/>
  <c r="H26" i="4"/>
  <c r="AI26" i="4" s="1"/>
  <c r="AH22" i="4"/>
  <c r="G19" i="4"/>
  <c r="AH19" i="4" s="1"/>
  <c r="F19" i="4"/>
  <c r="E19" i="4"/>
  <c r="AH18" i="4"/>
  <c r="AH17" i="4"/>
  <c r="F13" i="4"/>
  <c r="C13" i="4"/>
  <c r="AH23" i="4"/>
  <c r="AH16" i="4"/>
  <c r="E13" i="4"/>
  <c r="AH23" i="3"/>
  <c r="AH18" i="3"/>
  <c r="AH16" i="3"/>
  <c r="AH14" i="3"/>
  <c r="C8" i="4"/>
  <c r="D8" i="4"/>
  <c r="E8" i="4"/>
  <c r="F8" i="4"/>
  <c r="G8" i="4"/>
  <c r="C9" i="4"/>
  <c r="D9" i="4"/>
  <c r="E9" i="4"/>
  <c r="F9" i="4"/>
  <c r="G9" i="4"/>
  <c r="AH9" i="4" s="1"/>
  <c r="C10" i="4"/>
  <c r="D10" i="4"/>
  <c r="E10" i="4"/>
  <c r="F10" i="4"/>
  <c r="G10" i="4"/>
  <c r="AH10" i="4" s="1"/>
  <c r="C11" i="4"/>
  <c r="D11" i="4"/>
  <c r="E11" i="4"/>
  <c r="F11" i="4"/>
  <c r="G11" i="4"/>
  <c r="AH11" i="4" s="1"/>
  <c r="D7" i="4"/>
  <c r="E7" i="4"/>
  <c r="F7" i="4"/>
  <c r="I7" i="5" s="1"/>
  <c r="G7" i="4"/>
  <c r="AH7" i="4" s="1"/>
  <c r="D24" i="4"/>
  <c r="E24" i="4"/>
  <c r="F24" i="4"/>
  <c r="G24" i="4"/>
  <c r="AH24" i="4" s="1"/>
  <c r="C7" i="4"/>
  <c r="C24" i="4"/>
  <c r="AH15" i="4"/>
  <c r="AH20" i="4"/>
  <c r="AH21" i="4"/>
  <c r="AH7" i="3"/>
  <c r="AH8" i="3"/>
  <c r="AH9" i="3"/>
  <c r="AH10" i="3"/>
  <c r="AH11" i="3"/>
  <c r="AH15" i="3"/>
  <c r="AH17" i="3"/>
  <c r="AH20" i="3"/>
  <c r="AH21" i="3"/>
  <c r="AH22" i="3"/>
  <c r="AH24" i="3"/>
  <c r="G13" i="4"/>
  <c r="AH13" i="4" s="1"/>
  <c r="C19" i="4"/>
  <c r="D19" i="4"/>
  <c r="D12" i="4" s="1"/>
  <c r="P24" i="4"/>
  <c r="P19" i="4"/>
  <c r="P13" i="4"/>
  <c r="P6" i="4"/>
  <c r="AE12" i="4" l="1"/>
  <c r="G9" i="5"/>
  <c r="H11" i="5"/>
  <c r="I10" i="5"/>
  <c r="G7" i="5"/>
  <c r="H10" i="5"/>
  <c r="H24" i="5"/>
  <c r="G8" i="5"/>
  <c r="H7" i="5"/>
  <c r="G10" i="5"/>
  <c r="I8" i="5"/>
  <c r="G24" i="5"/>
  <c r="G11" i="5"/>
  <c r="I9" i="5"/>
  <c r="H9" i="5"/>
  <c r="I24" i="5"/>
  <c r="I11" i="5"/>
  <c r="H8" i="5"/>
  <c r="H19" i="5"/>
  <c r="G19" i="5"/>
  <c r="I19" i="5"/>
  <c r="I13" i="5"/>
  <c r="G13" i="5"/>
  <c r="H13" i="5"/>
  <c r="F6" i="4"/>
  <c r="G6" i="4"/>
  <c r="AH6" i="4" s="1"/>
  <c r="C6" i="4"/>
  <c r="AH8" i="4"/>
  <c r="E6" i="4"/>
  <c r="D6" i="4"/>
  <c r="C12" i="4"/>
  <c r="AD12" i="4" s="1"/>
  <c r="G12" i="4"/>
  <c r="F12" i="4"/>
  <c r="E12" i="4"/>
  <c r="P12" i="4"/>
  <c r="P25" i="4" s="1"/>
  <c r="P26" i="4" s="1"/>
  <c r="P13" i="3"/>
  <c r="P6" i="3"/>
  <c r="G6" i="3"/>
  <c r="AH6" i="3" s="1"/>
  <c r="G13" i="3"/>
  <c r="AH13" i="3" s="1"/>
  <c r="G19" i="3"/>
  <c r="AH19" i="3" l="1"/>
  <c r="AF12" i="4"/>
  <c r="I12" i="5"/>
  <c r="AH12" i="4"/>
  <c r="I6" i="5"/>
  <c r="G6" i="5"/>
  <c r="H6" i="5"/>
  <c r="H12" i="5"/>
  <c r="G12" i="5"/>
  <c r="F25" i="4"/>
  <c r="C25" i="4"/>
  <c r="D25" i="4"/>
  <c r="G25" i="5" s="1"/>
  <c r="G25" i="4"/>
  <c r="G26" i="4" s="1"/>
  <c r="AH26" i="4" s="1"/>
  <c r="E25" i="4"/>
  <c r="H25" i="5" s="1"/>
  <c r="G12" i="3"/>
  <c r="AH12" i="3" s="1"/>
  <c r="P12" i="3"/>
  <c r="P25" i="3" s="1"/>
  <c r="P26" i="3" s="1"/>
  <c r="B24" i="4"/>
  <c r="F26" i="4" l="1"/>
  <c r="I25" i="5"/>
  <c r="C26" i="4"/>
  <c r="E26" i="4"/>
  <c r="D26" i="4"/>
  <c r="AH25" i="4"/>
  <c r="G25" i="3"/>
  <c r="G26" i="3" l="1"/>
  <c r="H26" i="5"/>
  <c r="I26" i="5"/>
  <c r="G26" i="5"/>
  <c r="AH25" i="3"/>
  <c r="E13" i="3"/>
  <c r="H13" i="2" s="1"/>
  <c r="B13" i="3"/>
  <c r="F13" i="3"/>
  <c r="D13" i="3"/>
  <c r="G13" i="2" s="1"/>
  <c r="C13" i="3"/>
  <c r="AH26" i="3" l="1"/>
  <c r="I13" i="2"/>
  <c r="AG7" i="3" l="1"/>
  <c r="AG8" i="3"/>
  <c r="AG9" i="3"/>
  <c r="AG10" i="3"/>
  <c r="AG11" i="3"/>
  <c r="AG14" i="3"/>
  <c r="AG15" i="3"/>
  <c r="AG16" i="3"/>
  <c r="AG17" i="3"/>
  <c r="AG18" i="3"/>
  <c r="AG20" i="3"/>
  <c r="AG21" i="3"/>
  <c r="AG22" i="3"/>
  <c r="AG23" i="3"/>
  <c r="AG24" i="3"/>
  <c r="AG15" i="4"/>
  <c r="AG16" i="4"/>
  <c r="AG17" i="4"/>
  <c r="AG18" i="4"/>
  <c r="AG20" i="4"/>
  <c r="AG21" i="4"/>
  <c r="AG22" i="4"/>
  <c r="AG23" i="4"/>
  <c r="N19" i="4" l="1"/>
  <c r="M19" i="4"/>
  <c r="K19" i="4"/>
  <c r="O19" i="4"/>
  <c r="N13" i="4"/>
  <c r="M13" i="4"/>
  <c r="L13" i="4"/>
  <c r="K13" i="4"/>
  <c r="L19" i="4"/>
  <c r="O13" i="4"/>
  <c r="O6" i="3" l="1"/>
  <c r="K19" i="3" l="1"/>
  <c r="O13" i="3"/>
  <c r="N13" i="3"/>
  <c r="M13" i="3"/>
  <c r="L13" i="3"/>
  <c r="K13" i="3"/>
  <c r="L24" i="4" l="1"/>
  <c r="M24" i="4"/>
  <c r="N24" i="4"/>
  <c r="O24" i="4"/>
  <c r="K24" i="4"/>
  <c r="AG24" i="4" l="1"/>
  <c r="AG7" i="4"/>
  <c r="AG8" i="4"/>
  <c r="AG9" i="4"/>
  <c r="AG10" i="4"/>
  <c r="AG11" i="4"/>
  <c r="B8" i="4"/>
  <c r="B9" i="4"/>
  <c r="B10" i="4"/>
  <c r="B11" i="4"/>
  <c r="B7" i="4"/>
  <c r="O6" i="4" l="1"/>
  <c r="AG6" i="4"/>
  <c r="AG13" i="4"/>
  <c r="AG19" i="4"/>
  <c r="O12" i="3"/>
  <c r="F6" i="3"/>
  <c r="AG13" i="3"/>
  <c r="F19" i="3"/>
  <c r="N6" i="4"/>
  <c r="M6" i="4"/>
  <c r="L6" i="4"/>
  <c r="K6" i="4"/>
  <c r="N6" i="3"/>
  <c r="M6" i="3"/>
  <c r="L6" i="3"/>
  <c r="K6" i="3"/>
  <c r="I19" i="2" l="1"/>
  <c r="I6" i="2"/>
  <c r="AG19" i="3"/>
  <c r="AG6" i="3"/>
  <c r="F12" i="3"/>
  <c r="M12" i="3"/>
  <c r="M25" i="3" s="1"/>
  <c r="M26" i="3" s="1"/>
  <c r="K12" i="4"/>
  <c r="K25" i="4" s="1"/>
  <c r="K26" i="4" s="1"/>
  <c r="N12" i="4"/>
  <c r="N25" i="4" s="1"/>
  <c r="N26" i="4" s="1"/>
  <c r="K12" i="3"/>
  <c r="K25" i="3" s="1"/>
  <c r="K26" i="3" s="1"/>
  <c r="O12" i="4"/>
  <c r="O25" i="4" s="1"/>
  <c r="O26" i="4" s="1"/>
  <c r="AG12" i="4"/>
  <c r="L12" i="4"/>
  <c r="L25" i="4" s="1"/>
  <c r="L26" i="4" s="1"/>
  <c r="N12" i="3"/>
  <c r="N25" i="3" s="1"/>
  <c r="N26" i="3" s="1"/>
  <c r="O25" i="3"/>
  <c r="O26" i="3" s="1"/>
  <c r="M12" i="4"/>
  <c r="M25" i="4" s="1"/>
  <c r="M26" i="4" s="1"/>
  <c r="L12" i="3"/>
  <c r="L25" i="3" s="1"/>
  <c r="L26" i="3" s="1"/>
  <c r="AF7" i="4"/>
  <c r="AF8" i="4"/>
  <c r="AF9" i="4"/>
  <c r="AF10" i="4"/>
  <c r="AF11" i="4"/>
  <c r="AF14" i="4"/>
  <c r="AF15" i="4"/>
  <c r="AF16" i="4"/>
  <c r="AF17" i="4"/>
  <c r="AF18" i="4"/>
  <c r="AF20" i="4"/>
  <c r="AF21" i="4"/>
  <c r="AF22" i="4"/>
  <c r="AF23" i="4"/>
  <c r="AF24" i="4"/>
  <c r="AF7" i="3"/>
  <c r="AF8" i="3"/>
  <c r="AF9" i="3"/>
  <c r="AF10" i="3"/>
  <c r="AF11" i="3"/>
  <c r="AF14" i="3"/>
  <c r="AF15" i="3"/>
  <c r="AF16" i="3"/>
  <c r="AF17" i="3"/>
  <c r="AF18" i="3"/>
  <c r="AF20" i="3"/>
  <c r="AF21" i="3"/>
  <c r="AF22" i="3"/>
  <c r="AF23" i="3"/>
  <c r="AF24" i="3"/>
  <c r="I12" i="2" l="1"/>
  <c r="F25" i="3"/>
  <c r="AG12" i="3"/>
  <c r="AG25" i="4"/>
  <c r="I25" i="2" l="1"/>
  <c r="F26" i="3"/>
  <c r="AG25" i="3"/>
  <c r="AG26" i="4"/>
  <c r="E6" i="3"/>
  <c r="E19" i="3"/>
  <c r="H19" i="2" l="1"/>
  <c r="I26" i="2"/>
  <c r="H6" i="2"/>
  <c r="AG26" i="3"/>
  <c r="AF19" i="4"/>
  <c r="AF13" i="4"/>
  <c r="AF6" i="4"/>
  <c r="AF19" i="3"/>
  <c r="AF13" i="3"/>
  <c r="AF6" i="3"/>
  <c r="E12" i="3"/>
  <c r="D19" i="3"/>
  <c r="C19" i="3"/>
  <c r="B19" i="3"/>
  <c r="B12" i="3" s="1"/>
  <c r="AC12" i="3" s="1"/>
  <c r="B19" i="4"/>
  <c r="AE24" i="4"/>
  <c r="AD24" i="4"/>
  <c r="AC24" i="4"/>
  <c r="AE23" i="4"/>
  <c r="AD23" i="4"/>
  <c r="AE22" i="4"/>
  <c r="AD22" i="4"/>
  <c r="AC22" i="4"/>
  <c r="AE21" i="4"/>
  <c r="AD21" i="4"/>
  <c r="AC21" i="4"/>
  <c r="AE20" i="4"/>
  <c r="AD20" i="4"/>
  <c r="AC20" i="4"/>
  <c r="AE18" i="4"/>
  <c r="AD18" i="4"/>
  <c r="AC18" i="4"/>
  <c r="AE17" i="4"/>
  <c r="AC17" i="4"/>
  <c r="AE16" i="4"/>
  <c r="AD16" i="4"/>
  <c r="AE15" i="4"/>
  <c r="AD15" i="4"/>
  <c r="AC15" i="4"/>
  <c r="AE14" i="4"/>
  <c r="AC14" i="4"/>
  <c r="AE11" i="4"/>
  <c r="AD11" i="4"/>
  <c r="AC11" i="4"/>
  <c r="AE10" i="4"/>
  <c r="AD10" i="4"/>
  <c r="AC10" i="4"/>
  <c r="AE9" i="4"/>
  <c r="AD9" i="4"/>
  <c r="AC9" i="4"/>
  <c r="AE8" i="4"/>
  <c r="AD8" i="4"/>
  <c r="AC8" i="4"/>
  <c r="AE7" i="4"/>
  <c r="AD7" i="4"/>
  <c r="AC7" i="4"/>
  <c r="AC7" i="3"/>
  <c r="AD7" i="3"/>
  <c r="AE7" i="3"/>
  <c r="AC8" i="3"/>
  <c r="AD8" i="3"/>
  <c r="AE8" i="3"/>
  <c r="AC9" i="3"/>
  <c r="AD9" i="3"/>
  <c r="AE9" i="3"/>
  <c r="AC10" i="3"/>
  <c r="AD10" i="3"/>
  <c r="AE10" i="3"/>
  <c r="AC11" i="3"/>
  <c r="AD11" i="3"/>
  <c r="AE11" i="3"/>
  <c r="AC14" i="3"/>
  <c r="AE14" i="3"/>
  <c r="AC15" i="3"/>
  <c r="AD15" i="3"/>
  <c r="AE15" i="3"/>
  <c r="AC16" i="3"/>
  <c r="AD16" i="3"/>
  <c r="AE16" i="3"/>
  <c r="AC17" i="3"/>
  <c r="AD17" i="3"/>
  <c r="AE17" i="3"/>
  <c r="AC18" i="3"/>
  <c r="AD18" i="3"/>
  <c r="AE18" i="3"/>
  <c r="AC20" i="3"/>
  <c r="AD20" i="3"/>
  <c r="AE20" i="3"/>
  <c r="AC21" i="3"/>
  <c r="AD21" i="3"/>
  <c r="AE21" i="3"/>
  <c r="AC22" i="3"/>
  <c r="AD22" i="3"/>
  <c r="AE22" i="3"/>
  <c r="AC23" i="3"/>
  <c r="AD23" i="3"/>
  <c r="AC24" i="3"/>
  <c r="AD24" i="3"/>
  <c r="AE24" i="3"/>
  <c r="B12" i="4" l="1"/>
  <c r="H12" i="2"/>
  <c r="G19" i="2"/>
  <c r="AF12" i="3"/>
  <c r="E25" i="3"/>
  <c r="AC13" i="3"/>
  <c r="AD19" i="3"/>
  <c r="AE13" i="3"/>
  <c r="AE19" i="4"/>
  <c r="AC19" i="3"/>
  <c r="AD19" i="4"/>
  <c r="AD13" i="4"/>
  <c r="AD13" i="3"/>
  <c r="AE19" i="3"/>
  <c r="AC19" i="4"/>
  <c r="H25" i="2" l="1"/>
  <c r="AF25" i="4"/>
  <c r="E26" i="3"/>
  <c r="AF25" i="3"/>
  <c r="B6" i="4"/>
  <c r="D6" i="3"/>
  <c r="C6" i="3"/>
  <c r="B6" i="3"/>
  <c r="H26" i="2" l="1"/>
  <c r="G6" i="2"/>
  <c r="AF26" i="4"/>
  <c r="AF26" i="3"/>
  <c r="AE6" i="4"/>
  <c r="AC6" i="3"/>
  <c r="AD6" i="3"/>
  <c r="AE6" i="3"/>
  <c r="AC6" i="4"/>
  <c r="AD6" i="4"/>
  <c r="C12" i="3"/>
  <c r="D12" i="3"/>
  <c r="AD12" i="3" l="1"/>
  <c r="AE12" i="3"/>
  <c r="G12" i="2"/>
  <c r="AC12" i="4"/>
  <c r="D25" i="3"/>
  <c r="B25" i="4"/>
  <c r="B25" i="3"/>
  <c r="C25" i="3"/>
  <c r="G25" i="2" l="1"/>
  <c r="AC25" i="4"/>
  <c r="AE25" i="4"/>
  <c r="AD25" i="4"/>
  <c r="AD25" i="3"/>
  <c r="B26" i="3"/>
  <c r="AC25" i="3"/>
  <c r="D26" i="3"/>
  <c r="AE25" i="3"/>
  <c r="C26" i="3"/>
  <c r="B26" i="4"/>
  <c r="G26" i="2" l="1"/>
  <c r="AE26" i="4"/>
  <c r="AE26" i="3"/>
  <c r="AD26" i="4"/>
  <c r="AC26" i="4"/>
  <c r="AD26" i="3"/>
  <c r="AC26" i="3"/>
</calcChain>
</file>

<file path=xl/sharedStrings.xml><?xml version="1.0" encoding="utf-8"?>
<sst xmlns="http://schemas.openxmlformats.org/spreadsheetml/2006/main" count="296" uniqueCount="32">
  <si>
    <t>Ukazovateľ</t>
  </si>
  <si>
    <t>Skutočnosť</t>
  </si>
  <si>
    <t>Prognóza</t>
  </si>
  <si>
    <t>Nemocenské dávky (len SP)</t>
  </si>
  <si>
    <t>Nemocenské</t>
  </si>
  <si>
    <t>Ošetrovné</t>
  </si>
  <si>
    <t>Materské</t>
  </si>
  <si>
    <t>Vyrovnávacia dávka</t>
  </si>
  <si>
    <t>Dávka v nezamestnanosti</t>
  </si>
  <si>
    <t>Vybrané výdavky spolu</t>
  </si>
  <si>
    <t>výdavky SP</t>
  </si>
  <si>
    <t>Tehotenské</t>
  </si>
  <si>
    <t>Dôchodkové dávky zo starobného a invalidného poistenia (len SP)</t>
  </si>
  <si>
    <t xml:space="preserve">   Starobné dôchodky</t>
  </si>
  <si>
    <t xml:space="preserve">   Predčasné starobné dôchodky</t>
  </si>
  <si>
    <t xml:space="preserve">   Základný fond starobného poistenia</t>
  </si>
  <si>
    <t xml:space="preserve">   Vdovské dôchodky</t>
  </si>
  <si>
    <t xml:space="preserve">   Vdovecké dôchodky</t>
  </si>
  <si>
    <t xml:space="preserve">   Sirotské dôchodky</t>
  </si>
  <si>
    <t>Základný fond invalidného poistenia</t>
  </si>
  <si>
    <t xml:space="preserve">   Invalidné dôchodky</t>
  </si>
  <si>
    <t>Prognóza vybraných výdavkov verejnej správy v metodike ESA2010 (v tis. EUR) - zmeny oproti minulej prognóze</t>
  </si>
  <si>
    <t>Prognóza vybraných výdavkov verejnej správy v hotovostnej metodike (v tis. EUR) - zmeny oproti minulej prognóze</t>
  </si>
  <si>
    <t>Prognóza vybraných výdavkov verejnej správy RVS na roky 2025 až 2027 v metodike ESA 2010 (v tis. EUR)</t>
  </si>
  <si>
    <t>Prognóza vybraných výdavkov verejnej správy - rozdiel prognóza vs. RVS na roky 2025 až 2027 (v tis. EUR)</t>
  </si>
  <si>
    <t>Prognóza vybraných výdavkov verejnej správy RVS na roky 2025 až 2027 v hotovostnej metodike (v tis. EUR)</t>
  </si>
  <si>
    <t>Prognóza vybraných výdavkov verejnej správy v metodike ESA2010 (v tis. EUR) - február 2025</t>
  </si>
  <si>
    <t>Prognóza vybraných výdavkov verejnej správy v hotovostnej metodike (v tis. EUR) - február 2025</t>
  </si>
  <si>
    <t>Prognóza vybraných výdavkov verejnej správy v metodike ESA2010 (v tis. EUR) - vplyv legislatívy jún 2025</t>
  </si>
  <si>
    <t>Prognóza vybraných výdavkov verejnej správy v metodike ESA2010 (v tis. EUR) - jún 2025</t>
  </si>
  <si>
    <t>Prognóza vybraných výdavkov verejnej správy v hotovostnej metodike (v tis. EUR) - jún 2025</t>
  </si>
  <si>
    <t>Prognóza vybraných výdavkov verejnej správy v hotovostnej metodike (v tis. EUR) - vplyv legislatívy jún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</si>
</sst>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#,##0.000"/>
    <numFmt numFmtId="165" formatCode="_-* #,##0.00\ _S_k_-;\-* #,##0.00\ _S_k_-;_-* &quot;-&quot;??\ _S_k_-;_-@_-"/>
    <numFmt numFmtId="166" formatCode="_-* #,##0.00\ _€_-;\-* #,##0.00\ _€_-;_-* &quot;-&quot;??\ _€_-;_-@_-"/>
    <numFmt numFmtId="167" formatCode="_-* #,##0\ _€_-;\-* #,##0\ _€_-;_-* &quot;-&quot;??\ _€_-;_-@_-"/>
    <numFmt numFmtId="168" formatCode="_-* #,##0.00000000000_-;\-* #,##0.00000000000_-;_-* &quot;-&quot;??_-;_-@_-"/>
    <numFmt numFmtId="169" formatCode="_-* #,##0.000000000000_-;\-* #,##0.000000000000_-;_-* &quot;-&quot;??_-;_-@_-"/>
    <numFmt numFmtId="170" formatCode="_-* #,##0.0000000000_-;\-* #,##0.0000000000_-;_-* &quot;-&quot;??_-;_-@_-"/>
    <numFmt numFmtId="171" formatCode="_-* #,##0_-;\-* #,##0_-;_-* &quot;-&quot;??_-;_-@_-"/>
    <numFmt numFmtId="172" formatCode="_-* #,##0.0_-;\-* #,##0.0_-;_-* &quot;-&quot;??_-;_-@_-"/>
  </numFmts>
  <fonts count="24" x14ac:knownFonts="1">
    <font>
      <sz val="11"/>
      <color theme="1"/>
      <name val="Yu Gothic UI"/>
      <family val="2"/>
      <scheme val="minor"/>
    </font>
    <font>
      <sz val="11"/>
      <color theme="1"/>
      <name val="Yu Gothic UI"/>
      <family val="2"/>
      <charset val="238"/>
      <scheme val="minor"/>
    </font>
    <font>
      <sz val="11"/>
      <color theme="1"/>
      <name val="Yu Gothic U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 Narrow"/>
      <family val="2"/>
    </font>
    <font>
      <sz val="10"/>
      <color indexed="10"/>
      <name val="Arial"/>
      <family val="2"/>
      <charset val="238"/>
    </font>
    <font>
      <sz val="10"/>
      <name val="Arial Narrow"/>
      <family val="2"/>
    </font>
    <font>
      <sz val="9"/>
      <color indexed="10"/>
      <name val="Arial Narrow"/>
      <family val="2"/>
      <charset val="238"/>
    </font>
    <font>
      <sz val="10"/>
      <name val="Arial CE"/>
      <charset val="238"/>
    </font>
    <font>
      <b/>
      <sz val="10"/>
      <name val="Arial Narrow"/>
      <family val="2"/>
    </font>
    <font>
      <b/>
      <sz val="9"/>
      <name val="Arial Narrow"/>
      <family val="2"/>
    </font>
    <font>
      <b/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</font>
    <font>
      <sz val="9"/>
      <color indexed="10"/>
      <name val="Arial"/>
      <family val="2"/>
      <charset val="238"/>
    </font>
    <font>
      <i/>
      <sz val="8"/>
      <name val="Arial"/>
      <family val="2"/>
      <charset val="238"/>
    </font>
    <font>
      <sz val="10"/>
      <name val="Arial Narrow"/>
      <family val="2"/>
      <charset val="238"/>
    </font>
    <font>
      <sz val="11"/>
      <name val="Arial"/>
      <family val="2"/>
      <charset val="238"/>
    </font>
    <font>
      <sz val="11"/>
      <color theme="1"/>
      <name val="Arial Narrow"/>
      <family val="2"/>
      <charset val="238"/>
    </font>
    <font>
      <sz val="11"/>
      <color theme="1"/>
      <name val="Yu Gothic UI"/>
      <family val="2"/>
      <scheme val="minor"/>
    </font>
    <font>
      <sz val="9"/>
      <color theme="0" tint="-0.499984740745262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2">
    <xf numFmtId="0" fontId="0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2" fillId="0" borderId="0"/>
    <xf numFmtId="0" fontId="17" fillId="0" borderId="0"/>
    <xf numFmtId="165" fontId="17" fillId="0" borderId="0" applyFont="0" applyFill="0" applyBorder="0" applyAlignment="0" applyProtection="0"/>
    <xf numFmtId="0" fontId="2" fillId="0" borderId="0"/>
    <xf numFmtId="0" fontId="3" fillId="0" borderId="0"/>
    <xf numFmtId="0" fontId="8" fillId="0" borderId="0"/>
    <xf numFmtId="0" fontId="8" fillId="0" borderId="0"/>
    <xf numFmtId="0" fontId="3" fillId="0" borderId="0"/>
    <xf numFmtId="43" fontId="8" fillId="0" borderId="0" applyFont="0" applyFill="0" applyBorder="0" applyAlignment="0" applyProtection="0"/>
    <xf numFmtId="0" fontId="3" fillId="0" borderId="0"/>
    <xf numFmtId="0" fontId="17" fillId="0" borderId="0"/>
    <xf numFmtId="165" fontId="17" fillId="0" borderId="0" applyFont="0" applyFill="0" applyBorder="0" applyAlignment="0" applyProtection="0"/>
    <xf numFmtId="0" fontId="18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0" fontId="17" fillId="0" borderId="0"/>
    <xf numFmtId="0" fontId="3" fillId="0" borderId="0"/>
    <xf numFmtId="43" fontId="19" fillId="0" borderId="0" applyFont="0" applyFill="0" applyBorder="0" applyAlignment="0" applyProtection="0"/>
    <xf numFmtId="0" fontId="1" fillId="0" borderId="0"/>
    <xf numFmtId="0" fontId="19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0" fontId="1" fillId="0" borderId="0"/>
    <xf numFmtId="165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8" fillId="0" borderId="0"/>
    <xf numFmtId="166" fontId="3" fillId="0" borderId="0" applyFont="0" applyFill="0" applyBorder="0" applyAlignment="0" applyProtection="0"/>
    <xf numFmtId="0" fontId="8" fillId="0" borderId="0"/>
    <xf numFmtId="0" fontId="8" fillId="0" borderId="0"/>
    <xf numFmtId="0" fontId="1" fillId="0" borderId="0"/>
    <xf numFmtId="43" fontId="8" fillId="0" borderId="0" applyFont="0" applyFill="0" applyBorder="0" applyAlignment="0" applyProtection="0"/>
  </cellStyleXfs>
  <cellXfs count="127">
    <xf numFmtId="0" fontId="0" fillId="0" borderId="0" xfId="0"/>
    <xf numFmtId="3" fontId="12" fillId="2" borderId="9" xfId="1" applyNumberFormat="1" applyFont="1" applyFill="1" applyBorder="1" applyAlignment="1">
      <alignment horizontal="center" vertical="center"/>
    </xf>
    <xf numFmtId="3" fontId="12" fillId="2" borderId="10" xfId="1" applyNumberFormat="1" applyFont="1" applyFill="1" applyBorder="1" applyAlignment="1">
      <alignment horizontal="center" vertical="center"/>
    </xf>
    <xf numFmtId="0" fontId="9" fillId="3" borderId="14" xfId="1" applyFont="1" applyFill="1" applyBorder="1" applyAlignment="1">
      <alignment horizontal="left" vertical="center"/>
    </xf>
    <xf numFmtId="3" fontId="10" fillId="3" borderId="15" xfId="1" applyNumberFormat="1" applyFont="1" applyFill="1" applyBorder="1" applyAlignment="1">
      <alignment vertical="center"/>
    </xf>
    <xf numFmtId="3" fontId="10" fillId="3" borderId="16" xfId="1" applyNumberFormat="1" applyFont="1" applyFill="1" applyBorder="1" applyAlignment="1">
      <alignment vertical="center"/>
    </xf>
    <xf numFmtId="0" fontId="5" fillId="4" borderId="0" xfId="2" applyFont="1" applyFill="1"/>
    <xf numFmtId="3" fontId="5" fillId="4" borderId="0" xfId="2" applyNumberFormat="1" applyFont="1" applyFill="1"/>
    <xf numFmtId="164" fontId="5" fillId="4" borderId="0" xfId="2" applyNumberFormat="1" applyFont="1" applyFill="1"/>
    <xf numFmtId="164" fontId="14" fillId="4" borderId="0" xfId="2" applyNumberFormat="1" applyFont="1" applyFill="1"/>
    <xf numFmtId="0" fontId="6" fillId="4" borderId="0" xfId="1" applyFont="1" applyFill="1" applyAlignment="1">
      <alignment horizontal="left" vertical="center"/>
    </xf>
    <xf numFmtId="3" fontId="7" fillId="4" borderId="0" xfId="1" applyNumberFormat="1" applyFont="1" applyFill="1"/>
    <xf numFmtId="0" fontId="9" fillId="4" borderId="1" xfId="3" applyFont="1" applyFill="1" applyBorder="1" applyAlignment="1">
      <alignment horizontal="center" vertical="center"/>
    </xf>
    <xf numFmtId="0" fontId="9" fillId="4" borderId="6" xfId="3" applyFont="1" applyFill="1" applyBorder="1" applyAlignment="1">
      <alignment horizontal="center" vertical="center"/>
    </xf>
    <xf numFmtId="0" fontId="9" fillId="4" borderId="7" xfId="1" applyFont="1" applyFill="1" applyBorder="1" applyAlignment="1">
      <alignment vertical="center"/>
    </xf>
    <xf numFmtId="0" fontId="6" fillId="4" borderId="8" xfId="1" applyFont="1" applyFill="1" applyBorder="1" applyAlignment="1">
      <alignment horizontal="left" vertical="center" indent="1"/>
    </xf>
    <xf numFmtId="3" fontId="13" fillId="4" borderId="9" xfId="4" applyNumberFormat="1" applyFont="1" applyFill="1" applyBorder="1" applyAlignment="1">
      <alignment vertical="center"/>
    </xf>
    <xf numFmtId="3" fontId="13" fillId="4" borderId="13" xfId="4" applyNumberFormat="1" applyFont="1" applyFill="1" applyBorder="1" applyAlignment="1">
      <alignment vertical="center"/>
    </xf>
    <xf numFmtId="3" fontId="13" fillId="4" borderId="10" xfId="4" applyNumberFormat="1" applyFont="1" applyFill="1" applyBorder="1" applyAlignment="1">
      <alignment vertical="center"/>
    </xf>
    <xf numFmtId="0" fontId="6" fillId="4" borderId="6" xfId="1" applyFont="1" applyFill="1" applyBorder="1" applyAlignment="1">
      <alignment horizontal="left" vertical="center" indent="2"/>
    </xf>
    <xf numFmtId="3" fontId="13" fillId="4" borderId="17" xfId="1" applyNumberFormat="1" applyFont="1" applyFill="1" applyBorder="1" applyAlignment="1">
      <alignment vertical="center"/>
    </xf>
    <xf numFmtId="3" fontId="13" fillId="4" borderId="18" xfId="1" applyNumberFormat="1" applyFont="1" applyFill="1" applyBorder="1" applyAlignment="1">
      <alignment vertical="center"/>
    </xf>
    <xf numFmtId="0" fontId="11" fillId="4" borderId="8" xfId="1" applyFont="1" applyFill="1" applyBorder="1" applyAlignment="1">
      <alignment horizontal="left" vertical="center"/>
    </xf>
    <xf numFmtId="0" fontId="9" fillId="4" borderId="4" xfId="3" applyFont="1" applyFill="1" applyBorder="1" applyAlignment="1">
      <alignment horizontal="center" vertical="center"/>
    </xf>
    <xf numFmtId="3" fontId="13" fillId="4" borderId="6" xfId="1" applyNumberFormat="1" applyFont="1" applyFill="1" applyBorder="1" applyAlignment="1">
      <alignment vertical="center"/>
    </xf>
    <xf numFmtId="0" fontId="4" fillId="4" borderId="0" xfId="1" applyFont="1" applyFill="1" applyAlignment="1">
      <alignment vertical="center"/>
    </xf>
    <xf numFmtId="0" fontId="15" fillId="4" borderId="0" xfId="2" applyFont="1" applyFill="1" applyAlignment="1">
      <alignment horizontal="left" vertical="top"/>
    </xf>
    <xf numFmtId="3" fontId="14" fillId="4" borderId="0" xfId="2" applyNumberFormat="1" applyFont="1" applyFill="1"/>
    <xf numFmtId="3" fontId="12" fillId="2" borderId="13" xfId="1" applyNumberFormat="1" applyFont="1" applyFill="1" applyBorder="1" applyAlignment="1">
      <alignment horizontal="center" vertical="center"/>
    </xf>
    <xf numFmtId="0" fontId="10" fillId="4" borderId="19" xfId="3" applyFont="1" applyFill="1" applyBorder="1" applyAlignment="1">
      <alignment horizontal="center" vertical="center"/>
    </xf>
    <xf numFmtId="0" fontId="10" fillId="4" borderId="12" xfId="3" applyFont="1" applyFill="1" applyBorder="1" applyAlignment="1">
      <alignment horizontal="center" vertical="center"/>
    </xf>
    <xf numFmtId="3" fontId="10" fillId="4" borderId="20" xfId="1" applyNumberFormat="1" applyFont="1" applyFill="1" applyBorder="1" applyAlignment="1">
      <alignment vertical="center"/>
    </xf>
    <xf numFmtId="3" fontId="10" fillId="4" borderId="21" xfId="1" applyNumberFormat="1" applyFont="1" applyFill="1" applyBorder="1" applyAlignment="1">
      <alignment vertical="center"/>
    </xf>
    <xf numFmtId="3" fontId="10" fillId="4" borderId="22" xfId="1" applyNumberFormat="1" applyFont="1" applyFill="1" applyBorder="1" applyAlignment="1">
      <alignment vertical="center"/>
    </xf>
    <xf numFmtId="0" fontId="10" fillId="4" borderId="24" xfId="3" applyFont="1" applyFill="1" applyBorder="1" applyAlignment="1">
      <alignment horizontal="center" vertical="center"/>
    </xf>
    <xf numFmtId="3" fontId="10" fillId="3" borderId="25" xfId="1" applyNumberFormat="1" applyFont="1" applyFill="1" applyBorder="1" applyAlignment="1">
      <alignment vertical="center"/>
    </xf>
    <xf numFmtId="0" fontId="16" fillId="4" borderId="8" xfId="1" applyFont="1" applyFill="1" applyBorder="1" applyAlignment="1">
      <alignment horizontal="left" vertical="center"/>
    </xf>
    <xf numFmtId="3" fontId="12" fillId="0" borderId="13" xfId="1" applyNumberFormat="1" applyFont="1" applyBorder="1" applyAlignment="1">
      <alignment horizontal="center" vertical="center"/>
    </xf>
    <xf numFmtId="0" fontId="16" fillId="4" borderId="8" xfId="1" applyFont="1" applyFill="1" applyBorder="1" applyAlignment="1">
      <alignment horizontal="left" vertical="center" indent="1"/>
    </xf>
    <xf numFmtId="3" fontId="12" fillId="2" borderId="26" xfId="1" applyNumberFormat="1" applyFont="1" applyFill="1" applyBorder="1" applyAlignment="1">
      <alignment horizontal="center" vertical="center"/>
    </xf>
    <xf numFmtId="3" fontId="12" fillId="2" borderId="12" xfId="1" applyNumberFormat="1" applyFont="1" applyFill="1" applyBorder="1" applyAlignment="1">
      <alignment horizontal="center" vertical="center"/>
    </xf>
    <xf numFmtId="3" fontId="12" fillId="2" borderId="23" xfId="1" applyNumberFormat="1" applyFont="1" applyFill="1" applyBorder="1" applyAlignment="1">
      <alignment horizontal="center" vertical="center"/>
    </xf>
    <xf numFmtId="3" fontId="13" fillId="4" borderId="27" xfId="1" applyNumberFormat="1" applyFont="1" applyFill="1" applyBorder="1" applyAlignment="1">
      <alignment vertical="center"/>
    </xf>
    <xf numFmtId="3" fontId="13" fillId="4" borderId="11" xfId="4" applyNumberFormat="1" applyFont="1" applyFill="1" applyBorder="1" applyAlignment="1">
      <alignment vertical="center"/>
    </xf>
    <xf numFmtId="3" fontId="13" fillId="4" borderId="8" xfId="4" applyNumberFormat="1" applyFont="1" applyFill="1" applyBorder="1" applyAlignment="1">
      <alignment vertical="center"/>
    </xf>
    <xf numFmtId="3" fontId="12" fillId="2" borderId="24" xfId="1" applyNumberFormat="1" applyFont="1" applyFill="1" applyBorder="1" applyAlignment="1">
      <alignment horizontal="center" vertical="center"/>
    </xf>
    <xf numFmtId="3" fontId="12" fillId="2" borderId="19" xfId="1" applyNumberFormat="1" applyFont="1" applyFill="1" applyBorder="1" applyAlignment="1">
      <alignment horizontal="center" vertical="center"/>
    </xf>
    <xf numFmtId="3" fontId="12" fillId="0" borderId="10" xfId="1" applyNumberFormat="1" applyFont="1" applyBorder="1" applyAlignment="1">
      <alignment horizontal="center" vertical="center"/>
    </xf>
    <xf numFmtId="0" fontId="4" fillId="4" borderId="0" xfId="1" applyFont="1" applyFill="1" applyAlignment="1">
      <alignment horizontal="left" vertical="center"/>
    </xf>
    <xf numFmtId="0" fontId="10" fillId="4" borderId="16" xfId="3" applyFont="1" applyFill="1" applyBorder="1" applyAlignment="1">
      <alignment horizontal="center" vertical="center"/>
    </xf>
    <xf numFmtId="3" fontId="10" fillId="4" borderId="28" xfId="1" applyNumberFormat="1" applyFont="1" applyFill="1" applyBorder="1" applyAlignment="1">
      <alignment vertical="center"/>
    </xf>
    <xf numFmtId="0" fontId="10" fillId="4" borderId="25" xfId="3" applyFont="1" applyFill="1" applyBorder="1" applyAlignment="1">
      <alignment horizontal="center" vertical="center"/>
    </xf>
    <xf numFmtId="3" fontId="10" fillId="4" borderId="29" xfId="1" applyNumberFormat="1" applyFont="1" applyFill="1" applyBorder="1" applyAlignment="1">
      <alignment vertical="center"/>
    </xf>
    <xf numFmtId="43" fontId="14" fillId="4" borderId="0" xfId="23" applyFont="1" applyFill="1"/>
    <xf numFmtId="43" fontId="5" fillId="4" borderId="0" xfId="23" applyFont="1" applyFill="1"/>
    <xf numFmtId="166" fontId="5" fillId="4" borderId="0" xfId="2" applyNumberFormat="1" applyFont="1" applyFill="1"/>
    <xf numFmtId="167" fontId="5" fillId="4" borderId="0" xfId="2" applyNumberFormat="1" applyFont="1" applyFill="1"/>
    <xf numFmtId="0" fontId="10" fillId="4" borderId="30" xfId="3" applyFont="1" applyFill="1" applyBorder="1" applyAlignment="1">
      <alignment horizontal="center" vertical="center"/>
    </xf>
    <xf numFmtId="3" fontId="10" fillId="4" borderId="32" xfId="1" applyNumberFormat="1" applyFont="1" applyFill="1" applyBorder="1" applyAlignment="1">
      <alignment vertical="center"/>
    </xf>
    <xf numFmtId="3" fontId="12" fillId="2" borderId="33" xfId="1" applyNumberFormat="1" applyFont="1" applyFill="1" applyBorder="1" applyAlignment="1">
      <alignment horizontal="center" vertical="center"/>
    </xf>
    <xf numFmtId="3" fontId="13" fillId="4" borderId="33" xfId="4" applyNumberFormat="1" applyFont="1" applyFill="1" applyBorder="1" applyAlignment="1">
      <alignment vertical="center"/>
    </xf>
    <xf numFmtId="3" fontId="12" fillId="0" borderId="33" xfId="1" applyNumberFormat="1" applyFont="1" applyBorder="1" applyAlignment="1">
      <alignment horizontal="center" vertical="center"/>
    </xf>
    <xf numFmtId="3" fontId="12" fillId="2" borderId="34" xfId="1" applyNumberFormat="1" applyFont="1" applyFill="1" applyBorder="1" applyAlignment="1">
      <alignment horizontal="center" vertical="center"/>
    </xf>
    <xf numFmtId="3" fontId="10" fillId="3" borderId="30" xfId="1" applyNumberFormat="1" applyFont="1" applyFill="1" applyBorder="1" applyAlignment="1">
      <alignment vertical="center"/>
    </xf>
    <xf numFmtId="3" fontId="13" fillId="4" borderId="35" xfId="1" applyNumberFormat="1" applyFont="1" applyFill="1" applyBorder="1" applyAlignment="1">
      <alignment vertical="center"/>
    </xf>
    <xf numFmtId="0" fontId="9" fillId="4" borderId="35" xfId="3" applyFont="1" applyFill="1" applyBorder="1" applyAlignment="1">
      <alignment horizontal="center" vertical="center"/>
    </xf>
    <xf numFmtId="3" fontId="12" fillId="2" borderId="37" xfId="1" applyNumberFormat="1" applyFont="1" applyFill="1" applyBorder="1" applyAlignment="1">
      <alignment horizontal="center" vertical="center"/>
    </xf>
    <xf numFmtId="3" fontId="13" fillId="4" borderId="37" xfId="4" applyNumberFormat="1" applyFont="1" applyFill="1" applyBorder="1" applyAlignment="1">
      <alignment vertical="center"/>
    </xf>
    <xf numFmtId="3" fontId="12" fillId="0" borderId="37" xfId="1" applyNumberFormat="1" applyFont="1" applyBorder="1" applyAlignment="1">
      <alignment horizontal="center" vertical="center"/>
    </xf>
    <xf numFmtId="3" fontId="10" fillId="3" borderId="38" xfId="1" applyNumberFormat="1" applyFont="1" applyFill="1" applyBorder="1" applyAlignment="1">
      <alignment vertical="center"/>
    </xf>
    <xf numFmtId="3" fontId="13" fillId="4" borderId="30" xfId="1" applyNumberFormat="1" applyFont="1" applyFill="1" applyBorder="1" applyAlignment="1">
      <alignment vertical="center"/>
    </xf>
    <xf numFmtId="0" fontId="10" fillId="4" borderId="0" xfId="3" applyFont="1" applyFill="1" applyAlignment="1">
      <alignment horizontal="center" vertical="center"/>
    </xf>
    <xf numFmtId="3" fontId="10" fillId="4" borderId="0" xfId="1" applyNumberFormat="1" applyFont="1" applyFill="1" applyAlignment="1">
      <alignment vertical="center"/>
    </xf>
    <xf numFmtId="3" fontId="13" fillId="4" borderId="0" xfId="4" applyNumberFormat="1" applyFont="1" applyFill="1" applyAlignment="1">
      <alignment vertical="center"/>
    </xf>
    <xf numFmtId="3" fontId="13" fillId="4" borderId="0" xfId="1" applyNumberFormat="1" applyFont="1" applyFill="1" applyAlignment="1">
      <alignment vertical="center"/>
    </xf>
    <xf numFmtId="3" fontId="12" fillId="4" borderId="0" xfId="1" applyNumberFormat="1" applyFont="1" applyFill="1" applyAlignment="1">
      <alignment horizontal="center" vertical="center"/>
    </xf>
    <xf numFmtId="0" fontId="9" fillId="4" borderId="39" xfId="1" applyFont="1" applyFill="1" applyBorder="1" applyAlignment="1">
      <alignment vertical="center"/>
    </xf>
    <xf numFmtId="0" fontId="11" fillId="4" borderId="33" xfId="1" applyFont="1" applyFill="1" applyBorder="1" applyAlignment="1">
      <alignment horizontal="left" vertical="center"/>
    </xf>
    <xf numFmtId="0" fontId="6" fillId="4" borderId="33" xfId="1" applyFont="1" applyFill="1" applyBorder="1" applyAlignment="1">
      <alignment horizontal="left" vertical="center" indent="1"/>
    </xf>
    <xf numFmtId="0" fontId="16" fillId="4" borderId="33" xfId="1" applyFont="1" applyFill="1" applyBorder="1" applyAlignment="1">
      <alignment horizontal="left" vertical="center"/>
    </xf>
    <xf numFmtId="0" fontId="16" fillId="4" borderId="33" xfId="1" applyFont="1" applyFill="1" applyBorder="1" applyAlignment="1">
      <alignment horizontal="left" vertical="center" indent="1"/>
    </xf>
    <xf numFmtId="0" fontId="9" fillId="3" borderId="30" xfId="1" applyFont="1" applyFill="1" applyBorder="1" applyAlignment="1">
      <alignment horizontal="left" vertical="center"/>
    </xf>
    <xf numFmtId="0" fontId="6" fillId="4" borderId="35" xfId="1" applyFont="1" applyFill="1" applyBorder="1" applyAlignment="1">
      <alignment horizontal="left" vertical="center" indent="2"/>
    </xf>
    <xf numFmtId="0" fontId="10" fillId="4" borderId="1" xfId="3" applyFont="1" applyFill="1" applyBorder="1" applyAlignment="1">
      <alignment horizontal="center" vertical="center"/>
    </xf>
    <xf numFmtId="164" fontId="20" fillId="4" borderId="0" xfId="2" applyNumberFormat="1" applyFont="1" applyFill="1"/>
    <xf numFmtId="0" fontId="6" fillId="4" borderId="0" xfId="1" applyFont="1" applyFill="1" applyAlignment="1">
      <alignment horizontal="left" vertical="center" indent="2"/>
    </xf>
    <xf numFmtId="3" fontId="20" fillId="4" borderId="0" xfId="2" applyNumberFormat="1" applyFont="1" applyFill="1"/>
    <xf numFmtId="3" fontId="21" fillId="4" borderId="0" xfId="2" applyNumberFormat="1" applyFont="1" applyFill="1"/>
    <xf numFmtId="0" fontId="16" fillId="4" borderId="0" xfId="1" applyFont="1" applyFill="1" applyAlignment="1">
      <alignment horizontal="left" vertical="center" indent="1"/>
    </xf>
    <xf numFmtId="0" fontId="22" fillId="4" borderId="0" xfId="2" applyFont="1" applyFill="1"/>
    <xf numFmtId="164" fontId="23" fillId="4" borderId="0" xfId="2" applyNumberFormat="1" applyFont="1" applyFill="1"/>
    <xf numFmtId="0" fontId="23" fillId="4" borderId="0" xfId="2" applyFont="1" applyFill="1"/>
    <xf numFmtId="1" fontId="5" fillId="4" borderId="0" xfId="2" applyNumberFormat="1" applyFont="1" applyFill="1"/>
    <xf numFmtId="0" fontId="14" fillId="4" borderId="0" xfId="2" applyFont="1" applyFill="1"/>
    <xf numFmtId="168" fontId="14" fillId="4" borderId="0" xfId="23" applyNumberFormat="1" applyFont="1" applyFill="1"/>
    <xf numFmtId="0" fontId="10" fillId="4" borderId="38" xfId="3" applyFont="1" applyFill="1" applyBorder="1" applyAlignment="1">
      <alignment horizontal="center" vertical="center"/>
    </xf>
    <xf numFmtId="3" fontId="10" fillId="4" borderId="40" xfId="1" applyNumberFormat="1" applyFont="1" applyFill="1" applyBorder="1" applyAlignment="1">
      <alignment vertical="center"/>
    </xf>
    <xf numFmtId="3" fontId="12" fillId="2" borderId="41" xfId="1" applyNumberFormat="1" applyFont="1" applyFill="1" applyBorder="1" applyAlignment="1">
      <alignment horizontal="center" vertical="center"/>
    </xf>
    <xf numFmtId="3" fontId="13" fillId="4" borderId="42" xfId="1" applyNumberFormat="1" applyFont="1" applyFill="1" applyBorder="1" applyAlignment="1">
      <alignment vertical="center"/>
    </xf>
    <xf numFmtId="3" fontId="10" fillId="4" borderId="39" xfId="1" applyNumberFormat="1" applyFont="1" applyFill="1" applyBorder="1" applyAlignment="1">
      <alignment vertical="center"/>
    </xf>
    <xf numFmtId="3" fontId="12" fillId="2" borderId="43" xfId="1" applyNumberFormat="1" applyFont="1" applyFill="1" applyBorder="1" applyAlignment="1">
      <alignment horizontal="center" vertical="center"/>
    </xf>
    <xf numFmtId="169" fontId="14" fillId="4" borderId="0" xfId="23" applyNumberFormat="1" applyFont="1" applyFill="1"/>
    <xf numFmtId="169" fontId="5" fillId="4" borderId="0" xfId="23" applyNumberFormat="1" applyFont="1" applyFill="1"/>
    <xf numFmtId="170" fontId="14" fillId="4" borderId="0" xfId="23" applyNumberFormat="1" applyFont="1" applyFill="1"/>
    <xf numFmtId="43" fontId="14" fillId="4" borderId="0" xfId="2" applyNumberFormat="1" applyFont="1" applyFill="1"/>
    <xf numFmtId="171" fontId="5" fillId="4" borderId="0" xfId="23" applyNumberFormat="1" applyFont="1" applyFill="1"/>
    <xf numFmtId="3" fontId="10" fillId="4" borderId="44" xfId="1" applyNumberFormat="1" applyFont="1" applyFill="1" applyBorder="1" applyAlignment="1">
      <alignment vertical="center"/>
    </xf>
    <xf numFmtId="3" fontId="10" fillId="4" borderId="45" xfId="1" applyNumberFormat="1" applyFont="1" applyFill="1" applyBorder="1" applyAlignment="1">
      <alignment vertical="center"/>
    </xf>
    <xf numFmtId="3" fontId="10" fillId="4" borderId="46" xfId="1" applyNumberFormat="1" applyFont="1" applyFill="1" applyBorder="1" applyAlignment="1">
      <alignment vertical="center"/>
    </xf>
    <xf numFmtId="3" fontId="12" fillId="2" borderId="21" xfId="1" applyNumberFormat="1" applyFont="1" applyFill="1" applyBorder="1" applyAlignment="1">
      <alignment horizontal="center" vertical="center"/>
    </xf>
    <xf numFmtId="3" fontId="12" fillId="2" borderId="22" xfId="1" applyNumberFormat="1" applyFont="1" applyFill="1" applyBorder="1" applyAlignment="1">
      <alignment horizontal="center" vertical="center"/>
    </xf>
    <xf numFmtId="3" fontId="10" fillId="4" borderId="47" xfId="1" applyNumberFormat="1" applyFont="1" applyFill="1" applyBorder="1" applyAlignment="1">
      <alignment vertical="center"/>
    </xf>
    <xf numFmtId="3" fontId="12" fillId="2" borderId="47" xfId="1" applyNumberFormat="1" applyFont="1" applyFill="1" applyBorder="1" applyAlignment="1">
      <alignment horizontal="center" vertical="center"/>
    </xf>
    <xf numFmtId="3" fontId="10" fillId="4" borderId="48" xfId="1" applyNumberFormat="1" applyFont="1" applyFill="1" applyBorder="1" applyAlignment="1">
      <alignment vertical="center"/>
    </xf>
    <xf numFmtId="3" fontId="12" fillId="2" borderId="32" xfId="1" applyNumberFormat="1" applyFont="1" applyFill="1" applyBorder="1" applyAlignment="1">
      <alignment horizontal="center" vertical="center"/>
    </xf>
    <xf numFmtId="171" fontId="5" fillId="4" borderId="0" xfId="2" applyNumberFormat="1" applyFont="1" applyFill="1"/>
    <xf numFmtId="172" fontId="14" fillId="4" borderId="0" xfId="23" applyNumberFormat="1" applyFont="1" applyFill="1"/>
    <xf numFmtId="4" fontId="14" fillId="4" borderId="0" xfId="2" applyNumberFormat="1" applyFont="1" applyFill="1"/>
    <xf numFmtId="0" fontId="10" fillId="4" borderId="14" xfId="3" applyFont="1" applyFill="1" applyBorder="1" applyAlignment="1">
      <alignment horizontal="center" vertical="center"/>
    </xf>
    <xf numFmtId="0" fontId="10" fillId="4" borderId="36" xfId="3" applyFont="1" applyFill="1" applyBorder="1" applyAlignment="1">
      <alignment horizontal="center" vertical="center"/>
    </xf>
    <xf numFmtId="0" fontId="10" fillId="4" borderId="31" xfId="3" applyFont="1" applyFill="1" applyBorder="1" applyAlignment="1">
      <alignment horizontal="center" vertical="center"/>
    </xf>
    <xf numFmtId="0" fontId="4" fillId="4" borderId="0" xfId="1" applyFont="1" applyFill="1" applyAlignment="1">
      <alignment horizontal="left" vertical="center"/>
    </xf>
    <xf numFmtId="0" fontId="10" fillId="0" borderId="14" xfId="3" applyFont="1" applyBorder="1" applyAlignment="1">
      <alignment horizontal="center" vertical="center"/>
    </xf>
    <xf numFmtId="0" fontId="10" fillId="0" borderId="36" xfId="3" applyFont="1" applyBorder="1" applyAlignment="1">
      <alignment horizontal="center" vertical="center"/>
    </xf>
    <xf numFmtId="0" fontId="10" fillId="4" borderId="2" xfId="3" applyFont="1" applyFill="1" applyBorder="1" applyAlignment="1">
      <alignment horizontal="center" vertical="center"/>
    </xf>
    <xf numFmtId="0" fontId="10" fillId="4" borderId="5" xfId="3" applyFont="1" applyFill="1" applyBorder="1" applyAlignment="1">
      <alignment horizontal="center" vertical="center"/>
    </xf>
    <xf numFmtId="0" fontId="10" fillId="4" borderId="3" xfId="3" applyFont="1" applyFill="1" applyBorder="1" applyAlignment="1">
      <alignment horizontal="center" vertical="center"/>
    </xf>
  </cellXfs>
  <cellStyles count="42">
    <cellStyle name="Čiarka" xfId="23" builtinId="3"/>
    <cellStyle name="Čiarka 2" xfId="7" xr:uid="{00000000-0005-0000-0000-000001000000}"/>
    <cellStyle name="Čiarka 2 2" xfId="30" xr:uid="{00000000-0005-0000-0000-000002000000}"/>
    <cellStyle name="Čiarka 2 3" xfId="37" xr:uid="{00000000-0005-0000-0000-000003000000}"/>
    <cellStyle name="Čiarka 3" xfId="13" xr:uid="{00000000-0005-0000-0000-000004000000}"/>
    <cellStyle name="Čiarka 3 2" xfId="34" xr:uid="{00000000-0005-0000-0000-000005000000}"/>
    <cellStyle name="Čiarka 3 3" xfId="33" xr:uid="{00000000-0005-0000-0000-000006000000}"/>
    <cellStyle name="Čiarka 3 4" xfId="28" xr:uid="{00000000-0005-0000-0000-000007000000}"/>
    <cellStyle name="Čiarka 4" xfId="16" xr:uid="{00000000-0005-0000-0000-000008000000}"/>
    <cellStyle name="Čiarka 5" xfId="20" xr:uid="{00000000-0005-0000-0000-000009000000}"/>
    <cellStyle name="Čiarka 5 2" xfId="41" xr:uid="{00000000-0005-0000-0000-00000A000000}"/>
    <cellStyle name="Čiarka 6" xfId="29" xr:uid="{00000000-0005-0000-0000-00000B000000}"/>
    <cellStyle name="Normálna" xfId="0" builtinId="0"/>
    <cellStyle name="Normálna 10" xfId="5" xr:uid="{00000000-0005-0000-0000-00000D000000}"/>
    <cellStyle name="Normálna 10 2" xfId="26" xr:uid="{00000000-0005-0000-0000-00000E000000}"/>
    <cellStyle name="Normálna 11" xfId="25" xr:uid="{00000000-0005-0000-0000-00000F000000}"/>
    <cellStyle name="Normálna 12" xfId="24" xr:uid="{00000000-0005-0000-0000-000010000000}"/>
    <cellStyle name="Normálna 2" xfId="6" xr:uid="{00000000-0005-0000-0000-000011000000}"/>
    <cellStyle name="Normálna 2 2" xfId="9" xr:uid="{00000000-0005-0000-0000-000012000000}"/>
    <cellStyle name="Normálna 2 2 2" xfId="12" xr:uid="{00000000-0005-0000-0000-000013000000}"/>
    <cellStyle name="Normálna 2 3" xfId="31" xr:uid="{00000000-0005-0000-0000-000014000000}"/>
    <cellStyle name="Normálna 3" xfId="8" xr:uid="{00000000-0005-0000-0000-000015000000}"/>
    <cellStyle name="Normálna 3 15" xfId="11" xr:uid="{00000000-0005-0000-0000-000016000000}"/>
    <cellStyle name="Normálna 3 2" xfId="14" xr:uid="{00000000-0005-0000-0000-000017000000}"/>
    <cellStyle name="Normálna 3 3" xfId="32" xr:uid="{00000000-0005-0000-0000-000018000000}"/>
    <cellStyle name="Normálna 3 4" xfId="36" xr:uid="{00000000-0005-0000-0000-000019000000}"/>
    <cellStyle name="Normálna 3 5" xfId="27" xr:uid="{00000000-0005-0000-0000-00001A000000}"/>
    <cellStyle name="Normálna 4" xfId="10" xr:uid="{00000000-0005-0000-0000-00001B000000}"/>
    <cellStyle name="Normálna 4 2" xfId="39" xr:uid="{00000000-0005-0000-0000-00001C000000}"/>
    <cellStyle name="Normálna 4 3" xfId="35" xr:uid="{00000000-0005-0000-0000-00001D000000}"/>
    <cellStyle name="Normálna 5" xfId="15" xr:uid="{00000000-0005-0000-0000-00001E000000}"/>
    <cellStyle name="Normálna 6" xfId="17" xr:uid="{00000000-0005-0000-0000-00001F000000}"/>
    <cellStyle name="Normálna 7" xfId="19" xr:uid="{00000000-0005-0000-0000-000020000000}"/>
    <cellStyle name="Normálna 8" xfId="21" xr:uid="{00000000-0005-0000-0000-000021000000}"/>
    <cellStyle name="Normálna 8 2" xfId="40" xr:uid="{00000000-0005-0000-0000-000022000000}"/>
    <cellStyle name="Normálna 9" xfId="22" xr:uid="{00000000-0005-0000-0000-000023000000}"/>
    <cellStyle name="Normálne 2" xfId="2" xr:uid="{00000000-0005-0000-0000-000024000000}"/>
    <cellStyle name="Normálne 2 2" xfId="38" xr:uid="{00000000-0005-0000-0000-000025000000}"/>
    <cellStyle name="normálne_dane pre rozpocet 2006-2008_JUN2005_final" xfId="1" xr:uid="{00000000-0005-0000-0000-000026000000}"/>
    <cellStyle name="normálne_dane pre rozpocet 2006-2008_JUN2005_final 2" xfId="4" xr:uid="{00000000-0005-0000-0000-000027000000}"/>
    <cellStyle name="normálne_IFP_DANE_20081103" xfId="3" xr:uid="{00000000-0005-0000-0000-000028000000}"/>
    <cellStyle name="normální_15.6.07 východ.+rozpočet 08-10" xfId="18" xr:uid="{00000000-0005-0000-0000-000029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IFP theme">
  <a:themeElements>
    <a:clrScheme name="IFP motív">
      <a:dk1>
        <a:srgbClr val="131D2B"/>
      </a:dk1>
      <a:lt1>
        <a:srgbClr val="FFFFFF"/>
      </a:lt1>
      <a:dk2>
        <a:srgbClr val="FFFFFF"/>
      </a:dk2>
      <a:lt2>
        <a:srgbClr val="FFFFFF"/>
      </a:lt2>
      <a:accent1>
        <a:srgbClr val="2EAAE1"/>
      </a:accent1>
      <a:accent2>
        <a:srgbClr val="131D2B"/>
      </a:accent2>
      <a:accent3>
        <a:srgbClr val="1AA380"/>
      </a:accent3>
      <a:accent4>
        <a:srgbClr val="F2CA6D"/>
      </a:accent4>
      <a:accent5>
        <a:srgbClr val="E85477"/>
      </a:accent5>
      <a:accent6>
        <a:srgbClr val="686767"/>
      </a:accent6>
      <a:hlink>
        <a:srgbClr val="6535F2"/>
      </a:hlink>
      <a:folHlink>
        <a:srgbClr val="7D5207"/>
      </a:folHlink>
    </a:clrScheme>
    <a:fontScheme name="Vlastné 1">
      <a:majorFont>
        <a:latin typeface="Yu Gothic UI"/>
        <a:ea typeface=""/>
        <a:cs typeface=""/>
      </a:majorFont>
      <a:minorFont>
        <a:latin typeface="Yu Gothic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0"/>
  <sheetViews>
    <sheetView zoomScale="90" zoomScaleNormal="90" workbookViewId="0">
      <selection activeCell="AG35" sqref="AG35"/>
    </sheetView>
  </sheetViews>
  <sheetFormatPr defaultColWidth="9.125" defaultRowHeight="12.75" x14ac:dyDescent="0.2"/>
  <cols>
    <col min="1" max="1" width="55.125" style="6" customWidth="1"/>
    <col min="2" max="3" width="12.5" style="93" customWidth="1"/>
    <col min="4" max="7" width="12.5" style="6" customWidth="1"/>
    <col min="8" max="8" width="14.125" style="6" customWidth="1"/>
    <col min="9" max="9" width="9.125" style="6"/>
    <col min="10" max="10" width="55.125" style="6" customWidth="1"/>
    <col min="11" max="11" width="12.5" style="93" customWidth="1"/>
    <col min="12" max="12" width="13.5" style="93" customWidth="1"/>
    <col min="13" max="17" width="13.875" style="6" customWidth="1"/>
    <col min="18" max="18" width="9.125" style="6"/>
    <col min="19" max="19" width="55.125" style="6" customWidth="1"/>
    <col min="20" max="20" width="12.5" style="93" customWidth="1"/>
    <col min="21" max="21" width="13.5" style="93" customWidth="1"/>
    <col min="22" max="26" width="13.875" style="6" customWidth="1"/>
    <col min="27" max="27" width="9.125" style="6"/>
    <col min="28" max="28" width="55.125" style="6" customWidth="1"/>
    <col min="29" max="29" width="12.5" style="93" customWidth="1"/>
    <col min="30" max="30" width="13.5" style="93" customWidth="1"/>
    <col min="31" max="35" width="13.875" style="6" customWidth="1"/>
    <col min="36" max="16384" width="9.125" style="6"/>
  </cols>
  <sheetData>
    <row r="1" spans="1:35" ht="15.75" customHeight="1" x14ac:dyDescent="0.2">
      <c r="A1" s="25" t="s">
        <v>29</v>
      </c>
      <c r="B1" s="25"/>
      <c r="C1" s="25"/>
      <c r="J1" s="25" t="s">
        <v>28</v>
      </c>
      <c r="K1" s="25"/>
      <c r="L1" s="25"/>
      <c r="M1" s="25"/>
      <c r="S1" s="25" t="s">
        <v>26</v>
      </c>
      <c r="T1" s="25"/>
      <c r="U1" s="25"/>
      <c r="AB1" s="48" t="s">
        <v>21</v>
      </c>
      <c r="AC1" s="25"/>
      <c r="AD1" s="25"/>
    </row>
    <row r="2" spans="1:35" ht="14.25" customHeight="1" thickBot="1" x14ac:dyDescent="0.3">
      <c r="A2" s="10"/>
      <c r="B2" s="11"/>
      <c r="C2" s="11"/>
      <c r="J2" s="10"/>
      <c r="K2" s="11"/>
      <c r="L2" s="11"/>
      <c r="S2" s="10"/>
      <c r="T2" s="11"/>
      <c r="U2" s="11"/>
      <c r="AB2" s="10"/>
      <c r="AC2" s="11"/>
      <c r="AD2" s="11"/>
    </row>
    <row r="3" spans="1:35" ht="13.5" customHeight="1" thickBot="1" x14ac:dyDescent="0.25">
      <c r="A3" s="12" t="s">
        <v>0</v>
      </c>
      <c r="B3" s="118" t="s">
        <v>1</v>
      </c>
      <c r="C3" s="119"/>
      <c r="D3" s="118" t="s">
        <v>2</v>
      </c>
      <c r="E3" s="120"/>
      <c r="F3" s="120"/>
      <c r="G3" s="120"/>
      <c r="H3" s="119"/>
      <c r="J3" s="12" t="s">
        <v>0</v>
      </c>
      <c r="K3" s="118" t="s">
        <v>1</v>
      </c>
      <c r="L3" s="119"/>
      <c r="M3" s="118" t="s">
        <v>2</v>
      </c>
      <c r="N3" s="120"/>
      <c r="O3" s="120"/>
      <c r="P3" s="120"/>
      <c r="Q3" s="119"/>
      <c r="S3" s="23" t="s">
        <v>0</v>
      </c>
      <c r="T3" s="118" t="s">
        <v>1</v>
      </c>
      <c r="U3" s="119"/>
      <c r="V3" s="118" t="s">
        <v>2</v>
      </c>
      <c r="W3" s="120"/>
      <c r="X3" s="120"/>
      <c r="Y3" s="120"/>
      <c r="Z3" s="119"/>
      <c r="AB3" s="23" t="s">
        <v>0</v>
      </c>
      <c r="AC3" s="118" t="s">
        <v>1</v>
      </c>
      <c r="AD3" s="119"/>
      <c r="AE3" s="118" t="s">
        <v>2</v>
      </c>
      <c r="AF3" s="120"/>
      <c r="AG3" s="120"/>
      <c r="AH3" s="120"/>
      <c r="AI3" s="119"/>
    </row>
    <row r="4" spans="1:35" ht="14.25" customHeight="1" thickBot="1" x14ac:dyDescent="0.25">
      <c r="A4" s="65"/>
      <c r="B4" s="57">
        <v>2023</v>
      </c>
      <c r="C4" s="57">
        <v>2024</v>
      </c>
      <c r="D4" s="95">
        <v>2025</v>
      </c>
      <c r="E4" s="51">
        <v>2026</v>
      </c>
      <c r="F4" s="51">
        <v>2027</v>
      </c>
      <c r="G4" s="51">
        <v>2028</v>
      </c>
      <c r="H4" s="49">
        <v>2029</v>
      </c>
      <c r="J4" s="65"/>
      <c r="K4" s="57">
        <v>2023</v>
      </c>
      <c r="L4" s="57">
        <v>2024</v>
      </c>
      <c r="M4" s="95">
        <v>2025</v>
      </c>
      <c r="N4" s="51">
        <v>2026</v>
      </c>
      <c r="O4" s="51">
        <v>2027</v>
      </c>
      <c r="P4" s="51">
        <v>2028</v>
      </c>
      <c r="Q4" s="49">
        <v>2029</v>
      </c>
      <c r="S4" s="13"/>
      <c r="T4" s="83">
        <v>2023</v>
      </c>
      <c r="U4" s="57">
        <v>2024</v>
      </c>
      <c r="V4" s="95">
        <v>2025</v>
      </c>
      <c r="W4" s="51">
        <v>2026</v>
      </c>
      <c r="X4" s="51">
        <v>2027</v>
      </c>
      <c r="Y4" s="51">
        <v>2028</v>
      </c>
      <c r="Z4" s="49">
        <v>2029</v>
      </c>
      <c r="AB4" s="13"/>
      <c r="AC4" s="57">
        <v>2023</v>
      </c>
      <c r="AD4" s="57">
        <v>2024</v>
      </c>
      <c r="AE4" s="95">
        <v>2025</v>
      </c>
      <c r="AF4" s="51">
        <v>2026</v>
      </c>
      <c r="AG4" s="51">
        <v>2027</v>
      </c>
      <c r="AH4" s="51">
        <v>2028</v>
      </c>
      <c r="AI4" s="49">
        <v>2029</v>
      </c>
    </row>
    <row r="5" spans="1:35" ht="13.5" customHeight="1" x14ac:dyDescent="0.2">
      <c r="A5" s="76"/>
      <c r="B5" s="99"/>
      <c r="C5" s="99"/>
      <c r="D5" s="96"/>
      <c r="E5" s="50"/>
      <c r="F5" s="50"/>
      <c r="G5" s="50"/>
      <c r="H5" s="52"/>
      <c r="I5" s="7"/>
      <c r="J5" s="14"/>
      <c r="K5" s="99"/>
      <c r="L5" s="99"/>
      <c r="M5" s="96"/>
      <c r="N5" s="50"/>
      <c r="O5" s="50"/>
      <c r="P5" s="50"/>
      <c r="Q5" s="52"/>
      <c r="R5" s="7"/>
      <c r="S5" s="14"/>
      <c r="T5" s="58"/>
      <c r="U5" s="99"/>
      <c r="V5" s="96"/>
      <c r="W5" s="50"/>
      <c r="X5" s="50"/>
      <c r="Y5" s="50"/>
      <c r="Z5" s="52"/>
      <c r="AB5" s="14"/>
      <c r="AC5" s="99"/>
      <c r="AD5" s="58"/>
      <c r="AE5" s="111"/>
      <c r="AF5" s="32"/>
      <c r="AG5" s="32"/>
      <c r="AH5" s="32"/>
      <c r="AI5" s="33"/>
    </row>
    <row r="6" spans="1:35" ht="13.5" customHeight="1" x14ac:dyDescent="0.2">
      <c r="A6" s="77" t="s">
        <v>3</v>
      </c>
      <c r="B6" s="59">
        <f t="shared" ref="B6:D6" si="0">SUM(B7:B11)</f>
        <v>1028156.41446</v>
      </c>
      <c r="C6" s="59">
        <f t="shared" si="0"/>
        <v>1075038.3197399997</v>
      </c>
      <c r="D6" s="66">
        <f t="shared" si="0"/>
        <v>1075544.9400859107</v>
      </c>
      <c r="E6" s="28">
        <f t="shared" ref="E6:F6" si="1">SUM(E7:E11)</f>
        <v>1121182.9826439261</v>
      </c>
      <c r="F6" s="28">
        <f t="shared" si="1"/>
        <v>1164145.2300547736</v>
      </c>
      <c r="G6" s="28">
        <f t="shared" ref="G6:H6" si="2">SUM(G7:G11)</f>
        <v>1208374.38358982</v>
      </c>
      <c r="H6" s="2">
        <f t="shared" si="2"/>
        <v>1248657.3721294003</v>
      </c>
      <c r="J6" s="22" t="s">
        <v>3</v>
      </c>
      <c r="K6" s="59">
        <f t="shared" ref="K6:Q6" si="3">SUM(K7:K11)</f>
        <v>0</v>
      </c>
      <c r="L6" s="59">
        <f t="shared" si="3"/>
        <v>0</v>
      </c>
      <c r="M6" s="66">
        <f t="shared" si="3"/>
        <v>0</v>
      </c>
      <c r="N6" s="28">
        <f t="shared" si="3"/>
        <v>0</v>
      </c>
      <c r="O6" s="28">
        <f t="shared" si="3"/>
        <v>0</v>
      </c>
      <c r="P6" s="28">
        <f t="shared" si="3"/>
        <v>0</v>
      </c>
      <c r="Q6" s="2">
        <f t="shared" si="3"/>
        <v>0</v>
      </c>
      <c r="S6" s="22" t="s">
        <v>3</v>
      </c>
      <c r="T6" s="59">
        <v>1028156.41446</v>
      </c>
      <c r="U6" s="59">
        <v>1075038.3197399997</v>
      </c>
      <c r="V6" s="66">
        <v>1159676.4252672247</v>
      </c>
      <c r="W6" s="28">
        <v>1225186.780518153</v>
      </c>
      <c r="X6" s="28">
        <v>1292731.7848821126</v>
      </c>
      <c r="Y6" s="28">
        <v>1358999.7457227698</v>
      </c>
      <c r="Z6" s="2">
        <v>1416189.149126865</v>
      </c>
      <c r="AB6" s="22" t="s">
        <v>3</v>
      </c>
      <c r="AC6" s="59">
        <f t="shared" ref="AC6:AC26" si="4">B6-T6</f>
        <v>0</v>
      </c>
      <c r="AD6" s="59">
        <f t="shared" ref="AD6:AD26" si="5">C6-U6</f>
        <v>0</v>
      </c>
      <c r="AE6" s="66">
        <f t="shared" ref="AE6:AE26" si="6">D6-V6</f>
        <v>-84131.485181313939</v>
      </c>
      <c r="AF6" s="28">
        <f t="shared" ref="AF6:AF26" si="7">E6-W6</f>
        <v>-104003.79787422693</v>
      </c>
      <c r="AG6" s="28">
        <f t="shared" ref="AG6:AG26" si="8">F6-X6</f>
        <v>-128586.55482733902</v>
      </c>
      <c r="AH6" s="28">
        <f t="shared" ref="AH6:AH26" si="9">G6-Y6</f>
        <v>-150625.36213294975</v>
      </c>
      <c r="AI6" s="2">
        <f t="shared" ref="AI6:AI26" si="10">H6-Z6</f>
        <v>-167531.77699746471</v>
      </c>
    </row>
    <row r="7" spans="1:35" ht="13.5" customHeight="1" x14ac:dyDescent="0.2">
      <c r="A7" s="78" t="s">
        <v>4</v>
      </c>
      <c r="B7" s="60">
        <v>592599.25555</v>
      </c>
      <c r="C7" s="60">
        <v>634397.09679999994</v>
      </c>
      <c r="D7" s="67">
        <v>635854.2315087436</v>
      </c>
      <c r="E7" s="17">
        <v>668464.48541396938</v>
      </c>
      <c r="F7" s="17">
        <v>698661.48982051515</v>
      </c>
      <c r="G7" s="17">
        <v>728838.39068113815</v>
      </c>
      <c r="H7" s="18">
        <v>756771.70656352502</v>
      </c>
      <c r="J7" s="15" t="s">
        <v>4</v>
      </c>
      <c r="K7" s="60"/>
      <c r="L7" s="60"/>
      <c r="M7" s="67"/>
      <c r="N7" s="17"/>
      <c r="O7" s="17"/>
      <c r="P7" s="17"/>
      <c r="Q7" s="18"/>
      <c r="S7" s="15" t="s">
        <v>4</v>
      </c>
      <c r="T7" s="60">
        <v>592599.25555</v>
      </c>
      <c r="U7" s="60">
        <v>634397.09679999994</v>
      </c>
      <c r="V7" s="67">
        <v>695291.5308635222</v>
      </c>
      <c r="W7" s="17">
        <v>745409.87950051867</v>
      </c>
      <c r="X7" s="17">
        <v>796870.66767083819</v>
      </c>
      <c r="Y7" s="17">
        <v>846680.17368052725</v>
      </c>
      <c r="Z7" s="18">
        <v>890218.31809473189</v>
      </c>
      <c r="AB7" s="15" t="s">
        <v>4</v>
      </c>
      <c r="AC7" s="60">
        <f t="shared" si="4"/>
        <v>0</v>
      </c>
      <c r="AD7" s="60">
        <f t="shared" si="5"/>
        <v>0</v>
      </c>
      <c r="AE7" s="67">
        <f t="shared" si="6"/>
        <v>-59437.299354778603</v>
      </c>
      <c r="AF7" s="17">
        <f t="shared" si="7"/>
        <v>-76945.394086549291</v>
      </c>
      <c r="AG7" s="17">
        <f t="shared" si="8"/>
        <v>-98209.177850323031</v>
      </c>
      <c r="AH7" s="17">
        <f t="shared" si="9"/>
        <v>-117841.78299938911</v>
      </c>
      <c r="AI7" s="18">
        <f t="shared" si="10"/>
        <v>-133446.61153120687</v>
      </c>
    </row>
    <row r="8" spans="1:35" ht="13.5" customHeight="1" x14ac:dyDescent="0.2">
      <c r="A8" s="78" t="s">
        <v>5</v>
      </c>
      <c r="B8" s="60">
        <v>38628.884790000004</v>
      </c>
      <c r="C8" s="60">
        <v>41131.834360000008</v>
      </c>
      <c r="D8" s="67">
        <v>47533.124769836802</v>
      </c>
      <c r="E8" s="17">
        <v>50638.803464383891</v>
      </c>
      <c r="F8" s="17">
        <v>53644.197926815861</v>
      </c>
      <c r="G8" s="17">
        <v>56687.972858121975</v>
      </c>
      <c r="H8" s="18">
        <v>59735.20469249921</v>
      </c>
      <c r="J8" s="15" t="s">
        <v>5</v>
      </c>
      <c r="K8" s="60"/>
      <c r="L8" s="60"/>
      <c r="M8" s="67"/>
      <c r="N8" s="17"/>
      <c r="O8" s="17"/>
      <c r="P8" s="17"/>
      <c r="Q8" s="18"/>
      <c r="S8" s="15" t="s">
        <v>5</v>
      </c>
      <c r="T8" s="60">
        <v>38628.884790000004</v>
      </c>
      <c r="U8" s="60">
        <v>41131.834360000008</v>
      </c>
      <c r="V8" s="67">
        <v>45024.689607622764</v>
      </c>
      <c r="W8" s="17">
        <v>48316.247153479548</v>
      </c>
      <c r="X8" s="17">
        <v>51613.84392849615</v>
      </c>
      <c r="Y8" s="17">
        <v>54790.946456232057</v>
      </c>
      <c r="Z8" s="18">
        <v>57768.037175733087</v>
      </c>
      <c r="AB8" s="15" t="s">
        <v>5</v>
      </c>
      <c r="AC8" s="60">
        <f t="shared" si="4"/>
        <v>0</v>
      </c>
      <c r="AD8" s="60">
        <f t="shared" si="5"/>
        <v>0</v>
      </c>
      <c r="AE8" s="67">
        <f t="shared" si="6"/>
        <v>2508.4351622140384</v>
      </c>
      <c r="AF8" s="17">
        <f t="shared" si="7"/>
        <v>2322.5563109043433</v>
      </c>
      <c r="AG8" s="17">
        <f t="shared" si="8"/>
        <v>2030.3539983197115</v>
      </c>
      <c r="AH8" s="17">
        <f t="shared" si="9"/>
        <v>1897.0264018899179</v>
      </c>
      <c r="AI8" s="18">
        <f t="shared" si="10"/>
        <v>1967.1675167661233</v>
      </c>
    </row>
    <row r="9" spans="1:35" ht="13.5" customHeight="1" x14ac:dyDescent="0.2">
      <c r="A9" s="78" t="s">
        <v>6</v>
      </c>
      <c r="B9" s="60">
        <v>350006.72425999999</v>
      </c>
      <c r="C9" s="60">
        <v>353300.2284599999</v>
      </c>
      <c r="D9" s="67">
        <v>347179.87799427035</v>
      </c>
      <c r="E9" s="17">
        <v>355913.91752524092</v>
      </c>
      <c r="F9" s="17">
        <v>364525.31583402742</v>
      </c>
      <c r="G9" s="17">
        <v>374221.07982480375</v>
      </c>
      <c r="H9" s="18">
        <v>382407.13523378264</v>
      </c>
      <c r="J9" s="15" t="s">
        <v>6</v>
      </c>
      <c r="K9" s="60"/>
      <c r="L9" s="60"/>
      <c r="M9" s="67"/>
      <c r="N9" s="17"/>
      <c r="O9" s="17"/>
      <c r="P9" s="17"/>
      <c r="Q9" s="18"/>
      <c r="S9" s="15" t="s">
        <v>6</v>
      </c>
      <c r="T9" s="60">
        <v>350006.72425999999</v>
      </c>
      <c r="U9" s="60">
        <v>353300.2284599999</v>
      </c>
      <c r="V9" s="67">
        <v>371252.13316532067</v>
      </c>
      <c r="W9" s="17">
        <v>382020.92167650093</v>
      </c>
      <c r="X9" s="17">
        <v>393350.73097859271</v>
      </c>
      <c r="Y9" s="17">
        <v>405097.05653707829</v>
      </c>
      <c r="Z9" s="18">
        <v>414536.22637827642</v>
      </c>
      <c r="AB9" s="15" t="s">
        <v>6</v>
      </c>
      <c r="AC9" s="60">
        <f t="shared" si="4"/>
        <v>0</v>
      </c>
      <c r="AD9" s="60">
        <f t="shared" si="5"/>
        <v>0</v>
      </c>
      <c r="AE9" s="67">
        <f t="shared" si="6"/>
        <v>-24072.255171050318</v>
      </c>
      <c r="AF9" s="17">
        <f t="shared" si="7"/>
        <v>-26107.004151260015</v>
      </c>
      <c r="AG9" s="17">
        <f t="shared" si="8"/>
        <v>-28825.415144565282</v>
      </c>
      <c r="AH9" s="17">
        <f t="shared" si="9"/>
        <v>-30875.97671227454</v>
      </c>
      <c r="AI9" s="18">
        <f t="shared" si="10"/>
        <v>-32129.091144493781</v>
      </c>
    </row>
    <row r="10" spans="1:35" ht="13.5" customHeight="1" x14ac:dyDescent="0.2">
      <c r="A10" s="78" t="s">
        <v>7</v>
      </c>
      <c r="B10" s="60">
        <v>72.258200000000002</v>
      </c>
      <c r="C10" s="60">
        <v>56.492199999999997</v>
      </c>
      <c r="D10" s="67">
        <v>59.074951651140672</v>
      </c>
      <c r="E10" s="17">
        <v>61.934951618863877</v>
      </c>
      <c r="F10" s="17">
        <v>64.832946139236412</v>
      </c>
      <c r="G10" s="17">
        <v>67.388034659736064</v>
      </c>
      <c r="H10" s="18">
        <v>70.352138234784775</v>
      </c>
      <c r="I10" s="7"/>
      <c r="J10" s="15" t="s">
        <v>7</v>
      </c>
      <c r="K10" s="60"/>
      <c r="L10" s="60"/>
      <c r="M10" s="67"/>
      <c r="N10" s="17"/>
      <c r="O10" s="17"/>
      <c r="P10" s="17"/>
      <c r="Q10" s="18"/>
      <c r="R10" s="7"/>
      <c r="S10" s="15" t="s">
        <v>7</v>
      </c>
      <c r="T10" s="60">
        <v>72.258200000000002</v>
      </c>
      <c r="U10" s="60">
        <v>56.492199999999997</v>
      </c>
      <c r="V10" s="67">
        <v>59.646004177929619</v>
      </c>
      <c r="W10" s="17">
        <v>62.913669473994041</v>
      </c>
      <c r="X10" s="17">
        <v>66.096896995904316</v>
      </c>
      <c r="Y10" s="17">
        <v>68.790475332518838</v>
      </c>
      <c r="Z10" s="18">
        <v>71.775249803625613</v>
      </c>
      <c r="AB10" s="15" t="s">
        <v>7</v>
      </c>
      <c r="AC10" s="60">
        <f t="shared" si="4"/>
        <v>0</v>
      </c>
      <c r="AD10" s="60">
        <f t="shared" si="5"/>
        <v>0</v>
      </c>
      <c r="AE10" s="67">
        <f t="shared" si="6"/>
        <v>-0.57105252678894658</v>
      </c>
      <c r="AF10" s="17">
        <f t="shared" si="7"/>
        <v>-0.97871785513016363</v>
      </c>
      <c r="AG10" s="17">
        <f t="shared" si="8"/>
        <v>-1.2639508566679041</v>
      </c>
      <c r="AH10" s="17">
        <f t="shared" si="9"/>
        <v>-1.4024406727827738</v>
      </c>
      <c r="AI10" s="18">
        <f t="shared" si="10"/>
        <v>-1.423111568840838</v>
      </c>
    </row>
    <row r="11" spans="1:35" ht="13.5" customHeight="1" x14ac:dyDescent="0.2">
      <c r="A11" s="78" t="s">
        <v>11</v>
      </c>
      <c r="B11" s="60">
        <v>46849.291660000003</v>
      </c>
      <c r="C11" s="60">
        <v>46152.66792</v>
      </c>
      <c r="D11" s="67">
        <v>44918.630861408812</v>
      </c>
      <c r="E11" s="17">
        <v>46103.841288712945</v>
      </c>
      <c r="F11" s="17">
        <v>47249.393527276145</v>
      </c>
      <c r="G11" s="17">
        <v>48559.5521910967</v>
      </c>
      <c r="H11" s="18">
        <v>49672.973501358611</v>
      </c>
      <c r="I11" s="7"/>
      <c r="J11" s="15" t="s">
        <v>11</v>
      </c>
      <c r="K11" s="60"/>
      <c r="L11" s="60"/>
      <c r="M11" s="67"/>
      <c r="N11" s="17"/>
      <c r="O11" s="17"/>
      <c r="P11" s="17"/>
      <c r="Q11" s="18"/>
      <c r="R11" s="7"/>
      <c r="S11" s="15" t="s">
        <v>11</v>
      </c>
      <c r="T11" s="60">
        <v>46849.291660000003</v>
      </c>
      <c r="U11" s="60">
        <v>46152.66792</v>
      </c>
      <c r="V11" s="67">
        <v>48048.425626581011</v>
      </c>
      <c r="W11" s="17">
        <v>49376.81851817992</v>
      </c>
      <c r="X11" s="17">
        <v>50830.445407189836</v>
      </c>
      <c r="Y11" s="17">
        <v>52362.778573599549</v>
      </c>
      <c r="Z11" s="18">
        <v>53594.792228319915</v>
      </c>
      <c r="AB11" s="15" t="s">
        <v>11</v>
      </c>
      <c r="AC11" s="60">
        <f t="shared" si="4"/>
        <v>0</v>
      </c>
      <c r="AD11" s="60">
        <f t="shared" si="5"/>
        <v>0</v>
      </c>
      <c r="AE11" s="67">
        <f t="shared" si="6"/>
        <v>-3129.7947651721988</v>
      </c>
      <c r="AF11" s="17">
        <f t="shared" si="7"/>
        <v>-3272.9772294669747</v>
      </c>
      <c r="AG11" s="17">
        <f t="shared" si="8"/>
        <v>-3581.0518799136917</v>
      </c>
      <c r="AH11" s="17">
        <f t="shared" si="9"/>
        <v>-3803.2263825028494</v>
      </c>
      <c r="AI11" s="18">
        <f t="shared" si="10"/>
        <v>-3921.8187269613045</v>
      </c>
    </row>
    <row r="12" spans="1:35" ht="13.5" customHeight="1" x14ac:dyDescent="0.2">
      <c r="A12" s="77" t="s">
        <v>12</v>
      </c>
      <c r="B12" s="59">
        <f>B13+B19</f>
        <v>10322886.287995163</v>
      </c>
      <c r="C12" s="59">
        <f t="shared" ref="C12:D12" si="11">C13+C19</f>
        <v>12618130.1229</v>
      </c>
      <c r="D12" s="66">
        <f t="shared" si="11"/>
        <v>12814510.149576785</v>
      </c>
      <c r="E12" s="28">
        <f t="shared" ref="E12:F12" si="12">E13+E19</f>
        <v>13195881.28674929</v>
      </c>
      <c r="F12" s="28">
        <f t="shared" si="12"/>
        <v>13763884.349009484</v>
      </c>
      <c r="G12" s="28">
        <f t="shared" ref="G12:H12" si="13">G13+G19</f>
        <v>14348829.958992552</v>
      </c>
      <c r="H12" s="2">
        <f t="shared" si="13"/>
        <v>14794243.547125686</v>
      </c>
      <c r="J12" s="22" t="s">
        <v>12</v>
      </c>
      <c r="K12" s="59">
        <f t="shared" ref="K12:N12" si="14">K13+K19</f>
        <v>0</v>
      </c>
      <c r="L12" s="59">
        <f t="shared" si="14"/>
        <v>0</v>
      </c>
      <c r="M12" s="66">
        <f t="shared" si="14"/>
        <v>0</v>
      </c>
      <c r="N12" s="28">
        <f t="shared" si="14"/>
        <v>0</v>
      </c>
      <c r="O12" s="28">
        <f t="shared" ref="O12:Q12" si="15">O13+O19</f>
        <v>0</v>
      </c>
      <c r="P12" s="28">
        <f t="shared" si="15"/>
        <v>0</v>
      </c>
      <c r="Q12" s="2">
        <f t="shared" si="15"/>
        <v>0</v>
      </c>
      <c r="S12" s="22" t="s">
        <v>12</v>
      </c>
      <c r="T12" s="59">
        <v>10322867.627110325</v>
      </c>
      <c r="U12" s="59">
        <v>12629670</v>
      </c>
      <c r="V12" s="66">
        <v>12833572.907948159</v>
      </c>
      <c r="W12" s="28">
        <v>13175864.060483325</v>
      </c>
      <c r="X12" s="28">
        <v>13749712.283026166</v>
      </c>
      <c r="Y12" s="28">
        <v>14359783.275224743</v>
      </c>
      <c r="Z12" s="2">
        <v>14778480.6653769</v>
      </c>
      <c r="AB12" s="22" t="s">
        <v>12</v>
      </c>
      <c r="AC12" s="59">
        <f t="shared" si="4"/>
        <v>18.660884838551283</v>
      </c>
      <c r="AD12" s="59">
        <f t="shared" si="5"/>
        <v>-11539.877100000158</v>
      </c>
      <c r="AE12" s="66">
        <f t="shared" si="6"/>
        <v>-19062.758371373639</v>
      </c>
      <c r="AF12" s="28">
        <f t="shared" si="7"/>
        <v>20017.22626596503</v>
      </c>
      <c r="AG12" s="28">
        <f t="shared" si="8"/>
        <v>14172.065983317792</v>
      </c>
      <c r="AH12" s="28">
        <f t="shared" si="9"/>
        <v>-10953.316232191399</v>
      </c>
      <c r="AI12" s="2">
        <f t="shared" si="10"/>
        <v>15762.881748786196</v>
      </c>
    </row>
    <row r="13" spans="1:35" ht="13.5" customHeight="1" x14ac:dyDescent="0.2">
      <c r="A13" s="79" t="s">
        <v>15</v>
      </c>
      <c r="B13" s="61">
        <f t="shared" ref="B13:D13" si="16">SUM(B14:B18)</f>
        <v>9172537.8099088483</v>
      </c>
      <c r="C13" s="61">
        <f t="shared" si="16"/>
        <v>11238467.248983119</v>
      </c>
      <c r="D13" s="68">
        <f t="shared" si="16"/>
        <v>11380173.932672553</v>
      </c>
      <c r="E13" s="37">
        <f t="shared" ref="E13:F13" si="17">SUM(E14:E18)</f>
        <v>11736783.22254521</v>
      </c>
      <c r="F13" s="37">
        <f t="shared" si="17"/>
        <v>12301546.997236041</v>
      </c>
      <c r="G13" s="37">
        <f t="shared" ref="G13:H13" si="18">SUM(G14:G18)</f>
        <v>12881302.032840651</v>
      </c>
      <c r="H13" s="47">
        <f t="shared" si="18"/>
        <v>13344816.952541124</v>
      </c>
      <c r="J13" s="36" t="s">
        <v>15</v>
      </c>
      <c r="K13" s="61">
        <f t="shared" ref="K13:Q13" si="19">SUM(K14:K18)</f>
        <v>0</v>
      </c>
      <c r="L13" s="61">
        <f t="shared" si="19"/>
        <v>0</v>
      </c>
      <c r="M13" s="68">
        <f t="shared" si="19"/>
        <v>0</v>
      </c>
      <c r="N13" s="37">
        <f t="shared" si="19"/>
        <v>0</v>
      </c>
      <c r="O13" s="37">
        <f t="shared" si="19"/>
        <v>0</v>
      </c>
      <c r="P13" s="37">
        <f t="shared" si="19"/>
        <v>0</v>
      </c>
      <c r="Q13" s="47">
        <f t="shared" si="19"/>
        <v>0</v>
      </c>
      <c r="S13" s="36" t="s">
        <v>15</v>
      </c>
      <c r="T13" s="61">
        <v>9172538.5080437046</v>
      </c>
      <c r="U13" s="61">
        <v>11248689.793653619</v>
      </c>
      <c r="V13" s="68">
        <v>11406480.345038807</v>
      </c>
      <c r="W13" s="37">
        <v>11735386.696424143</v>
      </c>
      <c r="X13" s="37">
        <v>12292966.428030662</v>
      </c>
      <c r="Y13" s="37">
        <v>12888333.48141679</v>
      </c>
      <c r="Z13" s="47">
        <v>13327334.702965431</v>
      </c>
      <c r="AB13" s="36" t="s">
        <v>15</v>
      </c>
      <c r="AC13" s="61">
        <f t="shared" si="4"/>
        <v>-0.69813485629856586</v>
      </c>
      <c r="AD13" s="61">
        <f t="shared" si="5"/>
        <v>-10222.544670499861</v>
      </c>
      <c r="AE13" s="68">
        <f t="shared" si="6"/>
        <v>-26306.412366254255</v>
      </c>
      <c r="AF13" s="37">
        <f t="shared" si="7"/>
        <v>1396.5261210668832</v>
      </c>
      <c r="AG13" s="37">
        <f t="shared" si="8"/>
        <v>8580.5692053791136</v>
      </c>
      <c r="AH13" s="37">
        <f t="shared" si="9"/>
        <v>-7031.4485761392862</v>
      </c>
      <c r="AI13" s="47">
        <f t="shared" si="10"/>
        <v>17482.24957569316</v>
      </c>
    </row>
    <row r="14" spans="1:35" ht="13.5" customHeight="1" x14ac:dyDescent="0.2">
      <c r="A14" s="80" t="s">
        <v>13</v>
      </c>
      <c r="B14" s="60">
        <v>8265804.6836760771</v>
      </c>
      <c r="C14" s="60">
        <v>9940650.8705805931</v>
      </c>
      <c r="D14" s="67">
        <v>10102132.356101463</v>
      </c>
      <c r="E14" s="17">
        <v>10532894.523164997</v>
      </c>
      <c r="F14" s="17">
        <v>11154915.967555998</v>
      </c>
      <c r="G14" s="17">
        <v>11687538.223365773</v>
      </c>
      <c r="H14" s="18">
        <v>12081051.286049664</v>
      </c>
      <c r="I14" s="7"/>
      <c r="J14" s="38" t="s">
        <v>13</v>
      </c>
      <c r="K14" s="60"/>
      <c r="L14" s="60"/>
      <c r="M14" s="67"/>
      <c r="N14" s="17"/>
      <c r="O14" s="17"/>
      <c r="P14" s="17"/>
      <c r="Q14" s="18"/>
      <c r="R14" s="7"/>
      <c r="S14" s="38" t="s">
        <v>13</v>
      </c>
      <c r="T14" s="60">
        <v>8265467.0889543174</v>
      </c>
      <c r="U14" s="60">
        <v>9949753</v>
      </c>
      <c r="V14" s="67">
        <v>10046438.053760748</v>
      </c>
      <c r="W14" s="17">
        <v>10504080.926357014</v>
      </c>
      <c r="X14" s="17">
        <v>11036121.563796174</v>
      </c>
      <c r="Y14" s="17">
        <v>11577939.1134554</v>
      </c>
      <c r="Z14" s="18">
        <v>11977160.146403698</v>
      </c>
      <c r="AB14" s="38" t="s">
        <v>13</v>
      </c>
      <c r="AC14" s="60">
        <f t="shared" si="4"/>
        <v>337.59472175966948</v>
      </c>
      <c r="AD14" s="60">
        <f t="shared" si="5"/>
        <v>-9102.129419406876</v>
      </c>
      <c r="AE14" s="67">
        <f t="shared" si="6"/>
        <v>55694.302340714261</v>
      </c>
      <c r="AF14" s="17">
        <f t="shared" si="7"/>
        <v>28813.596807982773</v>
      </c>
      <c r="AG14" s="17">
        <f t="shared" si="8"/>
        <v>118794.40375982411</v>
      </c>
      <c r="AH14" s="17">
        <f t="shared" si="9"/>
        <v>109599.10991037264</v>
      </c>
      <c r="AI14" s="18">
        <f t="shared" si="10"/>
        <v>103891.13964596577</v>
      </c>
    </row>
    <row r="15" spans="1:35" ht="13.5" customHeight="1" x14ac:dyDescent="0.2">
      <c r="A15" s="80" t="s">
        <v>14</v>
      </c>
      <c r="B15" s="60">
        <v>143840.96808390605</v>
      </c>
      <c r="C15" s="60">
        <v>460987.39398366178</v>
      </c>
      <c r="D15" s="67">
        <v>405714.52927402698</v>
      </c>
      <c r="E15" s="17">
        <v>275742.41013137478</v>
      </c>
      <c r="F15" s="17">
        <v>148681.81527474098</v>
      </c>
      <c r="G15" s="17">
        <v>131961.03630013886</v>
      </c>
      <c r="H15" s="18">
        <v>144934.58793263498</v>
      </c>
      <c r="I15" s="7"/>
      <c r="J15" s="38" t="s">
        <v>14</v>
      </c>
      <c r="K15" s="60"/>
      <c r="L15" s="60"/>
      <c r="M15" s="67"/>
      <c r="N15" s="17"/>
      <c r="O15" s="17"/>
      <c r="P15" s="17"/>
      <c r="Q15" s="18"/>
      <c r="R15" s="7"/>
      <c r="S15" s="38" t="s">
        <v>14</v>
      </c>
      <c r="T15" s="60">
        <v>144662.06403539545</v>
      </c>
      <c r="U15" s="60">
        <v>461280.99999999988</v>
      </c>
      <c r="V15" s="67">
        <v>490537.78909208538</v>
      </c>
      <c r="W15" s="17">
        <v>315159.26523076918</v>
      </c>
      <c r="X15" s="17">
        <v>281842.42969312036</v>
      </c>
      <c r="Y15" s="17">
        <v>283628.83700319123</v>
      </c>
      <c r="Z15" s="18">
        <v>280126.66831559245</v>
      </c>
      <c r="AB15" s="38" t="s">
        <v>14</v>
      </c>
      <c r="AC15" s="60">
        <f t="shared" si="4"/>
        <v>-821.09595148940571</v>
      </c>
      <c r="AD15" s="60">
        <f t="shared" si="5"/>
        <v>-293.60601633810438</v>
      </c>
      <c r="AE15" s="67">
        <f t="shared" si="6"/>
        <v>-84823.259818058403</v>
      </c>
      <c r="AF15" s="17">
        <f t="shared" si="7"/>
        <v>-39416.855099394394</v>
      </c>
      <c r="AG15" s="17">
        <f t="shared" si="8"/>
        <v>-133160.61441837938</v>
      </c>
      <c r="AH15" s="17">
        <f t="shared" si="9"/>
        <v>-151667.80070305237</v>
      </c>
      <c r="AI15" s="18">
        <f t="shared" si="10"/>
        <v>-135192.08038295747</v>
      </c>
    </row>
    <row r="16" spans="1:35" ht="13.5" customHeight="1" x14ac:dyDescent="0.2">
      <c r="A16" s="80" t="s">
        <v>16</v>
      </c>
      <c r="B16" s="60">
        <v>677647.43256964441</v>
      </c>
      <c r="C16" s="60">
        <v>741277.17439420475</v>
      </c>
      <c r="D16" s="67">
        <v>770454.95587526739</v>
      </c>
      <c r="E16" s="17">
        <v>817552.30945035245</v>
      </c>
      <c r="F16" s="17">
        <v>876426.95907189988</v>
      </c>
      <c r="G16" s="17">
        <v>930736.51633297757</v>
      </c>
      <c r="H16" s="18">
        <v>979230.39028054092</v>
      </c>
      <c r="I16" s="7"/>
      <c r="J16" s="38" t="s">
        <v>16</v>
      </c>
      <c r="K16" s="60"/>
      <c r="L16" s="60"/>
      <c r="M16" s="67"/>
      <c r="N16" s="17"/>
      <c r="O16" s="17"/>
      <c r="P16" s="17"/>
      <c r="Q16" s="18"/>
      <c r="R16" s="7"/>
      <c r="S16" s="38" t="s">
        <v>16</v>
      </c>
      <c r="T16" s="60">
        <v>677187.74713722663</v>
      </c>
      <c r="U16" s="60">
        <v>742001.00940728595</v>
      </c>
      <c r="V16" s="67">
        <v>769047.54847222648</v>
      </c>
      <c r="W16" s="17">
        <v>809112.71283085016</v>
      </c>
      <c r="X16" s="17">
        <v>859391.05554401805</v>
      </c>
      <c r="Y16" s="17">
        <v>904059.02125772613</v>
      </c>
      <c r="Z16" s="18">
        <v>941290.18190018495</v>
      </c>
      <c r="AB16" s="38" t="s">
        <v>16</v>
      </c>
      <c r="AC16" s="60">
        <f t="shared" si="4"/>
        <v>459.68543241778389</v>
      </c>
      <c r="AD16" s="60">
        <f t="shared" si="5"/>
        <v>-723.83501308120321</v>
      </c>
      <c r="AE16" s="67">
        <f t="shared" si="6"/>
        <v>1407.4074030409101</v>
      </c>
      <c r="AF16" s="17">
        <f t="shared" si="7"/>
        <v>8439.596619502292</v>
      </c>
      <c r="AG16" s="17">
        <f t="shared" si="8"/>
        <v>17035.903527881834</v>
      </c>
      <c r="AH16" s="17">
        <f t="shared" si="9"/>
        <v>26677.495075251441</v>
      </c>
      <c r="AI16" s="18">
        <f t="shared" si="10"/>
        <v>37940.208380355965</v>
      </c>
    </row>
    <row r="17" spans="1:35" ht="13.5" customHeight="1" x14ac:dyDescent="0.2">
      <c r="A17" s="80" t="s">
        <v>17</v>
      </c>
      <c r="B17" s="60">
        <v>83315.771013082864</v>
      </c>
      <c r="C17" s="60">
        <v>93408.62175991085</v>
      </c>
      <c r="D17" s="67">
        <v>99771.92170546022</v>
      </c>
      <c r="E17" s="17">
        <v>108512.47548876192</v>
      </c>
      <c r="F17" s="17">
        <v>119456.40752065813</v>
      </c>
      <c r="G17" s="17">
        <v>129017.39044514243</v>
      </c>
      <c r="H17" s="18">
        <v>137587.53863038649</v>
      </c>
      <c r="I17" s="7"/>
      <c r="J17" s="38" t="s">
        <v>17</v>
      </c>
      <c r="K17" s="60"/>
      <c r="L17" s="60"/>
      <c r="M17" s="67"/>
      <c r="N17" s="17"/>
      <c r="O17" s="17"/>
      <c r="P17" s="17"/>
      <c r="Q17" s="18"/>
      <c r="R17" s="7"/>
      <c r="S17" s="38" t="s">
        <v>17</v>
      </c>
      <c r="T17" s="60">
        <v>83292.653350627152</v>
      </c>
      <c r="U17" s="60">
        <v>93511.595981584105</v>
      </c>
      <c r="V17" s="67">
        <v>98363.942846020072</v>
      </c>
      <c r="W17" s="17">
        <v>104945.97034963475</v>
      </c>
      <c r="X17" s="17">
        <v>113527.67613957792</v>
      </c>
      <c r="Y17" s="17">
        <v>120628.60670872046</v>
      </c>
      <c r="Z17" s="18">
        <v>126706.84660548918</v>
      </c>
      <c r="AB17" s="38" t="s">
        <v>17</v>
      </c>
      <c r="AC17" s="60">
        <f t="shared" si="4"/>
        <v>23.117662455711979</v>
      </c>
      <c r="AD17" s="60">
        <f t="shared" si="5"/>
        <v>-102.97422167325567</v>
      </c>
      <c r="AE17" s="67">
        <f t="shared" si="6"/>
        <v>1407.9788594401471</v>
      </c>
      <c r="AF17" s="17">
        <f t="shared" si="7"/>
        <v>3566.50513912717</v>
      </c>
      <c r="AG17" s="17">
        <f t="shared" si="8"/>
        <v>5928.7313810802152</v>
      </c>
      <c r="AH17" s="17">
        <f t="shared" si="9"/>
        <v>8388.783736421974</v>
      </c>
      <c r="AI17" s="18">
        <f t="shared" si="10"/>
        <v>10880.692024897318</v>
      </c>
    </row>
    <row r="18" spans="1:35" ht="13.5" customHeight="1" x14ac:dyDescent="0.2">
      <c r="A18" s="80" t="s">
        <v>18</v>
      </c>
      <c r="B18" s="60">
        <v>1928.9545661382597</v>
      </c>
      <c r="C18" s="60">
        <v>2143.1882647482498</v>
      </c>
      <c r="D18" s="67">
        <v>2100.169716333095</v>
      </c>
      <c r="E18" s="17">
        <v>2081.5043097246748</v>
      </c>
      <c r="F18" s="17">
        <v>2065.8478127441417</v>
      </c>
      <c r="G18" s="17">
        <v>2048.8663966169252</v>
      </c>
      <c r="H18" s="18">
        <v>2013.1496478980089</v>
      </c>
      <c r="I18" s="7"/>
      <c r="J18" s="38" t="s">
        <v>18</v>
      </c>
      <c r="K18" s="60"/>
      <c r="L18" s="60"/>
      <c r="M18" s="67"/>
      <c r="N18" s="17"/>
      <c r="O18" s="17"/>
      <c r="P18" s="17"/>
      <c r="Q18" s="18"/>
      <c r="R18" s="7"/>
      <c r="S18" s="38" t="s">
        <v>18</v>
      </c>
      <c r="T18" s="60">
        <v>1928.9545661382597</v>
      </c>
      <c r="U18" s="60">
        <v>2143.1882647482498</v>
      </c>
      <c r="V18" s="67">
        <v>2093.0108677266571</v>
      </c>
      <c r="W18" s="17">
        <v>2087.8216558757549</v>
      </c>
      <c r="X18" s="17">
        <v>2083.7028577723368</v>
      </c>
      <c r="Y18" s="17">
        <v>2077.9029917506014</v>
      </c>
      <c r="Z18" s="18">
        <v>2050.8597404657785</v>
      </c>
      <c r="AB18" s="38" t="s">
        <v>18</v>
      </c>
      <c r="AC18" s="60">
        <f t="shared" si="4"/>
        <v>0</v>
      </c>
      <c r="AD18" s="60">
        <f t="shared" si="5"/>
        <v>0</v>
      </c>
      <c r="AE18" s="67">
        <f t="shared" si="6"/>
        <v>7.158848606437914</v>
      </c>
      <c r="AF18" s="17">
        <f t="shared" si="7"/>
        <v>-6.3173461510800735</v>
      </c>
      <c r="AG18" s="17">
        <f t="shared" si="8"/>
        <v>-17.855045028195036</v>
      </c>
      <c r="AH18" s="17">
        <f t="shared" si="9"/>
        <v>-29.036595133676201</v>
      </c>
      <c r="AI18" s="18">
        <f t="shared" si="10"/>
        <v>-37.710092567769607</v>
      </c>
    </row>
    <row r="19" spans="1:35" ht="13.5" customHeight="1" x14ac:dyDescent="0.2">
      <c r="A19" s="78" t="s">
        <v>19</v>
      </c>
      <c r="B19" s="61">
        <f t="shared" ref="B19:D19" si="20">SUM(B20:B23)</f>
        <v>1150348.4780863149</v>
      </c>
      <c r="C19" s="61">
        <f t="shared" si="20"/>
        <v>1379662.8739168816</v>
      </c>
      <c r="D19" s="68">
        <f t="shared" si="20"/>
        <v>1434336.2169042323</v>
      </c>
      <c r="E19" s="37">
        <f t="shared" ref="E19:F19" si="21">SUM(E20:E23)</f>
        <v>1459098.0642040798</v>
      </c>
      <c r="F19" s="37">
        <f t="shared" si="21"/>
        <v>1462337.3517734429</v>
      </c>
      <c r="G19" s="37">
        <f t="shared" ref="G19:H19" si="22">SUM(G20:G23)</f>
        <v>1467527.926151901</v>
      </c>
      <c r="H19" s="47">
        <f t="shared" si="22"/>
        <v>1449426.5945845614</v>
      </c>
      <c r="I19" s="7"/>
      <c r="J19" s="15" t="s">
        <v>19</v>
      </c>
      <c r="K19" s="61">
        <f t="shared" ref="K19" si="23">SUM(K20:K23)</f>
        <v>0</v>
      </c>
      <c r="L19" s="61">
        <f>SUM(L20:L23)</f>
        <v>0</v>
      </c>
      <c r="M19" s="68">
        <f t="shared" ref="M19:Q19" si="24">SUM(M20:M23)</f>
        <v>0</v>
      </c>
      <c r="N19" s="37">
        <f t="shared" si="24"/>
        <v>0</v>
      </c>
      <c r="O19" s="37">
        <f t="shared" si="24"/>
        <v>0</v>
      </c>
      <c r="P19" s="37">
        <f t="shared" si="24"/>
        <v>0</v>
      </c>
      <c r="Q19" s="47">
        <f t="shared" si="24"/>
        <v>0</v>
      </c>
      <c r="R19" s="7"/>
      <c r="S19" s="15" t="s">
        <v>19</v>
      </c>
      <c r="T19" s="61">
        <v>1150329.1190666195</v>
      </c>
      <c r="U19" s="61">
        <v>1380980.2063463817</v>
      </c>
      <c r="V19" s="68">
        <v>1427092.5629093526</v>
      </c>
      <c r="W19" s="37">
        <v>1440477.3640591819</v>
      </c>
      <c r="X19" s="37">
        <v>1456745.8549955036</v>
      </c>
      <c r="Y19" s="37">
        <v>1471449.7938079541</v>
      </c>
      <c r="Z19" s="47">
        <v>1451145.9624114688</v>
      </c>
      <c r="AB19" s="15" t="s">
        <v>19</v>
      </c>
      <c r="AC19" s="61">
        <f t="shared" si="4"/>
        <v>19.35901969531551</v>
      </c>
      <c r="AD19" s="61">
        <f t="shared" si="5"/>
        <v>-1317.3324295000639</v>
      </c>
      <c r="AE19" s="68">
        <f t="shared" si="6"/>
        <v>7243.6539948796853</v>
      </c>
      <c r="AF19" s="37">
        <f t="shared" si="7"/>
        <v>18620.700144897914</v>
      </c>
      <c r="AG19" s="37">
        <f t="shared" si="8"/>
        <v>5591.4967779393774</v>
      </c>
      <c r="AH19" s="37">
        <f t="shared" si="9"/>
        <v>-3921.8676560530439</v>
      </c>
      <c r="AI19" s="47">
        <f t="shared" si="10"/>
        <v>-1719.3678269074298</v>
      </c>
    </row>
    <row r="20" spans="1:35" ht="13.5" customHeight="1" x14ac:dyDescent="0.2">
      <c r="A20" s="80" t="s">
        <v>20</v>
      </c>
      <c r="B20" s="60">
        <v>970218.73534639936</v>
      </c>
      <c r="C20" s="60">
        <v>1187289.9045221731</v>
      </c>
      <c r="D20" s="67">
        <v>1243029.1703882364</v>
      </c>
      <c r="E20" s="17">
        <v>1265797.7950888537</v>
      </c>
      <c r="F20" s="17">
        <v>1276519.2233151633</v>
      </c>
      <c r="G20" s="17">
        <v>1281040.0732865005</v>
      </c>
      <c r="H20" s="18">
        <v>1264553.9233278404</v>
      </c>
      <c r="I20" s="7"/>
      <c r="J20" s="38" t="s">
        <v>20</v>
      </c>
      <c r="K20" s="60"/>
      <c r="L20" s="60"/>
      <c r="M20" s="67"/>
      <c r="N20" s="17"/>
      <c r="O20" s="17"/>
      <c r="P20" s="17"/>
      <c r="Q20" s="18"/>
      <c r="R20" s="7"/>
      <c r="S20" s="38" t="s">
        <v>20</v>
      </c>
      <c r="T20" s="60">
        <v>970277.05402584188</v>
      </c>
      <c r="U20" s="60">
        <v>1188477</v>
      </c>
      <c r="V20" s="67">
        <v>1236445.0268066153</v>
      </c>
      <c r="W20" s="17">
        <v>1248820.6383755913</v>
      </c>
      <c r="X20" s="17">
        <v>1273668.3649318612</v>
      </c>
      <c r="Y20" s="17">
        <v>1288753.2099853011</v>
      </c>
      <c r="Z20" s="18">
        <v>1271156.1675728539</v>
      </c>
      <c r="AB20" s="38" t="s">
        <v>20</v>
      </c>
      <c r="AC20" s="60">
        <f t="shared" si="4"/>
        <v>-58.318679442512803</v>
      </c>
      <c r="AD20" s="60">
        <f t="shared" si="5"/>
        <v>-1187.0954778268933</v>
      </c>
      <c r="AE20" s="67">
        <f t="shared" si="6"/>
        <v>6584.143581621116</v>
      </c>
      <c r="AF20" s="17">
        <f t="shared" si="7"/>
        <v>16977.156713262433</v>
      </c>
      <c r="AG20" s="17">
        <f t="shared" si="8"/>
        <v>2850.8583833021112</v>
      </c>
      <c r="AH20" s="17">
        <f t="shared" si="9"/>
        <v>-7713.1366988006048</v>
      </c>
      <c r="AI20" s="18">
        <f t="shared" si="10"/>
        <v>-6602.2442450134549</v>
      </c>
    </row>
    <row r="21" spans="1:35" ht="13.5" customHeight="1" x14ac:dyDescent="0.2">
      <c r="A21" s="80" t="s">
        <v>16</v>
      </c>
      <c r="B21" s="60">
        <v>113767.62010189968</v>
      </c>
      <c r="C21" s="60">
        <v>118447.482591395</v>
      </c>
      <c r="D21" s="67">
        <v>117065.12437246033</v>
      </c>
      <c r="E21" s="17">
        <v>117922.03507437572</v>
      </c>
      <c r="F21" s="17">
        <v>110951.53277306778</v>
      </c>
      <c r="G21" s="17">
        <v>110692.67956883939</v>
      </c>
      <c r="H21" s="18">
        <v>109005.23590946232</v>
      </c>
      <c r="I21" s="7"/>
      <c r="J21" s="38" t="s">
        <v>16</v>
      </c>
      <c r="K21" s="60"/>
      <c r="L21" s="60"/>
      <c r="M21" s="67"/>
      <c r="N21" s="17"/>
      <c r="O21" s="17"/>
      <c r="P21" s="17"/>
      <c r="Q21" s="18"/>
      <c r="R21" s="7"/>
      <c r="S21" s="38" t="s">
        <v>16</v>
      </c>
      <c r="T21" s="60">
        <v>113695.08891448907</v>
      </c>
      <c r="U21" s="60">
        <v>118555.99059271415</v>
      </c>
      <c r="V21" s="67">
        <v>116865.15516635396</v>
      </c>
      <c r="W21" s="17">
        <v>116788.48831859793</v>
      </c>
      <c r="X21" s="17">
        <v>108794.86747537518</v>
      </c>
      <c r="Y21" s="17">
        <v>107519.919757396</v>
      </c>
      <c r="Z21" s="18">
        <v>104781.83618044654</v>
      </c>
      <c r="AB21" s="38" t="s">
        <v>16</v>
      </c>
      <c r="AC21" s="60">
        <f t="shared" si="4"/>
        <v>72.531187410611892</v>
      </c>
      <c r="AD21" s="60">
        <f t="shared" si="5"/>
        <v>-108.5080013191473</v>
      </c>
      <c r="AE21" s="67">
        <f t="shared" si="6"/>
        <v>199.9692061063688</v>
      </c>
      <c r="AF21" s="17">
        <f t="shared" si="7"/>
        <v>1133.5467557777883</v>
      </c>
      <c r="AG21" s="17">
        <f t="shared" si="8"/>
        <v>2156.665297692598</v>
      </c>
      <c r="AH21" s="17">
        <f t="shared" si="9"/>
        <v>3172.7598114433931</v>
      </c>
      <c r="AI21" s="18">
        <f t="shared" si="10"/>
        <v>4223.3997290157859</v>
      </c>
    </row>
    <row r="22" spans="1:35" ht="13.5" customHeight="1" x14ac:dyDescent="0.2">
      <c r="A22" s="80" t="s">
        <v>17</v>
      </c>
      <c r="B22" s="60">
        <v>20198.738088991053</v>
      </c>
      <c r="C22" s="60">
        <v>21552.675068061788</v>
      </c>
      <c r="D22" s="67">
        <v>21838.162866704264</v>
      </c>
      <c r="E22" s="17">
        <v>22345.921234483078</v>
      </c>
      <c r="F22" s="17">
        <v>21125.111688908164</v>
      </c>
      <c r="G22" s="17">
        <v>21374.22896734067</v>
      </c>
      <c r="H22" s="18">
        <v>21271.190460275837</v>
      </c>
      <c r="I22" s="7"/>
      <c r="J22" s="38" t="s">
        <v>17</v>
      </c>
      <c r="K22" s="60"/>
      <c r="L22" s="60"/>
      <c r="M22" s="67"/>
      <c r="N22" s="17"/>
      <c r="O22" s="17"/>
      <c r="P22" s="17"/>
      <c r="Q22" s="18"/>
      <c r="R22" s="7"/>
      <c r="S22" s="38" t="s">
        <v>17</v>
      </c>
      <c r="T22" s="60">
        <v>20193.591577263796</v>
      </c>
      <c r="U22" s="60">
        <v>21574.404018415884</v>
      </c>
      <c r="V22" s="67">
        <v>21557.250356153552</v>
      </c>
      <c r="W22" s="17">
        <v>21674.971984266405</v>
      </c>
      <c r="X22" s="17">
        <v>20076.652964940637</v>
      </c>
      <c r="Y22" s="17">
        <v>19984.464504417156</v>
      </c>
      <c r="Z22" s="18">
        <v>19589.023058306775</v>
      </c>
      <c r="AB22" s="38" t="s">
        <v>17</v>
      </c>
      <c r="AC22" s="60">
        <f t="shared" si="4"/>
        <v>5.1465117272564385</v>
      </c>
      <c r="AD22" s="60">
        <f t="shared" si="5"/>
        <v>-21.728950354096014</v>
      </c>
      <c r="AE22" s="67">
        <f t="shared" si="6"/>
        <v>280.91251055071189</v>
      </c>
      <c r="AF22" s="17">
        <f t="shared" si="7"/>
        <v>670.94925021667223</v>
      </c>
      <c r="AG22" s="17">
        <f t="shared" si="8"/>
        <v>1048.4587239675275</v>
      </c>
      <c r="AH22" s="17">
        <f t="shared" si="9"/>
        <v>1389.7644629235147</v>
      </c>
      <c r="AI22" s="18">
        <f t="shared" si="10"/>
        <v>1682.1674019690618</v>
      </c>
    </row>
    <row r="23" spans="1:35" ht="13.5" customHeight="1" x14ac:dyDescent="0.2">
      <c r="A23" s="80" t="s">
        <v>18</v>
      </c>
      <c r="B23" s="60">
        <v>46163.384549024762</v>
      </c>
      <c r="C23" s="60">
        <v>52372.811735251751</v>
      </c>
      <c r="D23" s="67">
        <v>52403.759276831392</v>
      </c>
      <c r="E23" s="17">
        <v>53032.312806367132</v>
      </c>
      <c r="F23" s="17">
        <v>53741.483996303701</v>
      </c>
      <c r="G23" s="17">
        <v>54420.94432922038</v>
      </c>
      <c r="H23" s="18">
        <v>54596.244886982706</v>
      </c>
      <c r="I23" s="7"/>
      <c r="J23" s="38" t="s">
        <v>18</v>
      </c>
      <c r="K23" s="60"/>
      <c r="L23" s="60"/>
      <c r="M23" s="67"/>
      <c r="N23" s="17"/>
      <c r="O23" s="17"/>
      <c r="P23" s="17"/>
      <c r="Q23" s="18"/>
      <c r="R23" s="7"/>
      <c r="S23" s="38" t="s">
        <v>18</v>
      </c>
      <c r="T23" s="60">
        <v>46163.384549024762</v>
      </c>
      <c r="U23" s="60">
        <v>52372.811735251751</v>
      </c>
      <c r="V23" s="67">
        <v>52225.130580229641</v>
      </c>
      <c r="W23" s="17">
        <v>53193.265380726443</v>
      </c>
      <c r="X23" s="17">
        <v>54205.96962332644</v>
      </c>
      <c r="Y23" s="17">
        <v>55192.199560839741</v>
      </c>
      <c r="Z23" s="18">
        <v>55618.935599861608</v>
      </c>
      <c r="AB23" s="38" t="s">
        <v>18</v>
      </c>
      <c r="AC23" s="60">
        <f t="shared" si="4"/>
        <v>0</v>
      </c>
      <c r="AD23" s="60">
        <f t="shared" si="5"/>
        <v>0</v>
      </c>
      <c r="AE23" s="67">
        <f t="shared" si="6"/>
        <v>178.62869660175056</v>
      </c>
      <c r="AF23" s="17">
        <f t="shared" si="7"/>
        <v>-160.95257435931126</v>
      </c>
      <c r="AG23" s="17">
        <f t="shared" si="8"/>
        <v>-464.48562702273921</v>
      </c>
      <c r="AH23" s="17">
        <f t="shared" si="9"/>
        <v>-771.25523161936144</v>
      </c>
      <c r="AI23" s="18">
        <f t="shared" si="10"/>
        <v>-1022.6907128789026</v>
      </c>
    </row>
    <row r="24" spans="1:35" ht="13.5" customHeight="1" thickBot="1" x14ac:dyDescent="0.25">
      <c r="A24" s="77" t="s">
        <v>8</v>
      </c>
      <c r="B24" s="100">
        <v>268129.92272999999</v>
      </c>
      <c r="C24" s="100">
        <v>296414.75904999999</v>
      </c>
      <c r="D24" s="97">
        <v>333162.33231559186</v>
      </c>
      <c r="E24" s="41">
        <v>355645.26123737526</v>
      </c>
      <c r="F24" s="41">
        <v>375688.66365036863</v>
      </c>
      <c r="G24" s="41">
        <v>383794.8507548194</v>
      </c>
      <c r="H24" s="40">
        <v>387782.24619406374</v>
      </c>
      <c r="I24" s="7"/>
      <c r="J24" s="22" t="s">
        <v>8</v>
      </c>
      <c r="K24" s="100"/>
      <c r="L24" s="100"/>
      <c r="M24" s="97"/>
      <c r="N24" s="41"/>
      <c r="O24" s="41"/>
      <c r="P24" s="41"/>
      <c r="Q24" s="40"/>
      <c r="R24" s="7"/>
      <c r="S24" s="22" t="s">
        <v>8</v>
      </c>
      <c r="T24" s="62">
        <v>268129.92272999999</v>
      </c>
      <c r="U24" s="100">
        <v>296414.75904999999</v>
      </c>
      <c r="V24" s="97">
        <v>316167.35934374144</v>
      </c>
      <c r="W24" s="41">
        <v>325682.4139457682</v>
      </c>
      <c r="X24" s="41">
        <v>343198.72297919169</v>
      </c>
      <c r="Y24" s="41">
        <v>363354.62821100879</v>
      </c>
      <c r="Z24" s="40">
        <v>377459.51508335315</v>
      </c>
      <c r="AB24" s="22" t="s">
        <v>8</v>
      </c>
      <c r="AC24" s="100">
        <f t="shared" si="4"/>
        <v>0</v>
      </c>
      <c r="AD24" s="100">
        <f t="shared" si="5"/>
        <v>0</v>
      </c>
      <c r="AE24" s="97">
        <f t="shared" si="6"/>
        <v>16994.972971850424</v>
      </c>
      <c r="AF24" s="41">
        <f t="shared" si="7"/>
        <v>29962.84729160706</v>
      </c>
      <c r="AG24" s="41">
        <f t="shared" si="8"/>
        <v>32489.940671176941</v>
      </c>
      <c r="AH24" s="41">
        <f t="shared" si="9"/>
        <v>20440.222543810611</v>
      </c>
      <c r="AI24" s="40">
        <f t="shared" si="10"/>
        <v>10322.731110710592</v>
      </c>
    </row>
    <row r="25" spans="1:35" ht="14.25" customHeight="1" thickBot="1" x14ac:dyDescent="0.25">
      <c r="A25" s="81" t="s">
        <v>9</v>
      </c>
      <c r="B25" s="63">
        <f t="shared" ref="B25:D25" si="25">B6+B12+B24</f>
        <v>11619172.625185164</v>
      </c>
      <c r="C25" s="63">
        <f t="shared" si="25"/>
        <v>13989583.20169</v>
      </c>
      <c r="D25" s="69">
        <f t="shared" si="25"/>
        <v>14223217.421978287</v>
      </c>
      <c r="E25" s="35">
        <f t="shared" ref="E25:F25" si="26">E6+E12+E24</f>
        <v>14672709.530630592</v>
      </c>
      <c r="F25" s="35">
        <f t="shared" si="26"/>
        <v>15303718.242714627</v>
      </c>
      <c r="G25" s="35">
        <f t="shared" ref="G25:H25" si="27">G6+G12+G24</f>
        <v>15940999.193337191</v>
      </c>
      <c r="H25" s="5">
        <f t="shared" si="27"/>
        <v>16430683.16544915</v>
      </c>
      <c r="I25" s="7"/>
      <c r="J25" s="3" t="s">
        <v>9</v>
      </c>
      <c r="K25" s="63">
        <f t="shared" ref="K25:N25" si="28">K6+K12+K24</f>
        <v>0</v>
      </c>
      <c r="L25" s="63">
        <f t="shared" si="28"/>
        <v>0</v>
      </c>
      <c r="M25" s="69">
        <f t="shared" si="28"/>
        <v>0</v>
      </c>
      <c r="N25" s="35">
        <f t="shared" si="28"/>
        <v>0</v>
      </c>
      <c r="O25" s="35">
        <f t="shared" ref="O25:P25" si="29">O6+O12+O24</f>
        <v>0</v>
      </c>
      <c r="P25" s="35">
        <f t="shared" si="29"/>
        <v>0</v>
      </c>
      <c r="Q25" s="5">
        <f t="shared" ref="Q25" si="30">Q6+Q12+Q24</f>
        <v>0</v>
      </c>
      <c r="R25" s="7"/>
      <c r="S25" s="3" t="s">
        <v>9</v>
      </c>
      <c r="T25" s="63">
        <v>11619153.964300325</v>
      </c>
      <c r="U25" s="63">
        <v>14001123.07879</v>
      </c>
      <c r="V25" s="69">
        <v>14309416.692559125</v>
      </c>
      <c r="W25" s="35">
        <v>14726733.254947247</v>
      </c>
      <c r="X25" s="35">
        <v>15385642.790887471</v>
      </c>
      <c r="Y25" s="35">
        <v>16082137.649158521</v>
      </c>
      <c r="Z25" s="5">
        <v>16572129.329587119</v>
      </c>
      <c r="AB25" s="3" t="s">
        <v>9</v>
      </c>
      <c r="AC25" s="63">
        <f t="shared" si="4"/>
        <v>18.660884838551283</v>
      </c>
      <c r="AD25" s="63">
        <f t="shared" si="5"/>
        <v>-11539.877100000158</v>
      </c>
      <c r="AE25" s="69">
        <f t="shared" si="6"/>
        <v>-86199.270580837503</v>
      </c>
      <c r="AF25" s="35">
        <f t="shared" si="7"/>
        <v>-54023.724316654727</v>
      </c>
      <c r="AG25" s="35">
        <f t="shared" si="8"/>
        <v>-81924.548172844574</v>
      </c>
      <c r="AH25" s="35">
        <f t="shared" si="9"/>
        <v>-141138.45582132973</v>
      </c>
      <c r="AI25" s="5">
        <f t="shared" si="10"/>
        <v>-141446.16413796879</v>
      </c>
    </row>
    <row r="26" spans="1:35" ht="13.5" customHeight="1" thickBot="1" x14ac:dyDescent="0.25">
      <c r="A26" s="82" t="s">
        <v>10</v>
      </c>
      <c r="B26" s="64">
        <f t="shared" ref="B26:D26" si="31">B25</f>
        <v>11619172.625185164</v>
      </c>
      <c r="C26" s="64">
        <f t="shared" si="31"/>
        <v>13989583.20169</v>
      </c>
      <c r="D26" s="98">
        <f t="shared" si="31"/>
        <v>14223217.421978287</v>
      </c>
      <c r="E26" s="42">
        <f t="shared" ref="E26:F26" si="32">E25</f>
        <v>14672709.530630592</v>
      </c>
      <c r="F26" s="42">
        <f t="shared" si="32"/>
        <v>15303718.242714627</v>
      </c>
      <c r="G26" s="42">
        <f t="shared" ref="G26:H26" si="33">G25</f>
        <v>15940999.193337191</v>
      </c>
      <c r="H26" s="20">
        <f t="shared" si="33"/>
        <v>16430683.16544915</v>
      </c>
      <c r="J26" s="19" t="s">
        <v>10</v>
      </c>
      <c r="K26" s="64">
        <f t="shared" ref="K26:N26" si="34">K25</f>
        <v>0</v>
      </c>
      <c r="L26" s="64">
        <f t="shared" si="34"/>
        <v>0</v>
      </c>
      <c r="M26" s="98">
        <f t="shared" si="34"/>
        <v>0</v>
      </c>
      <c r="N26" s="42">
        <f t="shared" si="34"/>
        <v>0</v>
      </c>
      <c r="O26" s="42">
        <f t="shared" ref="O26:P26" si="35">O25</f>
        <v>0</v>
      </c>
      <c r="P26" s="42">
        <f t="shared" si="35"/>
        <v>0</v>
      </c>
      <c r="Q26" s="20">
        <f t="shared" ref="Q26" si="36">Q25</f>
        <v>0</v>
      </c>
      <c r="S26" s="19" t="s">
        <v>10</v>
      </c>
      <c r="T26" s="70">
        <v>11619153.964300325</v>
      </c>
      <c r="U26" s="64">
        <v>14001123.07879</v>
      </c>
      <c r="V26" s="98">
        <v>14309416.692559125</v>
      </c>
      <c r="W26" s="42">
        <v>14726733.254947247</v>
      </c>
      <c r="X26" s="42">
        <v>15385642.790887471</v>
      </c>
      <c r="Y26" s="42">
        <v>16082137.649158521</v>
      </c>
      <c r="Z26" s="20">
        <v>16572129.329587119</v>
      </c>
      <c r="AB26" s="19" t="s">
        <v>10</v>
      </c>
      <c r="AC26" s="64">
        <f t="shared" si="4"/>
        <v>18.660884838551283</v>
      </c>
      <c r="AD26" s="64">
        <f t="shared" si="5"/>
        <v>-11539.877100000158</v>
      </c>
      <c r="AE26" s="98">
        <f t="shared" si="6"/>
        <v>-86199.270580837503</v>
      </c>
      <c r="AF26" s="42">
        <f t="shared" si="7"/>
        <v>-54023.724316654727</v>
      </c>
      <c r="AG26" s="42">
        <f t="shared" si="8"/>
        <v>-81924.548172844574</v>
      </c>
      <c r="AH26" s="42">
        <f t="shared" si="9"/>
        <v>-141138.45582132973</v>
      </c>
      <c r="AI26" s="20">
        <f t="shared" si="10"/>
        <v>-141446.16413796879</v>
      </c>
    </row>
    <row r="27" spans="1:35" ht="13.5" customHeight="1" x14ac:dyDescent="0.2">
      <c r="B27" s="9"/>
      <c r="C27" s="9"/>
      <c r="K27" s="9"/>
      <c r="L27" s="9"/>
      <c r="T27" s="9"/>
      <c r="U27" s="9"/>
      <c r="AC27" s="9"/>
      <c r="AD27" s="9"/>
    </row>
    <row r="28" spans="1:35" ht="13.5" customHeight="1" x14ac:dyDescent="0.2">
      <c r="B28" s="54"/>
      <c r="C28" s="54"/>
      <c r="D28" s="54"/>
      <c r="E28" s="54"/>
      <c r="F28" s="54"/>
      <c r="G28" s="54"/>
      <c r="H28" s="54"/>
      <c r="J28" s="26"/>
      <c r="K28" s="9"/>
      <c r="L28" s="54"/>
      <c r="M28" s="54"/>
      <c r="N28" s="54"/>
      <c r="O28" s="54"/>
      <c r="P28" s="54"/>
      <c r="Q28" s="54"/>
      <c r="S28" s="26"/>
      <c r="T28" s="9"/>
      <c r="U28" s="9"/>
      <c r="V28" s="9"/>
      <c r="W28" s="9"/>
      <c r="X28" s="9"/>
      <c r="Y28" s="9"/>
      <c r="Z28" s="9"/>
      <c r="AB28" s="26"/>
      <c r="AC28" s="53"/>
      <c r="AD28" s="101"/>
      <c r="AE28" s="101"/>
      <c r="AF28" s="101"/>
      <c r="AG28" s="101"/>
      <c r="AH28" s="101"/>
    </row>
    <row r="29" spans="1:35" ht="13.5" customHeight="1" x14ac:dyDescent="0.2">
      <c r="B29" s="54"/>
      <c r="C29" s="54"/>
      <c r="D29" s="54"/>
      <c r="E29" s="54"/>
      <c r="F29" s="54"/>
      <c r="G29" s="54"/>
      <c r="H29" s="54"/>
      <c r="J29" s="26"/>
      <c r="K29" s="9"/>
      <c r="L29" s="103"/>
      <c r="M29" s="103"/>
      <c r="N29" s="103"/>
      <c r="O29" s="103"/>
      <c r="P29" s="103"/>
      <c r="Q29" s="103"/>
      <c r="S29" s="26"/>
      <c r="T29" s="53"/>
      <c r="U29" s="53"/>
      <c r="V29" s="53"/>
      <c r="W29" s="53"/>
      <c r="X29" s="53"/>
      <c r="Y29" s="53"/>
      <c r="Z29" s="53"/>
      <c r="AB29" s="26"/>
      <c r="AC29" s="94"/>
      <c r="AD29" s="101"/>
      <c r="AE29" s="101"/>
      <c r="AF29" s="101"/>
      <c r="AG29" s="101"/>
      <c r="AH29" s="101"/>
    </row>
    <row r="30" spans="1:35" ht="13.5" customHeight="1" x14ac:dyDescent="0.2">
      <c r="A30" s="54"/>
      <c r="B30" s="54"/>
      <c r="C30" s="54"/>
      <c r="D30" s="54"/>
      <c r="E30" s="54"/>
      <c r="F30" s="54"/>
      <c r="G30" s="54"/>
      <c r="H30" s="54"/>
      <c r="J30" s="88"/>
      <c r="K30" s="9"/>
      <c r="L30" s="9"/>
      <c r="M30" s="94"/>
      <c r="N30" s="94"/>
      <c r="O30" s="94"/>
      <c r="P30" s="94"/>
      <c r="Q30" s="94"/>
      <c r="T30" s="53"/>
      <c r="U30" s="53"/>
      <c r="V30" s="53"/>
      <c r="W30" s="53"/>
      <c r="X30" s="53"/>
      <c r="Y30" s="53"/>
      <c r="Z30" s="53"/>
      <c r="AC30" s="94"/>
      <c r="AD30" s="101"/>
      <c r="AE30" s="116"/>
      <c r="AF30" s="116"/>
      <c r="AG30" s="116"/>
      <c r="AH30" s="116"/>
      <c r="AI30" s="116"/>
    </row>
    <row r="31" spans="1:35" ht="13.5" customHeight="1" x14ac:dyDescent="0.2">
      <c r="A31" s="54"/>
      <c r="B31" s="54"/>
      <c r="C31" s="54"/>
      <c r="D31" s="54"/>
      <c r="E31" s="54"/>
      <c r="F31" s="54"/>
      <c r="G31" s="54"/>
      <c r="H31" s="54"/>
      <c r="J31" s="88"/>
      <c r="K31" s="9"/>
      <c r="L31" s="6"/>
      <c r="T31" s="53"/>
      <c r="U31" s="53"/>
      <c r="V31" s="53"/>
      <c r="W31" s="53"/>
      <c r="X31" s="53"/>
      <c r="Y31" s="53"/>
      <c r="Z31" s="53"/>
      <c r="AC31" s="94"/>
      <c r="AD31" s="101"/>
      <c r="AE31" s="101"/>
      <c r="AF31" s="101"/>
      <c r="AG31" s="101"/>
      <c r="AH31" s="101"/>
    </row>
    <row r="32" spans="1:35" ht="13.5" customHeight="1" x14ac:dyDescent="0.2">
      <c r="A32" s="54"/>
      <c r="B32" s="54"/>
      <c r="C32" s="54"/>
      <c r="D32" s="54"/>
      <c r="E32" s="54"/>
      <c r="F32" s="54"/>
      <c r="G32" s="54"/>
      <c r="H32" s="54"/>
      <c r="J32" s="88"/>
      <c r="K32" s="9"/>
      <c r="L32" s="53"/>
      <c r="M32" s="54"/>
      <c r="N32" s="54"/>
      <c r="O32" s="54"/>
      <c r="P32" s="54"/>
      <c r="Q32" s="54"/>
      <c r="T32" s="53"/>
      <c r="U32" s="53"/>
      <c r="V32" s="53"/>
      <c r="W32" s="53"/>
      <c r="X32" s="53"/>
      <c r="Y32" s="53"/>
      <c r="Z32" s="53"/>
      <c r="AC32" s="94"/>
      <c r="AD32" s="101"/>
      <c r="AE32" s="101"/>
      <c r="AF32" s="101"/>
      <c r="AG32" s="101"/>
      <c r="AH32" s="101"/>
    </row>
    <row r="33" spans="1:35" ht="13.5" customHeight="1" x14ac:dyDescent="0.2">
      <c r="A33" s="54"/>
      <c r="B33" s="54"/>
      <c r="C33" s="54"/>
      <c r="D33" s="54"/>
      <c r="E33" s="54"/>
      <c r="F33" s="54"/>
      <c r="G33" s="54"/>
      <c r="H33" s="54"/>
      <c r="K33" s="9"/>
      <c r="L33" s="56"/>
      <c r="M33" s="56"/>
      <c r="N33" s="56"/>
      <c r="O33" s="56"/>
      <c r="P33" s="56"/>
      <c r="Q33" s="56"/>
      <c r="T33" s="53"/>
      <c r="U33" s="53"/>
      <c r="V33" s="53"/>
      <c r="W33" s="53"/>
      <c r="X33" s="53"/>
      <c r="Y33" s="53"/>
      <c r="Z33" s="53"/>
      <c r="AC33" s="53"/>
      <c r="AD33" s="101"/>
      <c r="AE33" s="101"/>
      <c r="AF33" s="101"/>
      <c r="AG33" s="101"/>
      <c r="AH33" s="101"/>
      <c r="AI33" s="101"/>
    </row>
    <row r="34" spans="1:35" ht="13.5" customHeight="1" x14ac:dyDescent="0.2">
      <c r="A34" s="7"/>
      <c r="B34" s="54"/>
      <c r="C34" s="54"/>
      <c r="D34" s="54"/>
      <c r="E34" s="104"/>
      <c r="F34" s="104"/>
      <c r="G34" s="104"/>
      <c r="H34" s="7"/>
      <c r="K34" s="9"/>
      <c r="L34" s="9"/>
      <c r="T34" s="9"/>
      <c r="U34" s="9"/>
      <c r="AC34" s="53"/>
      <c r="AD34" s="53"/>
      <c r="AE34" s="53"/>
      <c r="AF34" s="53"/>
      <c r="AG34" s="53"/>
    </row>
    <row r="35" spans="1:35" ht="13.5" customHeight="1" x14ac:dyDescent="0.2">
      <c r="B35" s="54"/>
      <c r="C35" s="54"/>
      <c r="D35" s="54"/>
      <c r="E35" s="54"/>
      <c r="F35" s="54"/>
      <c r="G35" s="54"/>
      <c r="H35" s="54"/>
      <c r="K35" s="9"/>
      <c r="L35" s="56"/>
      <c r="M35" s="56"/>
      <c r="N35" s="56"/>
      <c r="O35" s="56"/>
      <c r="P35" s="56"/>
      <c r="Q35" s="56"/>
      <c r="T35" s="9"/>
      <c r="U35" s="9"/>
      <c r="V35" s="9"/>
      <c r="W35" s="9"/>
      <c r="X35" s="9"/>
      <c r="Y35" s="9"/>
      <c r="Z35" s="9"/>
      <c r="AC35" s="53"/>
      <c r="AD35" s="53"/>
      <c r="AE35" s="53"/>
      <c r="AF35" s="53"/>
      <c r="AG35" s="53"/>
      <c r="AH35" s="53"/>
      <c r="AI35" s="53"/>
    </row>
    <row r="36" spans="1:35" ht="13.5" customHeight="1" x14ac:dyDescent="0.2">
      <c r="B36" s="54"/>
      <c r="C36" s="54"/>
      <c r="D36" s="54"/>
      <c r="K36" s="9"/>
      <c r="L36" s="9"/>
      <c r="T36" s="9"/>
      <c r="U36" s="9"/>
      <c r="AC36" s="9"/>
      <c r="AD36" s="9"/>
    </row>
    <row r="37" spans="1:35" ht="13.5" customHeight="1" x14ac:dyDescent="0.2">
      <c r="B37" s="54"/>
      <c r="C37" s="54"/>
      <c r="D37" s="54"/>
      <c r="K37" s="56"/>
      <c r="L37" s="56"/>
      <c r="M37" s="56"/>
      <c r="N37" s="56"/>
      <c r="O37" s="56"/>
      <c r="P37" s="56"/>
      <c r="Q37" s="56"/>
      <c r="T37" s="56"/>
      <c r="U37" s="56"/>
      <c r="V37" s="56"/>
      <c r="W37" s="56"/>
      <c r="X37" s="56"/>
      <c r="Y37" s="56"/>
      <c r="Z37" s="56"/>
      <c r="AC37" s="56"/>
      <c r="AD37" s="56"/>
      <c r="AE37" s="56"/>
      <c r="AF37" s="56"/>
      <c r="AG37" s="56"/>
      <c r="AH37" s="56"/>
    </row>
    <row r="38" spans="1:35" ht="13.5" customHeight="1" x14ac:dyDescent="0.2">
      <c r="B38" s="54"/>
      <c r="C38" s="54"/>
      <c r="D38" s="54"/>
      <c r="K38" s="9"/>
      <c r="L38" s="9"/>
      <c r="T38" s="9"/>
      <c r="U38" s="9"/>
      <c r="AC38" s="9"/>
      <c r="AD38" s="9"/>
    </row>
    <row r="39" spans="1:35" ht="13.5" customHeight="1" x14ac:dyDescent="0.2">
      <c r="B39" s="54"/>
      <c r="C39" s="54"/>
      <c r="D39" s="54"/>
      <c r="K39" s="9"/>
      <c r="L39" s="9"/>
      <c r="T39" s="9"/>
      <c r="U39" s="9"/>
      <c r="AC39" s="9"/>
      <c r="AD39" s="9"/>
    </row>
    <row r="40" spans="1:35" ht="13.5" customHeight="1" x14ac:dyDescent="0.2">
      <c r="B40" s="54"/>
      <c r="C40" s="6"/>
      <c r="D40" s="54"/>
      <c r="E40" s="9"/>
      <c r="F40" s="9"/>
      <c r="G40" s="9"/>
      <c r="H40" s="9"/>
      <c r="K40" s="9"/>
      <c r="L40" s="27"/>
      <c r="M40" s="27"/>
      <c r="N40" s="27"/>
      <c r="O40" s="27"/>
      <c r="P40" s="27"/>
      <c r="Q40" s="27"/>
      <c r="T40" s="9"/>
      <c r="U40" s="27"/>
      <c r="V40" s="27"/>
      <c r="W40" s="27"/>
      <c r="X40" s="27"/>
      <c r="Y40" s="27"/>
      <c r="Z40" s="27"/>
      <c r="AC40" s="9"/>
      <c r="AD40" s="27"/>
      <c r="AE40" s="27"/>
      <c r="AF40" s="27"/>
      <c r="AG40" s="27"/>
      <c r="AH40" s="27"/>
    </row>
    <row r="41" spans="1:35" ht="13.5" customHeight="1" x14ac:dyDescent="0.2">
      <c r="B41" s="54"/>
      <c r="C41" s="6"/>
      <c r="D41" s="54"/>
      <c r="K41" s="9"/>
      <c r="L41" s="27"/>
      <c r="M41" s="27"/>
      <c r="N41" s="27"/>
      <c r="O41" s="27"/>
      <c r="P41" s="27"/>
      <c r="Q41" s="27"/>
      <c r="T41" s="9"/>
      <c r="U41" s="27"/>
      <c r="V41" s="27"/>
      <c r="W41" s="27"/>
      <c r="X41" s="27"/>
      <c r="Y41" s="27"/>
      <c r="Z41" s="27"/>
      <c r="AC41" s="9"/>
      <c r="AD41" s="27"/>
      <c r="AE41" s="27"/>
      <c r="AF41" s="27"/>
      <c r="AG41" s="27"/>
      <c r="AH41" s="27"/>
    </row>
    <row r="42" spans="1:35" ht="13.5" customHeight="1" x14ac:dyDescent="0.2">
      <c r="B42" s="6"/>
      <c r="C42" s="6"/>
      <c r="D42" s="54"/>
      <c r="K42" s="9"/>
      <c r="L42" s="9"/>
      <c r="T42" s="9"/>
      <c r="U42" s="9"/>
      <c r="AC42" s="9"/>
      <c r="AD42" s="9"/>
    </row>
    <row r="43" spans="1:35" ht="13.5" customHeight="1" x14ac:dyDescent="0.2">
      <c r="B43" s="6"/>
      <c r="C43" s="6"/>
      <c r="K43" s="9"/>
      <c r="L43" s="9"/>
      <c r="T43" s="9"/>
      <c r="U43" s="9"/>
      <c r="AC43" s="9"/>
      <c r="AD43" s="9"/>
    </row>
    <row r="44" spans="1:35" ht="13.5" customHeight="1" x14ac:dyDescent="0.2">
      <c r="B44" s="6"/>
      <c r="C44" s="6"/>
      <c r="K44" s="9"/>
      <c r="L44" s="9"/>
      <c r="T44" s="9"/>
      <c r="U44" s="9"/>
      <c r="AC44" s="9"/>
      <c r="AD44" s="9"/>
    </row>
    <row r="45" spans="1:35" ht="13.5" customHeight="1" x14ac:dyDescent="0.2">
      <c r="B45" s="6"/>
      <c r="C45" s="6"/>
      <c r="K45" s="9"/>
      <c r="L45" s="9"/>
      <c r="T45" s="9"/>
      <c r="U45" s="9"/>
      <c r="AC45" s="9"/>
      <c r="AD45" s="9"/>
    </row>
    <row r="46" spans="1:35" ht="13.5" customHeight="1" x14ac:dyDescent="0.2">
      <c r="B46" s="55"/>
      <c r="C46" s="6"/>
      <c r="K46" s="9"/>
      <c r="L46" s="9"/>
      <c r="T46" s="9"/>
      <c r="U46" s="9"/>
      <c r="AC46" s="9"/>
      <c r="AD46" s="9"/>
    </row>
    <row r="47" spans="1:35" ht="13.5" customHeight="1" x14ac:dyDescent="0.2">
      <c r="B47" s="55"/>
      <c r="C47" s="6"/>
      <c r="K47" s="9"/>
      <c r="L47" s="9"/>
      <c r="T47" s="9"/>
      <c r="U47" s="9"/>
      <c r="AC47" s="9"/>
      <c r="AD47" s="9"/>
    </row>
    <row r="48" spans="1:35" ht="13.5" customHeight="1" x14ac:dyDescent="0.2">
      <c r="B48" s="55"/>
      <c r="C48" s="6"/>
      <c r="K48" s="9"/>
      <c r="L48" s="9"/>
      <c r="T48" s="9"/>
      <c r="U48" s="9"/>
      <c r="AC48" s="9"/>
      <c r="AD48" s="9"/>
    </row>
    <row r="49" spans="2:30" ht="13.5" customHeight="1" x14ac:dyDescent="0.2">
      <c r="B49" s="55"/>
      <c r="C49" s="6"/>
      <c r="K49" s="9"/>
      <c r="L49" s="9"/>
      <c r="T49" s="9"/>
      <c r="U49" s="9"/>
      <c r="AC49" s="9"/>
      <c r="AD49" s="9"/>
    </row>
    <row r="50" spans="2:30" ht="13.5" customHeight="1" x14ac:dyDescent="0.2">
      <c r="B50" s="55"/>
      <c r="C50" s="6"/>
      <c r="K50" s="9"/>
      <c r="L50" s="9"/>
      <c r="T50" s="9"/>
      <c r="U50" s="9"/>
      <c r="AC50" s="9"/>
      <c r="AD50" s="9"/>
    </row>
    <row r="51" spans="2:30" ht="13.5" customHeight="1" x14ac:dyDescent="0.2">
      <c r="B51" s="6"/>
      <c r="C51" s="6"/>
      <c r="K51" s="9"/>
      <c r="L51" s="9"/>
      <c r="T51" s="9"/>
      <c r="U51" s="9"/>
      <c r="AC51" s="9"/>
      <c r="AD51" s="9"/>
    </row>
    <row r="52" spans="2:30" ht="13.5" customHeight="1" x14ac:dyDescent="0.2">
      <c r="B52" s="6"/>
      <c r="C52" s="6"/>
      <c r="K52" s="9"/>
      <c r="L52" s="9"/>
      <c r="T52" s="9"/>
      <c r="U52" s="9"/>
      <c r="AC52" s="9"/>
      <c r="AD52" s="9"/>
    </row>
    <row r="53" spans="2:30" ht="13.5" customHeight="1" x14ac:dyDescent="0.2">
      <c r="B53" s="6"/>
      <c r="C53" s="6"/>
      <c r="K53" s="9"/>
      <c r="L53" s="9"/>
      <c r="T53" s="9"/>
      <c r="U53" s="9"/>
      <c r="AC53" s="9"/>
      <c r="AD53" s="9"/>
    </row>
    <row r="54" spans="2:30" ht="13.5" customHeight="1" x14ac:dyDescent="0.2">
      <c r="B54" s="6"/>
      <c r="C54" s="6"/>
      <c r="K54" s="9"/>
      <c r="L54" s="9"/>
      <c r="T54" s="9"/>
      <c r="U54" s="9"/>
      <c r="AC54" s="9"/>
      <c r="AD54" s="9"/>
    </row>
    <row r="55" spans="2:30" ht="13.5" customHeight="1" x14ac:dyDescent="0.2">
      <c r="B55" s="6"/>
      <c r="C55" s="6"/>
      <c r="K55" s="9"/>
      <c r="L55" s="9"/>
      <c r="T55" s="9"/>
      <c r="U55" s="9"/>
      <c r="AC55" s="9"/>
      <c r="AD55" s="9"/>
    </row>
    <row r="56" spans="2:30" ht="13.5" customHeight="1" x14ac:dyDescent="0.2">
      <c r="B56" s="6"/>
      <c r="C56" s="6"/>
      <c r="K56" s="9"/>
      <c r="L56" s="9"/>
      <c r="T56" s="9"/>
      <c r="U56" s="9"/>
      <c r="AC56" s="9"/>
      <c r="AD56" s="9"/>
    </row>
    <row r="57" spans="2:30" ht="13.5" customHeight="1" x14ac:dyDescent="0.2">
      <c r="B57" s="6"/>
      <c r="C57" s="6"/>
      <c r="K57" s="9"/>
      <c r="L57" s="9"/>
      <c r="T57" s="9"/>
      <c r="U57" s="9"/>
      <c r="AC57" s="9"/>
      <c r="AD57" s="9"/>
    </row>
    <row r="58" spans="2:30" ht="13.5" customHeight="1" x14ac:dyDescent="0.2">
      <c r="B58" s="6"/>
      <c r="C58" s="6"/>
      <c r="K58" s="9"/>
      <c r="L58" s="9"/>
      <c r="T58" s="9"/>
      <c r="U58" s="9"/>
      <c r="AC58" s="9"/>
      <c r="AD58" s="9"/>
    </row>
    <row r="59" spans="2:30" ht="13.5" customHeight="1" x14ac:dyDescent="0.2">
      <c r="B59" s="6"/>
      <c r="C59" s="6"/>
      <c r="K59" s="9"/>
      <c r="L59" s="9"/>
      <c r="T59" s="9"/>
      <c r="U59" s="9"/>
      <c r="AC59" s="9"/>
      <c r="AD59" s="9"/>
    </row>
    <row r="60" spans="2:30" ht="13.5" customHeight="1" x14ac:dyDescent="0.2">
      <c r="B60" s="6"/>
      <c r="C60" s="6"/>
      <c r="K60" s="9"/>
      <c r="L60" s="9"/>
      <c r="T60" s="9"/>
      <c r="U60" s="9"/>
      <c r="AC60" s="9"/>
      <c r="AD60" s="9"/>
    </row>
    <row r="61" spans="2:30" ht="13.5" customHeight="1" x14ac:dyDescent="0.2">
      <c r="B61" s="6"/>
      <c r="C61" s="6"/>
      <c r="K61" s="9"/>
      <c r="L61" s="9"/>
      <c r="T61" s="9"/>
      <c r="U61" s="9"/>
      <c r="AC61" s="9"/>
      <c r="AD61" s="9"/>
    </row>
    <row r="62" spans="2:30" ht="13.5" customHeight="1" x14ac:dyDescent="0.2">
      <c r="B62" s="6"/>
      <c r="C62" s="6"/>
      <c r="K62" s="9"/>
      <c r="L62" s="9"/>
      <c r="T62" s="9"/>
      <c r="U62" s="9"/>
      <c r="AC62" s="9"/>
      <c r="AD62" s="9"/>
    </row>
    <row r="63" spans="2:30" ht="13.5" customHeight="1" x14ac:dyDescent="0.2">
      <c r="B63" s="6"/>
      <c r="C63" s="6"/>
      <c r="K63" s="9"/>
      <c r="L63" s="9"/>
      <c r="T63" s="9"/>
      <c r="U63" s="9"/>
      <c r="AC63" s="9"/>
      <c r="AD63" s="9"/>
    </row>
    <row r="64" spans="2:30" ht="13.5" customHeight="1" x14ac:dyDescent="0.2">
      <c r="B64" s="6"/>
      <c r="C64" s="6"/>
      <c r="E64" s="9"/>
      <c r="F64" s="9"/>
      <c r="G64" s="9"/>
      <c r="H64" s="9"/>
      <c r="K64" s="9"/>
      <c r="L64" s="9"/>
      <c r="T64" s="9"/>
      <c r="U64" s="9"/>
      <c r="AC64" s="9"/>
      <c r="AD64" s="9"/>
    </row>
    <row r="65" spans="2:30" ht="13.5" customHeight="1" x14ac:dyDescent="0.2">
      <c r="B65" s="6"/>
      <c r="C65" s="6"/>
      <c r="K65" s="9"/>
      <c r="L65" s="9"/>
      <c r="T65" s="9"/>
      <c r="U65" s="9"/>
      <c r="AC65" s="9"/>
      <c r="AD65" s="9"/>
    </row>
    <row r="66" spans="2:30" ht="13.5" customHeight="1" x14ac:dyDescent="0.2">
      <c r="B66" s="6"/>
      <c r="C66" s="6"/>
      <c r="K66" s="9"/>
      <c r="L66" s="9"/>
      <c r="T66" s="9"/>
      <c r="U66" s="9"/>
      <c r="AC66" s="9"/>
      <c r="AD66" s="9"/>
    </row>
    <row r="67" spans="2:30" ht="13.5" customHeight="1" x14ac:dyDescent="0.2">
      <c r="B67" s="6"/>
      <c r="C67" s="6"/>
      <c r="K67" s="9"/>
      <c r="L67" s="9"/>
      <c r="T67" s="9"/>
      <c r="U67" s="9"/>
      <c r="AC67" s="9"/>
      <c r="AD67" s="9"/>
    </row>
    <row r="68" spans="2:30" ht="13.5" customHeight="1" x14ac:dyDescent="0.2">
      <c r="B68" s="6"/>
      <c r="C68" s="6"/>
      <c r="K68" s="9"/>
      <c r="L68" s="9"/>
      <c r="T68" s="9"/>
      <c r="U68" s="9"/>
      <c r="AC68" s="9"/>
      <c r="AD68" s="9"/>
    </row>
    <row r="69" spans="2:30" ht="13.5" customHeight="1" x14ac:dyDescent="0.2">
      <c r="B69" s="6"/>
      <c r="C69" s="6"/>
      <c r="K69" s="9"/>
      <c r="L69" s="9"/>
      <c r="T69" s="9"/>
      <c r="U69" s="9"/>
      <c r="AC69" s="9"/>
      <c r="AD69" s="9"/>
    </row>
    <row r="70" spans="2:30" ht="13.5" customHeight="1" x14ac:dyDescent="0.2">
      <c r="B70" s="6"/>
      <c r="C70" s="6"/>
      <c r="K70" s="9"/>
      <c r="L70" s="9"/>
      <c r="T70" s="9"/>
      <c r="U70" s="9"/>
      <c r="AC70" s="9"/>
      <c r="AD70" s="9"/>
    </row>
    <row r="71" spans="2:30" ht="13.5" customHeight="1" x14ac:dyDescent="0.2">
      <c r="B71" s="6"/>
      <c r="C71" s="6"/>
      <c r="K71" s="9"/>
      <c r="L71" s="9"/>
      <c r="T71" s="9"/>
      <c r="U71" s="9"/>
      <c r="AC71" s="9"/>
      <c r="AD71" s="9"/>
    </row>
    <row r="72" spans="2:30" ht="13.5" customHeight="1" x14ac:dyDescent="0.2">
      <c r="B72" s="6"/>
      <c r="C72" s="6"/>
      <c r="K72" s="9"/>
      <c r="L72" s="9"/>
      <c r="T72" s="9"/>
      <c r="U72" s="9"/>
      <c r="AC72" s="9"/>
      <c r="AD72" s="9"/>
    </row>
    <row r="73" spans="2:30" ht="13.5" customHeight="1" x14ac:dyDescent="0.2">
      <c r="B73" s="6"/>
      <c r="C73" s="6"/>
      <c r="K73" s="9"/>
      <c r="L73" s="9"/>
      <c r="T73" s="9"/>
      <c r="U73" s="9"/>
      <c r="AC73" s="9"/>
      <c r="AD73" s="9"/>
    </row>
    <row r="74" spans="2:30" ht="13.5" customHeight="1" x14ac:dyDescent="0.2">
      <c r="B74" s="6"/>
      <c r="C74" s="6"/>
      <c r="K74" s="9"/>
      <c r="L74" s="9"/>
      <c r="T74" s="9"/>
      <c r="U74" s="9"/>
      <c r="AC74" s="9"/>
      <c r="AD74" s="9"/>
    </row>
    <row r="75" spans="2:30" ht="13.5" customHeight="1" x14ac:dyDescent="0.2">
      <c r="B75" s="6"/>
      <c r="C75" s="6"/>
      <c r="K75" s="9"/>
      <c r="L75" s="9"/>
      <c r="T75" s="9"/>
      <c r="U75" s="9"/>
      <c r="AC75" s="9"/>
      <c r="AD75" s="9"/>
    </row>
    <row r="76" spans="2:30" ht="13.5" customHeight="1" x14ac:dyDescent="0.2">
      <c r="B76" s="6"/>
      <c r="C76" s="6"/>
      <c r="K76" s="9"/>
      <c r="L76" s="9"/>
      <c r="T76" s="9"/>
      <c r="U76" s="9"/>
      <c r="AC76" s="9"/>
      <c r="AD76" s="9"/>
    </row>
    <row r="77" spans="2:30" ht="13.5" customHeight="1" x14ac:dyDescent="0.2">
      <c r="B77" s="6"/>
      <c r="C77" s="6"/>
      <c r="K77" s="9"/>
      <c r="L77" s="9"/>
      <c r="T77" s="9"/>
      <c r="U77" s="9"/>
      <c r="AC77" s="9"/>
      <c r="AD77" s="9"/>
    </row>
    <row r="78" spans="2:30" ht="13.5" customHeight="1" x14ac:dyDescent="0.2">
      <c r="B78" s="6"/>
      <c r="C78" s="6"/>
      <c r="K78" s="9"/>
      <c r="L78" s="9"/>
      <c r="T78" s="9"/>
      <c r="U78" s="9"/>
      <c r="AC78" s="9"/>
      <c r="AD78" s="9"/>
    </row>
    <row r="79" spans="2:30" ht="13.5" customHeight="1" x14ac:dyDescent="0.2">
      <c r="B79" s="6"/>
      <c r="C79" s="6"/>
      <c r="K79" s="9"/>
      <c r="L79" s="9"/>
      <c r="T79" s="9"/>
      <c r="U79" s="9"/>
      <c r="AC79" s="9"/>
      <c r="AD79" s="9"/>
    </row>
    <row r="80" spans="2:30" ht="13.5" customHeight="1" x14ac:dyDescent="0.2">
      <c r="B80" s="6"/>
      <c r="C80" s="6"/>
      <c r="K80" s="9"/>
      <c r="L80" s="9"/>
      <c r="T80" s="9"/>
      <c r="U80" s="9"/>
      <c r="AC80" s="9"/>
      <c r="AD80" s="9"/>
    </row>
    <row r="81" spans="2:30" ht="13.5" customHeight="1" x14ac:dyDescent="0.2">
      <c r="B81" s="6"/>
      <c r="C81" s="6"/>
      <c r="K81" s="9"/>
      <c r="L81" s="9"/>
      <c r="T81" s="9"/>
      <c r="U81" s="9"/>
      <c r="AC81" s="9"/>
      <c r="AD81" s="9"/>
    </row>
    <row r="82" spans="2:30" ht="13.5" customHeight="1" x14ac:dyDescent="0.2">
      <c r="B82" s="6"/>
      <c r="C82" s="6"/>
      <c r="K82" s="9"/>
      <c r="L82" s="9"/>
      <c r="T82" s="9"/>
      <c r="U82" s="9"/>
      <c r="AC82" s="9"/>
      <c r="AD82" s="9"/>
    </row>
    <row r="83" spans="2:30" ht="13.5" customHeight="1" x14ac:dyDescent="0.2">
      <c r="B83" s="6"/>
      <c r="C83" s="6"/>
      <c r="K83" s="9"/>
      <c r="L83" s="9"/>
      <c r="T83" s="9"/>
      <c r="U83" s="9"/>
      <c r="AC83" s="9"/>
      <c r="AD83" s="9"/>
    </row>
    <row r="84" spans="2:30" ht="13.5" customHeight="1" x14ac:dyDescent="0.2">
      <c r="B84" s="6"/>
      <c r="C84" s="6"/>
      <c r="K84" s="9"/>
      <c r="L84" s="9"/>
      <c r="T84" s="9"/>
      <c r="U84" s="9"/>
      <c r="AC84" s="9"/>
      <c r="AD84" s="9"/>
    </row>
    <row r="85" spans="2:30" ht="13.5" customHeight="1" x14ac:dyDescent="0.2">
      <c r="B85" s="6"/>
      <c r="C85" s="6"/>
      <c r="K85" s="9"/>
      <c r="L85" s="9"/>
      <c r="T85" s="9"/>
      <c r="U85" s="9"/>
      <c r="AC85" s="9"/>
      <c r="AD85" s="9"/>
    </row>
    <row r="86" spans="2:30" ht="13.5" customHeight="1" x14ac:dyDescent="0.2">
      <c r="B86" s="6"/>
      <c r="C86" s="6"/>
      <c r="K86" s="9"/>
      <c r="L86" s="9"/>
      <c r="T86" s="9"/>
      <c r="U86" s="9"/>
      <c r="AC86" s="9"/>
      <c r="AD86" s="9"/>
    </row>
    <row r="87" spans="2:30" ht="13.5" customHeight="1" x14ac:dyDescent="0.2">
      <c r="B87" s="6"/>
      <c r="C87" s="6"/>
      <c r="K87" s="9"/>
      <c r="L87" s="9"/>
      <c r="T87" s="9"/>
      <c r="U87" s="9"/>
      <c r="AC87" s="9"/>
      <c r="AD87" s="9"/>
    </row>
    <row r="88" spans="2:30" ht="13.5" customHeight="1" x14ac:dyDescent="0.2">
      <c r="B88" s="6"/>
      <c r="C88" s="6"/>
      <c r="K88" s="9"/>
      <c r="L88" s="9"/>
      <c r="T88" s="9"/>
      <c r="U88" s="9"/>
      <c r="AC88" s="9"/>
      <c r="AD88" s="9"/>
    </row>
    <row r="89" spans="2:30" ht="13.5" customHeight="1" x14ac:dyDescent="0.2">
      <c r="B89" s="6"/>
      <c r="C89" s="6"/>
      <c r="K89" s="9"/>
      <c r="L89" s="9"/>
      <c r="T89" s="9"/>
      <c r="U89" s="9"/>
      <c r="AC89" s="9"/>
      <c r="AD89" s="9"/>
    </row>
    <row r="90" spans="2:30" ht="13.5" customHeight="1" x14ac:dyDescent="0.2">
      <c r="B90" s="6"/>
      <c r="C90" s="6"/>
      <c r="K90" s="9"/>
      <c r="L90" s="9"/>
      <c r="T90" s="9"/>
      <c r="U90" s="9"/>
      <c r="AC90" s="9"/>
      <c r="AD90" s="9"/>
    </row>
    <row r="91" spans="2:30" ht="13.5" customHeight="1" x14ac:dyDescent="0.2">
      <c r="B91" s="6"/>
      <c r="C91" s="6"/>
      <c r="K91" s="9"/>
      <c r="L91" s="9"/>
      <c r="T91" s="9"/>
      <c r="U91" s="9"/>
      <c r="AC91" s="9"/>
      <c r="AD91" s="9"/>
    </row>
    <row r="92" spans="2:30" ht="13.5" customHeight="1" x14ac:dyDescent="0.2">
      <c r="B92" s="6"/>
      <c r="C92" s="6"/>
      <c r="K92" s="9"/>
      <c r="L92" s="9"/>
      <c r="T92" s="9"/>
      <c r="U92" s="9"/>
      <c r="AC92" s="9"/>
      <c r="AD92" s="9"/>
    </row>
    <row r="93" spans="2:30" ht="13.5" customHeight="1" x14ac:dyDescent="0.2">
      <c r="B93" s="6"/>
      <c r="C93" s="6"/>
      <c r="K93" s="9"/>
      <c r="L93" s="9"/>
      <c r="T93" s="9"/>
      <c r="U93" s="9"/>
      <c r="AC93" s="9"/>
      <c r="AD93" s="9"/>
    </row>
    <row r="94" spans="2:30" ht="13.5" customHeight="1" x14ac:dyDescent="0.2">
      <c r="B94" s="9"/>
      <c r="C94" s="9"/>
      <c r="K94" s="9"/>
      <c r="L94" s="9"/>
      <c r="T94" s="9"/>
      <c r="U94" s="9"/>
      <c r="AC94" s="9"/>
      <c r="AD94" s="9"/>
    </row>
    <row r="95" spans="2:30" ht="13.5" customHeight="1" x14ac:dyDescent="0.2">
      <c r="B95" s="9"/>
      <c r="C95" s="9"/>
      <c r="K95" s="9"/>
      <c r="L95" s="9"/>
      <c r="T95" s="9"/>
      <c r="U95" s="9"/>
      <c r="AC95" s="9"/>
      <c r="AD95" s="9"/>
    </row>
    <row r="96" spans="2:30" ht="13.5" customHeight="1" x14ac:dyDescent="0.2">
      <c r="B96" s="9"/>
      <c r="C96" s="9"/>
      <c r="K96" s="9"/>
      <c r="L96" s="9"/>
      <c r="T96" s="9"/>
      <c r="U96" s="9"/>
      <c r="AC96" s="9"/>
      <c r="AD96" s="9"/>
    </row>
    <row r="97" spans="2:30" ht="13.5" customHeight="1" x14ac:dyDescent="0.2">
      <c r="B97" s="9"/>
      <c r="C97" s="9"/>
      <c r="K97" s="9"/>
      <c r="L97" s="9"/>
      <c r="T97" s="9"/>
      <c r="U97" s="9"/>
      <c r="AC97" s="9"/>
      <c r="AD97" s="9"/>
    </row>
    <row r="98" spans="2:30" ht="13.5" customHeight="1" x14ac:dyDescent="0.2">
      <c r="B98" s="9"/>
      <c r="C98" s="9"/>
      <c r="K98" s="9"/>
      <c r="L98" s="9"/>
      <c r="T98" s="9"/>
      <c r="U98" s="9"/>
      <c r="AC98" s="9"/>
      <c r="AD98" s="9"/>
    </row>
    <row r="99" spans="2:30" ht="13.5" customHeight="1" x14ac:dyDescent="0.2">
      <c r="B99" s="9"/>
      <c r="C99" s="9"/>
      <c r="K99" s="9"/>
      <c r="L99" s="9"/>
      <c r="T99" s="9"/>
      <c r="U99" s="9"/>
      <c r="AC99" s="9"/>
      <c r="AD99" s="9"/>
    </row>
    <row r="100" spans="2:30" ht="13.5" customHeight="1" x14ac:dyDescent="0.2">
      <c r="B100" s="9"/>
      <c r="C100" s="9"/>
      <c r="K100" s="9"/>
      <c r="L100" s="9"/>
      <c r="T100" s="9"/>
      <c r="U100" s="9"/>
      <c r="AC100" s="9"/>
      <c r="AD100" s="9"/>
    </row>
    <row r="101" spans="2:30" ht="13.5" customHeight="1" x14ac:dyDescent="0.2">
      <c r="B101" s="9"/>
      <c r="C101" s="9"/>
      <c r="K101" s="9"/>
      <c r="L101" s="9"/>
      <c r="T101" s="9"/>
      <c r="U101" s="9"/>
      <c r="AC101" s="9"/>
      <c r="AD101" s="9"/>
    </row>
    <row r="102" spans="2:30" ht="13.5" customHeight="1" x14ac:dyDescent="0.2">
      <c r="B102" s="9"/>
      <c r="C102" s="9"/>
      <c r="K102" s="9"/>
      <c r="L102" s="9"/>
      <c r="T102" s="9"/>
      <c r="U102" s="9"/>
      <c r="AC102" s="9"/>
      <c r="AD102" s="9"/>
    </row>
    <row r="103" spans="2:30" ht="13.5" customHeight="1" x14ac:dyDescent="0.2">
      <c r="B103" s="9"/>
      <c r="C103" s="9"/>
      <c r="K103" s="9"/>
      <c r="L103" s="9"/>
      <c r="T103" s="9"/>
      <c r="U103" s="9"/>
      <c r="AC103" s="9"/>
      <c r="AD103" s="9"/>
    </row>
    <row r="104" spans="2:30" ht="13.5" customHeight="1" x14ac:dyDescent="0.2">
      <c r="B104" s="9"/>
      <c r="C104" s="9"/>
      <c r="K104" s="9"/>
      <c r="L104" s="9"/>
      <c r="T104" s="9"/>
      <c r="U104" s="9"/>
      <c r="AC104" s="9"/>
      <c r="AD104" s="9"/>
    </row>
    <row r="105" spans="2:30" ht="13.5" customHeight="1" x14ac:dyDescent="0.2">
      <c r="B105" s="9"/>
      <c r="C105" s="9"/>
      <c r="K105" s="9"/>
      <c r="L105" s="9"/>
      <c r="T105" s="9"/>
      <c r="U105" s="9"/>
      <c r="AC105" s="9"/>
      <c r="AD105" s="9"/>
    </row>
    <row r="106" spans="2:30" ht="13.5" customHeight="1" x14ac:dyDescent="0.2">
      <c r="B106" s="9"/>
      <c r="C106" s="9"/>
      <c r="K106" s="9"/>
      <c r="L106" s="9"/>
      <c r="T106" s="9"/>
      <c r="U106" s="9"/>
      <c r="AC106" s="9"/>
      <c r="AD106" s="9"/>
    </row>
    <row r="107" spans="2:30" ht="13.5" customHeight="1" x14ac:dyDescent="0.2">
      <c r="B107" s="9"/>
      <c r="C107" s="9"/>
      <c r="K107" s="9"/>
      <c r="L107" s="9"/>
      <c r="T107" s="9"/>
      <c r="U107" s="9"/>
      <c r="AC107" s="9"/>
      <c r="AD107" s="9"/>
    </row>
    <row r="108" spans="2:30" ht="13.5" customHeight="1" x14ac:dyDescent="0.2">
      <c r="B108" s="9"/>
      <c r="C108" s="9"/>
      <c r="K108" s="9"/>
      <c r="L108" s="9"/>
      <c r="T108" s="9"/>
      <c r="U108" s="9"/>
      <c r="AC108" s="9"/>
      <c r="AD108" s="9"/>
    </row>
    <row r="109" spans="2:30" ht="13.5" customHeight="1" x14ac:dyDescent="0.2">
      <c r="B109" s="9"/>
      <c r="C109" s="9"/>
      <c r="K109" s="9"/>
      <c r="L109" s="9"/>
      <c r="T109" s="9"/>
      <c r="U109" s="9"/>
      <c r="AC109" s="9"/>
      <c r="AD109" s="9"/>
    </row>
    <row r="110" spans="2:30" ht="13.5" customHeight="1" x14ac:dyDescent="0.2">
      <c r="B110" s="9"/>
      <c r="C110" s="9"/>
      <c r="K110" s="9"/>
      <c r="L110" s="9"/>
      <c r="T110" s="9"/>
      <c r="U110" s="9"/>
      <c r="AC110" s="9"/>
      <c r="AD110" s="9"/>
    </row>
  </sheetData>
  <mergeCells count="8">
    <mergeCell ref="B3:C3"/>
    <mergeCell ref="K3:L3"/>
    <mergeCell ref="T3:U3"/>
    <mergeCell ref="AC3:AD3"/>
    <mergeCell ref="AE3:AI3"/>
    <mergeCell ref="D3:H3"/>
    <mergeCell ref="M3:Q3"/>
    <mergeCell ref="V3:Z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109"/>
  <sheetViews>
    <sheetView tabSelected="1" zoomScale="90" zoomScaleNormal="90" workbookViewId="0">
      <selection activeCell="B39" sqref="B39"/>
    </sheetView>
  </sheetViews>
  <sheetFormatPr defaultColWidth="9.125" defaultRowHeight="12.75" x14ac:dyDescent="0.2"/>
  <cols>
    <col min="1" max="1" width="52.375" style="6" customWidth="1"/>
    <col min="2" max="3" width="12.5" style="93" customWidth="1"/>
    <col min="4" max="9" width="12.5" style="6" customWidth="1"/>
    <col min="10" max="10" width="55.125" style="6" customWidth="1"/>
    <col min="11" max="11" width="12.5" style="93" customWidth="1"/>
    <col min="12" max="12" width="13.5" style="93" customWidth="1"/>
    <col min="13" max="17" width="13.875" style="6" customWidth="1"/>
    <col min="18" max="18" width="9.125" style="6"/>
    <col min="19" max="19" width="52.375" style="6" customWidth="1"/>
    <col min="20" max="21" width="12.5" style="93" customWidth="1"/>
    <col min="22" max="26" width="12.5" style="6" customWidth="1"/>
    <col min="27" max="27" width="9.125" style="6"/>
    <col min="28" max="28" width="52.375" style="6" customWidth="1"/>
    <col min="29" max="30" width="12.5" style="93" customWidth="1"/>
    <col min="31" max="33" width="12.5" style="6" customWidth="1"/>
    <col min="34" max="34" width="12.875" style="6" customWidth="1"/>
    <col min="35" max="35" width="13.875" style="6" customWidth="1"/>
    <col min="36" max="16384" width="9.125" style="6"/>
  </cols>
  <sheetData>
    <row r="1" spans="1:36" ht="15.75" customHeight="1" x14ac:dyDescent="0.2">
      <c r="A1" s="121" t="s">
        <v>30</v>
      </c>
      <c r="B1" s="121"/>
      <c r="C1" s="121"/>
      <c r="J1" s="121" t="s">
        <v>31</v>
      </c>
      <c r="K1" s="121"/>
      <c r="L1" s="121"/>
      <c r="S1" s="121" t="s">
        <v>27</v>
      </c>
      <c r="T1" s="121"/>
      <c r="U1" s="121"/>
      <c r="AB1" s="25" t="s">
        <v>22</v>
      </c>
      <c r="AC1" s="25"/>
      <c r="AD1" s="25"/>
    </row>
    <row r="2" spans="1:36" ht="14.25" customHeight="1" thickBot="1" x14ac:dyDescent="0.3">
      <c r="A2" s="10"/>
      <c r="B2" s="11"/>
      <c r="C2" s="11"/>
      <c r="J2" s="10"/>
      <c r="K2" s="11"/>
      <c r="L2" s="11"/>
      <c r="S2" s="10"/>
      <c r="T2" s="11"/>
      <c r="U2" s="11"/>
      <c r="AB2" s="10"/>
      <c r="AC2" s="11"/>
      <c r="AD2" s="11"/>
    </row>
    <row r="3" spans="1:36" ht="13.5" customHeight="1" thickBot="1" x14ac:dyDescent="0.25">
      <c r="A3" s="12" t="s">
        <v>0</v>
      </c>
      <c r="B3" s="122" t="s">
        <v>1</v>
      </c>
      <c r="C3" s="123"/>
      <c r="D3" s="118" t="s">
        <v>2</v>
      </c>
      <c r="E3" s="120"/>
      <c r="F3" s="120"/>
      <c r="G3" s="120"/>
      <c r="H3" s="119"/>
      <c r="I3" s="71"/>
      <c r="J3" s="12" t="s">
        <v>0</v>
      </c>
      <c r="K3" s="118" t="s">
        <v>1</v>
      </c>
      <c r="L3" s="119"/>
      <c r="M3" s="118" t="s">
        <v>2</v>
      </c>
      <c r="N3" s="120"/>
      <c r="O3" s="120"/>
      <c r="P3" s="120"/>
      <c r="Q3" s="119"/>
      <c r="S3" s="23" t="s">
        <v>0</v>
      </c>
      <c r="T3" s="118" t="s">
        <v>1</v>
      </c>
      <c r="U3" s="119"/>
      <c r="V3" s="118" t="s">
        <v>2</v>
      </c>
      <c r="W3" s="120"/>
      <c r="X3" s="120"/>
      <c r="Y3" s="120"/>
      <c r="Z3" s="119"/>
      <c r="AB3" s="23" t="s">
        <v>0</v>
      </c>
      <c r="AC3" s="118" t="s">
        <v>1</v>
      </c>
      <c r="AD3" s="119"/>
      <c r="AE3" s="118" t="s">
        <v>2</v>
      </c>
      <c r="AF3" s="120"/>
      <c r="AG3" s="120"/>
      <c r="AH3" s="120"/>
      <c r="AI3" s="119"/>
    </row>
    <row r="4" spans="1:36" ht="14.25" customHeight="1" thickBot="1" x14ac:dyDescent="0.25">
      <c r="A4" s="65"/>
      <c r="B4" s="57">
        <v>2023</v>
      </c>
      <c r="C4" s="57">
        <v>2024</v>
      </c>
      <c r="D4" s="95">
        <v>2025</v>
      </c>
      <c r="E4" s="51">
        <v>2026</v>
      </c>
      <c r="F4" s="51">
        <v>2027</v>
      </c>
      <c r="G4" s="51">
        <v>2028</v>
      </c>
      <c r="H4" s="49">
        <v>2029</v>
      </c>
      <c r="I4" s="71"/>
      <c r="J4" s="65"/>
      <c r="K4" s="57">
        <v>2023</v>
      </c>
      <c r="L4" s="57">
        <v>2024</v>
      </c>
      <c r="M4" s="95">
        <v>2025</v>
      </c>
      <c r="N4" s="51">
        <v>2026</v>
      </c>
      <c r="O4" s="51">
        <v>2027</v>
      </c>
      <c r="P4" s="51">
        <v>2028</v>
      </c>
      <c r="Q4" s="49">
        <v>2029</v>
      </c>
      <c r="S4" s="13"/>
      <c r="T4" s="83">
        <v>2023</v>
      </c>
      <c r="U4" s="57">
        <v>2024</v>
      </c>
      <c r="V4" s="95">
        <v>2025</v>
      </c>
      <c r="W4" s="51">
        <v>2026</v>
      </c>
      <c r="X4" s="51">
        <v>2027</v>
      </c>
      <c r="Y4" s="51">
        <v>2028</v>
      </c>
      <c r="Z4" s="49">
        <v>2029</v>
      </c>
      <c r="AB4" s="13"/>
      <c r="AC4" s="83">
        <v>2023</v>
      </c>
      <c r="AD4" s="57">
        <v>2024</v>
      </c>
      <c r="AE4" s="95">
        <v>2025</v>
      </c>
      <c r="AF4" s="51">
        <v>2026</v>
      </c>
      <c r="AG4" s="51">
        <v>2027</v>
      </c>
      <c r="AH4" s="51">
        <v>2028</v>
      </c>
      <c r="AI4" s="49">
        <v>2029</v>
      </c>
    </row>
    <row r="5" spans="1:36" ht="13.5" customHeight="1" thickBot="1" x14ac:dyDescent="0.25">
      <c r="A5" s="76"/>
      <c r="B5" s="99"/>
      <c r="C5" s="99"/>
      <c r="D5" s="96"/>
      <c r="E5" s="50"/>
      <c r="F5" s="50"/>
      <c r="G5" s="50"/>
      <c r="H5" s="52"/>
      <c r="I5" s="72"/>
      <c r="J5" s="14"/>
      <c r="K5" s="99"/>
      <c r="L5" s="99"/>
      <c r="M5" s="96"/>
      <c r="N5" s="50"/>
      <c r="O5" s="50"/>
      <c r="P5" s="50"/>
      <c r="Q5" s="52"/>
      <c r="R5" s="7"/>
      <c r="S5" s="14"/>
      <c r="T5" s="58"/>
      <c r="U5" s="99"/>
      <c r="V5" s="96"/>
      <c r="W5" s="50"/>
      <c r="X5" s="50"/>
      <c r="Y5" s="50"/>
      <c r="Z5" s="52"/>
      <c r="AB5" s="14"/>
      <c r="AC5" s="58"/>
      <c r="AD5" s="113"/>
      <c r="AE5" s="106"/>
      <c r="AF5" s="107"/>
      <c r="AG5" s="107"/>
      <c r="AH5" s="107"/>
      <c r="AI5" s="108"/>
    </row>
    <row r="6" spans="1:36" ht="13.5" customHeight="1" x14ac:dyDescent="0.2">
      <c r="A6" s="77" t="s">
        <v>3</v>
      </c>
      <c r="B6" s="59">
        <f t="shared" ref="B6:D6" si="0">SUM(B7:B11)</f>
        <v>1028156.41446</v>
      </c>
      <c r="C6" s="59">
        <f t="shared" si="0"/>
        <v>1075038.3197399997</v>
      </c>
      <c r="D6" s="66">
        <f t="shared" si="0"/>
        <v>1075544.9400859107</v>
      </c>
      <c r="E6" s="28">
        <f t="shared" ref="E6:G6" si="1">SUM(E7:E11)</f>
        <v>1121182.9826439261</v>
      </c>
      <c r="F6" s="28">
        <f t="shared" si="1"/>
        <v>1164145.2300547736</v>
      </c>
      <c r="G6" s="28">
        <f t="shared" si="1"/>
        <v>1208374.38358982</v>
      </c>
      <c r="H6" s="2">
        <f t="shared" ref="H6" si="2">SUM(H7:H11)</f>
        <v>1248657.3721294003</v>
      </c>
      <c r="I6" s="75"/>
      <c r="J6" s="22" t="s">
        <v>3</v>
      </c>
      <c r="K6" s="59">
        <f t="shared" ref="K6:N6" si="3">SUM(K7:K11)</f>
        <v>0</v>
      </c>
      <c r="L6" s="59">
        <f t="shared" si="3"/>
        <v>0</v>
      </c>
      <c r="M6" s="66">
        <f t="shared" si="3"/>
        <v>0</v>
      </c>
      <c r="N6" s="28">
        <f t="shared" si="3"/>
        <v>0</v>
      </c>
      <c r="O6" s="28">
        <f t="shared" ref="O6:P6" si="4">SUM(O7:O11)</f>
        <v>0</v>
      </c>
      <c r="P6" s="28">
        <f t="shared" si="4"/>
        <v>0</v>
      </c>
      <c r="Q6" s="2">
        <f t="shared" ref="Q6" si="5">SUM(Q7:Q11)</f>
        <v>0</v>
      </c>
      <c r="R6" s="7"/>
      <c r="S6" s="22" t="s">
        <v>3</v>
      </c>
      <c r="T6" s="59">
        <v>1028156.41446</v>
      </c>
      <c r="U6" s="59">
        <v>1075038.3197399997</v>
      </c>
      <c r="V6" s="66">
        <v>1159676.4252672247</v>
      </c>
      <c r="W6" s="28">
        <v>1225186.780518153</v>
      </c>
      <c r="X6" s="28">
        <v>1292731.7848821126</v>
      </c>
      <c r="Y6" s="28">
        <v>1358999.7457227698</v>
      </c>
      <c r="Z6" s="2">
        <v>1416189.149126865</v>
      </c>
      <c r="AB6" s="22" t="s">
        <v>3</v>
      </c>
      <c r="AC6" s="59">
        <f t="shared" ref="AC6:AC26" si="6">B6-T6</f>
        <v>0</v>
      </c>
      <c r="AD6" s="114">
        <f t="shared" ref="AD6:AD26" si="7">C6-U6</f>
        <v>0</v>
      </c>
      <c r="AE6" s="112">
        <f t="shared" ref="AE6:AE26" si="8">D6-V6</f>
        <v>-84131.485181313939</v>
      </c>
      <c r="AF6" s="109">
        <f t="shared" ref="AF6:AF26" si="9">E6-W6</f>
        <v>-104003.79787422693</v>
      </c>
      <c r="AG6" s="109">
        <f t="shared" ref="AG6:AG26" si="10">F6-X6</f>
        <v>-128586.55482733902</v>
      </c>
      <c r="AH6" s="109">
        <f t="shared" ref="AH6:AH26" si="11">G6-Y6</f>
        <v>-150625.36213294975</v>
      </c>
      <c r="AI6" s="110">
        <f t="shared" ref="AI6:AI26" si="12">H6-Z6</f>
        <v>-167531.77699746471</v>
      </c>
    </row>
    <row r="7" spans="1:36" ht="13.5" customHeight="1" x14ac:dyDescent="0.2">
      <c r="A7" s="78" t="s">
        <v>4</v>
      </c>
      <c r="B7" s="60">
        <f>'jun2025_vydavky_ESA 2010'!B7</f>
        <v>592599.25555</v>
      </c>
      <c r="C7" s="60">
        <f>'jun2025_vydavky_ESA 2010'!C7</f>
        <v>634397.09679999994</v>
      </c>
      <c r="D7" s="67">
        <f>'jun2025_vydavky_ESA 2010'!D7</f>
        <v>635854.2315087436</v>
      </c>
      <c r="E7" s="17">
        <f>'jun2025_vydavky_ESA 2010'!E7</f>
        <v>668464.48541396938</v>
      </c>
      <c r="F7" s="17">
        <f>'jun2025_vydavky_ESA 2010'!F7</f>
        <v>698661.48982051515</v>
      </c>
      <c r="G7" s="17">
        <f>'jun2025_vydavky_ESA 2010'!G7</f>
        <v>728838.39068113815</v>
      </c>
      <c r="H7" s="18">
        <f>'jun2025_vydavky_ESA 2010'!H7</f>
        <v>756771.70656352502</v>
      </c>
      <c r="I7" s="73"/>
      <c r="J7" s="15" t="s">
        <v>4</v>
      </c>
      <c r="K7" s="60"/>
      <c r="L7" s="60"/>
      <c r="M7" s="67"/>
      <c r="N7" s="17"/>
      <c r="O7" s="17"/>
      <c r="P7" s="17"/>
      <c r="Q7" s="18"/>
      <c r="R7" s="7"/>
      <c r="S7" s="15" t="s">
        <v>4</v>
      </c>
      <c r="T7" s="60">
        <v>592599.25555</v>
      </c>
      <c r="U7" s="60">
        <v>634397.09679999994</v>
      </c>
      <c r="V7" s="67">
        <v>695291.5308635222</v>
      </c>
      <c r="W7" s="17">
        <v>745409.87950051867</v>
      </c>
      <c r="X7" s="17">
        <v>796870.66767083819</v>
      </c>
      <c r="Y7" s="17">
        <v>846680.17368052725</v>
      </c>
      <c r="Z7" s="18">
        <v>890218.31809473189</v>
      </c>
      <c r="AB7" s="15" t="s">
        <v>4</v>
      </c>
      <c r="AC7" s="60">
        <f t="shared" si="6"/>
        <v>0</v>
      </c>
      <c r="AD7" s="60">
        <f t="shared" si="7"/>
        <v>0</v>
      </c>
      <c r="AE7" s="67">
        <f t="shared" si="8"/>
        <v>-59437.299354778603</v>
      </c>
      <c r="AF7" s="17">
        <f t="shared" si="9"/>
        <v>-76945.394086549291</v>
      </c>
      <c r="AG7" s="17">
        <f t="shared" si="10"/>
        <v>-98209.177850323031</v>
      </c>
      <c r="AH7" s="17">
        <f t="shared" si="11"/>
        <v>-117841.78299938911</v>
      </c>
      <c r="AI7" s="18">
        <f t="shared" si="12"/>
        <v>-133446.61153120687</v>
      </c>
    </row>
    <row r="8" spans="1:36" ht="13.5" customHeight="1" x14ac:dyDescent="0.2">
      <c r="A8" s="78" t="s">
        <v>5</v>
      </c>
      <c r="B8" s="60">
        <f>'jun2025_vydavky_ESA 2010'!B8</f>
        <v>38628.884790000004</v>
      </c>
      <c r="C8" s="60">
        <f>'jun2025_vydavky_ESA 2010'!C8</f>
        <v>41131.834360000008</v>
      </c>
      <c r="D8" s="67">
        <f>'jun2025_vydavky_ESA 2010'!D8</f>
        <v>47533.124769836802</v>
      </c>
      <c r="E8" s="17">
        <f>'jun2025_vydavky_ESA 2010'!E8</f>
        <v>50638.803464383891</v>
      </c>
      <c r="F8" s="17">
        <f>'jun2025_vydavky_ESA 2010'!F8</f>
        <v>53644.197926815861</v>
      </c>
      <c r="G8" s="17">
        <f>'jun2025_vydavky_ESA 2010'!G8</f>
        <v>56687.972858121975</v>
      </c>
      <c r="H8" s="18">
        <f>'jun2025_vydavky_ESA 2010'!H8</f>
        <v>59735.20469249921</v>
      </c>
      <c r="I8" s="73"/>
      <c r="J8" s="15" t="s">
        <v>5</v>
      </c>
      <c r="K8" s="60"/>
      <c r="L8" s="60"/>
      <c r="M8" s="67"/>
      <c r="N8" s="17"/>
      <c r="O8" s="17"/>
      <c r="P8" s="17"/>
      <c r="Q8" s="18"/>
      <c r="R8" s="7"/>
      <c r="S8" s="15" t="s">
        <v>5</v>
      </c>
      <c r="T8" s="60">
        <v>38628.884790000004</v>
      </c>
      <c r="U8" s="60">
        <v>41131.834360000008</v>
      </c>
      <c r="V8" s="67">
        <v>45024.689607622764</v>
      </c>
      <c r="W8" s="17">
        <v>48316.247153479548</v>
      </c>
      <c r="X8" s="17">
        <v>51613.84392849615</v>
      </c>
      <c r="Y8" s="17">
        <v>54790.946456232057</v>
      </c>
      <c r="Z8" s="18">
        <v>57768.037175733087</v>
      </c>
      <c r="AB8" s="15" t="s">
        <v>5</v>
      </c>
      <c r="AC8" s="60">
        <f t="shared" si="6"/>
        <v>0</v>
      </c>
      <c r="AD8" s="60">
        <f t="shared" si="7"/>
        <v>0</v>
      </c>
      <c r="AE8" s="67">
        <f t="shared" si="8"/>
        <v>2508.4351622140384</v>
      </c>
      <c r="AF8" s="17">
        <f t="shared" si="9"/>
        <v>2322.5563109043433</v>
      </c>
      <c r="AG8" s="17">
        <f t="shared" si="10"/>
        <v>2030.3539983197115</v>
      </c>
      <c r="AH8" s="17">
        <f t="shared" si="11"/>
        <v>1897.0264018899179</v>
      </c>
      <c r="AI8" s="18">
        <f t="shared" si="12"/>
        <v>1967.1675167661233</v>
      </c>
    </row>
    <row r="9" spans="1:36" ht="13.5" customHeight="1" x14ac:dyDescent="0.2">
      <c r="A9" s="78" t="s">
        <v>6</v>
      </c>
      <c r="B9" s="60">
        <f>'jun2025_vydavky_ESA 2010'!B9</f>
        <v>350006.72425999999</v>
      </c>
      <c r="C9" s="60">
        <f>'jun2025_vydavky_ESA 2010'!C9</f>
        <v>353300.2284599999</v>
      </c>
      <c r="D9" s="67">
        <f>'jun2025_vydavky_ESA 2010'!D9</f>
        <v>347179.87799427035</v>
      </c>
      <c r="E9" s="17">
        <f>'jun2025_vydavky_ESA 2010'!E9</f>
        <v>355913.91752524092</v>
      </c>
      <c r="F9" s="17">
        <f>'jun2025_vydavky_ESA 2010'!F9</f>
        <v>364525.31583402742</v>
      </c>
      <c r="G9" s="17">
        <f>'jun2025_vydavky_ESA 2010'!G9</f>
        <v>374221.07982480375</v>
      </c>
      <c r="H9" s="18">
        <f>'jun2025_vydavky_ESA 2010'!H9</f>
        <v>382407.13523378264</v>
      </c>
      <c r="I9" s="73"/>
      <c r="J9" s="15" t="s">
        <v>6</v>
      </c>
      <c r="K9" s="60"/>
      <c r="L9" s="60"/>
      <c r="M9" s="67"/>
      <c r="N9" s="17"/>
      <c r="O9" s="17"/>
      <c r="P9" s="17"/>
      <c r="Q9" s="18"/>
      <c r="R9" s="7"/>
      <c r="S9" s="15" t="s">
        <v>6</v>
      </c>
      <c r="T9" s="60">
        <v>350006.72425999999</v>
      </c>
      <c r="U9" s="60">
        <v>353300.2284599999</v>
      </c>
      <c r="V9" s="67">
        <v>371252.13316532067</v>
      </c>
      <c r="W9" s="17">
        <v>382020.92167650093</v>
      </c>
      <c r="X9" s="17">
        <v>393350.73097859271</v>
      </c>
      <c r="Y9" s="17">
        <v>405097.05653707829</v>
      </c>
      <c r="Z9" s="18">
        <v>414536.22637827642</v>
      </c>
      <c r="AB9" s="15" t="s">
        <v>6</v>
      </c>
      <c r="AC9" s="60">
        <f t="shared" si="6"/>
        <v>0</v>
      </c>
      <c r="AD9" s="60">
        <f t="shared" si="7"/>
        <v>0</v>
      </c>
      <c r="AE9" s="67">
        <f t="shared" si="8"/>
        <v>-24072.255171050318</v>
      </c>
      <c r="AF9" s="17">
        <f t="shared" si="9"/>
        <v>-26107.004151260015</v>
      </c>
      <c r="AG9" s="17">
        <f t="shared" si="10"/>
        <v>-28825.415144565282</v>
      </c>
      <c r="AH9" s="17">
        <f t="shared" si="11"/>
        <v>-30875.97671227454</v>
      </c>
      <c r="AI9" s="18">
        <f t="shared" si="12"/>
        <v>-32129.091144493781</v>
      </c>
    </row>
    <row r="10" spans="1:36" ht="13.5" customHeight="1" x14ac:dyDescent="0.2">
      <c r="A10" s="78" t="s">
        <v>7</v>
      </c>
      <c r="B10" s="60">
        <f>'jun2025_vydavky_ESA 2010'!B10</f>
        <v>72.258200000000002</v>
      </c>
      <c r="C10" s="60">
        <f>'jun2025_vydavky_ESA 2010'!C10</f>
        <v>56.492199999999997</v>
      </c>
      <c r="D10" s="67">
        <f>'jun2025_vydavky_ESA 2010'!D10</f>
        <v>59.074951651140672</v>
      </c>
      <c r="E10" s="17">
        <f>'jun2025_vydavky_ESA 2010'!E10</f>
        <v>61.934951618863877</v>
      </c>
      <c r="F10" s="17">
        <f>'jun2025_vydavky_ESA 2010'!F10</f>
        <v>64.832946139236412</v>
      </c>
      <c r="G10" s="17">
        <f>'jun2025_vydavky_ESA 2010'!G10</f>
        <v>67.388034659736064</v>
      </c>
      <c r="H10" s="18">
        <f>'jun2025_vydavky_ESA 2010'!H10</f>
        <v>70.352138234784775</v>
      </c>
      <c r="I10" s="73"/>
      <c r="J10" s="15" t="s">
        <v>7</v>
      </c>
      <c r="K10" s="60"/>
      <c r="L10" s="60"/>
      <c r="M10" s="67"/>
      <c r="N10" s="17"/>
      <c r="O10" s="17"/>
      <c r="P10" s="17"/>
      <c r="Q10" s="18"/>
      <c r="R10" s="7"/>
      <c r="S10" s="15" t="s">
        <v>7</v>
      </c>
      <c r="T10" s="60">
        <v>72.258200000000002</v>
      </c>
      <c r="U10" s="60">
        <v>56.492199999999997</v>
      </c>
      <c r="V10" s="67">
        <v>59.646004177929619</v>
      </c>
      <c r="W10" s="17">
        <v>62.913669473994041</v>
      </c>
      <c r="X10" s="17">
        <v>66.096896995904316</v>
      </c>
      <c r="Y10" s="17">
        <v>68.790475332518838</v>
      </c>
      <c r="Z10" s="18">
        <v>71.775249803625613</v>
      </c>
      <c r="AB10" s="15" t="s">
        <v>7</v>
      </c>
      <c r="AC10" s="60">
        <f t="shared" si="6"/>
        <v>0</v>
      </c>
      <c r="AD10" s="60">
        <f t="shared" si="7"/>
        <v>0</v>
      </c>
      <c r="AE10" s="67">
        <f t="shared" si="8"/>
        <v>-0.57105252678894658</v>
      </c>
      <c r="AF10" s="17">
        <f t="shared" si="9"/>
        <v>-0.97871785513016363</v>
      </c>
      <c r="AG10" s="17">
        <f t="shared" si="10"/>
        <v>-1.2639508566679041</v>
      </c>
      <c r="AH10" s="17">
        <f t="shared" si="11"/>
        <v>-1.4024406727827738</v>
      </c>
      <c r="AI10" s="18">
        <f t="shared" si="12"/>
        <v>-1.423111568840838</v>
      </c>
    </row>
    <row r="11" spans="1:36" ht="13.5" customHeight="1" x14ac:dyDescent="0.2">
      <c r="A11" s="78" t="s">
        <v>11</v>
      </c>
      <c r="B11" s="60">
        <f>'jun2025_vydavky_ESA 2010'!B11</f>
        <v>46849.291660000003</v>
      </c>
      <c r="C11" s="60">
        <f>'jun2025_vydavky_ESA 2010'!C11</f>
        <v>46152.66792</v>
      </c>
      <c r="D11" s="67">
        <f>'jun2025_vydavky_ESA 2010'!D11</f>
        <v>44918.630861408812</v>
      </c>
      <c r="E11" s="17">
        <f>'jun2025_vydavky_ESA 2010'!E11</f>
        <v>46103.841288712945</v>
      </c>
      <c r="F11" s="17">
        <f>'jun2025_vydavky_ESA 2010'!F11</f>
        <v>47249.393527276145</v>
      </c>
      <c r="G11" s="17">
        <f>'jun2025_vydavky_ESA 2010'!G11</f>
        <v>48559.5521910967</v>
      </c>
      <c r="H11" s="18">
        <f>'jun2025_vydavky_ESA 2010'!H11</f>
        <v>49672.973501358611</v>
      </c>
      <c r="I11" s="73"/>
      <c r="J11" s="15" t="s">
        <v>11</v>
      </c>
      <c r="K11" s="60"/>
      <c r="L11" s="60"/>
      <c r="M11" s="67"/>
      <c r="N11" s="17"/>
      <c r="O11" s="17"/>
      <c r="P11" s="17"/>
      <c r="Q11" s="18"/>
      <c r="R11" s="7"/>
      <c r="S11" s="15" t="s">
        <v>11</v>
      </c>
      <c r="T11" s="60">
        <v>46849.291660000003</v>
      </c>
      <c r="U11" s="60">
        <v>46152.66792</v>
      </c>
      <c r="V11" s="67">
        <v>48048.425626581011</v>
      </c>
      <c r="W11" s="17">
        <v>49376.81851817992</v>
      </c>
      <c r="X11" s="17">
        <v>50830.445407189836</v>
      </c>
      <c r="Y11" s="17">
        <v>52362.778573599549</v>
      </c>
      <c r="Z11" s="18">
        <v>53594.792228319915</v>
      </c>
      <c r="AB11" s="15" t="s">
        <v>11</v>
      </c>
      <c r="AC11" s="60">
        <f t="shared" si="6"/>
        <v>0</v>
      </c>
      <c r="AD11" s="60">
        <f t="shared" si="7"/>
        <v>0</v>
      </c>
      <c r="AE11" s="67">
        <f t="shared" si="8"/>
        <v>-3129.7947651721988</v>
      </c>
      <c r="AF11" s="17">
        <f t="shared" si="9"/>
        <v>-3272.9772294669747</v>
      </c>
      <c r="AG11" s="17">
        <f t="shared" si="10"/>
        <v>-3581.0518799136917</v>
      </c>
      <c r="AH11" s="17">
        <f t="shared" si="11"/>
        <v>-3803.2263825028494</v>
      </c>
      <c r="AI11" s="18">
        <f t="shared" si="12"/>
        <v>-3921.8187269613045</v>
      </c>
    </row>
    <row r="12" spans="1:36" ht="13.5" customHeight="1" x14ac:dyDescent="0.2">
      <c r="A12" s="77" t="s">
        <v>12</v>
      </c>
      <c r="B12" s="59">
        <f>B13+B19</f>
        <v>10318672.339115163</v>
      </c>
      <c r="C12" s="59">
        <f t="shared" ref="C12" si="13">C13+C19</f>
        <v>12629570.999999998</v>
      </c>
      <c r="D12" s="66">
        <f>D13+D19</f>
        <v>12849510.149576783</v>
      </c>
      <c r="E12" s="28">
        <f>E13+E19</f>
        <v>13293724.864953818</v>
      </c>
      <c r="F12" s="28">
        <f>F13+F19</f>
        <v>13666040.770804957</v>
      </c>
      <c r="G12" s="28">
        <f>G13+G19</f>
        <v>14348829.958992548</v>
      </c>
      <c r="H12" s="2">
        <f>H13+H19</f>
        <v>14794243.547125686</v>
      </c>
      <c r="I12" s="75"/>
      <c r="J12" s="22" t="s">
        <v>12</v>
      </c>
      <c r="K12" s="59">
        <f t="shared" ref="K12:N12" si="14">K13+K19</f>
        <v>0</v>
      </c>
      <c r="L12" s="59">
        <f t="shared" si="14"/>
        <v>0</v>
      </c>
      <c r="M12" s="66">
        <f t="shared" si="14"/>
        <v>0</v>
      </c>
      <c r="N12" s="28">
        <f t="shared" si="14"/>
        <v>0</v>
      </c>
      <c r="O12" s="28">
        <f t="shared" ref="O12:P12" si="15">O13+O19</f>
        <v>0</v>
      </c>
      <c r="P12" s="28">
        <f t="shared" si="15"/>
        <v>0</v>
      </c>
      <c r="Q12" s="2">
        <f t="shared" ref="Q12" si="16">Q13+Q19</f>
        <v>0</v>
      </c>
      <c r="S12" s="22" t="s">
        <v>12</v>
      </c>
      <c r="T12" s="59">
        <v>10318672.339115163</v>
      </c>
      <c r="U12" s="59">
        <v>12629570.999999998</v>
      </c>
      <c r="V12" s="66">
        <v>12835028.57501182</v>
      </c>
      <c r="W12" s="28">
        <v>13275306.56624113</v>
      </c>
      <c r="X12" s="28">
        <v>13654205.367482329</v>
      </c>
      <c r="Y12" s="28">
        <v>14360680.822875148</v>
      </c>
      <c r="Z12" s="2">
        <v>14778480.6653769</v>
      </c>
      <c r="AB12" s="22" t="s">
        <v>12</v>
      </c>
      <c r="AC12" s="59">
        <f t="shared" si="6"/>
        <v>0</v>
      </c>
      <c r="AD12" s="59">
        <f t="shared" si="7"/>
        <v>0</v>
      </c>
      <c r="AE12" s="66">
        <f t="shared" si="8"/>
        <v>14481.574564963579</v>
      </c>
      <c r="AF12" s="28">
        <f t="shared" si="9"/>
        <v>18418.298712687567</v>
      </c>
      <c r="AG12" s="28">
        <f t="shared" si="10"/>
        <v>11835.403322627768</v>
      </c>
      <c r="AH12" s="28">
        <f t="shared" si="11"/>
        <v>-11850.863882599398</v>
      </c>
      <c r="AI12" s="2">
        <f t="shared" si="12"/>
        <v>15762.881748786196</v>
      </c>
      <c r="AJ12" s="105"/>
    </row>
    <row r="13" spans="1:36" ht="13.5" customHeight="1" x14ac:dyDescent="0.2">
      <c r="A13" s="79" t="s">
        <v>15</v>
      </c>
      <c r="B13" s="61">
        <f>SUM(B14:B18)</f>
        <v>9168791.099093264</v>
      </c>
      <c r="C13" s="61">
        <f t="shared" ref="C13" si="17">SUM(C14:C18)</f>
        <v>11248590.967898987</v>
      </c>
      <c r="D13" s="68">
        <f>SUM(D14:D18)</f>
        <v>11415217.79145214</v>
      </c>
      <c r="E13" s="37">
        <f t="shared" ref="E13:F13" si="18">SUM(E14:E18)</f>
        <v>11823579.297847006</v>
      </c>
      <c r="F13" s="37">
        <f t="shared" si="18"/>
        <v>12215042.251703477</v>
      </c>
      <c r="G13" s="37">
        <f t="shared" ref="G13:H13" si="19">SUM(G14:G18)</f>
        <v>12881501.796285581</v>
      </c>
      <c r="H13" s="47">
        <f t="shared" si="19"/>
        <v>13344816.952541124</v>
      </c>
      <c r="I13" s="75"/>
      <c r="J13" s="36" t="s">
        <v>15</v>
      </c>
      <c r="K13" s="61">
        <f>SUM(K14:K18)</f>
        <v>0</v>
      </c>
      <c r="L13" s="61">
        <f t="shared" ref="L13:P13" si="20">SUM(L14:L18)</f>
        <v>0</v>
      </c>
      <c r="M13" s="68">
        <f t="shared" si="20"/>
        <v>0</v>
      </c>
      <c r="N13" s="37">
        <f t="shared" si="20"/>
        <v>0</v>
      </c>
      <c r="O13" s="37">
        <f t="shared" si="20"/>
        <v>0</v>
      </c>
      <c r="P13" s="37">
        <f t="shared" si="20"/>
        <v>0</v>
      </c>
      <c r="Q13" s="47">
        <f t="shared" ref="Q13" si="21">SUM(Q14:Q18)</f>
        <v>0</v>
      </c>
      <c r="R13" s="7"/>
      <c r="S13" s="36" t="s">
        <v>15</v>
      </c>
      <c r="T13" s="61">
        <v>9168791.099093264</v>
      </c>
      <c r="U13" s="61">
        <v>11248590.967898987</v>
      </c>
      <c r="V13" s="68">
        <v>11407781.828081524</v>
      </c>
      <c r="W13" s="37">
        <v>11823446.806364104</v>
      </c>
      <c r="X13" s="37">
        <v>12208328.773154698</v>
      </c>
      <c r="Y13" s="37">
        <v>12889137.434827017</v>
      </c>
      <c r="Z13" s="47">
        <v>13327334.702965431</v>
      </c>
      <c r="AB13" s="36" t="s">
        <v>15</v>
      </c>
      <c r="AC13" s="61">
        <f t="shared" si="6"/>
        <v>0</v>
      </c>
      <c r="AD13" s="61">
        <f t="shared" si="7"/>
        <v>0</v>
      </c>
      <c r="AE13" s="68">
        <f t="shared" si="8"/>
        <v>7435.9633706156164</v>
      </c>
      <c r="AF13" s="37">
        <f t="shared" si="9"/>
        <v>132.49148290231824</v>
      </c>
      <c r="AG13" s="37">
        <f t="shared" si="10"/>
        <v>6713.478548778221</v>
      </c>
      <c r="AH13" s="37">
        <f t="shared" si="11"/>
        <v>-7635.6385414358228</v>
      </c>
      <c r="AI13" s="47">
        <f t="shared" si="12"/>
        <v>17482.24957569316</v>
      </c>
      <c r="AJ13" s="105"/>
    </row>
    <row r="14" spans="1:36" ht="13.5" customHeight="1" x14ac:dyDescent="0.2">
      <c r="A14" s="80" t="s">
        <v>13</v>
      </c>
      <c r="B14" s="60">
        <v>8262092.9999999991</v>
      </c>
      <c r="C14" s="60">
        <v>9949655</v>
      </c>
      <c r="D14" s="67">
        <v>10137666.081562204</v>
      </c>
      <c r="E14" s="17">
        <v>10611382.245456254</v>
      </c>
      <c r="F14" s="17">
        <v>11077306.141006673</v>
      </c>
      <c r="G14" s="17">
        <v>11687645.520136386</v>
      </c>
      <c r="H14" s="18">
        <v>12081051.286049664</v>
      </c>
      <c r="I14" s="73"/>
      <c r="J14" s="38" t="s">
        <v>13</v>
      </c>
      <c r="K14" s="60"/>
      <c r="L14" s="60"/>
      <c r="M14" s="67"/>
      <c r="N14" s="17"/>
      <c r="O14" s="17"/>
      <c r="P14" s="17"/>
      <c r="Q14" s="18"/>
      <c r="R14" s="7"/>
      <c r="S14" s="38" t="s">
        <v>13</v>
      </c>
      <c r="T14" s="60">
        <v>8262092.9999999991</v>
      </c>
      <c r="U14" s="60">
        <v>9949655</v>
      </c>
      <c r="V14" s="67">
        <v>10047608.411462251</v>
      </c>
      <c r="W14" s="17">
        <v>10583192.364724113</v>
      </c>
      <c r="X14" s="17">
        <v>10959397.964665331</v>
      </c>
      <c r="Y14" s="17">
        <v>11578660.742618648</v>
      </c>
      <c r="Z14" s="18">
        <v>11977160.146403698</v>
      </c>
      <c r="AB14" s="38" t="s">
        <v>13</v>
      </c>
      <c r="AC14" s="60">
        <f t="shared" si="6"/>
        <v>0</v>
      </c>
      <c r="AD14" s="60">
        <f t="shared" si="7"/>
        <v>0</v>
      </c>
      <c r="AE14" s="67">
        <f t="shared" si="8"/>
        <v>90057.670099953189</v>
      </c>
      <c r="AF14" s="17">
        <f t="shared" si="9"/>
        <v>28189.880732141435</v>
      </c>
      <c r="AG14" s="17">
        <f t="shared" si="10"/>
        <v>117908.17634134181</v>
      </c>
      <c r="AH14" s="17">
        <f t="shared" si="11"/>
        <v>108984.77751773782</v>
      </c>
      <c r="AI14" s="18">
        <f t="shared" si="12"/>
        <v>103891.13964596577</v>
      </c>
      <c r="AJ14" s="105"/>
    </row>
    <row r="15" spans="1:36" ht="13.5" customHeight="1" x14ac:dyDescent="0.2">
      <c r="A15" s="80" t="s">
        <v>14</v>
      </c>
      <c r="B15" s="60">
        <v>144603</v>
      </c>
      <c r="C15" s="60">
        <v>461280.99999999988</v>
      </c>
      <c r="D15" s="67">
        <v>405127.28743364569</v>
      </c>
      <c r="E15" s="17">
        <v>276173.18739072402</v>
      </c>
      <c r="F15" s="17">
        <v>147612.78866155774</v>
      </c>
      <c r="G15" s="17">
        <v>131993.7711279752</v>
      </c>
      <c r="H15" s="18">
        <v>144934.58793263498</v>
      </c>
      <c r="I15" s="73"/>
      <c r="J15" s="38" t="s">
        <v>14</v>
      </c>
      <c r="K15" s="60"/>
      <c r="L15" s="60"/>
      <c r="M15" s="67"/>
      <c r="N15" s="17"/>
      <c r="O15" s="17"/>
      <c r="P15" s="17"/>
      <c r="Q15" s="18"/>
      <c r="R15" s="7"/>
      <c r="S15" s="38" t="s">
        <v>14</v>
      </c>
      <c r="T15" s="60">
        <v>144603</v>
      </c>
      <c r="U15" s="60">
        <v>461280.99999999988</v>
      </c>
      <c r="V15" s="67">
        <v>490558.33474189235</v>
      </c>
      <c r="W15" s="17">
        <v>316161.94047460699</v>
      </c>
      <c r="X15" s="17">
        <v>280881.67300860881</v>
      </c>
      <c r="Y15" s="17">
        <v>283641.50521570386</v>
      </c>
      <c r="Z15" s="18">
        <v>280126.66831559245</v>
      </c>
      <c r="AB15" s="38" t="s">
        <v>14</v>
      </c>
      <c r="AC15" s="60">
        <f t="shared" si="6"/>
        <v>0</v>
      </c>
      <c r="AD15" s="60">
        <f t="shared" si="7"/>
        <v>0</v>
      </c>
      <c r="AE15" s="67">
        <f t="shared" si="8"/>
        <v>-85431.047308246663</v>
      </c>
      <c r="AF15" s="17">
        <f t="shared" si="9"/>
        <v>-39988.75308388297</v>
      </c>
      <c r="AG15" s="17">
        <f t="shared" si="10"/>
        <v>-133268.88434705106</v>
      </c>
      <c r="AH15" s="17">
        <f t="shared" si="11"/>
        <v>-151647.73408772866</v>
      </c>
      <c r="AI15" s="18">
        <f t="shared" si="12"/>
        <v>-135192.08038295747</v>
      </c>
      <c r="AJ15" s="105"/>
    </row>
    <row r="16" spans="1:36" ht="13.5" customHeight="1" x14ac:dyDescent="0.2">
      <c r="A16" s="80" t="s">
        <v>16</v>
      </c>
      <c r="B16" s="60">
        <v>676908.0438924965</v>
      </c>
      <c r="C16" s="60">
        <v>742001.00940728595</v>
      </c>
      <c r="D16" s="67">
        <v>770532.93027052842</v>
      </c>
      <c r="E16" s="17">
        <v>824604.27919737343</v>
      </c>
      <c r="F16" s="17">
        <v>869408.41926536942</v>
      </c>
      <c r="G16" s="17">
        <v>930784.23135959171</v>
      </c>
      <c r="H16" s="18">
        <v>979230.39028054092</v>
      </c>
      <c r="I16" s="73"/>
      <c r="J16" s="38" t="s">
        <v>16</v>
      </c>
      <c r="K16" s="60"/>
      <c r="L16" s="60"/>
      <c r="M16" s="67"/>
      <c r="N16" s="17"/>
      <c r="O16" s="17"/>
      <c r="P16" s="17"/>
      <c r="Q16" s="18"/>
      <c r="R16" s="7"/>
      <c r="S16" s="38" t="s">
        <v>16</v>
      </c>
      <c r="T16" s="60">
        <v>676908.0438924965</v>
      </c>
      <c r="U16" s="60">
        <v>742001.00940728595</v>
      </c>
      <c r="V16" s="67">
        <v>769145.87732677965</v>
      </c>
      <c r="W16" s="17">
        <v>816233.17396354093</v>
      </c>
      <c r="X16" s="17">
        <v>852425.19141968852</v>
      </c>
      <c r="Y16" s="17">
        <v>904120.90424301755</v>
      </c>
      <c r="Z16" s="18">
        <v>941290.18190018495</v>
      </c>
      <c r="AB16" s="38" t="s">
        <v>16</v>
      </c>
      <c r="AC16" s="60">
        <f t="shared" si="6"/>
        <v>0</v>
      </c>
      <c r="AD16" s="60">
        <f t="shared" si="7"/>
        <v>0</v>
      </c>
      <c r="AE16" s="67">
        <f t="shared" si="8"/>
        <v>1387.0529437487712</v>
      </c>
      <c r="AF16" s="17">
        <f t="shared" si="9"/>
        <v>8371.1052338324953</v>
      </c>
      <c r="AG16" s="17">
        <f t="shared" si="10"/>
        <v>16983.2278456809</v>
      </c>
      <c r="AH16" s="17">
        <f t="shared" si="11"/>
        <v>26663.327116574161</v>
      </c>
      <c r="AI16" s="18">
        <f t="shared" si="12"/>
        <v>37940.208380355965</v>
      </c>
      <c r="AJ16" s="105"/>
    </row>
    <row r="17" spans="1:40" ht="13.5" customHeight="1" x14ac:dyDescent="0.2">
      <c r="A17" s="80" t="s">
        <v>17</v>
      </c>
      <c r="B17" s="60">
        <v>83258.10063462962</v>
      </c>
      <c r="C17" s="60">
        <v>93510.770226954148</v>
      </c>
      <c r="D17" s="67">
        <v>99791.322469428749</v>
      </c>
      <c r="E17" s="17">
        <v>109338.08149293117</v>
      </c>
      <c r="F17" s="17">
        <v>118649.05495713319</v>
      </c>
      <c r="G17" s="17">
        <v>129029.40726501207</v>
      </c>
      <c r="H17" s="18">
        <v>137587.53863038649</v>
      </c>
      <c r="I17" s="73"/>
      <c r="J17" s="38" t="s">
        <v>17</v>
      </c>
      <c r="K17" s="60"/>
      <c r="L17" s="60"/>
      <c r="M17" s="67"/>
      <c r="N17" s="17"/>
      <c r="O17" s="17"/>
      <c r="P17" s="17"/>
      <c r="Q17" s="18"/>
      <c r="R17" s="7"/>
      <c r="S17" s="38" t="s">
        <v>17</v>
      </c>
      <c r="T17" s="60">
        <v>83258.10063462962</v>
      </c>
      <c r="U17" s="60">
        <v>93510.770226954148</v>
      </c>
      <c r="V17" s="67">
        <v>98376.193682875499</v>
      </c>
      <c r="W17" s="17">
        <v>105771.50554596899</v>
      </c>
      <c r="X17" s="17">
        <v>113540.24120329642</v>
      </c>
      <c r="Y17" s="17">
        <v>120636.37975789607</v>
      </c>
      <c r="Z17" s="18">
        <v>126706.84660548918</v>
      </c>
      <c r="AB17" s="38" t="s">
        <v>17</v>
      </c>
      <c r="AC17" s="60">
        <f t="shared" si="6"/>
        <v>0</v>
      </c>
      <c r="AD17" s="60">
        <f t="shared" si="7"/>
        <v>0</v>
      </c>
      <c r="AE17" s="67">
        <f t="shared" si="8"/>
        <v>1415.1287865532504</v>
      </c>
      <c r="AF17" s="17">
        <f t="shared" si="9"/>
        <v>3566.5759469621844</v>
      </c>
      <c r="AG17" s="17">
        <f t="shared" si="10"/>
        <v>5108.8137538367737</v>
      </c>
      <c r="AH17" s="17">
        <f t="shared" si="11"/>
        <v>8393.0275071159995</v>
      </c>
      <c r="AI17" s="18">
        <f t="shared" si="12"/>
        <v>10880.692024897318</v>
      </c>
      <c r="AJ17" s="105"/>
    </row>
    <row r="18" spans="1:40" ht="13.5" customHeight="1" x14ac:dyDescent="0.2">
      <c r="A18" s="80" t="s">
        <v>18</v>
      </c>
      <c r="B18" s="60">
        <v>1928.9545661382597</v>
      </c>
      <c r="C18" s="60">
        <v>2143.1882647482498</v>
      </c>
      <c r="D18" s="67">
        <v>2100.169716333095</v>
      </c>
      <c r="E18" s="17">
        <v>2081.5043097246748</v>
      </c>
      <c r="F18" s="17">
        <v>2065.8478127441417</v>
      </c>
      <c r="G18" s="17">
        <v>2048.8663966169252</v>
      </c>
      <c r="H18" s="18">
        <v>2013.1496478980089</v>
      </c>
      <c r="I18" s="73"/>
      <c r="J18" s="38" t="s">
        <v>18</v>
      </c>
      <c r="K18" s="60"/>
      <c r="L18" s="60"/>
      <c r="M18" s="67"/>
      <c r="N18" s="17"/>
      <c r="O18" s="17"/>
      <c r="P18" s="17"/>
      <c r="Q18" s="18"/>
      <c r="R18" s="7"/>
      <c r="S18" s="38" t="s">
        <v>18</v>
      </c>
      <c r="T18" s="60">
        <v>1928.9545661382597</v>
      </c>
      <c r="U18" s="60">
        <v>2143.1882647482498</v>
      </c>
      <c r="V18" s="67">
        <v>2093.0108677266571</v>
      </c>
      <c r="W18" s="17">
        <v>2087.8216558757549</v>
      </c>
      <c r="X18" s="17">
        <v>2083.7028577723368</v>
      </c>
      <c r="Y18" s="17">
        <v>2077.9029917506014</v>
      </c>
      <c r="Z18" s="18">
        <v>2050.8597404657785</v>
      </c>
      <c r="AB18" s="38" t="s">
        <v>18</v>
      </c>
      <c r="AC18" s="60">
        <f t="shared" si="6"/>
        <v>0</v>
      </c>
      <c r="AD18" s="60">
        <f t="shared" si="7"/>
        <v>0</v>
      </c>
      <c r="AE18" s="67">
        <f t="shared" si="8"/>
        <v>7.158848606437914</v>
      </c>
      <c r="AF18" s="17">
        <f t="shared" si="9"/>
        <v>-6.3173461510800735</v>
      </c>
      <c r="AG18" s="17">
        <f t="shared" si="10"/>
        <v>-17.855045028195036</v>
      </c>
      <c r="AH18" s="17">
        <f t="shared" si="11"/>
        <v>-29.036595133676201</v>
      </c>
      <c r="AI18" s="18">
        <f t="shared" si="12"/>
        <v>-37.710092567769607</v>
      </c>
      <c r="AJ18" s="105"/>
    </row>
    <row r="19" spans="1:40" ht="13.5" customHeight="1" x14ac:dyDescent="0.2">
      <c r="A19" s="78" t="s">
        <v>19</v>
      </c>
      <c r="B19" s="61">
        <f t="shared" ref="B19:D19" si="22">SUM(B20:B23)</f>
        <v>1149881.2400218989</v>
      </c>
      <c r="C19" s="61">
        <f t="shared" si="22"/>
        <v>1380980.0321010116</v>
      </c>
      <c r="D19" s="68">
        <f t="shared" si="22"/>
        <v>1434292.3581246438</v>
      </c>
      <c r="E19" s="37">
        <f t="shared" ref="E19:G19" si="23">SUM(E20:E23)</f>
        <v>1470145.567106812</v>
      </c>
      <c r="F19" s="37">
        <f t="shared" si="23"/>
        <v>1450998.5191014793</v>
      </c>
      <c r="G19" s="37">
        <f t="shared" si="23"/>
        <v>1467328.162706967</v>
      </c>
      <c r="H19" s="47">
        <f t="shared" ref="H19" si="24">SUM(H20:H23)</f>
        <v>1449426.5945845614</v>
      </c>
      <c r="I19" s="73"/>
      <c r="J19" s="15" t="s">
        <v>19</v>
      </c>
      <c r="K19" s="61">
        <f>SUM(K20:K23)</f>
        <v>0</v>
      </c>
      <c r="L19" s="61">
        <f t="shared" ref="L19:P19" si="25">SUM(L20:L23)</f>
        <v>0</v>
      </c>
      <c r="M19" s="68">
        <f t="shared" si="25"/>
        <v>0</v>
      </c>
      <c r="N19" s="37">
        <f t="shared" si="25"/>
        <v>0</v>
      </c>
      <c r="O19" s="37">
        <f t="shared" si="25"/>
        <v>0</v>
      </c>
      <c r="P19" s="37">
        <f t="shared" si="25"/>
        <v>0</v>
      </c>
      <c r="Q19" s="47">
        <f t="shared" ref="Q19" si="26">SUM(Q20:Q23)</f>
        <v>0</v>
      </c>
      <c r="R19" s="7"/>
      <c r="S19" s="15" t="s">
        <v>19</v>
      </c>
      <c r="T19" s="61">
        <v>1149881.3763032262</v>
      </c>
      <c r="U19" s="61">
        <v>1380980.0321010116</v>
      </c>
      <c r="V19" s="68">
        <v>1427246.7469302951</v>
      </c>
      <c r="W19" s="37">
        <v>1451859.7598770254</v>
      </c>
      <c r="X19" s="37">
        <v>1445876.59432763</v>
      </c>
      <c r="Y19" s="37">
        <v>1471543.3880481308</v>
      </c>
      <c r="Z19" s="47">
        <v>1451145.9624114688</v>
      </c>
      <c r="AB19" s="15" t="s">
        <v>19</v>
      </c>
      <c r="AC19" s="61">
        <f t="shared" si="6"/>
        <v>-0.13628132734447718</v>
      </c>
      <c r="AD19" s="61">
        <f t="shared" si="7"/>
        <v>0</v>
      </c>
      <c r="AE19" s="68">
        <f t="shared" si="8"/>
        <v>7045.6111943486612</v>
      </c>
      <c r="AF19" s="37">
        <f t="shared" si="9"/>
        <v>18285.807229786646</v>
      </c>
      <c r="AG19" s="37">
        <f t="shared" si="10"/>
        <v>5121.9247738493141</v>
      </c>
      <c r="AH19" s="37">
        <f t="shared" si="11"/>
        <v>-4215.2253411638085</v>
      </c>
      <c r="AI19" s="47">
        <f t="shared" si="12"/>
        <v>-1719.3678269074298</v>
      </c>
      <c r="AJ19" s="105"/>
    </row>
    <row r="20" spans="1:40" ht="14.25" customHeight="1" x14ac:dyDescent="0.2">
      <c r="A20" s="80" t="s">
        <v>20</v>
      </c>
      <c r="B20" s="60">
        <v>969881</v>
      </c>
      <c r="C20" s="60">
        <v>1188477</v>
      </c>
      <c r="D20" s="67">
        <v>1242970.3620046978</v>
      </c>
      <c r="E20" s="17">
        <v>1275742.8101963203</v>
      </c>
      <c r="F20" s="17">
        <v>1266211.6799922884</v>
      </c>
      <c r="G20" s="17">
        <v>1280832.6442650319</v>
      </c>
      <c r="H20" s="18">
        <v>1264553.9233278404</v>
      </c>
      <c r="I20" s="73"/>
      <c r="J20" s="38" t="s">
        <v>20</v>
      </c>
      <c r="K20" s="60"/>
      <c r="L20" s="60"/>
      <c r="M20" s="67"/>
      <c r="N20" s="17"/>
      <c r="O20" s="17"/>
      <c r="P20" s="17"/>
      <c r="Q20" s="18"/>
      <c r="R20" s="7"/>
      <c r="S20" s="38" t="s">
        <v>20</v>
      </c>
      <c r="T20" s="60">
        <v>969881</v>
      </c>
      <c r="U20" s="60">
        <v>1188477</v>
      </c>
      <c r="V20" s="67">
        <v>1236582.795708877</v>
      </c>
      <c r="W20" s="17">
        <v>1259091.360441789</v>
      </c>
      <c r="X20" s="17">
        <v>1263678.7278620997</v>
      </c>
      <c r="Y20" s="17">
        <v>1288838.1567135814</v>
      </c>
      <c r="Z20" s="18">
        <v>1271156.1675728539</v>
      </c>
      <c r="AB20" s="38" t="s">
        <v>20</v>
      </c>
      <c r="AC20" s="60">
        <f t="shared" si="6"/>
        <v>0</v>
      </c>
      <c r="AD20" s="60">
        <f t="shared" si="7"/>
        <v>0</v>
      </c>
      <c r="AE20" s="67">
        <f t="shared" si="8"/>
        <v>6387.566295820754</v>
      </c>
      <c r="AF20" s="17">
        <f t="shared" si="9"/>
        <v>16651.449754531262</v>
      </c>
      <c r="AG20" s="17">
        <f t="shared" si="10"/>
        <v>2532.9521301886998</v>
      </c>
      <c r="AH20" s="17">
        <f t="shared" si="11"/>
        <v>-8005.5124485495035</v>
      </c>
      <c r="AI20" s="18">
        <f t="shared" si="12"/>
        <v>-6602.2442450134549</v>
      </c>
      <c r="AJ20" s="105"/>
    </row>
    <row r="21" spans="1:40" ht="13.5" customHeight="1" x14ac:dyDescent="0.2">
      <c r="A21" s="80" t="s">
        <v>16</v>
      </c>
      <c r="B21" s="60">
        <v>113650.95610750372</v>
      </c>
      <c r="C21" s="60">
        <v>118555.99059271415</v>
      </c>
      <c r="D21" s="67">
        <v>117076.2032383831</v>
      </c>
      <c r="E21" s="17">
        <v>118869.20563109484</v>
      </c>
      <c r="F21" s="17">
        <v>110063.01862901637</v>
      </c>
      <c r="G21" s="17">
        <v>110698.35432647374</v>
      </c>
      <c r="H21" s="18">
        <v>109005.23590946232</v>
      </c>
      <c r="I21" s="73"/>
      <c r="J21" s="38" t="s">
        <v>16</v>
      </c>
      <c r="K21" s="60"/>
      <c r="L21" s="60"/>
      <c r="M21" s="67"/>
      <c r="N21" s="17"/>
      <c r="O21" s="17"/>
      <c r="P21" s="17"/>
      <c r="Q21" s="18"/>
      <c r="S21" s="38" t="s">
        <v>16</v>
      </c>
      <c r="T21" s="60">
        <v>113650.95610750372</v>
      </c>
      <c r="U21" s="60">
        <v>118555.99059271415</v>
      </c>
      <c r="V21" s="67">
        <v>116879.12606272688</v>
      </c>
      <c r="W21" s="17">
        <v>117744.85815243004</v>
      </c>
      <c r="X21" s="17">
        <v>107913.02182505229</v>
      </c>
      <c r="Y21" s="17">
        <v>107527.27951318234</v>
      </c>
      <c r="Z21" s="18">
        <v>104781.83618044654</v>
      </c>
      <c r="AB21" s="38" t="s">
        <v>16</v>
      </c>
      <c r="AC21" s="60">
        <f t="shared" si="6"/>
        <v>0</v>
      </c>
      <c r="AD21" s="60">
        <f t="shared" si="7"/>
        <v>0</v>
      </c>
      <c r="AE21" s="67">
        <f t="shared" si="8"/>
        <v>197.07717565621715</v>
      </c>
      <c r="AF21" s="17">
        <f t="shared" si="9"/>
        <v>1124.3474786648003</v>
      </c>
      <c r="AG21" s="17">
        <f t="shared" si="10"/>
        <v>2149.9968039640808</v>
      </c>
      <c r="AH21" s="17">
        <f t="shared" si="11"/>
        <v>3171.0748132914014</v>
      </c>
      <c r="AI21" s="18">
        <f t="shared" si="12"/>
        <v>4223.3997290157859</v>
      </c>
      <c r="AJ21" s="105"/>
    </row>
    <row r="22" spans="1:40" ht="13.5" customHeight="1" x14ac:dyDescent="0.2">
      <c r="A22" s="80" t="s">
        <v>17</v>
      </c>
      <c r="B22" s="60">
        <v>20185.899365370376</v>
      </c>
      <c r="C22" s="60">
        <v>21574.229773045856</v>
      </c>
      <c r="D22" s="67">
        <v>21842.033604731656</v>
      </c>
      <c r="E22" s="17">
        <v>22501.238473029749</v>
      </c>
      <c r="F22" s="17">
        <v>20982.336483870786</v>
      </c>
      <c r="G22" s="17">
        <v>21376.219786240872</v>
      </c>
      <c r="H22" s="18">
        <v>21271.190460275837</v>
      </c>
      <c r="I22" s="73"/>
      <c r="J22" s="38" t="s">
        <v>17</v>
      </c>
      <c r="K22" s="60"/>
      <c r="L22" s="60"/>
      <c r="M22" s="67"/>
      <c r="N22" s="17"/>
      <c r="O22" s="17"/>
      <c r="P22" s="17"/>
      <c r="Q22" s="18"/>
      <c r="S22" s="38" t="s">
        <v>17</v>
      </c>
      <c r="T22" s="60">
        <v>20185.899365370376</v>
      </c>
      <c r="U22" s="60">
        <v>21574.229773045856</v>
      </c>
      <c r="V22" s="67">
        <v>21559.694578461531</v>
      </c>
      <c r="W22" s="17">
        <v>21830.275902079768</v>
      </c>
      <c r="X22" s="17">
        <v>20078.875017151488</v>
      </c>
      <c r="Y22" s="17">
        <v>19985.75226052725</v>
      </c>
      <c r="Z22" s="18">
        <v>19589.023058306775</v>
      </c>
      <c r="AB22" s="38" t="s">
        <v>17</v>
      </c>
      <c r="AC22" s="60">
        <f t="shared" si="6"/>
        <v>0</v>
      </c>
      <c r="AD22" s="60">
        <f t="shared" si="7"/>
        <v>0</v>
      </c>
      <c r="AE22" s="67">
        <f t="shared" si="8"/>
        <v>282.33902627012503</v>
      </c>
      <c r="AF22" s="17">
        <f t="shared" si="9"/>
        <v>670.96257094998145</v>
      </c>
      <c r="AG22" s="17">
        <f t="shared" si="10"/>
        <v>903.46146671929819</v>
      </c>
      <c r="AH22" s="17">
        <f t="shared" si="11"/>
        <v>1390.4675257136223</v>
      </c>
      <c r="AI22" s="18">
        <f t="shared" si="12"/>
        <v>1682.1674019690618</v>
      </c>
      <c r="AJ22" s="105"/>
    </row>
    <row r="23" spans="1:40" ht="13.5" customHeight="1" x14ac:dyDescent="0.2">
      <c r="A23" s="80" t="s">
        <v>18</v>
      </c>
      <c r="B23" s="60">
        <v>46163.384549024762</v>
      </c>
      <c r="C23" s="60">
        <v>52372.811735251751</v>
      </c>
      <c r="D23" s="67">
        <v>52403.759276831392</v>
      </c>
      <c r="E23" s="17">
        <v>53032.312806367132</v>
      </c>
      <c r="F23" s="17">
        <v>53741.483996303701</v>
      </c>
      <c r="G23" s="17">
        <v>54420.94432922038</v>
      </c>
      <c r="H23" s="18">
        <v>54596.244886982706</v>
      </c>
      <c r="I23" s="73"/>
      <c r="J23" s="38" t="s">
        <v>18</v>
      </c>
      <c r="K23" s="60"/>
      <c r="L23" s="60"/>
      <c r="M23" s="67"/>
      <c r="N23" s="17"/>
      <c r="O23" s="17"/>
      <c r="P23" s="17"/>
      <c r="Q23" s="18"/>
      <c r="S23" s="38" t="s">
        <v>18</v>
      </c>
      <c r="T23" s="60">
        <v>46163.384549024762</v>
      </c>
      <c r="U23" s="60">
        <v>52372.811735251751</v>
      </c>
      <c r="V23" s="67">
        <v>52225.130580229641</v>
      </c>
      <c r="W23" s="17">
        <v>53193.265380726443</v>
      </c>
      <c r="X23" s="17">
        <v>54205.96962332644</v>
      </c>
      <c r="Y23" s="17">
        <v>55192.199560839741</v>
      </c>
      <c r="Z23" s="18">
        <v>55618.935599861608</v>
      </c>
      <c r="AB23" s="38" t="s">
        <v>18</v>
      </c>
      <c r="AC23" s="60">
        <f t="shared" si="6"/>
        <v>0</v>
      </c>
      <c r="AD23" s="60">
        <f t="shared" si="7"/>
        <v>0</v>
      </c>
      <c r="AE23" s="67">
        <f t="shared" si="8"/>
        <v>178.62869660175056</v>
      </c>
      <c r="AF23" s="17">
        <f t="shared" si="9"/>
        <v>-160.95257435931126</v>
      </c>
      <c r="AG23" s="17">
        <f t="shared" si="10"/>
        <v>-464.48562702273921</v>
      </c>
      <c r="AH23" s="17">
        <f t="shared" si="11"/>
        <v>-771.25523161936144</v>
      </c>
      <c r="AI23" s="18">
        <f t="shared" si="12"/>
        <v>-1022.6907128789026</v>
      </c>
    </row>
    <row r="24" spans="1:40" ht="13.5" customHeight="1" thickBot="1" x14ac:dyDescent="0.25">
      <c r="A24" s="77" t="s">
        <v>8</v>
      </c>
      <c r="B24" s="100">
        <f>'jun2025_vydavky_ESA 2010'!B24</f>
        <v>268129.92272999999</v>
      </c>
      <c r="C24" s="100">
        <f>'jun2025_vydavky_ESA 2010'!C24</f>
        <v>296414.75904999999</v>
      </c>
      <c r="D24" s="97">
        <f>'jun2025_vydavky_ESA 2010'!D24</f>
        <v>333162.33231559186</v>
      </c>
      <c r="E24" s="41">
        <f>'jun2025_vydavky_ESA 2010'!E24</f>
        <v>355645.26123737526</v>
      </c>
      <c r="F24" s="41">
        <f>'jun2025_vydavky_ESA 2010'!F24</f>
        <v>375688.66365036863</v>
      </c>
      <c r="G24" s="41">
        <f>'jun2025_vydavky_ESA 2010'!G24</f>
        <v>383794.8507548194</v>
      </c>
      <c r="H24" s="40">
        <f>'jun2025_vydavky_ESA 2010'!H24</f>
        <v>387782.24619406374</v>
      </c>
      <c r="I24" s="73"/>
      <c r="J24" s="22" t="s">
        <v>8</v>
      </c>
      <c r="K24" s="100">
        <f>'jun2025_vydavky_ESA 2010'!K24</f>
        <v>0</v>
      </c>
      <c r="L24" s="100">
        <f>'jun2025_vydavky_ESA 2010'!L24</f>
        <v>0</v>
      </c>
      <c r="M24" s="97">
        <f>'jun2025_vydavky_ESA 2010'!M24</f>
        <v>0</v>
      </c>
      <c r="N24" s="41">
        <f>'jun2025_vydavky_ESA 2010'!N24</f>
        <v>0</v>
      </c>
      <c r="O24" s="41">
        <f>'jun2025_vydavky_ESA 2010'!O24</f>
        <v>0</v>
      </c>
      <c r="P24" s="41">
        <f>'jun2025_vydavky_ESA 2010'!P24</f>
        <v>0</v>
      </c>
      <c r="Q24" s="40">
        <f>'jun2025_vydavky_ESA 2010'!Q24</f>
        <v>0</v>
      </c>
      <c r="S24" s="22" t="s">
        <v>8</v>
      </c>
      <c r="T24" s="62">
        <v>268129.92272999999</v>
      </c>
      <c r="U24" s="100">
        <v>296414.75904999999</v>
      </c>
      <c r="V24" s="97">
        <v>316167.35934374144</v>
      </c>
      <c r="W24" s="41">
        <v>325682.4139457682</v>
      </c>
      <c r="X24" s="41">
        <v>343198.72297919169</v>
      </c>
      <c r="Y24" s="41">
        <v>363354.62821100879</v>
      </c>
      <c r="Z24" s="40">
        <v>377459.51508335315</v>
      </c>
      <c r="AB24" s="22" t="s">
        <v>8</v>
      </c>
      <c r="AC24" s="62">
        <f t="shared" si="6"/>
        <v>0</v>
      </c>
      <c r="AD24" s="100">
        <f t="shared" si="7"/>
        <v>0</v>
      </c>
      <c r="AE24" s="97">
        <f t="shared" si="8"/>
        <v>16994.972971850424</v>
      </c>
      <c r="AF24" s="41">
        <f t="shared" si="9"/>
        <v>29962.84729160706</v>
      </c>
      <c r="AG24" s="41">
        <f t="shared" si="10"/>
        <v>32489.940671176941</v>
      </c>
      <c r="AH24" s="41">
        <f t="shared" si="11"/>
        <v>20440.222543810611</v>
      </c>
      <c r="AI24" s="40">
        <f t="shared" si="12"/>
        <v>10322.731110710592</v>
      </c>
      <c r="AJ24" s="115"/>
    </row>
    <row r="25" spans="1:40" ht="13.5" customHeight="1" thickBot="1" x14ac:dyDescent="0.25">
      <c r="A25" s="81" t="s">
        <v>9</v>
      </c>
      <c r="B25" s="63">
        <f t="shared" ref="B25:D25" si="27">B6+B12+B24</f>
        <v>11614958.676305164</v>
      </c>
      <c r="C25" s="63">
        <f t="shared" si="27"/>
        <v>14001024.078789998</v>
      </c>
      <c r="D25" s="69">
        <f t="shared" si="27"/>
        <v>14258217.421978286</v>
      </c>
      <c r="E25" s="35">
        <f t="shared" ref="E25:F25" si="28">E6+E12+E24</f>
        <v>14770553.10883512</v>
      </c>
      <c r="F25" s="35">
        <f t="shared" si="28"/>
        <v>15205874.664510099</v>
      </c>
      <c r="G25" s="35">
        <f t="shared" ref="G25:H25" si="29">G6+G12+G24</f>
        <v>15940999.193337187</v>
      </c>
      <c r="H25" s="5">
        <f t="shared" si="29"/>
        <v>16430683.16544915</v>
      </c>
      <c r="I25" s="73"/>
      <c r="J25" s="3" t="s">
        <v>9</v>
      </c>
      <c r="K25" s="63">
        <f t="shared" ref="K25:N25" si="30">K6+K12+K24</f>
        <v>0</v>
      </c>
      <c r="L25" s="63">
        <f t="shared" si="30"/>
        <v>0</v>
      </c>
      <c r="M25" s="69">
        <f t="shared" si="30"/>
        <v>0</v>
      </c>
      <c r="N25" s="35">
        <f t="shared" si="30"/>
        <v>0</v>
      </c>
      <c r="O25" s="35">
        <f t="shared" ref="O25:P25" si="31">O6+O12+O24</f>
        <v>0</v>
      </c>
      <c r="P25" s="35">
        <f t="shared" si="31"/>
        <v>0</v>
      </c>
      <c r="Q25" s="5">
        <f t="shared" ref="Q25" si="32">Q6+Q12+Q24</f>
        <v>0</v>
      </c>
      <c r="S25" s="3" t="s">
        <v>9</v>
      </c>
      <c r="T25" s="63">
        <v>11614959.676305162</v>
      </c>
      <c r="U25" s="63">
        <v>14001025.07879</v>
      </c>
      <c r="V25" s="69">
        <v>14310872.359622786</v>
      </c>
      <c r="W25" s="35">
        <v>14826175.760705052</v>
      </c>
      <c r="X25" s="35">
        <v>15290135.875343634</v>
      </c>
      <c r="Y25" s="35">
        <v>16083035.196808925</v>
      </c>
      <c r="Z25" s="5">
        <v>16572129.329587119</v>
      </c>
      <c r="AB25" s="3" t="s">
        <v>9</v>
      </c>
      <c r="AC25" s="63">
        <f t="shared" si="6"/>
        <v>-0.99999999813735485</v>
      </c>
      <c r="AD25" s="63">
        <f t="shared" si="7"/>
        <v>-1.0000000018626451</v>
      </c>
      <c r="AE25" s="69">
        <f t="shared" si="8"/>
        <v>-52654.937644500285</v>
      </c>
      <c r="AF25" s="35">
        <f t="shared" si="9"/>
        <v>-55622.65186993219</v>
      </c>
      <c r="AG25" s="35">
        <f t="shared" si="10"/>
        <v>-84261.210833534598</v>
      </c>
      <c r="AH25" s="35">
        <f t="shared" si="11"/>
        <v>-142036.00347173773</v>
      </c>
      <c r="AI25" s="5">
        <f t="shared" si="12"/>
        <v>-141446.16413796879</v>
      </c>
      <c r="AJ25" s="115"/>
      <c r="AK25" s="115"/>
      <c r="AL25" s="115"/>
      <c r="AM25" s="115"/>
      <c r="AN25" s="115"/>
    </row>
    <row r="26" spans="1:40" ht="13.5" customHeight="1" thickBot="1" x14ac:dyDescent="0.25">
      <c r="A26" s="82" t="s">
        <v>10</v>
      </c>
      <c r="B26" s="64">
        <f t="shared" ref="B26:D26" si="33">B25</f>
        <v>11614958.676305164</v>
      </c>
      <c r="C26" s="64">
        <f t="shared" si="33"/>
        <v>14001024.078789998</v>
      </c>
      <c r="D26" s="98">
        <f t="shared" si="33"/>
        <v>14258217.421978286</v>
      </c>
      <c r="E26" s="42">
        <f t="shared" ref="E26:F26" si="34">E25</f>
        <v>14770553.10883512</v>
      </c>
      <c r="F26" s="42">
        <f t="shared" si="34"/>
        <v>15205874.664510099</v>
      </c>
      <c r="G26" s="42">
        <f t="shared" ref="G26:H26" si="35">G25</f>
        <v>15940999.193337187</v>
      </c>
      <c r="H26" s="20">
        <f t="shared" si="35"/>
        <v>16430683.16544915</v>
      </c>
      <c r="I26" s="73"/>
      <c r="J26" s="19" t="s">
        <v>10</v>
      </c>
      <c r="K26" s="64">
        <f t="shared" ref="K26:N26" si="36">K25</f>
        <v>0</v>
      </c>
      <c r="L26" s="64">
        <f t="shared" si="36"/>
        <v>0</v>
      </c>
      <c r="M26" s="98">
        <f t="shared" si="36"/>
        <v>0</v>
      </c>
      <c r="N26" s="42">
        <f t="shared" si="36"/>
        <v>0</v>
      </c>
      <c r="O26" s="42">
        <f t="shared" ref="O26:P26" si="37">O25</f>
        <v>0</v>
      </c>
      <c r="P26" s="42">
        <f t="shared" si="37"/>
        <v>0</v>
      </c>
      <c r="Q26" s="20">
        <f t="shared" ref="Q26" si="38">Q25</f>
        <v>0</v>
      </c>
      <c r="S26" s="19" t="s">
        <v>10</v>
      </c>
      <c r="T26" s="70">
        <v>11614959.676305162</v>
      </c>
      <c r="U26" s="64">
        <v>14001025.07879</v>
      </c>
      <c r="V26" s="98">
        <v>14310872.359622786</v>
      </c>
      <c r="W26" s="42">
        <v>14826175.760705052</v>
      </c>
      <c r="X26" s="42">
        <v>15290135.875343634</v>
      </c>
      <c r="Y26" s="42">
        <v>16083035.196808925</v>
      </c>
      <c r="Z26" s="20">
        <v>16572129.329587119</v>
      </c>
      <c r="AB26" s="19" t="s">
        <v>10</v>
      </c>
      <c r="AC26" s="70">
        <f t="shared" si="6"/>
        <v>-0.99999999813735485</v>
      </c>
      <c r="AD26" s="64">
        <f t="shared" si="7"/>
        <v>-1.0000000018626451</v>
      </c>
      <c r="AE26" s="98">
        <f t="shared" si="8"/>
        <v>-52654.937644500285</v>
      </c>
      <c r="AF26" s="42">
        <f t="shared" si="9"/>
        <v>-55622.65186993219</v>
      </c>
      <c r="AG26" s="42">
        <f t="shared" si="10"/>
        <v>-84261.210833534598</v>
      </c>
      <c r="AH26" s="42">
        <f t="shared" si="11"/>
        <v>-142036.00347173773</v>
      </c>
      <c r="AI26" s="42">
        <f t="shared" si="12"/>
        <v>-141446.16413796879</v>
      </c>
      <c r="AJ26" s="115"/>
      <c r="AK26" s="115"/>
      <c r="AL26" s="115"/>
      <c r="AM26" s="115"/>
      <c r="AN26" s="115"/>
    </row>
    <row r="27" spans="1:40" ht="13.5" customHeight="1" x14ac:dyDescent="0.2">
      <c r="B27" s="9"/>
      <c r="C27" s="9"/>
      <c r="K27" s="9"/>
      <c r="L27" s="9"/>
      <c r="T27" s="9"/>
      <c r="U27" s="9"/>
      <c r="AC27" s="9"/>
      <c r="AD27" s="9"/>
      <c r="AJ27" s="115"/>
      <c r="AK27" s="115"/>
      <c r="AL27" s="115"/>
      <c r="AM27" s="115"/>
      <c r="AN27" s="115"/>
    </row>
    <row r="28" spans="1:40" ht="13.5" customHeight="1" x14ac:dyDescent="0.2">
      <c r="B28" s="9"/>
      <c r="C28" s="9"/>
      <c r="J28" s="26"/>
      <c r="K28" s="9"/>
      <c r="L28" s="9"/>
      <c r="T28" s="9"/>
      <c r="U28" s="9"/>
      <c r="AC28" s="9"/>
      <c r="AD28" s="53"/>
      <c r="AE28" s="53"/>
      <c r="AF28" s="53"/>
      <c r="AG28" s="53"/>
      <c r="AH28" s="53"/>
      <c r="AJ28" s="115"/>
      <c r="AK28" s="115"/>
      <c r="AL28" s="115"/>
      <c r="AM28" s="115"/>
      <c r="AN28" s="115"/>
    </row>
    <row r="29" spans="1:40" ht="13.5" customHeight="1" x14ac:dyDescent="0.2">
      <c r="B29" s="9"/>
      <c r="C29" s="9"/>
      <c r="D29" s="117"/>
      <c r="E29" s="9"/>
      <c r="F29" s="9"/>
      <c r="G29" s="9"/>
      <c r="H29" s="9"/>
      <c r="J29" s="26"/>
      <c r="K29" s="9"/>
      <c r="L29" s="9"/>
      <c r="M29" s="102"/>
      <c r="N29" s="102"/>
      <c r="O29" s="102"/>
      <c r="P29" s="102"/>
      <c r="Q29" s="102"/>
      <c r="T29" s="53"/>
      <c r="U29" s="53"/>
      <c r="V29" s="53"/>
      <c r="W29" s="53"/>
      <c r="X29" s="53"/>
      <c r="Y29" s="53"/>
      <c r="Z29" s="53"/>
      <c r="AC29" s="9"/>
      <c r="AD29" s="53"/>
      <c r="AE29" s="53"/>
      <c r="AF29" s="53"/>
      <c r="AG29" s="53"/>
      <c r="AH29" s="53"/>
      <c r="AJ29" s="115"/>
      <c r="AK29" s="115"/>
      <c r="AL29" s="115"/>
      <c r="AM29" s="115"/>
      <c r="AN29" s="115"/>
    </row>
    <row r="30" spans="1:40" ht="13.5" customHeight="1" x14ac:dyDescent="0.2">
      <c r="B30" s="9"/>
      <c r="C30" s="9"/>
      <c r="D30" s="9"/>
      <c r="E30" s="9"/>
      <c r="F30" s="9"/>
      <c r="G30" s="9"/>
      <c r="H30" s="9"/>
      <c r="K30" s="9"/>
      <c r="L30" s="9"/>
      <c r="M30" s="9"/>
      <c r="N30" s="9"/>
      <c r="O30" s="9"/>
      <c r="P30" s="9"/>
      <c r="Q30" s="9"/>
      <c r="T30" s="9"/>
      <c r="U30" s="9"/>
      <c r="AC30" s="9"/>
      <c r="AD30" s="53"/>
      <c r="AE30" s="53"/>
      <c r="AF30" s="53"/>
      <c r="AG30" s="53"/>
      <c r="AH30" s="53"/>
      <c r="AJ30" s="115"/>
      <c r="AK30" s="115"/>
      <c r="AL30" s="115"/>
      <c r="AM30" s="115"/>
      <c r="AN30" s="115"/>
    </row>
    <row r="31" spans="1:40" ht="13.5" customHeight="1" x14ac:dyDescent="0.2">
      <c r="B31" s="9"/>
      <c r="C31" s="9"/>
      <c r="K31" s="6"/>
      <c r="L31" s="6"/>
      <c r="T31" s="9"/>
      <c r="U31" s="9"/>
      <c r="AC31" s="9"/>
      <c r="AD31" s="53"/>
      <c r="AE31" s="53"/>
      <c r="AF31" s="53"/>
      <c r="AG31" s="53"/>
      <c r="AH31" s="53"/>
      <c r="AJ31" s="115"/>
      <c r="AK31" s="115"/>
      <c r="AL31" s="115"/>
      <c r="AM31" s="115"/>
      <c r="AN31" s="115"/>
    </row>
    <row r="32" spans="1:40" ht="13.5" customHeight="1" x14ac:dyDescent="0.2">
      <c r="B32" s="9"/>
      <c r="C32" s="9"/>
      <c r="K32" s="53"/>
      <c r="L32" s="53"/>
      <c r="M32" s="54"/>
      <c r="N32" s="54"/>
      <c r="O32" s="54"/>
      <c r="P32" s="54"/>
      <c r="Q32" s="54"/>
      <c r="T32" s="9"/>
      <c r="U32" s="9"/>
      <c r="AC32" s="9"/>
      <c r="AD32" s="53"/>
      <c r="AE32" s="53"/>
      <c r="AF32" s="53"/>
      <c r="AG32" s="53"/>
      <c r="AH32" s="53"/>
      <c r="AJ32" s="115"/>
      <c r="AK32" s="115"/>
      <c r="AL32" s="115"/>
      <c r="AM32" s="115"/>
      <c r="AN32" s="115"/>
    </row>
    <row r="33" spans="2:40" ht="13.5" customHeight="1" x14ac:dyDescent="0.2">
      <c r="B33" s="9"/>
      <c r="C33" s="9"/>
      <c r="K33" s="55"/>
      <c r="L33" s="56"/>
      <c r="M33" s="56"/>
      <c r="N33" s="56"/>
      <c r="O33" s="56"/>
      <c r="P33" s="56"/>
      <c r="Q33" s="56"/>
      <c r="T33" s="9"/>
      <c r="U33" s="9"/>
      <c r="AC33" s="9"/>
      <c r="AD33" s="9"/>
      <c r="AJ33" s="115"/>
      <c r="AK33" s="115"/>
      <c r="AL33" s="115"/>
      <c r="AM33" s="115"/>
      <c r="AN33" s="115"/>
    </row>
    <row r="34" spans="2:40" ht="13.5" customHeight="1" x14ac:dyDescent="0.2">
      <c r="B34" s="9"/>
      <c r="C34" s="9"/>
      <c r="K34" s="9"/>
      <c r="L34" s="9"/>
      <c r="T34" s="9"/>
      <c r="U34" s="9"/>
      <c r="AC34" s="9"/>
      <c r="AD34" s="9"/>
      <c r="AJ34" s="115"/>
      <c r="AK34" s="115"/>
      <c r="AL34" s="115"/>
      <c r="AM34" s="115"/>
      <c r="AN34" s="115"/>
    </row>
    <row r="35" spans="2:40" ht="13.5" customHeight="1" x14ac:dyDescent="0.2">
      <c r="B35" s="9"/>
      <c r="C35" s="9"/>
      <c r="K35" s="56"/>
      <c r="L35" s="56"/>
      <c r="M35" s="56"/>
      <c r="N35" s="56"/>
      <c r="O35" s="56"/>
      <c r="P35" s="56"/>
      <c r="Q35" s="56"/>
      <c r="T35" s="9"/>
      <c r="U35" s="9"/>
      <c r="AC35" s="9"/>
      <c r="AD35" s="9"/>
    </row>
    <row r="36" spans="2:40" ht="13.5" customHeight="1" x14ac:dyDescent="0.2">
      <c r="B36" s="9"/>
      <c r="C36" s="9"/>
      <c r="K36" s="9"/>
      <c r="L36" s="9"/>
      <c r="T36" s="9"/>
      <c r="U36" s="9"/>
      <c r="AC36" s="9"/>
      <c r="AD36" s="9"/>
    </row>
    <row r="37" spans="2:40" ht="13.5" customHeight="1" x14ac:dyDescent="0.2">
      <c r="B37" s="9"/>
      <c r="C37" s="9"/>
      <c r="K37" s="56"/>
      <c r="L37" s="56"/>
      <c r="M37" s="56"/>
      <c r="N37" s="56"/>
      <c r="O37" s="56"/>
      <c r="P37" s="56"/>
      <c r="Q37" s="56"/>
      <c r="T37" s="9"/>
      <c r="U37" s="9"/>
      <c r="AC37" s="9"/>
      <c r="AD37" s="9"/>
    </row>
    <row r="38" spans="2:40" ht="13.5" customHeight="1" x14ac:dyDescent="0.2">
      <c r="B38" s="9"/>
      <c r="C38" s="9"/>
      <c r="K38" s="9"/>
      <c r="L38" s="9"/>
      <c r="T38" s="9"/>
      <c r="U38" s="9"/>
      <c r="AC38" s="9"/>
      <c r="AD38" s="9"/>
    </row>
    <row r="39" spans="2:40" ht="13.5" customHeight="1" x14ac:dyDescent="0.2">
      <c r="B39" s="9"/>
      <c r="C39" s="9"/>
      <c r="K39" s="9"/>
      <c r="L39" s="27"/>
      <c r="M39" s="27"/>
      <c r="N39" s="27"/>
      <c r="O39" s="27"/>
      <c r="P39" s="27"/>
      <c r="Q39" s="27"/>
      <c r="T39" s="9"/>
      <c r="U39" s="9"/>
      <c r="AC39" s="9"/>
      <c r="AD39" s="9"/>
    </row>
    <row r="40" spans="2:40" ht="13.5" customHeight="1" x14ac:dyDescent="0.2">
      <c r="B40" s="9"/>
      <c r="C40" s="9"/>
      <c r="K40" s="9"/>
      <c r="L40" s="27"/>
      <c r="M40" s="27"/>
      <c r="N40" s="27"/>
      <c r="O40" s="27"/>
      <c r="P40" s="27"/>
      <c r="Q40" s="27"/>
      <c r="T40" s="9"/>
      <c r="U40" s="9"/>
      <c r="AC40" s="9"/>
      <c r="AD40" s="9"/>
    </row>
    <row r="41" spans="2:40" ht="13.5" customHeight="1" x14ac:dyDescent="0.2">
      <c r="B41" s="9"/>
      <c r="C41" s="9"/>
      <c r="K41" s="9"/>
      <c r="L41" s="9"/>
      <c r="T41" s="9"/>
      <c r="U41" s="9"/>
      <c r="AC41" s="9"/>
      <c r="AD41" s="9"/>
    </row>
    <row r="42" spans="2:40" ht="13.5" customHeight="1" x14ac:dyDescent="0.2">
      <c r="B42" s="9"/>
      <c r="C42" s="9"/>
      <c r="K42" s="9"/>
      <c r="L42" s="9"/>
      <c r="T42" s="9"/>
      <c r="U42" s="9"/>
      <c r="AC42" s="9"/>
      <c r="AD42" s="9"/>
    </row>
    <row r="43" spans="2:40" ht="13.5" customHeight="1" x14ac:dyDescent="0.2">
      <c r="B43" s="9"/>
      <c r="C43" s="9"/>
      <c r="K43" s="9"/>
      <c r="L43" s="9"/>
      <c r="T43" s="9"/>
      <c r="U43" s="9"/>
      <c r="AC43" s="9"/>
      <c r="AD43" s="9"/>
    </row>
    <row r="44" spans="2:40" ht="13.5" customHeight="1" x14ac:dyDescent="0.2">
      <c r="B44" s="9"/>
      <c r="C44" s="9"/>
      <c r="K44" s="9"/>
      <c r="L44" s="9"/>
      <c r="T44" s="9"/>
      <c r="U44" s="9"/>
      <c r="AC44" s="9"/>
      <c r="AD44" s="9"/>
    </row>
    <row r="45" spans="2:40" ht="13.5" customHeight="1" x14ac:dyDescent="0.2">
      <c r="B45" s="9"/>
      <c r="C45" s="9"/>
      <c r="K45" s="9"/>
      <c r="L45" s="9"/>
      <c r="T45" s="9"/>
      <c r="U45" s="9"/>
      <c r="AC45" s="9"/>
      <c r="AD45" s="9"/>
    </row>
    <row r="46" spans="2:40" ht="13.5" customHeight="1" x14ac:dyDescent="0.2">
      <c r="B46" s="9"/>
      <c r="C46" s="9"/>
      <c r="K46" s="9"/>
      <c r="L46" s="9"/>
      <c r="T46" s="9"/>
      <c r="U46" s="9"/>
      <c r="AC46" s="9"/>
      <c r="AD46" s="9"/>
    </row>
    <row r="47" spans="2:40" ht="13.5" customHeight="1" x14ac:dyDescent="0.2">
      <c r="B47" s="9"/>
      <c r="C47" s="9"/>
      <c r="K47" s="9"/>
      <c r="L47" s="9"/>
      <c r="T47" s="9"/>
      <c r="U47" s="9"/>
      <c r="AC47" s="9"/>
      <c r="AD47" s="9"/>
    </row>
    <row r="48" spans="2:40" ht="13.5" customHeight="1" x14ac:dyDescent="0.2">
      <c r="B48" s="9"/>
      <c r="C48" s="9"/>
      <c r="K48" s="9"/>
      <c r="L48" s="9"/>
      <c r="T48" s="9"/>
      <c r="U48" s="9"/>
      <c r="AC48" s="9"/>
      <c r="AD48" s="9"/>
    </row>
    <row r="49" spans="2:30" ht="13.5" customHeight="1" x14ac:dyDescent="0.2">
      <c r="B49" s="9"/>
      <c r="C49" s="9"/>
      <c r="K49" s="9"/>
      <c r="L49" s="9"/>
      <c r="T49" s="9"/>
      <c r="U49" s="9"/>
      <c r="AC49" s="9"/>
      <c r="AD49" s="9"/>
    </row>
    <row r="50" spans="2:30" ht="13.5" customHeight="1" x14ac:dyDescent="0.2">
      <c r="B50" s="9"/>
      <c r="C50" s="9"/>
      <c r="K50" s="9"/>
      <c r="L50" s="9"/>
      <c r="T50" s="9"/>
      <c r="U50" s="9"/>
      <c r="AC50" s="9"/>
      <c r="AD50" s="9"/>
    </row>
    <row r="51" spans="2:30" ht="13.5" customHeight="1" x14ac:dyDescent="0.2">
      <c r="B51" s="9"/>
      <c r="C51" s="9"/>
      <c r="K51" s="9"/>
      <c r="L51" s="9"/>
      <c r="T51" s="9"/>
      <c r="U51" s="9"/>
      <c r="AC51" s="9"/>
      <c r="AD51" s="9"/>
    </row>
    <row r="52" spans="2:30" ht="13.5" customHeight="1" x14ac:dyDescent="0.2">
      <c r="B52" s="9"/>
      <c r="C52" s="9"/>
      <c r="K52" s="9"/>
      <c r="L52" s="9"/>
      <c r="T52" s="9"/>
      <c r="U52" s="9"/>
      <c r="AC52" s="9"/>
      <c r="AD52" s="9"/>
    </row>
    <row r="53" spans="2:30" ht="13.5" customHeight="1" x14ac:dyDescent="0.2">
      <c r="B53" s="9"/>
      <c r="C53" s="9"/>
      <c r="K53" s="9"/>
      <c r="L53" s="9"/>
      <c r="T53" s="9"/>
      <c r="U53" s="9"/>
      <c r="AC53" s="9"/>
      <c r="AD53" s="9"/>
    </row>
    <row r="54" spans="2:30" ht="13.5" customHeight="1" x14ac:dyDescent="0.2">
      <c r="B54" s="9"/>
      <c r="C54" s="9"/>
      <c r="K54" s="9"/>
      <c r="L54" s="9"/>
      <c r="T54" s="9"/>
      <c r="U54" s="9"/>
      <c r="AC54" s="9"/>
      <c r="AD54" s="9"/>
    </row>
    <row r="55" spans="2:30" ht="13.5" customHeight="1" x14ac:dyDescent="0.2">
      <c r="B55" s="9"/>
      <c r="C55" s="9"/>
      <c r="K55" s="9"/>
      <c r="L55" s="9"/>
      <c r="T55" s="9"/>
      <c r="U55" s="9"/>
      <c r="AC55" s="9"/>
      <c r="AD55" s="9"/>
    </row>
    <row r="56" spans="2:30" ht="13.5" customHeight="1" x14ac:dyDescent="0.2">
      <c r="B56" s="9"/>
      <c r="C56" s="9"/>
      <c r="K56" s="9"/>
      <c r="L56" s="9"/>
      <c r="T56" s="9"/>
      <c r="U56" s="9"/>
      <c r="AC56" s="9"/>
      <c r="AD56" s="9"/>
    </row>
    <row r="57" spans="2:30" ht="13.5" customHeight="1" x14ac:dyDescent="0.2">
      <c r="B57" s="9"/>
      <c r="C57" s="9"/>
      <c r="K57" s="9"/>
      <c r="L57" s="9"/>
      <c r="T57" s="9"/>
      <c r="U57" s="9"/>
      <c r="AC57" s="9"/>
      <c r="AD57" s="9"/>
    </row>
    <row r="58" spans="2:30" ht="13.5" customHeight="1" x14ac:dyDescent="0.2">
      <c r="B58" s="9"/>
      <c r="C58" s="9"/>
      <c r="K58" s="9"/>
      <c r="L58" s="9"/>
      <c r="T58" s="9"/>
      <c r="U58" s="9"/>
      <c r="AC58" s="9"/>
      <c r="AD58" s="9"/>
    </row>
    <row r="59" spans="2:30" ht="13.5" customHeight="1" x14ac:dyDescent="0.2">
      <c r="B59" s="9"/>
      <c r="C59" s="9"/>
      <c r="K59" s="9"/>
      <c r="L59" s="9"/>
      <c r="T59" s="9"/>
      <c r="U59" s="9"/>
      <c r="AC59" s="9"/>
      <c r="AD59" s="9"/>
    </row>
    <row r="60" spans="2:30" ht="13.5" customHeight="1" x14ac:dyDescent="0.2">
      <c r="B60" s="9"/>
      <c r="C60" s="9"/>
      <c r="K60" s="9"/>
      <c r="L60" s="9"/>
      <c r="T60" s="9"/>
      <c r="U60" s="9"/>
      <c r="AC60" s="9"/>
      <c r="AD60" s="9"/>
    </row>
    <row r="61" spans="2:30" ht="13.5" customHeight="1" x14ac:dyDescent="0.2">
      <c r="B61" s="9"/>
      <c r="C61" s="9"/>
      <c r="K61" s="9"/>
      <c r="L61" s="9"/>
      <c r="T61" s="9"/>
      <c r="U61" s="9"/>
      <c r="AC61" s="9"/>
      <c r="AD61" s="9"/>
    </row>
    <row r="62" spans="2:30" ht="13.5" customHeight="1" x14ac:dyDescent="0.2">
      <c r="B62" s="9"/>
      <c r="C62" s="9"/>
      <c r="K62" s="9"/>
      <c r="L62" s="9"/>
      <c r="T62" s="9"/>
      <c r="U62" s="9"/>
      <c r="AC62" s="9"/>
      <c r="AD62" s="9"/>
    </row>
    <row r="63" spans="2:30" ht="13.5" customHeight="1" x14ac:dyDescent="0.2">
      <c r="B63" s="9"/>
      <c r="C63" s="9"/>
      <c r="K63" s="9"/>
      <c r="L63" s="9"/>
      <c r="T63" s="9"/>
      <c r="U63" s="9"/>
      <c r="AC63" s="9"/>
      <c r="AD63" s="9"/>
    </row>
    <row r="64" spans="2:30" ht="13.5" customHeight="1" x14ac:dyDescent="0.2">
      <c r="B64" s="9"/>
      <c r="C64" s="9"/>
      <c r="K64" s="9"/>
      <c r="L64" s="9"/>
      <c r="T64" s="9"/>
      <c r="U64" s="9"/>
      <c r="AC64" s="9"/>
      <c r="AD64" s="9"/>
    </row>
    <row r="65" spans="2:30" ht="13.5" customHeight="1" x14ac:dyDescent="0.2">
      <c r="B65" s="9"/>
      <c r="C65" s="9"/>
      <c r="K65" s="9"/>
      <c r="L65" s="9"/>
      <c r="T65" s="9"/>
      <c r="U65" s="9"/>
      <c r="AC65" s="9"/>
      <c r="AD65" s="9"/>
    </row>
    <row r="66" spans="2:30" ht="13.5" customHeight="1" x14ac:dyDescent="0.2">
      <c r="B66" s="9"/>
      <c r="C66" s="9"/>
      <c r="K66" s="9"/>
      <c r="L66" s="9"/>
      <c r="T66" s="9"/>
      <c r="U66" s="9"/>
      <c r="AC66" s="9"/>
      <c r="AD66" s="9"/>
    </row>
    <row r="67" spans="2:30" ht="13.5" customHeight="1" x14ac:dyDescent="0.2">
      <c r="B67" s="9"/>
      <c r="C67" s="9"/>
      <c r="K67" s="9"/>
      <c r="L67" s="9"/>
      <c r="T67" s="9"/>
      <c r="U67" s="9"/>
      <c r="AC67" s="9"/>
      <c r="AD67" s="9"/>
    </row>
    <row r="68" spans="2:30" ht="13.5" customHeight="1" x14ac:dyDescent="0.2">
      <c r="B68" s="9"/>
      <c r="C68" s="9"/>
      <c r="K68" s="9"/>
      <c r="L68" s="9"/>
      <c r="T68" s="9"/>
      <c r="U68" s="9"/>
      <c r="AC68" s="9"/>
      <c r="AD68" s="9"/>
    </row>
    <row r="69" spans="2:30" ht="13.5" customHeight="1" x14ac:dyDescent="0.2">
      <c r="B69" s="9"/>
      <c r="C69" s="9"/>
      <c r="K69" s="9"/>
      <c r="L69" s="9"/>
      <c r="T69" s="9"/>
      <c r="U69" s="9"/>
      <c r="AC69" s="9"/>
      <c r="AD69" s="9"/>
    </row>
    <row r="70" spans="2:30" ht="13.5" customHeight="1" x14ac:dyDescent="0.2">
      <c r="B70" s="9"/>
      <c r="C70" s="9"/>
      <c r="K70" s="9"/>
      <c r="L70" s="9"/>
      <c r="T70" s="9"/>
      <c r="U70" s="9"/>
      <c r="AC70" s="9"/>
      <c r="AD70" s="9"/>
    </row>
    <row r="71" spans="2:30" ht="13.5" customHeight="1" x14ac:dyDescent="0.2">
      <c r="B71" s="9"/>
      <c r="C71" s="9"/>
      <c r="K71" s="9"/>
      <c r="L71" s="9"/>
      <c r="T71" s="9"/>
      <c r="U71" s="9"/>
      <c r="AC71" s="9"/>
      <c r="AD71" s="9"/>
    </row>
    <row r="72" spans="2:30" ht="13.5" customHeight="1" x14ac:dyDescent="0.2">
      <c r="B72" s="9"/>
      <c r="C72" s="9"/>
      <c r="K72" s="9"/>
      <c r="L72" s="9"/>
      <c r="T72" s="9"/>
      <c r="U72" s="9"/>
      <c r="AC72" s="9"/>
      <c r="AD72" s="9"/>
    </row>
    <row r="73" spans="2:30" ht="13.5" customHeight="1" x14ac:dyDescent="0.2">
      <c r="B73" s="9"/>
      <c r="C73" s="9"/>
      <c r="K73" s="9"/>
      <c r="L73" s="9"/>
      <c r="T73" s="9"/>
      <c r="U73" s="9"/>
      <c r="AC73" s="9"/>
      <c r="AD73" s="9"/>
    </row>
    <row r="74" spans="2:30" ht="13.5" customHeight="1" x14ac:dyDescent="0.2">
      <c r="B74" s="9"/>
      <c r="C74" s="9"/>
      <c r="K74" s="9"/>
      <c r="L74" s="9"/>
      <c r="T74" s="9"/>
      <c r="U74" s="9"/>
      <c r="AC74" s="9"/>
      <c r="AD74" s="9"/>
    </row>
    <row r="75" spans="2:30" ht="13.5" customHeight="1" x14ac:dyDescent="0.2">
      <c r="B75" s="9"/>
      <c r="C75" s="9"/>
      <c r="K75" s="9"/>
      <c r="L75" s="9"/>
      <c r="T75" s="9"/>
      <c r="U75" s="9"/>
      <c r="AC75" s="9"/>
      <c r="AD75" s="9"/>
    </row>
    <row r="76" spans="2:30" ht="13.5" customHeight="1" x14ac:dyDescent="0.2">
      <c r="B76" s="9"/>
      <c r="C76" s="9"/>
      <c r="K76" s="9"/>
      <c r="L76" s="9"/>
      <c r="T76" s="9"/>
      <c r="U76" s="9"/>
      <c r="AC76" s="9"/>
      <c r="AD76" s="9"/>
    </row>
    <row r="77" spans="2:30" ht="13.5" customHeight="1" x14ac:dyDescent="0.2">
      <c r="B77" s="9"/>
      <c r="C77" s="9"/>
      <c r="K77" s="9"/>
      <c r="L77" s="9"/>
      <c r="T77" s="9"/>
      <c r="U77" s="9"/>
      <c r="AC77" s="9"/>
      <c r="AD77" s="9"/>
    </row>
    <row r="78" spans="2:30" ht="13.5" customHeight="1" x14ac:dyDescent="0.2">
      <c r="B78" s="9"/>
      <c r="C78" s="9"/>
      <c r="K78" s="9"/>
      <c r="L78" s="9"/>
      <c r="T78" s="9"/>
      <c r="U78" s="9"/>
      <c r="AC78" s="9"/>
      <c r="AD78" s="9"/>
    </row>
    <row r="79" spans="2:30" ht="13.5" customHeight="1" x14ac:dyDescent="0.2">
      <c r="B79" s="9"/>
      <c r="C79" s="9"/>
      <c r="K79" s="9"/>
      <c r="L79" s="9"/>
      <c r="T79" s="9"/>
      <c r="U79" s="9"/>
      <c r="AC79" s="9"/>
      <c r="AD79" s="9"/>
    </row>
    <row r="80" spans="2:30" ht="13.5" customHeight="1" x14ac:dyDescent="0.2">
      <c r="B80" s="9"/>
      <c r="C80" s="9"/>
      <c r="K80" s="9"/>
      <c r="L80" s="9"/>
      <c r="T80" s="9"/>
      <c r="U80" s="9"/>
      <c r="AC80" s="9"/>
      <c r="AD80" s="9"/>
    </row>
    <row r="81" spans="2:30" ht="13.5" customHeight="1" x14ac:dyDescent="0.2">
      <c r="B81" s="9"/>
      <c r="C81" s="9"/>
      <c r="K81" s="9"/>
      <c r="L81" s="9"/>
      <c r="T81" s="9"/>
      <c r="U81" s="9"/>
      <c r="AC81" s="9"/>
      <c r="AD81" s="9"/>
    </row>
    <row r="82" spans="2:30" ht="13.5" customHeight="1" x14ac:dyDescent="0.2">
      <c r="B82" s="9"/>
      <c r="C82" s="9"/>
      <c r="K82" s="9"/>
      <c r="L82" s="9"/>
      <c r="T82" s="9"/>
      <c r="U82" s="9"/>
      <c r="AC82" s="9"/>
      <c r="AD82" s="9"/>
    </row>
    <row r="83" spans="2:30" ht="13.5" customHeight="1" x14ac:dyDescent="0.2">
      <c r="B83" s="9"/>
      <c r="C83" s="9"/>
      <c r="K83" s="9"/>
      <c r="L83" s="9"/>
      <c r="T83" s="9"/>
      <c r="U83" s="9"/>
      <c r="AC83" s="9"/>
      <c r="AD83" s="9"/>
    </row>
    <row r="84" spans="2:30" ht="13.5" customHeight="1" x14ac:dyDescent="0.2">
      <c r="B84" s="9"/>
      <c r="C84" s="9"/>
      <c r="K84" s="9"/>
      <c r="L84" s="9"/>
      <c r="T84" s="9"/>
      <c r="U84" s="9"/>
      <c r="AC84" s="9"/>
      <c r="AD84" s="9"/>
    </row>
    <row r="85" spans="2:30" ht="13.5" customHeight="1" x14ac:dyDescent="0.2">
      <c r="B85" s="9"/>
      <c r="C85" s="9"/>
      <c r="K85" s="9"/>
      <c r="L85" s="9"/>
      <c r="T85" s="9"/>
      <c r="U85" s="9"/>
      <c r="AC85" s="9"/>
      <c r="AD85" s="9"/>
    </row>
    <row r="86" spans="2:30" ht="13.5" customHeight="1" x14ac:dyDescent="0.2">
      <c r="B86" s="9"/>
      <c r="C86" s="9"/>
      <c r="K86" s="9"/>
      <c r="L86" s="9"/>
      <c r="T86" s="9"/>
      <c r="U86" s="9"/>
      <c r="AC86" s="9"/>
      <c r="AD86" s="9"/>
    </row>
    <row r="87" spans="2:30" ht="13.5" customHeight="1" x14ac:dyDescent="0.2">
      <c r="B87" s="9"/>
      <c r="C87" s="9"/>
      <c r="K87" s="9"/>
      <c r="L87" s="9"/>
      <c r="T87" s="9"/>
      <c r="U87" s="9"/>
      <c r="AC87" s="9"/>
      <c r="AD87" s="9"/>
    </row>
    <row r="88" spans="2:30" ht="13.5" customHeight="1" x14ac:dyDescent="0.2">
      <c r="B88" s="9"/>
      <c r="C88" s="9"/>
      <c r="K88" s="9"/>
      <c r="L88" s="9"/>
      <c r="T88" s="9"/>
      <c r="U88" s="9"/>
      <c r="AC88" s="9"/>
      <c r="AD88" s="9"/>
    </row>
    <row r="89" spans="2:30" ht="13.5" customHeight="1" x14ac:dyDescent="0.2">
      <c r="B89" s="9"/>
      <c r="C89" s="9"/>
      <c r="K89" s="9"/>
      <c r="L89" s="9"/>
      <c r="T89" s="9"/>
      <c r="U89" s="9"/>
      <c r="AC89" s="9"/>
      <c r="AD89" s="9"/>
    </row>
    <row r="90" spans="2:30" ht="13.5" customHeight="1" x14ac:dyDescent="0.2">
      <c r="B90" s="9"/>
      <c r="C90" s="9"/>
      <c r="K90" s="9"/>
      <c r="L90" s="9"/>
      <c r="T90" s="9"/>
      <c r="U90" s="9"/>
      <c r="AC90" s="9"/>
      <c r="AD90" s="9"/>
    </row>
    <row r="91" spans="2:30" ht="13.5" customHeight="1" x14ac:dyDescent="0.2">
      <c r="B91" s="9"/>
      <c r="C91" s="9"/>
      <c r="K91" s="9"/>
      <c r="L91" s="9"/>
      <c r="T91" s="9"/>
      <c r="U91" s="9"/>
      <c r="AC91" s="9"/>
      <c r="AD91" s="9"/>
    </row>
    <row r="92" spans="2:30" ht="13.5" customHeight="1" x14ac:dyDescent="0.2">
      <c r="B92" s="9"/>
      <c r="C92" s="9"/>
      <c r="K92" s="9"/>
      <c r="L92" s="9"/>
      <c r="T92" s="9"/>
      <c r="U92" s="9"/>
      <c r="AC92" s="9"/>
      <c r="AD92" s="9"/>
    </row>
    <row r="93" spans="2:30" ht="13.5" customHeight="1" x14ac:dyDescent="0.2">
      <c r="B93" s="9"/>
      <c r="C93" s="9"/>
      <c r="K93" s="9"/>
      <c r="L93" s="9"/>
      <c r="T93" s="9"/>
      <c r="U93" s="9"/>
      <c r="AC93" s="9"/>
      <c r="AD93" s="9"/>
    </row>
    <row r="94" spans="2:30" ht="13.5" customHeight="1" x14ac:dyDescent="0.2">
      <c r="B94" s="9"/>
      <c r="C94" s="9"/>
      <c r="K94" s="9"/>
      <c r="L94" s="9"/>
      <c r="T94" s="9"/>
      <c r="U94" s="9"/>
      <c r="AC94" s="9"/>
      <c r="AD94" s="9"/>
    </row>
    <row r="95" spans="2:30" ht="13.5" customHeight="1" x14ac:dyDescent="0.2">
      <c r="B95" s="9"/>
      <c r="C95" s="9"/>
      <c r="K95" s="9"/>
      <c r="L95" s="9"/>
      <c r="T95" s="9"/>
      <c r="U95" s="9"/>
      <c r="AC95" s="9"/>
      <c r="AD95" s="9"/>
    </row>
    <row r="96" spans="2:30" ht="13.5" customHeight="1" x14ac:dyDescent="0.2">
      <c r="B96" s="9"/>
      <c r="C96" s="9"/>
      <c r="K96" s="9"/>
      <c r="L96" s="9"/>
      <c r="T96" s="9"/>
      <c r="U96" s="9"/>
      <c r="AC96" s="9"/>
      <c r="AD96" s="9"/>
    </row>
    <row r="97" spans="2:30" ht="13.5" customHeight="1" x14ac:dyDescent="0.2">
      <c r="B97" s="9"/>
      <c r="C97" s="9"/>
      <c r="K97" s="9"/>
      <c r="L97" s="9"/>
      <c r="T97" s="9"/>
      <c r="U97" s="9"/>
      <c r="AC97" s="9"/>
      <c r="AD97" s="9"/>
    </row>
    <row r="98" spans="2:30" ht="13.5" customHeight="1" x14ac:dyDescent="0.2">
      <c r="B98" s="9"/>
      <c r="C98" s="9"/>
      <c r="K98" s="9"/>
      <c r="L98" s="9"/>
      <c r="T98" s="9"/>
      <c r="U98" s="9"/>
      <c r="AC98" s="9"/>
      <c r="AD98" s="9"/>
    </row>
    <row r="99" spans="2:30" ht="13.5" customHeight="1" x14ac:dyDescent="0.2">
      <c r="B99" s="9"/>
      <c r="C99" s="9"/>
      <c r="K99" s="9"/>
      <c r="L99" s="9"/>
      <c r="T99" s="9"/>
      <c r="U99" s="9"/>
      <c r="AC99" s="9"/>
      <c r="AD99" s="9"/>
    </row>
    <row r="100" spans="2:30" ht="13.5" customHeight="1" x14ac:dyDescent="0.2">
      <c r="B100" s="9"/>
      <c r="C100" s="9"/>
      <c r="K100" s="9"/>
      <c r="L100" s="9"/>
      <c r="T100" s="9"/>
      <c r="U100" s="9"/>
      <c r="AC100" s="9"/>
      <c r="AD100" s="9"/>
    </row>
    <row r="101" spans="2:30" ht="13.5" customHeight="1" x14ac:dyDescent="0.2">
      <c r="B101" s="9"/>
      <c r="C101" s="9"/>
      <c r="K101" s="9"/>
      <c r="L101" s="9"/>
      <c r="T101" s="9"/>
      <c r="U101" s="9"/>
      <c r="AC101" s="9"/>
      <c r="AD101" s="9"/>
    </row>
    <row r="102" spans="2:30" ht="13.5" customHeight="1" x14ac:dyDescent="0.2">
      <c r="B102" s="9"/>
      <c r="C102" s="9"/>
      <c r="K102" s="9"/>
      <c r="L102" s="9"/>
      <c r="T102" s="9"/>
      <c r="U102" s="9"/>
      <c r="AC102" s="9"/>
      <c r="AD102" s="9"/>
    </row>
    <row r="103" spans="2:30" ht="13.5" customHeight="1" x14ac:dyDescent="0.2">
      <c r="B103" s="9"/>
      <c r="C103" s="9"/>
      <c r="K103" s="9"/>
      <c r="L103" s="9"/>
      <c r="T103" s="9"/>
      <c r="U103" s="9"/>
      <c r="AC103" s="9"/>
      <c r="AD103" s="9"/>
    </row>
    <row r="104" spans="2:30" ht="13.5" customHeight="1" x14ac:dyDescent="0.2">
      <c r="B104" s="9"/>
      <c r="C104" s="9"/>
      <c r="K104" s="9"/>
      <c r="L104" s="9"/>
      <c r="T104" s="9"/>
      <c r="U104" s="9"/>
      <c r="AC104" s="9"/>
      <c r="AD104" s="9"/>
    </row>
    <row r="105" spans="2:30" x14ac:dyDescent="0.2">
      <c r="K105" s="9"/>
      <c r="L105" s="9"/>
    </row>
    <row r="106" spans="2:30" x14ac:dyDescent="0.2">
      <c r="K106" s="9"/>
      <c r="L106" s="9"/>
    </row>
    <row r="107" spans="2:30" x14ac:dyDescent="0.2">
      <c r="K107" s="9"/>
      <c r="L107" s="9"/>
    </row>
    <row r="108" spans="2:30" x14ac:dyDescent="0.2">
      <c r="K108" s="9"/>
      <c r="L108" s="9"/>
    </row>
    <row r="109" spans="2:30" x14ac:dyDescent="0.2">
      <c r="K109" s="9"/>
      <c r="L109" s="9"/>
    </row>
  </sheetData>
  <mergeCells count="11">
    <mergeCell ref="AE3:AI3"/>
    <mergeCell ref="V3:Z3"/>
    <mergeCell ref="M3:Q3"/>
    <mergeCell ref="AC3:AD3"/>
    <mergeCell ref="A1:C1"/>
    <mergeCell ref="S1:U1"/>
    <mergeCell ref="J1:L1"/>
    <mergeCell ref="D3:H3"/>
    <mergeCell ref="T3:U3"/>
    <mergeCell ref="K3:L3"/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10"/>
  <sheetViews>
    <sheetView zoomScaleNormal="100" workbookViewId="0">
      <selection activeCell="D34" sqref="D34"/>
    </sheetView>
  </sheetViews>
  <sheetFormatPr defaultColWidth="9.125" defaultRowHeight="12.75" x14ac:dyDescent="0.2"/>
  <cols>
    <col min="1" max="1" width="57.5" style="89" customWidth="1"/>
    <col min="2" max="5" width="12.5" style="91" customWidth="1"/>
    <col min="6" max="6" width="56.875" style="91" customWidth="1"/>
    <col min="7" max="7" width="12.5" style="91" customWidth="1"/>
    <col min="8" max="9" width="12.5" style="89" customWidth="1"/>
    <col min="10" max="16384" width="9.125" style="89"/>
  </cols>
  <sheetData>
    <row r="1" spans="1:16" s="6" customFormat="1" ht="15.75" customHeight="1" x14ac:dyDescent="0.2">
      <c r="A1" s="25" t="s">
        <v>23</v>
      </c>
      <c r="B1" s="25"/>
      <c r="C1" s="25"/>
      <c r="D1" s="25"/>
      <c r="E1" s="25"/>
      <c r="F1" s="25" t="s">
        <v>24</v>
      </c>
      <c r="G1" s="25"/>
      <c r="H1" s="25"/>
      <c r="I1" s="25"/>
      <c r="J1" s="25"/>
    </row>
    <row r="2" spans="1:16" s="6" customFormat="1" ht="14.25" customHeight="1" thickBot="1" x14ac:dyDescent="0.3">
      <c r="A2" s="10"/>
      <c r="B2" s="11"/>
      <c r="C2" s="11"/>
      <c r="D2" s="11"/>
      <c r="E2" s="11"/>
      <c r="F2" s="10"/>
      <c r="G2" s="11"/>
      <c r="H2" s="11"/>
      <c r="I2" s="11"/>
    </row>
    <row r="3" spans="1:16" s="6" customFormat="1" ht="13.5" customHeight="1" x14ac:dyDescent="0.2">
      <c r="A3" s="23" t="s">
        <v>0</v>
      </c>
      <c r="B3" s="124" t="s">
        <v>2</v>
      </c>
      <c r="C3" s="125"/>
      <c r="D3" s="126"/>
      <c r="F3" s="23" t="s">
        <v>0</v>
      </c>
      <c r="G3" s="124" t="s">
        <v>2</v>
      </c>
      <c r="H3" s="125"/>
      <c r="I3" s="126"/>
    </row>
    <row r="4" spans="1:16" s="6" customFormat="1" ht="14.25" customHeight="1" thickBot="1" x14ac:dyDescent="0.25">
      <c r="A4" s="13"/>
      <c r="B4" s="34">
        <v>2025</v>
      </c>
      <c r="C4" s="29">
        <v>2026</v>
      </c>
      <c r="D4" s="30">
        <v>2027</v>
      </c>
      <c r="F4" s="13"/>
      <c r="G4" s="34">
        <v>2025</v>
      </c>
      <c r="H4" s="29">
        <v>2026</v>
      </c>
      <c r="I4" s="30">
        <v>2027</v>
      </c>
    </row>
    <row r="5" spans="1:16" s="6" customFormat="1" ht="13.5" customHeight="1" x14ac:dyDescent="0.2">
      <c r="A5" s="14"/>
      <c r="B5" s="31"/>
      <c r="C5" s="32"/>
      <c r="D5" s="33"/>
      <c r="E5" s="7"/>
      <c r="F5" s="14"/>
      <c r="G5" s="31"/>
      <c r="H5" s="32"/>
      <c r="I5" s="33"/>
    </row>
    <row r="6" spans="1:16" s="6" customFormat="1" ht="13.5" customHeight="1" x14ac:dyDescent="0.2">
      <c r="A6" s="22" t="s">
        <v>3</v>
      </c>
      <c r="B6" s="1">
        <v>1178392.5277721784</v>
      </c>
      <c r="C6" s="28">
        <v>1257366.6083378207</v>
      </c>
      <c r="D6" s="2">
        <v>1328815.2477939716</v>
      </c>
      <c r="E6" s="7"/>
      <c r="F6" s="22" t="s">
        <v>3</v>
      </c>
      <c r="G6" s="1">
        <f>'jun2025_vydavky_ESA 2010'!D6-RVS_vydavky_ESA2010!B6</f>
        <v>-102847.58768626768</v>
      </c>
      <c r="H6" s="28">
        <f>'jun2025_vydavky_ESA 2010'!E6-RVS_vydavky_ESA2010!C6</f>
        <v>-136183.62569389469</v>
      </c>
      <c r="I6" s="2">
        <f>'jun2025_vydavky_ESA 2010'!F6-RVS_vydavky_ESA2010!D6</f>
        <v>-164670.01773919794</v>
      </c>
      <c r="M6" s="92"/>
      <c r="N6" s="92"/>
      <c r="O6" s="92"/>
      <c r="P6" s="92"/>
    </row>
    <row r="7" spans="1:16" s="6" customFormat="1" ht="13.5" customHeight="1" x14ac:dyDescent="0.2">
      <c r="A7" s="15" t="s">
        <v>4</v>
      </c>
      <c r="B7" s="16">
        <v>705593.01625544846</v>
      </c>
      <c r="C7" s="17">
        <v>764519.35264410509</v>
      </c>
      <c r="D7" s="18">
        <v>818260.16702018376</v>
      </c>
      <c r="E7" s="7"/>
      <c r="F7" s="15" t="s">
        <v>4</v>
      </c>
      <c r="G7" s="16">
        <f>'jun2025_vydavky_ESA 2010'!D7-RVS_vydavky_ESA2010!B7</f>
        <v>-69738.784746704856</v>
      </c>
      <c r="H7" s="17">
        <f>'jun2025_vydavky_ESA 2010'!E7-RVS_vydavky_ESA2010!C7</f>
        <v>-96054.867230135715</v>
      </c>
      <c r="I7" s="18">
        <f>'jun2025_vydavky_ESA 2010'!F7-RVS_vydavky_ESA2010!D7</f>
        <v>-119598.6771996686</v>
      </c>
    </row>
    <row r="8" spans="1:16" s="6" customFormat="1" ht="13.5" customHeight="1" x14ac:dyDescent="0.2">
      <c r="A8" s="15" t="s">
        <v>5</v>
      </c>
      <c r="B8" s="16">
        <v>44338.739814011053</v>
      </c>
      <c r="C8" s="17">
        <v>49385.462813967846</v>
      </c>
      <c r="D8" s="18">
        <v>54432.36208825856</v>
      </c>
      <c r="E8" s="7"/>
      <c r="F8" s="15" t="s">
        <v>5</v>
      </c>
      <c r="G8" s="16">
        <f>'jun2025_vydavky_ESA 2010'!D8-RVS_vydavky_ESA2010!B8</f>
        <v>3194.3849558257498</v>
      </c>
      <c r="H8" s="17">
        <f>'jun2025_vydavky_ESA 2010'!E8-RVS_vydavky_ESA2010!C8</f>
        <v>1253.3406504160448</v>
      </c>
      <c r="I8" s="18">
        <f>'jun2025_vydavky_ESA 2010'!F8-RVS_vydavky_ESA2010!D8</f>
        <v>-788.16416144269897</v>
      </c>
    </row>
    <row r="9" spans="1:16" s="6" customFormat="1" ht="13.5" customHeight="1" x14ac:dyDescent="0.2">
      <c r="A9" s="15" t="s">
        <v>6</v>
      </c>
      <c r="B9" s="16">
        <v>379168.23223360634</v>
      </c>
      <c r="C9" s="17">
        <v>392521.88065585028</v>
      </c>
      <c r="D9" s="18">
        <v>403758.1403352507</v>
      </c>
      <c r="E9" s="7"/>
      <c r="F9" s="15" t="s">
        <v>6</v>
      </c>
      <c r="G9" s="16">
        <f>'jun2025_vydavky_ESA 2010'!D9-RVS_vydavky_ESA2010!B9</f>
        <v>-31988.354239335982</v>
      </c>
      <c r="H9" s="17">
        <f>'jun2025_vydavky_ESA 2010'!E9-RVS_vydavky_ESA2010!C9</f>
        <v>-36607.963130609365</v>
      </c>
      <c r="I9" s="18">
        <f>'jun2025_vydavky_ESA 2010'!F9-RVS_vydavky_ESA2010!D9</f>
        <v>-39232.82450122328</v>
      </c>
    </row>
    <row r="10" spans="1:16" s="6" customFormat="1" ht="13.5" customHeight="1" x14ac:dyDescent="0.2">
      <c r="A10" s="15" t="s">
        <v>7</v>
      </c>
      <c r="B10" s="16">
        <v>60.107183469530014</v>
      </c>
      <c r="C10" s="17">
        <v>63.355948383473958</v>
      </c>
      <c r="D10" s="18">
        <v>66.479843739393601</v>
      </c>
      <c r="E10" s="7"/>
      <c r="F10" s="15" t="s">
        <v>7</v>
      </c>
      <c r="G10" s="16">
        <f>'jun2025_vydavky_ESA 2010'!D10-RVS_vydavky_ESA2010!B10</f>
        <v>-1.0322318183893415</v>
      </c>
      <c r="H10" s="17">
        <f>'jun2025_vydavky_ESA 2010'!E10-RVS_vydavky_ESA2010!C10</f>
        <v>-1.4209967646100807</v>
      </c>
      <c r="I10" s="18">
        <f>'jun2025_vydavky_ESA 2010'!F10-RVS_vydavky_ESA2010!D10</f>
        <v>-1.6468976001571889</v>
      </c>
    </row>
    <row r="11" spans="1:16" s="6" customFormat="1" ht="13.5" customHeight="1" x14ac:dyDescent="0.2">
      <c r="A11" s="15" t="s">
        <v>11</v>
      </c>
      <c r="B11" s="16">
        <v>49232.432285643226</v>
      </c>
      <c r="C11" s="17">
        <v>50876.556275514267</v>
      </c>
      <c r="D11" s="18">
        <v>52298.098506539041</v>
      </c>
      <c r="E11" s="7"/>
      <c r="F11" s="15" t="s">
        <v>11</v>
      </c>
      <c r="G11" s="16">
        <f>'jun2025_vydavky_ESA 2010'!D11-RVS_vydavky_ESA2010!B11</f>
        <v>-4313.8014242344143</v>
      </c>
      <c r="H11" s="17">
        <f>'jun2025_vydavky_ESA 2010'!E11-RVS_vydavky_ESA2010!C11</f>
        <v>-4772.7149868013221</v>
      </c>
      <c r="I11" s="18">
        <f>'jun2025_vydavky_ESA 2010'!F11-RVS_vydavky_ESA2010!D11</f>
        <v>-5048.7049792628968</v>
      </c>
    </row>
    <row r="12" spans="1:16" s="6" customFormat="1" ht="13.5" customHeight="1" x14ac:dyDescent="0.2">
      <c r="A12" s="22" t="s">
        <v>12</v>
      </c>
      <c r="B12" s="1">
        <v>12892614.69581846</v>
      </c>
      <c r="C12" s="28">
        <v>13509861.18662991</v>
      </c>
      <c r="D12" s="2">
        <v>13952607.30461804</v>
      </c>
      <c r="E12" s="7"/>
      <c r="F12" s="22" t="s">
        <v>12</v>
      </c>
      <c r="G12" s="1">
        <f>'jun2025_vydavky_ESA 2010'!D12-RVS_vydavky_ESA2010!B12</f>
        <v>-78104.546241674572</v>
      </c>
      <c r="H12" s="28">
        <f>'jun2025_vydavky_ESA 2010'!E12-RVS_vydavky_ESA2010!C12</f>
        <v>-313979.89988061972</v>
      </c>
      <c r="I12" s="2">
        <f>'jun2025_vydavky_ESA 2010'!F12-RVS_vydavky_ESA2010!D12</f>
        <v>-188722.95560855605</v>
      </c>
    </row>
    <row r="13" spans="1:16" s="6" customFormat="1" ht="13.5" customHeight="1" x14ac:dyDescent="0.2">
      <c r="A13" s="36" t="s">
        <v>15</v>
      </c>
      <c r="B13" s="16">
        <v>11449264.276207447</v>
      </c>
      <c r="C13" s="17">
        <v>12020218.523261722</v>
      </c>
      <c r="D13" s="18">
        <v>12455328.229507862</v>
      </c>
      <c r="E13" s="7"/>
      <c r="F13" s="36" t="s">
        <v>15</v>
      </c>
      <c r="G13" s="16">
        <f>'jun2025_vydavky_ESA 2010'!D13-RVS_vydavky_ESA2010!B13</f>
        <v>-69090.343534894288</v>
      </c>
      <c r="H13" s="17">
        <f>'jun2025_vydavky_ESA 2010'!E13-RVS_vydavky_ESA2010!C13</f>
        <v>-283435.30071651191</v>
      </c>
      <c r="I13" s="18">
        <f>'jun2025_vydavky_ESA 2010'!F13-RVS_vydavky_ESA2010!D13</f>
        <v>-153781.23227182031</v>
      </c>
    </row>
    <row r="14" spans="1:16" s="6" customFormat="1" ht="13.5" customHeight="1" x14ac:dyDescent="0.2">
      <c r="A14" s="38" t="s">
        <v>13</v>
      </c>
      <c r="B14" s="16">
        <v>10005915.208785621</v>
      </c>
      <c r="C14" s="17">
        <v>10703206.782351591</v>
      </c>
      <c r="D14" s="18">
        <v>11174315.298890311</v>
      </c>
      <c r="E14" s="7"/>
      <c r="F14" s="38" t="s">
        <v>13</v>
      </c>
      <c r="G14" s="16">
        <f>'jun2025_vydavky_ESA 2010'!D14-RVS_vydavky_ESA2010!B14</f>
        <v>96217.147315841168</v>
      </c>
      <c r="H14" s="17">
        <f>'jun2025_vydavky_ESA 2010'!E14-RVS_vydavky_ESA2010!C14</f>
        <v>-170312.25918659382</v>
      </c>
      <c r="I14" s="18">
        <f>'jun2025_vydavky_ESA 2010'!F14-RVS_vydavky_ESA2010!D14</f>
        <v>-19399.331334313378</v>
      </c>
      <c r="J14" s="7"/>
      <c r="K14" s="8"/>
    </row>
    <row r="15" spans="1:16" s="6" customFormat="1" ht="13.5" customHeight="1" x14ac:dyDescent="0.2">
      <c r="A15" s="38" t="s">
        <v>14</v>
      </c>
      <c r="B15" s="16">
        <v>563481.97350140801</v>
      </c>
      <c r="C15" s="17">
        <v>369712.58607946505</v>
      </c>
      <c r="D15" s="18">
        <v>281215.12861759489</v>
      </c>
      <c r="E15" s="7"/>
      <c r="F15" s="38" t="s">
        <v>14</v>
      </c>
      <c r="G15" s="16">
        <f>'jun2025_vydavky_ESA 2010'!D15-RVS_vydavky_ESA2010!B15</f>
        <v>-157767.44422738103</v>
      </c>
      <c r="H15" s="17">
        <f>'jun2025_vydavky_ESA 2010'!E15-RVS_vydavky_ESA2010!C15</f>
        <v>-93970.175948090269</v>
      </c>
      <c r="I15" s="18">
        <f>'jun2025_vydavky_ESA 2010'!F15-RVS_vydavky_ESA2010!D15</f>
        <v>-132533.31334285391</v>
      </c>
      <c r="J15" s="7"/>
      <c r="K15" s="8"/>
    </row>
    <row r="16" spans="1:16" s="6" customFormat="1" ht="13.5" customHeight="1" x14ac:dyDescent="0.2">
      <c r="A16" s="38" t="s">
        <v>16</v>
      </c>
      <c r="B16" s="16">
        <v>778286.47403377283</v>
      </c>
      <c r="C16" s="17">
        <v>836741.56228400569</v>
      </c>
      <c r="D16" s="18">
        <v>881405.89917062665</v>
      </c>
      <c r="E16" s="7"/>
      <c r="F16" s="38" t="s">
        <v>16</v>
      </c>
      <c r="G16" s="16">
        <f>'jun2025_vydavky_ESA 2010'!D16-RVS_vydavky_ESA2010!B16</f>
        <v>-7831.5181585054379</v>
      </c>
      <c r="H16" s="17">
        <f>'jun2025_vydavky_ESA 2010'!E16-RVS_vydavky_ESA2010!C16</f>
        <v>-19189.252833653241</v>
      </c>
      <c r="I16" s="18">
        <f>'jun2025_vydavky_ESA 2010'!F16-RVS_vydavky_ESA2010!D16</f>
        <v>-4978.9400987267727</v>
      </c>
      <c r="J16" s="7"/>
      <c r="K16" s="8"/>
    </row>
    <row r="17" spans="1:11" s="6" customFormat="1" ht="13.5" customHeight="1" x14ac:dyDescent="0.2">
      <c r="A17" s="38" t="s">
        <v>17</v>
      </c>
      <c r="B17" s="16">
        <v>99461.705999328449</v>
      </c>
      <c r="C17" s="17">
        <v>108398.12025138969</v>
      </c>
      <c r="D17" s="18">
        <v>116253.86041195474</v>
      </c>
      <c r="E17" s="7"/>
      <c r="F17" s="38" t="s">
        <v>17</v>
      </c>
      <c r="G17" s="16">
        <f>'jun2025_vydavky_ESA 2010'!D17-RVS_vydavky_ESA2010!B17</f>
        <v>310.21570613177028</v>
      </c>
      <c r="H17" s="17">
        <f>'jun2025_vydavky_ESA 2010'!E17-RVS_vydavky_ESA2010!C17</f>
        <v>114.35523737223411</v>
      </c>
      <c r="I17" s="18">
        <f>'jun2025_vydavky_ESA 2010'!F17-RVS_vydavky_ESA2010!D17</f>
        <v>3202.5471087033948</v>
      </c>
      <c r="J17" s="7"/>
      <c r="K17" s="8"/>
    </row>
    <row r="18" spans="1:11" s="6" customFormat="1" ht="13.5" customHeight="1" x14ac:dyDescent="0.2">
      <c r="A18" s="38" t="s">
        <v>18</v>
      </c>
      <c r="B18" s="16">
        <v>2118.9138873165243</v>
      </c>
      <c r="C18" s="17">
        <v>2159.4722952716565</v>
      </c>
      <c r="D18" s="18">
        <v>2138.0424173755814</v>
      </c>
      <c r="E18" s="7"/>
      <c r="F18" s="38" t="s">
        <v>18</v>
      </c>
      <c r="G18" s="16">
        <f>'jun2025_vydavky_ESA 2010'!D18-RVS_vydavky_ESA2010!B18</f>
        <v>-18.744170983429285</v>
      </c>
      <c r="H18" s="17">
        <f>'jun2025_vydavky_ESA 2010'!E18-RVS_vydavky_ESA2010!C18</f>
        <v>-77.967985546981708</v>
      </c>
      <c r="I18" s="18">
        <f>'jun2025_vydavky_ESA 2010'!F18-RVS_vydavky_ESA2010!D18</f>
        <v>-72.194604631439688</v>
      </c>
      <c r="J18" s="7"/>
      <c r="K18" s="8"/>
    </row>
    <row r="19" spans="1:11" s="6" customFormat="1" ht="13.5" customHeight="1" x14ac:dyDescent="0.2">
      <c r="A19" s="15" t="s">
        <v>19</v>
      </c>
      <c r="B19" s="16">
        <v>1443350.4196110128</v>
      </c>
      <c r="C19" s="17">
        <v>1489642.6633681885</v>
      </c>
      <c r="D19" s="18">
        <v>1497279.0751101791</v>
      </c>
      <c r="E19" s="7"/>
      <c r="F19" s="15" t="s">
        <v>19</v>
      </c>
      <c r="G19" s="16">
        <f>'jun2025_vydavky_ESA 2010'!D19-RVS_vydavky_ESA2010!B19</f>
        <v>-9014.2027067805175</v>
      </c>
      <c r="H19" s="17">
        <f>'jun2025_vydavky_ESA 2010'!E19-RVS_vydavky_ESA2010!C19</f>
        <v>-30544.599164108746</v>
      </c>
      <c r="I19" s="18">
        <f>'jun2025_vydavky_ESA 2010'!F19-RVS_vydavky_ESA2010!D19</f>
        <v>-34941.723336736206</v>
      </c>
      <c r="J19" s="7"/>
      <c r="K19" s="8"/>
    </row>
    <row r="20" spans="1:11" s="6" customFormat="1" ht="13.5" customHeight="1" x14ac:dyDescent="0.2">
      <c r="A20" s="38" t="s">
        <v>20</v>
      </c>
      <c r="B20" s="16">
        <v>1250524.8296449704</v>
      </c>
      <c r="C20" s="17">
        <v>1291800.0841943861</v>
      </c>
      <c r="D20" s="18">
        <v>1309518.897902685</v>
      </c>
      <c r="E20" s="7"/>
      <c r="F20" s="38" t="s">
        <v>20</v>
      </c>
      <c r="G20" s="16">
        <f>'jun2025_vydavky_ESA 2010'!D20-RVS_vydavky_ESA2010!B20</f>
        <v>-7495.659256733954</v>
      </c>
      <c r="H20" s="17">
        <f>'jun2025_vydavky_ESA 2010'!E20-RVS_vydavky_ESA2010!C20</f>
        <v>-26002.289105532458</v>
      </c>
      <c r="I20" s="18">
        <f>'jun2025_vydavky_ESA 2010'!F20-RVS_vydavky_ESA2010!D20</f>
        <v>-32999.674587521702</v>
      </c>
      <c r="J20" s="7"/>
      <c r="K20" s="8"/>
    </row>
    <row r="21" spans="1:11" s="6" customFormat="1" ht="13.5" customHeight="1" x14ac:dyDescent="0.2">
      <c r="A21" s="38" t="s">
        <v>16</v>
      </c>
      <c r="B21" s="16">
        <v>118177.85297213962</v>
      </c>
      <c r="C21" s="17">
        <v>120499.3994054058</v>
      </c>
      <c r="D21" s="18">
        <v>111581.84318264715</v>
      </c>
      <c r="E21" s="7"/>
      <c r="F21" s="38" t="s">
        <v>16</v>
      </c>
      <c r="G21" s="16">
        <f>'jun2025_vydavky_ESA 2010'!D21-RVS_vydavky_ESA2010!B21</f>
        <v>-1112.7285996792925</v>
      </c>
      <c r="H21" s="17">
        <f>'jun2025_vydavky_ESA 2010'!E21-RVS_vydavky_ESA2010!C21</f>
        <v>-2577.3643310300831</v>
      </c>
      <c r="I21" s="18">
        <f>'jun2025_vydavky_ESA 2010'!F21-RVS_vydavky_ESA2010!D21</f>
        <v>-630.31040957936784</v>
      </c>
      <c r="J21" s="7"/>
      <c r="K21" s="8"/>
    </row>
    <row r="22" spans="1:11" s="6" customFormat="1" ht="13.5" customHeight="1" x14ac:dyDescent="0.2">
      <c r="A22" s="38" t="s">
        <v>17</v>
      </c>
      <c r="B22" s="16">
        <v>21776.270266373329</v>
      </c>
      <c r="C22" s="17">
        <v>22324.408140353054</v>
      </c>
      <c r="D22" s="18">
        <v>20558.761446468056</v>
      </c>
      <c r="E22" s="7"/>
      <c r="F22" s="38" t="s">
        <v>17</v>
      </c>
      <c r="G22" s="16">
        <f>'jun2025_vydavky_ESA 2010'!D22-RVS_vydavky_ESA2010!B22</f>
        <v>61.892600330935238</v>
      </c>
      <c r="H22" s="17">
        <f>'jun2025_vydavky_ESA 2010'!E22-RVS_vydavky_ESA2010!C22</f>
        <v>21.513094130023092</v>
      </c>
      <c r="I22" s="18">
        <f>'jun2025_vydavky_ESA 2010'!F22-RVS_vydavky_ESA2010!D22</f>
        <v>566.35024244010856</v>
      </c>
      <c r="J22" s="7"/>
      <c r="K22" s="8"/>
    </row>
    <row r="23" spans="1:11" s="6" customFormat="1" ht="13.5" customHeight="1" x14ac:dyDescent="0.2">
      <c r="A23" s="38" t="s">
        <v>18</v>
      </c>
      <c r="B23" s="16">
        <v>52871.466727529449</v>
      </c>
      <c r="C23" s="17">
        <v>55018.771628043447</v>
      </c>
      <c r="D23" s="18">
        <v>55619.572578378989</v>
      </c>
      <c r="E23" s="7"/>
      <c r="F23" s="38" t="s">
        <v>18</v>
      </c>
      <c r="G23" s="16">
        <f>'jun2025_vydavky_ESA 2010'!D23-RVS_vydavky_ESA2010!B23</f>
        <v>-467.70745069805707</v>
      </c>
      <c r="H23" s="17">
        <f>'jun2025_vydavky_ESA 2010'!E23-RVS_vydavky_ESA2010!C23</f>
        <v>-1986.458821676315</v>
      </c>
      <c r="I23" s="18">
        <f>'jun2025_vydavky_ESA 2010'!F23-RVS_vydavky_ESA2010!D23</f>
        <v>-1878.0885820752883</v>
      </c>
      <c r="J23" s="7"/>
      <c r="K23" s="8"/>
    </row>
    <row r="24" spans="1:11" s="6" customFormat="1" ht="13.5" customHeight="1" thickBot="1" x14ac:dyDescent="0.25">
      <c r="A24" s="22" t="s">
        <v>8</v>
      </c>
      <c r="B24" s="39">
        <v>303244.17251664423</v>
      </c>
      <c r="C24" s="41">
        <v>310617.89568089473</v>
      </c>
      <c r="D24" s="40">
        <v>316451.6531937354</v>
      </c>
      <c r="E24" s="7"/>
      <c r="F24" s="22" t="s">
        <v>8</v>
      </c>
      <c r="G24" s="39">
        <f>'jun2025_vydavky_ESA 2010'!D24-RVS_vydavky_ESA2010!B24</f>
        <v>29918.159798947629</v>
      </c>
      <c r="H24" s="41">
        <f>'jun2025_vydavky_ESA 2010'!E24-RVS_vydavky_ESA2010!C24</f>
        <v>45027.365556480538</v>
      </c>
      <c r="I24" s="40">
        <f>'jun2025_vydavky_ESA 2010'!F24-RVS_vydavky_ESA2010!D24</f>
        <v>59237.01045663323</v>
      </c>
    </row>
    <row r="25" spans="1:11" s="6" customFormat="1" ht="14.25" customHeight="1" thickBot="1" x14ac:dyDescent="0.25">
      <c r="A25" s="3" t="s">
        <v>9</v>
      </c>
      <c r="B25" s="4">
        <v>14374251.396107282</v>
      </c>
      <c r="C25" s="35">
        <v>15077845.690648627</v>
      </c>
      <c r="D25" s="5">
        <v>15597874.205605745</v>
      </c>
      <c r="E25" s="7"/>
      <c r="F25" s="3" t="s">
        <v>9</v>
      </c>
      <c r="G25" s="4">
        <f>'jun2025_vydavky_ESA 2010'!D25-RVS_vydavky_ESA2010!B25</f>
        <v>-151033.97412899509</v>
      </c>
      <c r="H25" s="35">
        <f>'jun2025_vydavky_ESA 2010'!E25-RVS_vydavky_ESA2010!C25</f>
        <v>-405136.16001803428</v>
      </c>
      <c r="I25" s="5">
        <f>'jun2025_vydavky_ESA 2010'!F25-RVS_vydavky_ESA2010!D25</f>
        <v>-294155.9628911186</v>
      </c>
    </row>
    <row r="26" spans="1:11" s="6" customFormat="1" ht="13.5" customHeight="1" thickBot="1" x14ac:dyDescent="0.25">
      <c r="A26" s="19" t="s">
        <v>10</v>
      </c>
      <c r="B26" s="24">
        <v>14374251.396107282</v>
      </c>
      <c r="C26" s="21">
        <v>15077845.690648627</v>
      </c>
      <c r="D26" s="20">
        <v>15597874.205605745</v>
      </c>
      <c r="E26" s="7"/>
      <c r="F26" s="19" t="s">
        <v>10</v>
      </c>
      <c r="G26" s="24">
        <f>'jun2025_vydavky_ESA 2010'!D26-RVS_vydavky_ESA2010!B26</f>
        <v>-151033.97412899509</v>
      </c>
      <c r="H26" s="21">
        <f>'jun2025_vydavky_ESA 2010'!E26-RVS_vydavky_ESA2010!C26</f>
        <v>-405136.16001803428</v>
      </c>
      <c r="I26" s="20">
        <f>'jun2025_vydavky_ESA 2010'!F26-RVS_vydavky_ESA2010!D26</f>
        <v>-294155.9628911186</v>
      </c>
    </row>
    <row r="27" spans="1:11" s="6" customFormat="1" ht="12.6" customHeight="1" x14ac:dyDescent="0.2">
      <c r="A27" s="85"/>
      <c r="B27" s="74"/>
      <c r="C27" s="74"/>
      <c r="D27" s="74"/>
      <c r="E27" s="7"/>
      <c r="F27" s="85"/>
      <c r="G27" s="74"/>
      <c r="H27" s="74"/>
      <c r="I27" s="74"/>
    </row>
    <row r="28" spans="1:11" s="6" customFormat="1" ht="13.5" customHeight="1" x14ac:dyDescent="0.2">
      <c r="B28" s="9"/>
      <c r="C28" s="9"/>
      <c r="D28" s="9"/>
      <c r="E28" s="9"/>
      <c r="F28" s="84"/>
      <c r="G28" s="86"/>
      <c r="H28" s="86"/>
      <c r="I28" s="86"/>
    </row>
    <row r="29" spans="1:11" s="6" customFormat="1" ht="13.5" customHeight="1" x14ac:dyDescent="0.2">
      <c r="B29" s="9"/>
      <c r="C29" s="9"/>
      <c r="D29" s="9"/>
      <c r="E29" s="9"/>
      <c r="F29" s="84"/>
      <c r="G29" s="86"/>
      <c r="H29" s="87"/>
      <c r="I29" s="87"/>
    </row>
    <row r="30" spans="1:11" s="6" customFormat="1" ht="13.5" customHeight="1" x14ac:dyDescent="0.2">
      <c r="B30" s="9"/>
      <c r="C30" s="9"/>
      <c r="D30" s="9"/>
      <c r="E30" s="9"/>
      <c r="F30" s="84"/>
      <c r="G30" s="86"/>
      <c r="H30" s="86"/>
      <c r="I30" s="86"/>
    </row>
    <row r="31" spans="1:11" s="6" customFormat="1" ht="13.5" customHeight="1" x14ac:dyDescent="0.2">
      <c r="B31" s="9"/>
      <c r="C31" s="9"/>
      <c r="D31" s="9"/>
      <c r="E31" s="9"/>
      <c r="F31" s="9"/>
      <c r="G31" s="9"/>
    </row>
    <row r="32" spans="1:11" s="6" customFormat="1" ht="13.5" customHeight="1" x14ac:dyDescent="0.2">
      <c r="B32" s="9"/>
      <c r="C32" s="9"/>
      <c r="D32" s="9"/>
      <c r="E32" s="9"/>
      <c r="F32" s="9"/>
      <c r="G32" s="9"/>
    </row>
    <row r="33" spans="2:7" s="6" customFormat="1" ht="13.5" customHeight="1" x14ac:dyDescent="0.2">
      <c r="B33" s="9"/>
      <c r="C33" s="9"/>
      <c r="D33" s="9"/>
      <c r="E33" s="9"/>
      <c r="F33" s="9"/>
      <c r="G33" s="9"/>
    </row>
    <row r="34" spans="2:7" s="6" customFormat="1" ht="13.5" customHeight="1" x14ac:dyDescent="0.2">
      <c r="B34" s="9"/>
      <c r="C34" s="9"/>
      <c r="D34" s="9"/>
      <c r="E34" s="9"/>
      <c r="F34" s="9"/>
      <c r="G34" s="9"/>
    </row>
    <row r="35" spans="2:7" s="6" customFormat="1" ht="13.5" customHeight="1" x14ac:dyDescent="0.2">
      <c r="B35" s="9"/>
      <c r="C35" s="9"/>
      <c r="D35" s="9"/>
      <c r="E35" s="9"/>
      <c r="F35" s="9"/>
      <c r="G35" s="9"/>
    </row>
    <row r="36" spans="2:7" s="6" customFormat="1" ht="13.5" customHeight="1" x14ac:dyDescent="0.2">
      <c r="B36" s="9"/>
      <c r="C36" s="9"/>
      <c r="D36" s="9"/>
      <c r="E36" s="9"/>
      <c r="F36" s="9"/>
      <c r="G36" s="9"/>
    </row>
    <row r="37" spans="2:7" s="6" customFormat="1" ht="13.5" customHeight="1" x14ac:dyDescent="0.2">
      <c r="B37" s="9"/>
      <c r="C37" s="9"/>
      <c r="D37" s="9"/>
      <c r="E37" s="9"/>
      <c r="F37" s="9"/>
      <c r="G37" s="9"/>
    </row>
    <row r="38" spans="2:7" s="6" customFormat="1" ht="13.5" customHeight="1" x14ac:dyDescent="0.2">
      <c r="B38" s="9"/>
      <c r="C38" s="9"/>
      <c r="D38" s="9"/>
      <c r="E38" s="9"/>
      <c r="F38" s="9"/>
      <c r="G38" s="9"/>
    </row>
    <row r="39" spans="2:7" s="6" customFormat="1" ht="13.5" customHeight="1" x14ac:dyDescent="0.2">
      <c r="B39" s="9"/>
      <c r="C39" s="9"/>
      <c r="D39" s="9"/>
      <c r="E39" s="9"/>
      <c r="F39" s="9"/>
      <c r="G39" s="9"/>
    </row>
    <row r="40" spans="2:7" s="6" customFormat="1" ht="13.5" customHeight="1" x14ac:dyDescent="0.2">
      <c r="B40" s="9"/>
      <c r="C40" s="9"/>
      <c r="D40" s="9"/>
      <c r="E40" s="9"/>
      <c r="F40" s="9"/>
      <c r="G40" s="9"/>
    </row>
    <row r="41" spans="2:7" s="6" customFormat="1" ht="13.5" customHeight="1" x14ac:dyDescent="0.2">
      <c r="B41" s="9"/>
      <c r="C41" s="9"/>
      <c r="D41" s="9"/>
      <c r="E41" s="9"/>
      <c r="F41" s="9"/>
      <c r="G41" s="9"/>
    </row>
    <row r="42" spans="2:7" s="6" customFormat="1" ht="13.5" customHeight="1" x14ac:dyDescent="0.2">
      <c r="B42" s="9"/>
      <c r="C42" s="9"/>
      <c r="D42" s="9"/>
      <c r="E42" s="9"/>
      <c r="F42" s="9"/>
      <c r="G42" s="9"/>
    </row>
    <row r="43" spans="2:7" s="6" customFormat="1" ht="13.5" customHeight="1" x14ac:dyDescent="0.2">
      <c r="B43" s="9"/>
      <c r="C43" s="9"/>
      <c r="D43" s="9"/>
      <c r="E43" s="9"/>
      <c r="F43" s="9"/>
      <c r="G43" s="9"/>
    </row>
    <row r="44" spans="2:7" s="6" customFormat="1" ht="13.5" customHeight="1" x14ac:dyDescent="0.2">
      <c r="B44" s="9"/>
      <c r="C44" s="9"/>
      <c r="D44" s="9"/>
      <c r="E44" s="9"/>
      <c r="F44" s="9"/>
      <c r="G44" s="9"/>
    </row>
    <row r="45" spans="2:7" s="6" customFormat="1" ht="13.5" customHeight="1" x14ac:dyDescent="0.2">
      <c r="B45" s="9"/>
      <c r="C45" s="9"/>
      <c r="D45" s="9"/>
      <c r="E45" s="9"/>
      <c r="F45" s="9"/>
      <c r="G45" s="9"/>
    </row>
    <row r="46" spans="2:7" s="6" customFormat="1" ht="13.5" customHeight="1" x14ac:dyDescent="0.2">
      <c r="B46" s="9"/>
      <c r="C46" s="9"/>
      <c r="D46" s="9"/>
      <c r="E46" s="9"/>
      <c r="F46" s="9"/>
      <c r="G46" s="9"/>
    </row>
    <row r="47" spans="2:7" s="6" customFormat="1" ht="13.5" customHeight="1" x14ac:dyDescent="0.2">
      <c r="B47" s="9"/>
      <c r="C47" s="9"/>
      <c r="D47" s="9"/>
      <c r="E47" s="9"/>
      <c r="F47" s="9"/>
      <c r="G47" s="9"/>
    </row>
    <row r="48" spans="2:7" s="6" customFormat="1" ht="13.5" customHeight="1" x14ac:dyDescent="0.2">
      <c r="B48" s="9"/>
      <c r="C48" s="9"/>
      <c r="D48" s="9"/>
      <c r="E48" s="9"/>
      <c r="F48" s="9"/>
      <c r="G48" s="9"/>
    </row>
    <row r="49" spans="2:7" s="6" customFormat="1" ht="13.5" customHeight="1" x14ac:dyDescent="0.2">
      <c r="B49" s="9"/>
      <c r="C49" s="9"/>
      <c r="D49" s="9"/>
      <c r="E49" s="9"/>
      <c r="F49" s="9"/>
      <c r="G49" s="9"/>
    </row>
    <row r="50" spans="2:7" s="6" customFormat="1" ht="13.5" customHeight="1" x14ac:dyDescent="0.2">
      <c r="B50" s="9"/>
      <c r="C50" s="9"/>
      <c r="D50" s="9"/>
      <c r="E50" s="9"/>
      <c r="F50" s="9"/>
      <c r="G50" s="9"/>
    </row>
    <row r="51" spans="2:7" s="6" customFormat="1" ht="13.5" customHeight="1" x14ac:dyDescent="0.2">
      <c r="B51" s="9"/>
      <c r="C51" s="9"/>
      <c r="D51" s="9"/>
      <c r="E51" s="9"/>
      <c r="F51" s="9"/>
      <c r="G51" s="9"/>
    </row>
    <row r="52" spans="2:7" s="6" customFormat="1" ht="13.5" customHeight="1" x14ac:dyDescent="0.2">
      <c r="B52" s="9"/>
      <c r="C52" s="9"/>
      <c r="D52" s="9"/>
      <c r="E52" s="9"/>
      <c r="F52" s="9"/>
      <c r="G52" s="9"/>
    </row>
    <row r="53" spans="2:7" s="6" customFormat="1" ht="13.5" customHeight="1" x14ac:dyDescent="0.2">
      <c r="B53" s="9"/>
      <c r="C53" s="9"/>
      <c r="D53" s="9"/>
      <c r="E53" s="9"/>
      <c r="F53" s="9"/>
      <c r="G53" s="9"/>
    </row>
    <row r="54" spans="2:7" s="6" customFormat="1" ht="13.5" customHeight="1" x14ac:dyDescent="0.2">
      <c r="B54" s="9"/>
      <c r="C54" s="9"/>
      <c r="D54" s="9"/>
      <c r="E54" s="9"/>
      <c r="F54" s="9"/>
      <c r="G54" s="9"/>
    </row>
    <row r="55" spans="2:7" s="6" customFormat="1" ht="13.5" customHeight="1" x14ac:dyDescent="0.2">
      <c r="B55" s="9"/>
      <c r="C55" s="9"/>
      <c r="D55" s="9"/>
      <c r="E55" s="9"/>
      <c r="F55" s="9"/>
      <c r="G55" s="9"/>
    </row>
    <row r="56" spans="2:7" s="6" customFormat="1" ht="13.5" customHeight="1" x14ac:dyDescent="0.2">
      <c r="B56" s="9"/>
      <c r="C56" s="9"/>
      <c r="D56" s="9"/>
      <c r="E56" s="9"/>
      <c r="F56" s="9"/>
      <c r="G56" s="9"/>
    </row>
    <row r="57" spans="2:7" s="6" customFormat="1" ht="13.5" customHeight="1" x14ac:dyDescent="0.2">
      <c r="B57" s="9"/>
      <c r="C57" s="9"/>
      <c r="D57" s="9"/>
      <c r="E57" s="9"/>
      <c r="F57" s="9"/>
      <c r="G57" s="9"/>
    </row>
    <row r="58" spans="2:7" s="6" customFormat="1" ht="13.5" customHeight="1" x14ac:dyDescent="0.2">
      <c r="B58" s="9"/>
      <c r="C58" s="9"/>
      <c r="D58" s="9"/>
      <c r="E58" s="9"/>
      <c r="F58" s="9"/>
      <c r="G58" s="9"/>
    </row>
    <row r="59" spans="2:7" s="6" customFormat="1" ht="13.5" customHeight="1" x14ac:dyDescent="0.2">
      <c r="B59" s="9"/>
      <c r="C59" s="9"/>
      <c r="D59" s="9"/>
      <c r="E59" s="9"/>
      <c r="F59" s="9"/>
      <c r="G59" s="9"/>
    </row>
    <row r="60" spans="2:7" s="6" customFormat="1" ht="13.5" customHeight="1" x14ac:dyDescent="0.2">
      <c r="B60" s="9"/>
      <c r="C60" s="9"/>
      <c r="D60" s="9"/>
      <c r="E60" s="9"/>
      <c r="F60" s="9"/>
      <c r="G60" s="9"/>
    </row>
    <row r="61" spans="2:7" s="6" customFormat="1" ht="13.5" customHeight="1" x14ac:dyDescent="0.2">
      <c r="B61" s="9"/>
      <c r="C61" s="9"/>
      <c r="D61" s="9"/>
      <c r="E61" s="9"/>
      <c r="F61" s="9"/>
      <c r="G61" s="9"/>
    </row>
    <row r="62" spans="2:7" s="6" customFormat="1" ht="13.5" customHeight="1" x14ac:dyDescent="0.2">
      <c r="B62" s="9"/>
      <c r="C62" s="9"/>
      <c r="D62" s="9"/>
      <c r="E62" s="9"/>
      <c r="F62" s="9"/>
      <c r="G62" s="9"/>
    </row>
    <row r="63" spans="2:7" s="6" customFormat="1" ht="13.5" customHeight="1" x14ac:dyDescent="0.2">
      <c r="B63" s="9"/>
      <c r="C63" s="9"/>
      <c r="D63" s="9"/>
      <c r="E63" s="9"/>
      <c r="F63" s="9"/>
      <c r="G63" s="9"/>
    </row>
    <row r="64" spans="2:7" s="6" customFormat="1" ht="13.5" customHeight="1" x14ac:dyDescent="0.2">
      <c r="B64" s="9"/>
      <c r="C64" s="9"/>
      <c r="D64" s="9"/>
      <c r="E64" s="9"/>
      <c r="F64" s="9"/>
      <c r="G64" s="9"/>
    </row>
    <row r="65" spans="2:7" s="6" customFormat="1" ht="13.5" customHeight="1" x14ac:dyDescent="0.2">
      <c r="B65" s="9"/>
      <c r="C65" s="9"/>
      <c r="D65" s="9"/>
      <c r="E65" s="9"/>
      <c r="F65" s="9"/>
      <c r="G65" s="9"/>
    </row>
    <row r="66" spans="2:7" s="6" customFormat="1" ht="13.5" customHeight="1" x14ac:dyDescent="0.2">
      <c r="B66" s="9"/>
      <c r="C66" s="9"/>
      <c r="D66" s="9"/>
      <c r="E66" s="9"/>
      <c r="F66" s="9"/>
      <c r="G66" s="9"/>
    </row>
    <row r="67" spans="2:7" s="6" customFormat="1" ht="13.5" customHeight="1" x14ac:dyDescent="0.2">
      <c r="B67" s="9"/>
      <c r="C67" s="9"/>
      <c r="D67" s="9"/>
      <c r="E67" s="9"/>
      <c r="F67" s="9"/>
      <c r="G67" s="9"/>
    </row>
    <row r="68" spans="2:7" s="6" customFormat="1" ht="13.5" customHeight="1" x14ac:dyDescent="0.2">
      <c r="B68" s="9"/>
      <c r="C68" s="9"/>
      <c r="D68" s="9"/>
      <c r="E68" s="9"/>
      <c r="F68" s="9"/>
      <c r="G68" s="9"/>
    </row>
    <row r="69" spans="2:7" s="6" customFormat="1" ht="13.5" customHeight="1" x14ac:dyDescent="0.2">
      <c r="B69" s="9"/>
      <c r="C69" s="9"/>
      <c r="D69" s="9"/>
      <c r="E69" s="9"/>
      <c r="F69" s="9"/>
      <c r="G69" s="9"/>
    </row>
    <row r="70" spans="2:7" s="6" customFormat="1" ht="13.5" customHeight="1" x14ac:dyDescent="0.2">
      <c r="B70" s="9"/>
      <c r="C70" s="9"/>
      <c r="D70" s="9"/>
      <c r="E70" s="9"/>
      <c r="F70" s="9"/>
      <c r="G70" s="9"/>
    </row>
    <row r="71" spans="2:7" s="6" customFormat="1" ht="13.5" customHeight="1" x14ac:dyDescent="0.2">
      <c r="B71" s="9"/>
      <c r="C71" s="9"/>
      <c r="D71" s="9"/>
      <c r="E71" s="9"/>
      <c r="F71" s="9"/>
      <c r="G71" s="9"/>
    </row>
    <row r="72" spans="2:7" s="6" customFormat="1" ht="13.5" customHeight="1" x14ac:dyDescent="0.2">
      <c r="B72" s="9"/>
      <c r="C72" s="9"/>
      <c r="D72" s="9"/>
      <c r="E72" s="9"/>
      <c r="F72" s="9"/>
      <c r="G72" s="9"/>
    </row>
    <row r="73" spans="2:7" s="6" customFormat="1" ht="13.5" customHeight="1" x14ac:dyDescent="0.2">
      <c r="B73" s="9"/>
      <c r="C73" s="9"/>
      <c r="D73" s="9"/>
      <c r="E73" s="9"/>
      <c r="F73" s="9"/>
      <c r="G73" s="9"/>
    </row>
    <row r="74" spans="2:7" s="6" customFormat="1" ht="13.5" customHeight="1" x14ac:dyDescent="0.2">
      <c r="B74" s="9"/>
      <c r="C74" s="9"/>
      <c r="D74" s="9"/>
      <c r="E74" s="9"/>
      <c r="F74" s="9"/>
      <c r="G74" s="9"/>
    </row>
    <row r="75" spans="2:7" s="6" customFormat="1" ht="13.5" customHeight="1" x14ac:dyDescent="0.2">
      <c r="B75" s="9"/>
      <c r="C75" s="9"/>
      <c r="D75" s="9"/>
      <c r="E75" s="9"/>
      <c r="F75" s="9"/>
      <c r="G75" s="9"/>
    </row>
    <row r="76" spans="2:7" s="6" customFormat="1" ht="13.5" customHeight="1" x14ac:dyDescent="0.2">
      <c r="B76" s="9"/>
      <c r="C76" s="9"/>
      <c r="D76" s="9"/>
      <c r="E76" s="9"/>
      <c r="F76" s="9"/>
      <c r="G76" s="9"/>
    </row>
    <row r="77" spans="2:7" s="6" customFormat="1" ht="13.5" customHeight="1" x14ac:dyDescent="0.2">
      <c r="B77" s="9"/>
      <c r="C77" s="9"/>
      <c r="D77" s="9"/>
      <c r="E77" s="9"/>
      <c r="F77" s="9"/>
      <c r="G77" s="9"/>
    </row>
    <row r="78" spans="2:7" s="6" customFormat="1" ht="13.5" customHeight="1" x14ac:dyDescent="0.2">
      <c r="B78" s="9"/>
      <c r="C78" s="9"/>
      <c r="D78" s="9"/>
      <c r="E78" s="9"/>
      <c r="F78" s="9"/>
      <c r="G78" s="9"/>
    </row>
    <row r="79" spans="2:7" s="6" customFormat="1" ht="13.5" customHeight="1" x14ac:dyDescent="0.2">
      <c r="B79" s="9"/>
      <c r="C79" s="9"/>
      <c r="D79" s="9"/>
      <c r="E79" s="9"/>
      <c r="F79" s="9"/>
      <c r="G79" s="9"/>
    </row>
    <row r="80" spans="2:7" s="6" customFormat="1" ht="13.5" customHeight="1" x14ac:dyDescent="0.2">
      <c r="B80" s="9"/>
      <c r="C80" s="9"/>
      <c r="D80" s="9"/>
      <c r="E80" s="9"/>
      <c r="F80" s="9"/>
      <c r="G80" s="9"/>
    </row>
    <row r="81" spans="2:7" s="6" customFormat="1" ht="13.5" customHeight="1" x14ac:dyDescent="0.2">
      <c r="B81" s="9"/>
      <c r="C81" s="9"/>
      <c r="D81" s="9"/>
      <c r="E81" s="9"/>
      <c r="F81" s="9"/>
      <c r="G81" s="9"/>
    </row>
    <row r="82" spans="2:7" s="6" customFormat="1" ht="13.5" customHeight="1" x14ac:dyDescent="0.2">
      <c r="B82" s="9"/>
      <c r="C82" s="9"/>
      <c r="D82" s="9"/>
      <c r="E82" s="9"/>
      <c r="F82" s="9"/>
      <c r="G82" s="9"/>
    </row>
    <row r="83" spans="2:7" s="6" customFormat="1" ht="13.5" customHeight="1" x14ac:dyDescent="0.2">
      <c r="B83" s="9"/>
      <c r="C83" s="9"/>
      <c r="D83" s="9"/>
      <c r="E83" s="9"/>
      <c r="F83" s="9"/>
      <c r="G83" s="9"/>
    </row>
    <row r="84" spans="2:7" ht="13.5" customHeight="1" x14ac:dyDescent="0.2">
      <c r="B84" s="90"/>
      <c r="C84" s="90"/>
      <c r="D84" s="90"/>
      <c r="E84" s="90"/>
      <c r="F84" s="90"/>
      <c r="G84" s="90"/>
    </row>
    <row r="85" spans="2:7" ht="13.5" customHeight="1" x14ac:dyDescent="0.2">
      <c r="B85" s="90"/>
      <c r="C85" s="90"/>
      <c r="D85" s="90"/>
      <c r="E85" s="90"/>
      <c r="F85" s="90"/>
      <c r="G85" s="90"/>
    </row>
    <row r="86" spans="2:7" ht="13.5" customHeight="1" x14ac:dyDescent="0.2">
      <c r="B86" s="90"/>
      <c r="C86" s="90"/>
      <c r="D86" s="90"/>
      <c r="E86" s="90"/>
      <c r="F86" s="90"/>
      <c r="G86" s="90"/>
    </row>
    <row r="87" spans="2:7" ht="13.5" customHeight="1" x14ac:dyDescent="0.2">
      <c r="B87" s="90"/>
      <c r="C87" s="90"/>
      <c r="D87" s="90"/>
      <c r="E87" s="90"/>
      <c r="F87" s="90"/>
      <c r="G87" s="90"/>
    </row>
    <row r="88" spans="2:7" ht="13.5" customHeight="1" x14ac:dyDescent="0.2">
      <c r="B88" s="90"/>
      <c r="C88" s="90"/>
      <c r="D88" s="90"/>
      <c r="E88" s="90"/>
      <c r="F88" s="90"/>
      <c r="G88" s="90"/>
    </row>
    <row r="89" spans="2:7" ht="13.5" customHeight="1" x14ac:dyDescent="0.2">
      <c r="B89" s="90"/>
      <c r="C89" s="90"/>
      <c r="D89" s="90"/>
      <c r="E89" s="90"/>
      <c r="F89" s="90"/>
      <c r="G89" s="90"/>
    </row>
    <row r="90" spans="2:7" ht="13.5" customHeight="1" x14ac:dyDescent="0.2">
      <c r="B90" s="90"/>
      <c r="C90" s="90"/>
      <c r="D90" s="90"/>
      <c r="E90" s="90"/>
      <c r="F90" s="90"/>
      <c r="G90" s="90"/>
    </row>
    <row r="91" spans="2:7" ht="13.5" customHeight="1" x14ac:dyDescent="0.2">
      <c r="B91" s="90"/>
      <c r="C91" s="90"/>
      <c r="D91" s="90"/>
      <c r="E91" s="90"/>
      <c r="F91" s="90"/>
      <c r="G91" s="90"/>
    </row>
    <row r="92" spans="2:7" ht="13.5" customHeight="1" x14ac:dyDescent="0.2">
      <c r="B92" s="90"/>
      <c r="C92" s="90"/>
      <c r="D92" s="90"/>
      <c r="E92" s="90"/>
      <c r="F92" s="90"/>
      <c r="G92" s="90"/>
    </row>
    <row r="93" spans="2:7" ht="13.5" customHeight="1" x14ac:dyDescent="0.2">
      <c r="B93" s="90"/>
      <c r="C93" s="90"/>
      <c r="D93" s="90"/>
      <c r="E93" s="90"/>
      <c r="F93" s="90"/>
      <c r="G93" s="90"/>
    </row>
    <row r="94" spans="2:7" ht="13.5" customHeight="1" x14ac:dyDescent="0.2">
      <c r="B94" s="90"/>
      <c r="C94" s="90"/>
      <c r="D94" s="90"/>
      <c r="E94" s="90"/>
      <c r="F94" s="90"/>
      <c r="G94" s="90"/>
    </row>
    <row r="95" spans="2:7" ht="13.5" customHeight="1" x14ac:dyDescent="0.2">
      <c r="B95" s="90"/>
      <c r="C95" s="90"/>
      <c r="D95" s="90"/>
      <c r="E95" s="90"/>
      <c r="F95" s="90"/>
      <c r="G95" s="90"/>
    </row>
    <row r="96" spans="2:7" ht="13.5" customHeight="1" x14ac:dyDescent="0.2">
      <c r="B96" s="90"/>
      <c r="C96" s="90"/>
      <c r="D96" s="90"/>
      <c r="E96" s="90"/>
      <c r="F96" s="90"/>
      <c r="G96" s="90"/>
    </row>
    <row r="97" spans="2:7" ht="13.5" customHeight="1" x14ac:dyDescent="0.2">
      <c r="B97" s="90"/>
      <c r="C97" s="90"/>
      <c r="D97" s="90"/>
      <c r="E97" s="90"/>
      <c r="F97" s="90"/>
      <c r="G97" s="90"/>
    </row>
    <row r="98" spans="2:7" ht="13.5" customHeight="1" x14ac:dyDescent="0.2">
      <c r="B98" s="90"/>
      <c r="C98" s="90"/>
      <c r="D98" s="90"/>
      <c r="E98" s="90"/>
      <c r="F98" s="90"/>
      <c r="G98" s="90"/>
    </row>
    <row r="99" spans="2:7" ht="13.5" customHeight="1" x14ac:dyDescent="0.2">
      <c r="B99" s="90"/>
      <c r="C99" s="90"/>
      <c r="D99" s="90"/>
      <c r="E99" s="90"/>
      <c r="F99" s="90"/>
      <c r="G99" s="90"/>
    </row>
    <row r="100" spans="2:7" ht="13.5" customHeight="1" x14ac:dyDescent="0.2">
      <c r="B100" s="90"/>
      <c r="C100" s="90"/>
      <c r="D100" s="90"/>
      <c r="E100" s="90"/>
      <c r="F100" s="90"/>
      <c r="G100" s="90"/>
    </row>
    <row r="101" spans="2:7" ht="13.5" customHeight="1" x14ac:dyDescent="0.2">
      <c r="B101" s="90"/>
      <c r="C101" s="90"/>
      <c r="D101" s="90"/>
      <c r="E101" s="90"/>
      <c r="F101" s="90"/>
      <c r="G101" s="90"/>
    </row>
    <row r="102" spans="2:7" ht="13.5" customHeight="1" x14ac:dyDescent="0.2">
      <c r="B102" s="90"/>
      <c r="C102" s="90"/>
      <c r="D102" s="90"/>
      <c r="E102" s="90"/>
      <c r="F102" s="90"/>
      <c r="G102" s="90"/>
    </row>
    <row r="103" spans="2:7" ht="13.5" customHeight="1" x14ac:dyDescent="0.2">
      <c r="B103" s="90"/>
      <c r="C103" s="90"/>
      <c r="D103" s="90"/>
      <c r="E103" s="90"/>
      <c r="F103" s="90"/>
      <c r="G103" s="90"/>
    </row>
    <row r="104" spans="2:7" ht="13.5" customHeight="1" x14ac:dyDescent="0.2">
      <c r="B104" s="90"/>
      <c r="C104" s="90"/>
      <c r="D104" s="90"/>
      <c r="E104" s="90"/>
      <c r="F104" s="90"/>
      <c r="G104" s="90"/>
    </row>
    <row r="105" spans="2:7" ht="13.5" customHeight="1" x14ac:dyDescent="0.2">
      <c r="B105" s="90"/>
      <c r="C105" s="90"/>
      <c r="D105" s="90"/>
      <c r="E105" s="90"/>
      <c r="F105" s="90"/>
      <c r="G105" s="90"/>
    </row>
    <row r="106" spans="2:7" ht="13.5" customHeight="1" x14ac:dyDescent="0.2">
      <c r="B106" s="90"/>
      <c r="C106" s="90"/>
      <c r="D106" s="90"/>
      <c r="E106" s="90"/>
      <c r="F106" s="90"/>
      <c r="G106" s="90"/>
    </row>
    <row r="107" spans="2:7" ht="13.5" customHeight="1" x14ac:dyDescent="0.2">
      <c r="B107" s="90"/>
      <c r="C107" s="90"/>
      <c r="D107" s="90"/>
      <c r="E107" s="90"/>
      <c r="F107" s="90"/>
      <c r="G107" s="90"/>
    </row>
    <row r="108" spans="2:7" ht="13.5" customHeight="1" x14ac:dyDescent="0.2">
      <c r="B108" s="90"/>
      <c r="C108" s="90"/>
      <c r="D108" s="90"/>
      <c r="E108" s="90"/>
      <c r="F108" s="90"/>
      <c r="G108" s="90"/>
    </row>
    <row r="109" spans="2:7" ht="13.5" customHeight="1" x14ac:dyDescent="0.2">
      <c r="B109" s="90"/>
      <c r="C109" s="90"/>
      <c r="D109" s="90"/>
      <c r="E109" s="90"/>
      <c r="F109" s="90"/>
      <c r="G109" s="90"/>
    </row>
    <row r="110" spans="2:7" ht="13.5" customHeight="1" x14ac:dyDescent="0.2">
      <c r="B110" s="90"/>
      <c r="C110" s="90"/>
      <c r="D110" s="90"/>
      <c r="E110" s="90"/>
      <c r="F110" s="90"/>
      <c r="G110" s="90"/>
    </row>
  </sheetData>
  <mergeCells count="2">
    <mergeCell ref="B3:D3"/>
    <mergeCell ref="G3:I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5"/>
  <sheetViews>
    <sheetView zoomScaleNormal="100" workbookViewId="0">
      <selection activeCell="A36" sqref="A36"/>
    </sheetView>
  </sheetViews>
  <sheetFormatPr defaultColWidth="9.125" defaultRowHeight="12.75" x14ac:dyDescent="0.2"/>
  <cols>
    <col min="1" max="1" width="58.375" style="6" customWidth="1"/>
    <col min="2" max="5" width="12.5" style="93" customWidth="1"/>
    <col min="6" max="6" width="59.125" style="93" customWidth="1"/>
    <col min="7" max="7" width="12.5" style="93" customWidth="1"/>
    <col min="8" max="9" width="12.5" style="6" customWidth="1"/>
    <col min="10" max="16384" width="9.125" style="6"/>
  </cols>
  <sheetData>
    <row r="1" spans="1:11" ht="15.75" customHeight="1" x14ac:dyDescent="0.2">
      <c r="A1" s="25" t="s">
        <v>25</v>
      </c>
      <c r="B1" s="25"/>
      <c r="C1" s="25"/>
      <c r="D1" s="25"/>
      <c r="E1" s="25"/>
      <c r="F1" s="25" t="s">
        <v>24</v>
      </c>
      <c r="G1" s="25"/>
      <c r="H1" s="25"/>
      <c r="I1" s="25"/>
      <c r="J1" s="25"/>
    </row>
    <row r="2" spans="1:11" ht="14.25" customHeight="1" thickBot="1" x14ac:dyDescent="0.3">
      <c r="A2" s="10"/>
      <c r="B2" s="11"/>
      <c r="C2" s="11"/>
      <c r="D2" s="11"/>
      <c r="E2" s="11"/>
      <c r="F2" s="10"/>
      <c r="G2" s="11"/>
      <c r="H2" s="11"/>
      <c r="I2" s="11"/>
    </row>
    <row r="3" spans="1:11" ht="13.5" customHeight="1" x14ac:dyDescent="0.2">
      <c r="A3" s="23" t="s">
        <v>0</v>
      </c>
      <c r="B3" s="124" t="s">
        <v>2</v>
      </c>
      <c r="C3" s="125"/>
      <c r="D3" s="126"/>
      <c r="E3" s="6"/>
      <c r="F3" s="23" t="s">
        <v>0</v>
      </c>
      <c r="G3" s="124" t="s">
        <v>2</v>
      </c>
      <c r="H3" s="125"/>
      <c r="I3" s="126"/>
    </row>
    <row r="4" spans="1:11" ht="14.25" customHeight="1" thickBot="1" x14ac:dyDescent="0.25">
      <c r="A4" s="13"/>
      <c r="B4" s="34">
        <v>2025</v>
      </c>
      <c r="C4" s="29">
        <v>2026</v>
      </c>
      <c r="D4" s="30">
        <v>2027</v>
      </c>
      <c r="E4" s="6"/>
      <c r="F4" s="13"/>
      <c r="G4" s="34">
        <v>2025</v>
      </c>
      <c r="H4" s="29">
        <v>2026</v>
      </c>
      <c r="I4" s="30">
        <v>2027</v>
      </c>
    </row>
    <row r="5" spans="1:11" ht="13.5" customHeight="1" x14ac:dyDescent="0.2">
      <c r="A5" s="14"/>
      <c r="B5" s="31"/>
      <c r="C5" s="32"/>
      <c r="D5" s="33"/>
      <c r="E5" s="7"/>
      <c r="F5" s="14"/>
      <c r="G5" s="31"/>
      <c r="H5" s="32"/>
      <c r="I5" s="33"/>
    </row>
    <row r="6" spans="1:11" ht="13.5" customHeight="1" x14ac:dyDescent="0.2">
      <c r="A6" s="22" t="s">
        <v>3</v>
      </c>
      <c r="B6" s="1">
        <v>1178392.5277721784</v>
      </c>
      <c r="C6" s="28">
        <v>1257366.6083378207</v>
      </c>
      <c r="D6" s="2">
        <v>1328815.2477939716</v>
      </c>
      <c r="E6" s="7"/>
      <c r="F6" s="22" t="s">
        <v>3</v>
      </c>
      <c r="G6" s="1">
        <f>jun2025_vydavky_cash!D6-RVS_vydavky_cash!B6</f>
        <v>-102847.58768626768</v>
      </c>
      <c r="H6" s="28">
        <f>jun2025_vydavky_cash!E6-RVS_vydavky_cash!C6</f>
        <v>-136183.62569389469</v>
      </c>
      <c r="I6" s="2">
        <f>jun2025_vydavky_cash!F6-RVS_vydavky_cash!D6</f>
        <v>-164670.01773919794</v>
      </c>
    </row>
    <row r="7" spans="1:11" ht="13.5" customHeight="1" x14ac:dyDescent="0.2">
      <c r="A7" s="15" t="s">
        <v>4</v>
      </c>
      <c r="B7" s="16">
        <v>705593.01625544846</v>
      </c>
      <c r="C7" s="43">
        <v>764519.35264410509</v>
      </c>
      <c r="D7" s="18">
        <v>818260.16702018376</v>
      </c>
      <c r="E7" s="7"/>
      <c r="F7" s="15" t="s">
        <v>4</v>
      </c>
      <c r="G7" s="16">
        <f>jun2025_vydavky_cash!D7-RVS_vydavky_cash!B7</f>
        <v>-69738.784746704856</v>
      </c>
      <c r="H7" s="43">
        <f>jun2025_vydavky_cash!E7-RVS_vydavky_cash!C7</f>
        <v>-96054.867230135715</v>
      </c>
      <c r="I7" s="18">
        <f>jun2025_vydavky_cash!F7-RVS_vydavky_cash!D7</f>
        <v>-119598.6771996686</v>
      </c>
    </row>
    <row r="8" spans="1:11" ht="13.5" customHeight="1" x14ac:dyDescent="0.2">
      <c r="A8" s="15" t="s">
        <v>5</v>
      </c>
      <c r="B8" s="16">
        <v>44338.739814011053</v>
      </c>
      <c r="C8" s="43">
        <v>49385.462813967846</v>
      </c>
      <c r="D8" s="18">
        <v>54432.36208825856</v>
      </c>
      <c r="E8" s="7"/>
      <c r="F8" s="15" t="s">
        <v>5</v>
      </c>
      <c r="G8" s="16">
        <f>jun2025_vydavky_cash!D8-RVS_vydavky_cash!B8</f>
        <v>3194.3849558257498</v>
      </c>
      <c r="H8" s="43">
        <f>jun2025_vydavky_cash!E8-RVS_vydavky_cash!C8</f>
        <v>1253.3406504160448</v>
      </c>
      <c r="I8" s="18">
        <f>jun2025_vydavky_cash!F8-RVS_vydavky_cash!D8</f>
        <v>-788.16416144269897</v>
      </c>
    </row>
    <row r="9" spans="1:11" ht="13.5" customHeight="1" x14ac:dyDescent="0.2">
      <c r="A9" s="15" t="s">
        <v>6</v>
      </c>
      <c r="B9" s="16">
        <v>379168.23223360634</v>
      </c>
      <c r="C9" s="43">
        <v>392521.88065585028</v>
      </c>
      <c r="D9" s="18">
        <v>403758.1403352507</v>
      </c>
      <c r="E9" s="7"/>
      <c r="F9" s="15" t="s">
        <v>6</v>
      </c>
      <c r="G9" s="16">
        <f>jun2025_vydavky_cash!D9-RVS_vydavky_cash!B9</f>
        <v>-31988.354239335982</v>
      </c>
      <c r="H9" s="43">
        <f>jun2025_vydavky_cash!E9-RVS_vydavky_cash!C9</f>
        <v>-36607.963130609365</v>
      </c>
      <c r="I9" s="18">
        <f>jun2025_vydavky_cash!F9-RVS_vydavky_cash!D9</f>
        <v>-39232.82450122328</v>
      </c>
    </row>
    <row r="10" spans="1:11" ht="13.5" customHeight="1" x14ac:dyDescent="0.2">
      <c r="A10" s="15" t="s">
        <v>7</v>
      </c>
      <c r="B10" s="16">
        <v>60.107183469530014</v>
      </c>
      <c r="C10" s="43">
        <v>63.355948383473958</v>
      </c>
      <c r="D10" s="18">
        <v>66.479843739393601</v>
      </c>
      <c r="E10" s="7"/>
      <c r="F10" s="15" t="s">
        <v>7</v>
      </c>
      <c r="G10" s="16">
        <f>jun2025_vydavky_cash!D10-RVS_vydavky_cash!B10</f>
        <v>-1.0322318183893415</v>
      </c>
      <c r="H10" s="43">
        <f>jun2025_vydavky_cash!E10-RVS_vydavky_cash!C10</f>
        <v>-1.4209967646100807</v>
      </c>
      <c r="I10" s="18">
        <f>jun2025_vydavky_cash!F10-RVS_vydavky_cash!D10</f>
        <v>-1.6468976001571889</v>
      </c>
    </row>
    <row r="11" spans="1:11" ht="13.5" customHeight="1" x14ac:dyDescent="0.2">
      <c r="A11" s="15" t="s">
        <v>11</v>
      </c>
      <c r="B11" s="44">
        <v>49232.432285643226</v>
      </c>
      <c r="C11" s="43">
        <v>50876.556275514267</v>
      </c>
      <c r="D11" s="18">
        <v>52298.098506539041</v>
      </c>
      <c r="E11" s="7"/>
      <c r="F11" s="15" t="s">
        <v>11</v>
      </c>
      <c r="G11" s="44">
        <f>jun2025_vydavky_cash!D11-RVS_vydavky_cash!B11</f>
        <v>-4313.8014242344143</v>
      </c>
      <c r="H11" s="43">
        <f>jun2025_vydavky_cash!E11-RVS_vydavky_cash!C11</f>
        <v>-4772.7149868013221</v>
      </c>
      <c r="I11" s="18">
        <f>jun2025_vydavky_cash!F11-RVS_vydavky_cash!D11</f>
        <v>-5048.7049792628968</v>
      </c>
    </row>
    <row r="12" spans="1:11" ht="13.5" customHeight="1" x14ac:dyDescent="0.2">
      <c r="A12" s="22" t="s">
        <v>12</v>
      </c>
      <c r="B12" s="1">
        <v>12895353.666636724</v>
      </c>
      <c r="C12" s="28">
        <v>13610523.000674073</v>
      </c>
      <c r="D12" s="2">
        <v>13855287.77871953</v>
      </c>
      <c r="E12" s="7"/>
      <c r="F12" s="22" t="s">
        <v>12</v>
      </c>
      <c r="G12" s="1">
        <f>jun2025_vydavky_cash!D12-RVS_vydavky_cash!B12</f>
        <v>-45843.517059940845</v>
      </c>
      <c r="H12" s="28">
        <f>jun2025_vydavky_cash!E12-RVS_vydavky_cash!C12</f>
        <v>-316798.13572025485</v>
      </c>
      <c r="I12" s="2">
        <f>jun2025_vydavky_cash!F12-RVS_vydavky_cash!D12</f>
        <v>-189247.00791457295</v>
      </c>
    </row>
    <row r="13" spans="1:11" ht="13.5" customHeight="1" x14ac:dyDescent="0.2">
      <c r="A13" s="36" t="s">
        <v>15</v>
      </c>
      <c r="B13" s="16">
        <v>11451713.947335349</v>
      </c>
      <c r="C13" s="43">
        <v>12109356.88462697</v>
      </c>
      <c r="D13" s="18">
        <v>12369080.560750969</v>
      </c>
      <c r="E13" s="7"/>
      <c r="F13" s="36" t="s">
        <v>15</v>
      </c>
      <c r="G13" s="16">
        <f>jun2025_vydavky_cash!D13-RVS_vydavky_cash!B13</f>
        <v>-36496.15588320978</v>
      </c>
      <c r="H13" s="43">
        <f>jun2025_vydavky_cash!E13-RVS_vydavky_cash!C13</f>
        <v>-285777.58677996323</v>
      </c>
      <c r="I13" s="18">
        <f>jun2025_vydavky_cash!F13-RVS_vydavky_cash!D13</f>
        <v>-154038.30904749222</v>
      </c>
    </row>
    <row r="14" spans="1:11" ht="13.5" customHeight="1" x14ac:dyDescent="0.2">
      <c r="A14" s="38" t="s">
        <v>13</v>
      </c>
      <c r="B14" s="16">
        <v>10008120.547686331</v>
      </c>
      <c r="C14" s="43">
        <v>10783288.043103775</v>
      </c>
      <c r="D14" s="18">
        <v>11096136.496568015</v>
      </c>
      <c r="E14" s="7"/>
      <c r="F14" s="38" t="s">
        <v>13</v>
      </c>
      <c r="G14" s="16">
        <f>jun2025_vydavky_cash!D14-RVS_vydavky_cash!B14</f>
        <v>129545.53387587331</v>
      </c>
      <c r="H14" s="43">
        <f>jun2025_vydavky_cash!E14-RVS_vydavky_cash!C14</f>
        <v>-171905.7976475209</v>
      </c>
      <c r="I14" s="18">
        <f>jun2025_vydavky_cash!F14-RVS_vydavky_cash!D14</f>
        <v>-18830.35556134209</v>
      </c>
      <c r="J14" s="7"/>
      <c r="K14" s="8"/>
    </row>
    <row r="15" spans="1:11" ht="13.5" customHeight="1" x14ac:dyDescent="0.2">
      <c r="A15" s="38" t="s">
        <v>14</v>
      </c>
      <c r="B15" s="16">
        <v>563520.57835642342</v>
      </c>
      <c r="C15" s="17">
        <v>370726.69857129251</v>
      </c>
      <c r="D15" s="18">
        <v>280234.31900354056</v>
      </c>
      <c r="E15" s="7"/>
      <c r="F15" s="38" t="s">
        <v>14</v>
      </c>
      <c r="G15" s="16">
        <f>jun2025_vydavky_cash!D15-RVS_vydavky_cash!B15</f>
        <v>-158393.29092277773</v>
      </c>
      <c r="H15" s="17">
        <f>jun2025_vydavky_cash!E15-RVS_vydavky_cash!C15</f>
        <v>-94553.511180568486</v>
      </c>
      <c r="I15" s="18">
        <f>jun2025_vydavky_cash!F15-RVS_vydavky_cash!D15</f>
        <v>-132621.53034198281</v>
      </c>
      <c r="J15" s="7"/>
      <c r="K15" s="8"/>
    </row>
    <row r="16" spans="1:11" ht="13.5" customHeight="1" x14ac:dyDescent="0.2">
      <c r="A16" s="38" t="s">
        <v>16</v>
      </c>
      <c r="B16" s="16">
        <v>778471.23193676071</v>
      </c>
      <c r="C16" s="17">
        <v>843949.94640757202</v>
      </c>
      <c r="D16" s="18">
        <v>874309.7093322376</v>
      </c>
      <c r="E16" s="7"/>
      <c r="F16" s="38" t="s">
        <v>16</v>
      </c>
      <c r="G16" s="16">
        <f>jun2025_vydavky_cash!D16-RVS_vydavky_cash!B16</f>
        <v>-7938.3016662322916</v>
      </c>
      <c r="H16" s="17">
        <f>jun2025_vydavky_cash!E16-RVS_vydavky_cash!C16</f>
        <v>-19345.66721019859</v>
      </c>
      <c r="I16" s="18">
        <f>jun2025_vydavky_cash!F16-RVS_vydavky_cash!D16</f>
        <v>-4901.2900668681832</v>
      </c>
      <c r="J16" s="7"/>
      <c r="K16" s="8"/>
    </row>
    <row r="17" spans="1:11" ht="13.5" customHeight="1" x14ac:dyDescent="0.2">
      <c r="A17" s="38" t="s">
        <v>17</v>
      </c>
      <c r="B17" s="16">
        <v>99482.675468518937</v>
      </c>
      <c r="C17" s="17">
        <v>109232.72424905903</v>
      </c>
      <c r="D17" s="18">
        <v>116261.99342980109</v>
      </c>
      <c r="E17" s="7"/>
      <c r="F17" s="38" t="s">
        <v>17</v>
      </c>
      <c r="G17" s="16">
        <f>jun2025_vydavky_cash!D17-RVS_vydavky_cash!B17</f>
        <v>308.64700090981205</v>
      </c>
      <c r="H17" s="17">
        <f>jun2025_vydavky_cash!E17-RVS_vydavky_cash!C17</f>
        <v>105.35724387214577</v>
      </c>
      <c r="I17" s="18">
        <f>jun2025_vydavky_cash!F17-RVS_vydavky_cash!D17</f>
        <v>2387.0615273321018</v>
      </c>
      <c r="J17" s="7"/>
      <c r="K17" s="8"/>
    </row>
    <row r="18" spans="1:11" ht="13.5" customHeight="1" x14ac:dyDescent="0.2">
      <c r="A18" s="38" t="s">
        <v>18</v>
      </c>
      <c r="B18" s="16">
        <v>2118.9138873165243</v>
      </c>
      <c r="C18" s="17">
        <v>2159.4722952716565</v>
      </c>
      <c r="D18" s="18">
        <v>2138.0424173755814</v>
      </c>
      <c r="E18" s="7"/>
      <c r="F18" s="38" t="s">
        <v>18</v>
      </c>
      <c r="G18" s="16">
        <f>jun2025_vydavky_cash!D18-RVS_vydavky_cash!B18</f>
        <v>-18.744170983429285</v>
      </c>
      <c r="H18" s="17">
        <f>jun2025_vydavky_cash!E18-RVS_vydavky_cash!C18</f>
        <v>-77.967985546981708</v>
      </c>
      <c r="I18" s="18">
        <f>jun2025_vydavky_cash!F18-RVS_vydavky_cash!D18</f>
        <v>-72.194604631439688</v>
      </c>
      <c r="J18" s="7"/>
      <c r="K18" s="8"/>
    </row>
    <row r="19" spans="1:11" ht="13.5" customHeight="1" x14ac:dyDescent="0.2">
      <c r="A19" s="15" t="s">
        <v>19</v>
      </c>
      <c r="B19" s="16">
        <v>1443639.7193013749</v>
      </c>
      <c r="C19" s="17">
        <v>1501166.1160471025</v>
      </c>
      <c r="D19" s="18">
        <v>1486207.217968561</v>
      </c>
      <c r="E19" s="7"/>
      <c r="F19" s="15" t="s">
        <v>19</v>
      </c>
      <c r="G19" s="16">
        <f>jun2025_vydavky_cash!D19-RVS_vydavky_cash!B19</f>
        <v>-9347.3611767310649</v>
      </c>
      <c r="H19" s="17">
        <f>jun2025_vydavky_cash!E19-RVS_vydavky_cash!C19</f>
        <v>-31020.548940290464</v>
      </c>
      <c r="I19" s="18">
        <f>jun2025_vydavky_cash!F19-RVS_vydavky_cash!D19</f>
        <v>-35208.698867081665</v>
      </c>
      <c r="J19" s="7"/>
      <c r="K19" s="8"/>
    </row>
    <row r="20" spans="1:11" ht="13.5" customHeight="1" x14ac:dyDescent="0.2">
      <c r="A20" s="38" t="s">
        <v>20</v>
      </c>
      <c r="B20" s="16">
        <v>1250783.6945894922</v>
      </c>
      <c r="C20" s="17">
        <v>1302198.3478597105</v>
      </c>
      <c r="D20" s="18">
        <v>1299343.9467612319</v>
      </c>
      <c r="E20" s="7"/>
      <c r="F20" s="38" t="s">
        <v>20</v>
      </c>
      <c r="G20" s="16">
        <f>jun2025_vydavky_cash!D20-RVS_vydavky_cash!B20</f>
        <v>-7813.3325847943779</v>
      </c>
      <c r="H20" s="17">
        <f>jun2025_vydavky_cash!E20-RVS_vydavky_cash!C20</f>
        <v>-26455.537663390161</v>
      </c>
      <c r="I20" s="18">
        <f>jun2025_vydavky_cash!F20-RVS_vydavky_cash!D20</f>
        <v>-33132.266768943518</v>
      </c>
    </row>
    <row r="21" spans="1:11" ht="14.25" customHeight="1" x14ac:dyDescent="0.2">
      <c r="A21" s="38" t="s">
        <v>16</v>
      </c>
      <c r="B21" s="16">
        <v>118204.10400016645</v>
      </c>
      <c r="C21" s="17">
        <v>121467.57843173356</v>
      </c>
      <c r="D21" s="18">
        <v>110683.49890960963</v>
      </c>
      <c r="E21" s="7"/>
      <c r="F21" s="38" t="s">
        <v>16</v>
      </c>
      <c r="G21" s="16">
        <f>jun2025_vydavky_cash!D21-RVS_vydavky_cash!B21</f>
        <v>-1127.9007617833558</v>
      </c>
      <c r="H21" s="17">
        <f>jun2025_vydavky_cash!E21-RVS_vydavky_cash!C21</f>
        <v>-2598.3728006387246</v>
      </c>
      <c r="I21" s="18">
        <f>jun2025_vydavky_cash!F21-RVS_vydavky_cash!D21</f>
        <v>-620.48028059325588</v>
      </c>
    </row>
    <row r="22" spans="1:11" ht="13.5" customHeight="1" x14ac:dyDescent="0.2">
      <c r="A22" s="38" t="s">
        <v>17</v>
      </c>
      <c r="B22" s="16">
        <v>21780.453984186788</v>
      </c>
      <c r="C22" s="17">
        <v>22481.418127615019</v>
      </c>
      <c r="D22" s="18">
        <v>20560.199719340464</v>
      </c>
      <c r="E22" s="7"/>
      <c r="F22" s="38" t="s">
        <v>17</v>
      </c>
      <c r="G22" s="16">
        <f>jun2025_vydavky_cash!D22-RVS_vydavky_cash!B22</f>
        <v>61.579620544867794</v>
      </c>
      <c r="H22" s="17">
        <f>jun2025_vydavky_cash!E22-RVS_vydavky_cash!C22</f>
        <v>19.820345414729672</v>
      </c>
      <c r="I22" s="18">
        <f>jun2025_vydavky_cash!F22-RVS_vydavky_cash!D22</f>
        <v>422.13676453032167</v>
      </c>
    </row>
    <row r="23" spans="1:11" ht="13.5" customHeight="1" x14ac:dyDescent="0.2">
      <c r="A23" s="38" t="s">
        <v>18</v>
      </c>
      <c r="B23" s="16">
        <v>52871.466727529449</v>
      </c>
      <c r="C23" s="17">
        <v>55018.771628043447</v>
      </c>
      <c r="D23" s="18">
        <v>55619.572578378989</v>
      </c>
      <c r="E23" s="7"/>
      <c r="F23" s="38" t="s">
        <v>18</v>
      </c>
      <c r="G23" s="16">
        <f>jun2025_vydavky_cash!D23-RVS_vydavky_cash!B23</f>
        <v>-467.70745069805707</v>
      </c>
      <c r="H23" s="17">
        <f>jun2025_vydavky_cash!E23-RVS_vydavky_cash!C23</f>
        <v>-1986.458821676315</v>
      </c>
      <c r="I23" s="18">
        <f>jun2025_vydavky_cash!F23-RVS_vydavky_cash!D23</f>
        <v>-1878.0885820752883</v>
      </c>
    </row>
    <row r="24" spans="1:11" ht="13.5" customHeight="1" thickBot="1" x14ac:dyDescent="0.25">
      <c r="A24" s="22" t="s">
        <v>8</v>
      </c>
      <c r="B24" s="45">
        <v>303244.17251664423</v>
      </c>
      <c r="C24" s="46">
        <v>310617.89568089473</v>
      </c>
      <c r="D24" s="40">
        <v>316451.6531937354</v>
      </c>
      <c r="E24" s="7"/>
      <c r="F24" s="22" t="s">
        <v>8</v>
      </c>
      <c r="G24" s="45">
        <f>jun2025_vydavky_cash!D24-RVS_vydavky_cash!B24</f>
        <v>29918.159798947629</v>
      </c>
      <c r="H24" s="46">
        <f>jun2025_vydavky_cash!E24-RVS_vydavky_cash!C24</f>
        <v>45027.365556480538</v>
      </c>
      <c r="I24" s="40">
        <f>jun2025_vydavky_cash!F24-RVS_vydavky_cash!D24</f>
        <v>59237.01045663323</v>
      </c>
    </row>
    <row r="25" spans="1:11" ht="13.5" customHeight="1" thickBot="1" x14ac:dyDescent="0.25">
      <c r="A25" s="3" t="s">
        <v>9</v>
      </c>
      <c r="B25" s="4">
        <v>14376990.366925547</v>
      </c>
      <c r="C25" s="35">
        <v>15178507.504692789</v>
      </c>
      <c r="D25" s="5">
        <v>15500554.679707237</v>
      </c>
      <c r="E25" s="7"/>
      <c r="F25" s="3" t="s">
        <v>9</v>
      </c>
      <c r="G25" s="4">
        <f>jun2025_vydavky_cash!D25-RVS_vydavky_cash!B25</f>
        <v>-118772.94494726136</v>
      </c>
      <c r="H25" s="35">
        <f>jun2025_vydavky_cash!E25-RVS_vydavky_cash!C25</f>
        <v>-407954.39585766941</v>
      </c>
      <c r="I25" s="5">
        <f>jun2025_vydavky_cash!F25-RVS_vydavky_cash!D25</f>
        <v>-294680.01519713737</v>
      </c>
    </row>
    <row r="26" spans="1:11" ht="13.5" customHeight="1" thickBot="1" x14ac:dyDescent="0.25">
      <c r="A26" s="19" t="s">
        <v>10</v>
      </c>
      <c r="B26" s="24">
        <v>14376990.366925547</v>
      </c>
      <c r="C26" s="21">
        <v>15178507.504692789</v>
      </c>
      <c r="D26" s="20">
        <v>15500554.679707237</v>
      </c>
      <c r="E26" s="7"/>
      <c r="F26" s="19" t="s">
        <v>10</v>
      </c>
      <c r="G26" s="24">
        <f>jun2025_vydavky_cash!D26-RVS_vydavky_cash!B26</f>
        <v>-118772.94494726136</v>
      </c>
      <c r="H26" s="21">
        <f>jun2025_vydavky_cash!E26-RVS_vydavky_cash!C26</f>
        <v>-407954.39585766941</v>
      </c>
      <c r="I26" s="20">
        <f>jun2025_vydavky_cash!F26-RVS_vydavky_cash!D26</f>
        <v>-294680.01519713737</v>
      </c>
    </row>
    <row r="27" spans="1:11" ht="13.5" customHeight="1" x14ac:dyDescent="0.2">
      <c r="B27" s="9"/>
      <c r="C27" s="9"/>
      <c r="D27" s="9"/>
      <c r="E27" s="9"/>
      <c r="F27" s="9"/>
      <c r="G27" s="9"/>
    </row>
    <row r="28" spans="1:11" ht="13.5" customHeight="1" x14ac:dyDescent="0.2">
      <c r="B28" s="9"/>
      <c r="C28" s="9"/>
      <c r="D28" s="9"/>
      <c r="E28" s="9"/>
      <c r="F28" s="9"/>
      <c r="G28" s="9"/>
    </row>
    <row r="29" spans="1:11" ht="13.5" customHeight="1" x14ac:dyDescent="0.2">
      <c r="B29" s="9"/>
      <c r="C29" s="9"/>
      <c r="D29" s="9"/>
      <c r="E29" s="9"/>
      <c r="F29" s="9"/>
      <c r="G29" s="9"/>
    </row>
    <row r="30" spans="1:11" ht="13.5" customHeight="1" x14ac:dyDescent="0.2">
      <c r="B30" s="9"/>
      <c r="C30" s="9"/>
      <c r="D30" s="9"/>
      <c r="E30" s="9"/>
      <c r="F30" s="9"/>
      <c r="G30" s="9"/>
    </row>
    <row r="31" spans="1:11" ht="13.5" customHeight="1" x14ac:dyDescent="0.2">
      <c r="B31" s="9"/>
      <c r="C31" s="9"/>
      <c r="D31" s="9"/>
      <c r="E31" s="9"/>
      <c r="F31" s="9"/>
      <c r="G31" s="9"/>
    </row>
    <row r="32" spans="1:11" ht="13.5" customHeight="1" x14ac:dyDescent="0.2">
      <c r="B32" s="9"/>
      <c r="C32" s="9"/>
      <c r="D32" s="9"/>
      <c r="E32" s="9"/>
      <c r="F32" s="9"/>
      <c r="G32" s="9"/>
    </row>
    <row r="33" spans="2:7" ht="13.5" customHeight="1" x14ac:dyDescent="0.2">
      <c r="B33" s="9"/>
      <c r="C33" s="9"/>
      <c r="D33" s="9"/>
      <c r="E33" s="9"/>
      <c r="F33" s="9"/>
      <c r="G33" s="9"/>
    </row>
    <row r="34" spans="2:7" ht="13.5" customHeight="1" x14ac:dyDescent="0.2">
      <c r="B34" s="9"/>
      <c r="C34" s="9"/>
      <c r="D34" s="9"/>
      <c r="E34" s="9"/>
      <c r="F34" s="9"/>
      <c r="G34" s="9"/>
    </row>
    <row r="35" spans="2:7" ht="13.5" customHeight="1" x14ac:dyDescent="0.2">
      <c r="B35" s="9"/>
      <c r="C35" s="9"/>
      <c r="D35" s="9"/>
      <c r="E35" s="9"/>
      <c r="F35" s="9"/>
      <c r="G35" s="9"/>
    </row>
    <row r="36" spans="2:7" ht="13.5" customHeight="1" x14ac:dyDescent="0.2">
      <c r="B36" s="9"/>
      <c r="C36" s="9"/>
      <c r="D36" s="9"/>
      <c r="E36" s="9"/>
      <c r="F36" s="9"/>
      <c r="G36" s="9"/>
    </row>
    <row r="37" spans="2:7" ht="13.5" customHeight="1" x14ac:dyDescent="0.2">
      <c r="B37" s="9"/>
      <c r="C37" s="9"/>
      <c r="D37" s="9"/>
      <c r="E37" s="9"/>
      <c r="F37" s="9"/>
      <c r="G37" s="9"/>
    </row>
    <row r="38" spans="2:7" ht="13.5" customHeight="1" x14ac:dyDescent="0.2">
      <c r="B38" s="9"/>
      <c r="C38" s="9"/>
      <c r="D38" s="9"/>
      <c r="E38" s="9"/>
      <c r="F38" s="9"/>
      <c r="G38" s="9"/>
    </row>
    <row r="39" spans="2:7" ht="13.5" customHeight="1" x14ac:dyDescent="0.2">
      <c r="B39" s="9"/>
      <c r="C39" s="9"/>
      <c r="D39" s="9"/>
      <c r="E39" s="9"/>
      <c r="F39" s="9"/>
      <c r="G39" s="9"/>
    </row>
    <row r="40" spans="2:7" ht="13.5" customHeight="1" x14ac:dyDescent="0.2">
      <c r="B40" s="9"/>
      <c r="C40" s="9"/>
      <c r="D40" s="9"/>
      <c r="E40" s="9"/>
      <c r="F40" s="9"/>
      <c r="G40" s="9"/>
    </row>
    <row r="41" spans="2:7" ht="13.5" customHeight="1" x14ac:dyDescent="0.2">
      <c r="B41" s="9"/>
      <c r="C41" s="9"/>
      <c r="D41" s="9"/>
      <c r="E41" s="9"/>
      <c r="F41" s="9"/>
      <c r="G41" s="9"/>
    </row>
    <row r="42" spans="2:7" ht="13.5" customHeight="1" x14ac:dyDescent="0.2">
      <c r="B42" s="9"/>
      <c r="C42" s="9"/>
      <c r="D42" s="9"/>
      <c r="E42" s="9"/>
      <c r="F42" s="9"/>
      <c r="G42" s="9"/>
    </row>
    <row r="43" spans="2:7" ht="13.5" customHeight="1" x14ac:dyDescent="0.2">
      <c r="B43" s="9"/>
      <c r="C43" s="9"/>
      <c r="D43" s="9"/>
      <c r="E43" s="9"/>
      <c r="F43" s="9"/>
      <c r="G43" s="9"/>
    </row>
    <row r="44" spans="2:7" ht="13.5" customHeight="1" x14ac:dyDescent="0.2">
      <c r="B44" s="9"/>
      <c r="C44" s="9"/>
      <c r="D44" s="9"/>
      <c r="E44" s="9"/>
      <c r="F44" s="9"/>
      <c r="G44" s="9"/>
    </row>
    <row r="45" spans="2:7" ht="13.5" customHeight="1" x14ac:dyDescent="0.2">
      <c r="B45" s="9"/>
      <c r="C45" s="9"/>
      <c r="D45" s="9"/>
      <c r="E45" s="9"/>
      <c r="F45" s="9"/>
      <c r="G45" s="9"/>
    </row>
    <row r="46" spans="2:7" ht="13.5" customHeight="1" x14ac:dyDescent="0.2">
      <c r="B46" s="9"/>
      <c r="C46" s="9"/>
      <c r="D46" s="9"/>
      <c r="E46" s="9"/>
      <c r="F46" s="9"/>
      <c r="G46" s="9"/>
    </row>
    <row r="47" spans="2:7" ht="13.5" customHeight="1" x14ac:dyDescent="0.2">
      <c r="B47" s="9"/>
      <c r="C47" s="9"/>
      <c r="D47" s="9"/>
      <c r="E47" s="9"/>
      <c r="F47" s="9"/>
      <c r="G47" s="9"/>
    </row>
    <row r="48" spans="2:7" ht="13.5" customHeight="1" x14ac:dyDescent="0.2">
      <c r="B48" s="9"/>
      <c r="C48" s="9"/>
      <c r="D48" s="9"/>
      <c r="E48" s="9"/>
      <c r="F48" s="9"/>
      <c r="G48" s="9"/>
    </row>
    <row r="49" spans="2:7" ht="13.5" customHeight="1" x14ac:dyDescent="0.2">
      <c r="B49" s="9"/>
      <c r="C49" s="9"/>
      <c r="D49" s="9"/>
      <c r="E49" s="9"/>
      <c r="F49" s="9"/>
      <c r="G49" s="9"/>
    </row>
    <row r="50" spans="2:7" ht="13.5" customHeight="1" x14ac:dyDescent="0.2">
      <c r="B50" s="9"/>
      <c r="C50" s="9"/>
      <c r="D50" s="9"/>
      <c r="E50" s="9"/>
      <c r="F50" s="9"/>
      <c r="G50" s="9"/>
    </row>
    <row r="51" spans="2:7" ht="13.5" customHeight="1" x14ac:dyDescent="0.2">
      <c r="B51" s="9"/>
      <c r="C51" s="9"/>
      <c r="D51" s="9"/>
      <c r="E51" s="9"/>
      <c r="F51" s="9"/>
      <c r="G51" s="9"/>
    </row>
    <row r="52" spans="2:7" ht="13.5" customHeight="1" x14ac:dyDescent="0.2">
      <c r="B52" s="9"/>
      <c r="C52" s="9"/>
      <c r="D52" s="9"/>
      <c r="E52" s="9"/>
      <c r="F52" s="9"/>
      <c r="G52" s="9"/>
    </row>
    <row r="53" spans="2:7" ht="13.5" customHeight="1" x14ac:dyDescent="0.2">
      <c r="B53" s="9"/>
      <c r="C53" s="9"/>
      <c r="D53" s="9"/>
      <c r="E53" s="9"/>
      <c r="F53" s="9"/>
      <c r="G53" s="9"/>
    </row>
    <row r="54" spans="2:7" ht="13.5" customHeight="1" x14ac:dyDescent="0.2">
      <c r="B54" s="9"/>
      <c r="C54" s="9"/>
      <c r="D54" s="9"/>
      <c r="E54" s="9"/>
      <c r="F54" s="9"/>
      <c r="G54" s="9"/>
    </row>
    <row r="55" spans="2:7" ht="13.5" customHeight="1" x14ac:dyDescent="0.2">
      <c r="B55" s="9"/>
      <c r="C55" s="9"/>
      <c r="D55" s="9"/>
      <c r="E55" s="9"/>
      <c r="F55" s="9"/>
      <c r="G55" s="9"/>
    </row>
    <row r="56" spans="2:7" ht="13.5" customHeight="1" x14ac:dyDescent="0.2">
      <c r="B56" s="9"/>
      <c r="C56" s="9"/>
      <c r="D56" s="9"/>
      <c r="E56" s="9"/>
      <c r="F56" s="9"/>
      <c r="G56" s="9"/>
    </row>
    <row r="57" spans="2:7" ht="13.5" customHeight="1" x14ac:dyDescent="0.2">
      <c r="B57" s="9"/>
      <c r="C57" s="9"/>
      <c r="D57" s="9"/>
      <c r="E57" s="9"/>
      <c r="F57" s="9"/>
      <c r="G57" s="9"/>
    </row>
    <row r="58" spans="2:7" ht="13.5" customHeight="1" x14ac:dyDescent="0.2">
      <c r="B58" s="9"/>
      <c r="C58" s="9"/>
      <c r="D58" s="9"/>
      <c r="E58" s="9"/>
      <c r="F58" s="9"/>
      <c r="G58" s="9"/>
    </row>
    <row r="59" spans="2:7" ht="13.5" customHeight="1" x14ac:dyDescent="0.2">
      <c r="B59" s="9"/>
      <c r="C59" s="9"/>
      <c r="D59" s="9"/>
      <c r="E59" s="9"/>
      <c r="F59" s="9"/>
      <c r="G59" s="9"/>
    </row>
    <row r="60" spans="2:7" ht="13.5" customHeight="1" x14ac:dyDescent="0.2">
      <c r="B60" s="9"/>
      <c r="C60" s="9"/>
      <c r="D60" s="9"/>
      <c r="E60" s="9"/>
      <c r="F60" s="9"/>
      <c r="G60" s="9"/>
    </row>
    <row r="61" spans="2:7" ht="13.5" customHeight="1" x14ac:dyDescent="0.2">
      <c r="B61" s="9"/>
      <c r="C61" s="9"/>
      <c r="D61" s="9"/>
      <c r="E61" s="9"/>
      <c r="F61" s="9"/>
      <c r="G61" s="9"/>
    </row>
    <row r="62" spans="2:7" ht="13.5" customHeight="1" x14ac:dyDescent="0.2">
      <c r="B62" s="9"/>
      <c r="C62" s="9"/>
      <c r="D62" s="9"/>
      <c r="E62" s="9"/>
      <c r="F62" s="9"/>
      <c r="G62" s="9"/>
    </row>
    <row r="63" spans="2:7" ht="13.5" customHeight="1" x14ac:dyDescent="0.2">
      <c r="B63" s="9"/>
      <c r="C63" s="9"/>
      <c r="D63" s="9"/>
      <c r="E63" s="9"/>
      <c r="F63" s="9"/>
      <c r="G63" s="9"/>
    </row>
    <row r="64" spans="2:7" ht="13.5" customHeight="1" x14ac:dyDescent="0.2">
      <c r="B64" s="9"/>
      <c r="C64" s="9"/>
      <c r="D64" s="9"/>
      <c r="E64" s="9"/>
      <c r="F64" s="9"/>
      <c r="G64" s="9"/>
    </row>
    <row r="65" spans="2:7" ht="13.5" customHeight="1" x14ac:dyDescent="0.2">
      <c r="B65" s="9"/>
      <c r="C65" s="9"/>
      <c r="D65" s="9"/>
      <c r="E65" s="9"/>
      <c r="F65" s="9"/>
      <c r="G65" s="9"/>
    </row>
    <row r="66" spans="2:7" ht="13.5" customHeight="1" x14ac:dyDescent="0.2">
      <c r="B66" s="9"/>
      <c r="C66" s="9"/>
      <c r="D66" s="9"/>
      <c r="E66" s="9"/>
      <c r="F66" s="9"/>
      <c r="G66" s="9"/>
    </row>
    <row r="67" spans="2:7" ht="13.5" customHeight="1" x14ac:dyDescent="0.2">
      <c r="B67" s="9"/>
      <c r="C67" s="9"/>
      <c r="D67" s="9"/>
      <c r="E67" s="9"/>
      <c r="F67" s="9"/>
      <c r="G67" s="9"/>
    </row>
    <row r="68" spans="2:7" ht="13.5" customHeight="1" x14ac:dyDescent="0.2">
      <c r="B68" s="9"/>
      <c r="C68" s="9"/>
      <c r="D68" s="9"/>
      <c r="E68" s="9"/>
      <c r="F68" s="9"/>
      <c r="G68" s="9"/>
    </row>
    <row r="69" spans="2:7" ht="13.5" customHeight="1" x14ac:dyDescent="0.2">
      <c r="B69" s="9"/>
      <c r="C69" s="9"/>
      <c r="D69" s="9"/>
      <c r="E69" s="9"/>
      <c r="F69" s="9"/>
      <c r="G69" s="9"/>
    </row>
    <row r="70" spans="2:7" ht="13.5" customHeight="1" x14ac:dyDescent="0.2">
      <c r="B70" s="9"/>
      <c r="C70" s="9"/>
      <c r="D70" s="9"/>
      <c r="E70" s="9"/>
      <c r="F70" s="9"/>
      <c r="G70" s="9"/>
    </row>
    <row r="71" spans="2:7" ht="13.5" customHeight="1" x14ac:dyDescent="0.2">
      <c r="B71" s="9"/>
      <c r="C71" s="9"/>
      <c r="D71" s="9"/>
      <c r="E71" s="9"/>
      <c r="F71" s="9"/>
      <c r="G71" s="9"/>
    </row>
    <row r="72" spans="2:7" ht="13.5" customHeight="1" x14ac:dyDescent="0.2">
      <c r="B72" s="9"/>
      <c r="C72" s="9"/>
      <c r="D72" s="9"/>
      <c r="E72" s="9"/>
      <c r="F72" s="9"/>
      <c r="G72" s="9"/>
    </row>
    <row r="73" spans="2:7" ht="13.5" customHeight="1" x14ac:dyDescent="0.2">
      <c r="B73" s="9"/>
      <c r="C73" s="9"/>
      <c r="D73" s="9"/>
      <c r="E73" s="9"/>
      <c r="F73" s="9"/>
      <c r="G73" s="9"/>
    </row>
    <row r="74" spans="2:7" ht="13.5" customHeight="1" x14ac:dyDescent="0.2">
      <c r="B74" s="9"/>
      <c r="C74" s="9"/>
      <c r="D74" s="9"/>
      <c r="E74" s="9"/>
      <c r="F74" s="9"/>
      <c r="G74" s="9"/>
    </row>
    <row r="75" spans="2:7" ht="13.5" customHeight="1" x14ac:dyDescent="0.2">
      <c r="B75" s="9"/>
      <c r="C75" s="9"/>
      <c r="D75" s="9"/>
      <c r="E75" s="9"/>
      <c r="F75" s="9"/>
      <c r="G75" s="9"/>
    </row>
    <row r="76" spans="2:7" ht="13.5" customHeight="1" x14ac:dyDescent="0.2">
      <c r="B76" s="9"/>
      <c r="C76" s="9"/>
      <c r="D76" s="9"/>
      <c r="E76" s="9"/>
      <c r="F76" s="9"/>
      <c r="G76" s="9"/>
    </row>
    <row r="77" spans="2:7" ht="13.5" customHeight="1" x14ac:dyDescent="0.2">
      <c r="B77" s="9"/>
      <c r="C77" s="9"/>
      <c r="D77" s="9"/>
      <c r="E77" s="9"/>
      <c r="F77" s="9"/>
      <c r="G77" s="9"/>
    </row>
    <row r="78" spans="2:7" ht="13.5" customHeight="1" x14ac:dyDescent="0.2">
      <c r="B78" s="9"/>
      <c r="C78" s="9"/>
      <c r="D78" s="9"/>
      <c r="E78" s="9"/>
      <c r="F78" s="9"/>
      <c r="G78" s="9"/>
    </row>
    <row r="79" spans="2:7" ht="13.5" customHeight="1" x14ac:dyDescent="0.2">
      <c r="B79" s="9"/>
      <c r="C79" s="9"/>
      <c r="D79" s="9"/>
      <c r="E79" s="9"/>
      <c r="F79" s="9"/>
      <c r="G79" s="9"/>
    </row>
    <row r="80" spans="2:7" ht="13.5" customHeight="1" x14ac:dyDescent="0.2">
      <c r="B80" s="9"/>
      <c r="C80" s="9"/>
      <c r="D80" s="9"/>
      <c r="E80" s="9"/>
      <c r="F80" s="9"/>
      <c r="G80" s="9"/>
    </row>
    <row r="81" spans="2:7" ht="13.5" customHeight="1" x14ac:dyDescent="0.2">
      <c r="B81" s="9"/>
      <c r="C81" s="9"/>
      <c r="D81" s="9"/>
      <c r="E81" s="9"/>
      <c r="F81" s="9"/>
      <c r="G81" s="9"/>
    </row>
    <row r="82" spans="2:7" ht="13.5" customHeight="1" x14ac:dyDescent="0.2">
      <c r="B82" s="9"/>
      <c r="C82" s="9"/>
      <c r="D82" s="9"/>
      <c r="E82" s="9"/>
      <c r="F82" s="9"/>
      <c r="G82" s="9"/>
    </row>
    <row r="83" spans="2:7" ht="13.5" customHeight="1" x14ac:dyDescent="0.2">
      <c r="B83" s="9"/>
      <c r="C83" s="9"/>
      <c r="D83" s="9"/>
      <c r="E83" s="9"/>
      <c r="F83" s="9"/>
      <c r="G83" s="9"/>
    </row>
    <row r="84" spans="2:7" ht="13.5" customHeight="1" x14ac:dyDescent="0.2">
      <c r="B84" s="9"/>
      <c r="C84" s="9"/>
      <c r="D84" s="9"/>
      <c r="E84" s="9"/>
      <c r="F84" s="9"/>
      <c r="G84" s="9"/>
    </row>
    <row r="85" spans="2:7" ht="13.5" customHeight="1" x14ac:dyDescent="0.2">
      <c r="B85" s="9"/>
      <c r="C85" s="9"/>
      <c r="D85" s="9"/>
      <c r="E85" s="9"/>
      <c r="F85" s="9"/>
      <c r="G85" s="9"/>
    </row>
    <row r="86" spans="2:7" ht="13.5" customHeight="1" x14ac:dyDescent="0.2">
      <c r="B86" s="9"/>
      <c r="C86" s="9"/>
      <c r="D86" s="9"/>
      <c r="E86" s="9"/>
      <c r="F86" s="9"/>
      <c r="G86" s="9"/>
    </row>
    <row r="87" spans="2:7" ht="13.5" customHeight="1" x14ac:dyDescent="0.2">
      <c r="B87" s="9"/>
      <c r="C87" s="9"/>
      <c r="D87" s="9"/>
      <c r="E87" s="9"/>
      <c r="F87" s="9"/>
      <c r="G87" s="9"/>
    </row>
    <row r="88" spans="2:7" ht="13.5" customHeight="1" x14ac:dyDescent="0.2">
      <c r="B88" s="9"/>
      <c r="C88" s="9"/>
      <c r="D88" s="9"/>
      <c r="E88" s="9"/>
      <c r="F88" s="9"/>
      <c r="G88" s="9"/>
    </row>
    <row r="89" spans="2:7" ht="13.5" customHeight="1" x14ac:dyDescent="0.2">
      <c r="B89" s="9"/>
      <c r="C89" s="9"/>
      <c r="D89" s="9"/>
      <c r="E89" s="9"/>
      <c r="F89" s="9"/>
      <c r="G89" s="9"/>
    </row>
    <row r="90" spans="2:7" ht="13.5" customHeight="1" x14ac:dyDescent="0.2">
      <c r="B90" s="9"/>
      <c r="C90" s="9"/>
      <c r="D90" s="9"/>
      <c r="E90" s="9"/>
      <c r="F90" s="9"/>
      <c r="G90" s="9"/>
    </row>
    <row r="91" spans="2:7" ht="13.5" customHeight="1" x14ac:dyDescent="0.2">
      <c r="B91" s="9"/>
      <c r="C91" s="9"/>
      <c r="D91" s="9"/>
      <c r="E91" s="9"/>
      <c r="F91" s="9"/>
      <c r="G91" s="9"/>
    </row>
    <row r="92" spans="2:7" ht="13.5" customHeight="1" x14ac:dyDescent="0.2">
      <c r="B92" s="9"/>
      <c r="C92" s="9"/>
      <c r="D92" s="9"/>
      <c r="E92" s="9"/>
      <c r="F92" s="9"/>
      <c r="G92" s="9"/>
    </row>
    <row r="93" spans="2:7" ht="13.5" customHeight="1" x14ac:dyDescent="0.2">
      <c r="B93" s="9"/>
      <c r="C93" s="9"/>
      <c r="D93" s="9"/>
      <c r="E93" s="9"/>
      <c r="F93" s="9"/>
      <c r="G93" s="9"/>
    </row>
    <row r="94" spans="2:7" ht="13.5" customHeight="1" x14ac:dyDescent="0.2">
      <c r="B94" s="9"/>
      <c r="C94" s="9"/>
      <c r="D94" s="9"/>
      <c r="E94" s="9"/>
      <c r="F94" s="9"/>
      <c r="G94" s="9"/>
    </row>
    <row r="95" spans="2:7" ht="13.5" customHeight="1" x14ac:dyDescent="0.2">
      <c r="B95" s="9"/>
      <c r="C95" s="9"/>
      <c r="D95" s="9"/>
      <c r="E95" s="9"/>
      <c r="F95" s="9"/>
      <c r="G95" s="9"/>
    </row>
    <row r="96" spans="2:7" ht="13.5" customHeight="1" x14ac:dyDescent="0.2">
      <c r="B96" s="9"/>
      <c r="C96" s="9"/>
      <c r="D96" s="9"/>
      <c r="E96" s="9"/>
      <c r="F96" s="9"/>
      <c r="G96" s="9"/>
    </row>
    <row r="97" spans="2:7" ht="13.5" customHeight="1" x14ac:dyDescent="0.2">
      <c r="B97" s="9"/>
      <c r="C97" s="9"/>
      <c r="D97" s="9"/>
      <c r="E97" s="9"/>
      <c r="F97" s="9"/>
      <c r="G97" s="9"/>
    </row>
    <row r="98" spans="2:7" ht="13.5" customHeight="1" x14ac:dyDescent="0.2">
      <c r="B98" s="9"/>
      <c r="C98" s="9"/>
      <c r="D98" s="9"/>
      <c r="E98" s="9"/>
      <c r="F98" s="9"/>
      <c r="G98" s="9"/>
    </row>
    <row r="99" spans="2:7" ht="13.5" customHeight="1" x14ac:dyDescent="0.2">
      <c r="B99" s="9"/>
      <c r="C99" s="9"/>
      <c r="D99" s="9"/>
      <c r="E99" s="9"/>
      <c r="F99" s="9"/>
      <c r="G99" s="9"/>
    </row>
    <row r="100" spans="2:7" ht="13.5" customHeight="1" x14ac:dyDescent="0.2">
      <c r="B100" s="9"/>
      <c r="C100" s="9"/>
      <c r="D100" s="9"/>
      <c r="E100" s="9"/>
      <c r="F100" s="9"/>
      <c r="G100" s="9"/>
    </row>
    <row r="101" spans="2:7" ht="13.5" customHeight="1" x14ac:dyDescent="0.2">
      <c r="B101" s="9"/>
      <c r="C101" s="9"/>
      <c r="D101" s="9"/>
      <c r="E101" s="9"/>
      <c r="F101" s="9"/>
      <c r="G101" s="9"/>
    </row>
    <row r="102" spans="2:7" ht="13.5" customHeight="1" x14ac:dyDescent="0.2">
      <c r="B102" s="9"/>
      <c r="C102" s="9"/>
      <c r="D102" s="9"/>
      <c r="E102" s="9"/>
      <c r="F102" s="9"/>
      <c r="G102" s="9"/>
    </row>
    <row r="103" spans="2:7" ht="13.5" customHeight="1" x14ac:dyDescent="0.2">
      <c r="B103" s="9"/>
      <c r="C103" s="9"/>
      <c r="D103" s="9"/>
      <c r="E103" s="9"/>
      <c r="F103" s="9"/>
      <c r="G103" s="9"/>
    </row>
    <row r="104" spans="2:7" ht="13.5" customHeight="1" x14ac:dyDescent="0.2">
      <c r="B104" s="9"/>
      <c r="C104" s="9"/>
      <c r="D104" s="9"/>
      <c r="E104" s="9"/>
      <c r="F104" s="9"/>
      <c r="G104" s="9"/>
    </row>
    <row r="105" spans="2:7" ht="13.5" customHeight="1" x14ac:dyDescent="0.2">
      <c r="B105" s="9"/>
      <c r="C105" s="9"/>
      <c r="D105" s="9"/>
      <c r="E105" s="9"/>
      <c r="F105" s="9"/>
      <c r="G105" s="9"/>
    </row>
  </sheetData>
  <mergeCells count="2">
    <mergeCell ref="B3:D3"/>
    <mergeCell ref="G3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jun2025_vydavky_ESA 2010</vt:lpstr>
      <vt:lpstr>jun2025_vydavky_cash</vt:lpstr>
      <vt:lpstr>RVS_vydavky_ESA2010</vt:lpstr>
      <vt:lpstr>RVS_vydavky_cash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2025-06-20T10:32:23Z</dcterms:modified>
</cp:coreProperties>
</file>