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backupFile="1"/>
  <xr:revisionPtr revIDLastSave="0" documentId="13_ncr:1_{87D78B57-F2EC-4048-8377-8EBAFDAD0A64}" xr6:coauthVersionLast="47" xr6:coauthVersionMax="47" xr10:uidLastSave="{00000000-0000-0000-0000-000000000000}"/>
  <bookViews>
    <workbookView xWindow="-120" yWindow="-120" windowWidth="29040" windowHeight="17520" tabRatio="899" xr2:uid="{00000000-000D-0000-FFFF-FFFF00000000}"/>
  </bookViews>
  <sheets>
    <sheet name="feb2025_vydavky_ESA 2010" sheetId="3" r:id="rId1"/>
    <sheet name="feb2025_vydavky_cash" sheetId="4" r:id="rId2"/>
    <sheet name="RVS_vydavky_ESA2010" sheetId="2" r:id="rId3"/>
    <sheet name="RVS_vydavky_cash" sheetId="5" r:id="rId4"/>
    <sheet name="PS_vydavky_ESA2010" sheetId="8" r:id="rId5"/>
    <sheet name="PS_vydavky_cash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4" l="1"/>
  <c r="AH12" i="3"/>
  <c r="C12" i="4" l="1"/>
  <c r="S6" i="4" l="1"/>
  <c r="S13" i="4"/>
  <c r="S19" i="4"/>
  <c r="S24" i="4"/>
  <c r="I7" i="4"/>
  <c r="I8" i="4"/>
  <c r="I9" i="4"/>
  <c r="I10" i="4"/>
  <c r="I11" i="4"/>
  <c r="I13" i="4"/>
  <c r="I19" i="4"/>
  <c r="I24" i="4"/>
  <c r="S19" i="3"/>
  <c r="S13" i="3"/>
  <c r="S6" i="3"/>
  <c r="I6" i="3"/>
  <c r="I13" i="3"/>
  <c r="I19" i="3"/>
  <c r="AH14" i="4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20" i="5"/>
  <c r="H20" i="5"/>
  <c r="I20" i="5"/>
  <c r="G21" i="5"/>
  <c r="H21" i="5"/>
  <c r="I21" i="5"/>
  <c r="G22" i="5"/>
  <c r="H22" i="5"/>
  <c r="I22" i="5"/>
  <c r="G23" i="5"/>
  <c r="H23" i="5"/>
  <c r="I23" i="5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AH14" i="3"/>
  <c r="I12" i="3" l="1"/>
  <c r="I25" i="3" s="1"/>
  <c r="S12" i="4"/>
  <c r="S25" i="4" s="1"/>
  <c r="S26" i="4" s="1"/>
  <c r="I6" i="4"/>
  <c r="I12" i="4"/>
  <c r="S12" i="3"/>
  <c r="S25" i="3" s="1"/>
  <c r="S26" i="3" s="1"/>
  <c r="O19" i="3"/>
  <c r="P19" i="3"/>
  <c r="Q19" i="3"/>
  <c r="R19" i="3"/>
  <c r="N19" i="3"/>
  <c r="AL14" i="4"/>
  <c r="I26" i="3" l="1"/>
  <c r="I25" i="4"/>
  <c r="AG23" i="4"/>
  <c r="H14" i="9"/>
  <c r="I14" i="9"/>
  <c r="J14" i="9"/>
  <c r="K14" i="9"/>
  <c r="H15" i="9"/>
  <c r="I15" i="9"/>
  <c r="J15" i="9"/>
  <c r="K15" i="9"/>
  <c r="H16" i="9"/>
  <c r="I16" i="9"/>
  <c r="J16" i="9"/>
  <c r="K16" i="9"/>
  <c r="H17" i="9"/>
  <c r="I17" i="9"/>
  <c r="J17" i="9"/>
  <c r="K17" i="9"/>
  <c r="H18" i="9"/>
  <c r="I18" i="9"/>
  <c r="J18" i="9"/>
  <c r="K18" i="9"/>
  <c r="H20" i="9"/>
  <c r="I20" i="9"/>
  <c r="J20" i="9"/>
  <c r="K20" i="9"/>
  <c r="H21" i="9"/>
  <c r="I21" i="9"/>
  <c r="J21" i="9"/>
  <c r="K21" i="9"/>
  <c r="H22" i="9"/>
  <c r="I22" i="9"/>
  <c r="J22" i="9"/>
  <c r="K22" i="9"/>
  <c r="H23" i="9"/>
  <c r="I23" i="9"/>
  <c r="J23" i="9"/>
  <c r="K23" i="9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H11" i="8"/>
  <c r="I11" i="8"/>
  <c r="J11" i="8"/>
  <c r="K11" i="8"/>
  <c r="H14" i="8"/>
  <c r="I14" i="8"/>
  <c r="J14" i="8"/>
  <c r="K14" i="8"/>
  <c r="H15" i="8"/>
  <c r="I15" i="8"/>
  <c r="J15" i="8"/>
  <c r="K15" i="8"/>
  <c r="H16" i="8"/>
  <c r="I16" i="8"/>
  <c r="J16" i="8"/>
  <c r="K16" i="8"/>
  <c r="H17" i="8"/>
  <c r="I17" i="8"/>
  <c r="J17" i="8"/>
  <c r="K17" i="8"/>
  <c r="H18" i="8"/>
  <c r="I18" i="8"/>
  <c r="J18" i="8"/>
  <c r="K18" i="8"/>
  <c r="H20" i="8"/>
  <c r="I20" i="8"/>
  <c r="J20" i="8"/>
  <c r="K20" i="8"/>
  <c r="H21" i="8"/>
  <c r="I21" i="8"/>
  <c r="J21" i="8"/>
  <c r="K21" i="8"/>
  <c r="H22" i="8"/>
  <c r="I22" i="8"/>
  <c r="J22" i="8"/>
  <c r="K22" i="8"/>
  <c r="H23" i="8"/>
  <c r="I23" i="8"/>
  <c r="J23" i="8"/>
  <c r="K23" i="8"/>
  <c r="H24" i="8"/>
  <c r="I24" i="8"/>
  <c r="J24" i="8"/>
  <c r="K24" i="8"/>
  <c r="I26" i="4" l="1"/>
  <c r="AL22" i="4"/>
  <c r="H19" i="4"/>
  <c r="AL19" i="4" s="1"/>
  <c r="G19" i="4"/>
  <c r="F19" i="4"/>
  <c r="AL18" i="4"/>
  <c r="AL17" i="4"/>
  <c r="G13" i="4"/>
  <c r="E13" i="4"/>
  <c r="D13" i="4"/>
  <c r="H13" i="9" s="1"/>
  <c r="AL23" i="4"/>
  <c r="AL16" i="4"/>
  <c r="F13" i="4"/>
  <c r="AL23" i="3"/>
  <c r="AL18" i="3"/>
  <c r="AL16" i="3"/>
  <c r="AL14" i="3"/>
  <c r="D8" i="4"/>
  <c r="H8" i="9" s="1"/>
  <c r="E8" i="4"/>
  <c r="F8" i="4"/>
  <c r="G8" i="4"/>
  <c r="H8" i="4"/>
  <c r="D9" i="4"/>
  <c r="H9" i="9" s="1"/>
  <c r="E9" i="4"/>
  <c r="F9" i="4"/>
  <c r="G9" i="4"/>
  <c r="H9" i="4"/>
  <c r="AL9" i="4" s="1"/>
  <c r="D10" i="4"/>
  <c r="H10" i="9" s="1"/>
  <c r="E10" i="4"/>
  <c r="F10" i="4"/>
  <c r="G10" i="4"/>
  <c r="H10" i="4"/>
  <c r="AL10" i="4" s="1"/>
  <c r="D11" i="4"/>
  <c r="H11" i="9" s="1"/>
  <c r="E11" i="4"/>
  <c r="F11" i="4"/>
  <c r="G11" i="4"/>
  <c r="H11" i="4"/>
  <c r="AL11" i="4" s="1"/>
  <c r="E7" i="4"/>
  <c r="F7" i="4"/>
  <c r="G7" i="4"/>
  <c r="I7" i="5" s="1"/>
  <c r="H7" i="4"/>
  <c r="AL7" i="4" s="1"/>
  <c r="E24" i="4"/>
  <c r="F24" i="4"/>
  <c r="G24" i="4"/>
  <c r="H24" i="4"/>
  <c r="AL24" i="4" s="1"/>
  <c r="D7" i="4"/>
  <c r="H7" i="9" s="1"/>
  <c r="D24" i="4"/>
  <c r="H24" i="9" s="1"/>
  <c r="AL15" i="4"/>
  <c r="AL20" i="4"/>
  <c r="AL21" i="4"/>
  <c r="AL7" i="3"/>
  <c r="AL8" i="3"/>
  <c r="AL9" i="3"/>
  <c r="AL10" i="3"/>
  <c r="AL11" i="3"/>
  <c r="AL15" i="3"/>
  <c r="AL17" i="3"/>
  <c r="AL20" i="3"/>
  <c r="AL21" i="3"/>
  <c r="AL22" i="3"/>
  <c r="AL24" i="3"/>
  <c r="H13" i="4"/>
  <c r="AL13" i="4" s="1"/>
  <c r="D19" i="4"/>
  <c r="H19" i="9" s="1"/>
  <c r="E19" i="4"/>
  <c r="R24" i="4"/>
  <c r="R19" i="4"/>
  <c r="R13" i="4"/>
  <c r="R6" i="4"/>
  <c r="I9" i="9" l="1"/>
  <c r="G9" i="5"/>
  <c r="J11" i="9"/>
  <c r="H11" i="5"/>
  <c r="K10" i="9"/>
  <c r="I10" i="5"/>
  <c r="I7" i="9"/>
  <c r="G7" i="5"/>
  <c r="J10" i="9"/>
  <c r="H10" i="5"/>
  <c r="J24" i="9"/>
  <c r="H24" i="5"/>
  <c r="I8" i="9"/>
  <c r="G8" i="5"/>
  <c r="J7" i="9"/>
  <c r="H7" i="5"/>
  <c r="I10" i="9"/>
  <c r="G10" i="5"/>
  <c r="K8" i="9"/>
  <c r="I8" i="5"/>
  <c r="I24" i="9"/>
  <c r="G24" i="5"/>
  <c r="I11" i="9"/>
  <c r="G11" i="5"/>
  <c r="K9" i="9"/>
  <c r="I9" i="5"/>
  <c r="J9" i="9"/>
  <c r="H9" i="5"/>
  <c r="K24" i="9"/>
  <c r="I24" i="5"/>
  <c r="K11" i="9"/>
  <c r="I11" i="5"/>
  <c r="J8" i="9"/>
  <c r="H8" i="5"/>
  <c r="J19" i="9"/>
  <c r="H19" i="5"/>
  <c r="I19" i="9"/>
  <c r="G19" i="5"/>
  <c r="K19" i="9"/>
  <c r="I19" i="5"/>
  <c r="K13" i="9"/>
  <c r="I13" i="5"/>
  <c r="I13" i="9"/>
  <c r="G13" i="5"/>
  <c r="J13" i="9"/>
  <c r="H13" i="5"/>
  <c r="G6" i="4"/>
  <c r="K7" i="9"/>
  <c r="H6" i="4"/>
  <c r="AL6" i="4" s="1"/>
  <c r="D6" i="4"/>
  <c r="H6" i="9" s="1"/>
  <c r="AL8" i="4"/>
  <c r="F6" i="4"/>
  <c r="E6" i="4"/>
  <c r="E12" i="4"/>
  <c r="D12" i="4"/>
  <c r="H12" i="4"/>
  <c r="AL12" i="4" s="1"/>
  <c r="G12" i="4"/>
  <c r="I12" i="5" s="1"/>
  <c r="F12" i="4"/>
  <c r="R12" i="4"/>
  <c r="R25" i="4" s="1"/>
  <c r="R26" i="4" s="1"/>
  <c r="R13" i="3"/>
  <c r="R6" i="3"/>
  <c r="H6" i="3"/>
  <c r="H13" i="3"/>
  <c r="AL13" i="3" s="1"/>
  <c r="H19" i="3"/>
  <c r="AL19" i="3" s="1"/>
  <c r="AL6" i="3" l="1"/>
  <c r="H12" i="9"/>
  <c r="K6" i="9"/>
  <c r="I6" i="5"/>
  <c r="I6" i="9"/>
  <c r="G6" i="5"/>
  <c r="J6" i="9"/>
  <c r="H6" i="5"/>
  <c r="J12" i="9"/>
  <c r="H12" i="5"/>
  <c r="I12" i="9"/>
  <c r="G12" i="5"/>
  <c r="G25" i="4"/>
  <c r="K12" i="9"/>
  <c r="D25" i="4"/>
  <c r="E25" i="4"/>
  <c r="G25" i="5" s="1"/>
  <c r="H25" i="4"/>
  <c r="H26" i="4" s="1"/>
  <c r="AL26" i="4" s="1"/>
  <c r="F25" i="4"/>
  <c r="H25" i="5" s="1"/>
  <c r="H12" i="3"/>
  <c r="R12" i="3"/>
  <c r="R25" i="3" s="1"/>
  <c r="R26" i="3" s="1"/>
  <c r="C24" i="4"/>
  <c r="G26" i="4" l="1"/>
  <c r="I25" i="5"/>
  <c r="K25" i="9"/>
  <c r="D26" i="4"/>
  <c r="H26" i="9" s="1"/>
  <c r="H25" i="9"/>
  <c r="F26" i="4"/>
  <c r="J25" i="9"/>
  <c r="E26" i="4"/>
  <c r="I25" i="9"/>
  <c r="AL25" i="4"/>
  <c r="H25" i="3"/>
  <c r="AL12" i="3"/>
  <c r="H26" i="3" l="1"/>
  <c r="J26" i="9"/>
  <c r="H26" i="5"/>
  <c r="K26" i="9"/>
  <c r="I26" i="5"/>
  <c r="I26" i="9"/>
  <c r="G26" i="5"/>
  <c r="AL25" i="3"/>
  <c r="F13" i="3"/>
  <c r="H13" i="2" s="1"/>
  <c r="C13" i="3"/>
  <c r="G13" i="3"/>
  <c r="E13" i="3"/>
  <c r="G13" i="2" s="1"/>
  <c r="D13" i="3"/>
  <c r="AL26" i="3" l="1"/>
  <c r="K13" i="8"/>
  <c r="I13" i="2"/>
  <c r="I13" i="8"/>
  <c r="J13" i="8"/>
  <c r="H13" i="8"/>
  <c r="L24" i="4"/>
  <c r="AK7" i="3" l="1"/>
  <c r="AK8" i="3"/>
  <c r="AK9" i="3"/>
  <c r="AK10" i="3"/>
  <c r="AK11" i="3"/>
  <c r="AK14" i="3"/>
  <c r="AK15" i="3"/>
  <c r="AK16" i="3"/>
  <c r="AK17" i="3"/>
  <c r="AK18" i="3"/>
  <c r="AK20" i="3"/>
  <c r="AK21" i="3"/>
  <c r="AK22" i="3"/>
  <c r="AK23" i="3"/>
  <c r="AK24" i="3"/>
  <c r="AK14" i="4"/>
  <c r="AK15" i="4"/>
  <c r="AK16" i="4"/>
  <c r="AK17" i="4"/>
  <c r="AK18" i="4"/>
  <c r="AK20" i="4"/>
  <c r="AK21" i="4"/>
  <c r="AK22" i="4"/>
  <c r="AK23" i="4"/>
  <c r="P19" i="4" l="1"/>
  <c r="O19" i="4"/>
  <c r="M19" i="4"/>
  <c r="Q19" i="4"/>
  <c r="P13" i="4"/>
  <c r="O13" i="4"/>
  <c r="N13" i="4"/>
  <c r="M13" i="4"/>
  <c r="N19" i="4"/>
  <c r="Q13" i="4"/>
  <c r="Q6" i="3" l="1"/>
  <c r="L13" i="3" l="1"/>
  <c r="M19" i="3"/>
  <c r="Q13" i="3"/>
  <c r="P13" i="3"/>
  <c r="O13" i="3"/>
  <c r="N13" i="3"/>
  <c r="M13" i="3"/>
  <c r="N24" i="4" l="1"/>
  <c r="O24" i="4"/>
  <c r="P24" i="4"/>
  <c r="Q24" i="4"/>
  <c r="M24" i="4"/>
  <c r="AK24" i="4" l="1"/>
  <c r="AK7" i="4"/>
  <c r="AK8" i="4"/>
  <c r="AK9" i="4"/>
  <c r="AK10" i="4"/>
  <c r="AK11" i="4"/>
  <c r="C8" i="4"/>
  <c r="C9" i="4"/>
  <c r="C10" i="4"/>
  <c r="C11" i="4"/>
  <c r="C7" i="4"/>
  <c r="Q6" i="4" l="1"/>
  <c r="AK6" i="4"/>
  <c r="AK13" i="4"/>
  <c r="AK19" i="4"/>
  <c r="Q12" i="3"/>
  <c r="G6" i="3"/>
  <c r="AK13" i="3"/>
  <c r="G19" i="3"/>
  <c r="I19" i="2" s="1"/>
  <c r="L19" i="4"/>
  <c r="L13" i="4"/>
  <c r="P6" i="4"/>
  <c r="O6" i="4"/>
  <c r="N6" i="4"/>
  <c r="M6" i="4"/>
  <c r="L6" i="4"/>
  <c r="L19" i="3"/>
  <c r="L12" i="3" s="1"/>
  <c r="L6" i="3"/>
  <c r="P6" i="3"/>
  <c r="O6" i="3"/>
  <c r="N6" i="3"/>
  <c r="M6" i="3"/>
  <c r="I6" i="2" l="1"/>
  <c r="AK19" i="3"/>
  <c r="K19" i="8"/>
  <c r="AK6" i="3"/>
  <c r="K6" i="8"/>
  <c r="G12" i="3"/>
  <c r="O12" i="3"/>
  <c r="O25" i="3" s="1"/>
  <c r="O26" i="3" s="1"/>
  <c r="M12" i="4"/>
  <c r="M25" i="4" s="1"/>
  <c r="M26" i="4" s="1"/>
  <c r="P12" i="4"/>
  <c r="P25" i="4" s="1"/>
  <c r="P26" i="4" s="1"/>
  <c r="M12" i="3"/>
  <c r="M25" i="3" s="1"/>
  <c r="M26" i="3" s="1"/>
  <c r="Q12" i="4"/>
  <c r="Q25" i="4" s="1"/>
  <c r="Q26" i="4" s="1"/>
  <c r="AK12" i="4"/>
  <c r="N12" i="4"/>
  <c r="N25" i="4" s="1"/>
  <c r="N26" i="4" s="1"/>
  <c r="P12" i="3"/>
  <c r="P25" i="3" s="1"/>
  <c r="P26" i="3" s="1"/>
  <c r="Q25" i="3"/>
  <c r="Q26" i="3" s="1"/>
  <c r="L25" i="3"/>
  <c r="L26" i="3" s="1"/>
  <c r="L12" i="4"/>
  <c r="L25" i="4" s="1"/>
  <c r="L26" i="4" s="1"/>
  <c r="O12" i="4"/>
  <c r="O25" i="4" s="1"/>
  <c r="O26" i="4" s="1"/>
  <c r="N12" i="3"/>
  <c r="N25" i="3" s="1"/>
  <c r="N26" i="3" s="1"/>
  <c r="AJ7" i="4"/>
  <c r="AJ8" i="4"/>
  <c r="AJ9" i="4"/>
  <c r="AJ10" i="4"/>
  <c r="AJ11" i="4"/>
  <c r="AJ14" i="4"/>
  <c r="AJ15" i="4"/>
  <c r="AJ16" i="4"/>
  <c r="AJ17" i="4"/>
  <c r="AJ18" i="4"/>
  <c r="AJ20" i="4"/>
  <c r="AJ21" i="4"/>
  <c r="AJ22" i="4"/>
  <c r="AJ23" i="4"/>
  <c r="AJ24" i="4"/>
  <c r="AJ7" i="3"/>
  <c r="AJ8" i="3"/>
  <c r="AJ9" i="3"/>
  <c r="AJ10" i="3"/>
  <c r="AJ11" i="3"/>
  <c r="AJ14" i="3"/>
  <c r="AJ15" i="3"/>
  <c r="AJ16" i="3"/>
  <c r="AJ17" i="3"/>
  <c r="AJ18" i="3"/>
  <c r="AJ20" i="3"/>
  <c r="AJ21" i="3"/>
  <c r="AJ22" i="3"/>
  <c r="AJ23" i="3"/>
  <c r="AJ24" i="3"/>
  <c r="K12" i="8" l="1"/>
  <c r="I12" i="2"/>
  <c r="G25" i="3"/>
  <c r="AK12" i="3"/>
  <c r="AK25" i="4"/>
  <c r="B19" i="4"/>
  <c r="I25" i="2" l="1"/>
  <c r="G26" i="3"/>
  <c r="K25" i="8"/>
  <c r="AK25" i="3"/>
  <c r="AK26" i="4"/>
  <c r="F6" i="3"/>
  <c r="F19" i="3"/>
  <c r="H19" i="2" s="1"/>
  <c r="I26" i="2" l="1"/>
  <c r="H6" i="2"/>
  <c r="J19" i="8"/>
  <c r="J6" i="8"/>
  <c r="AK26" i="3"/>
  <c r="K26" i="8"/>
  <c r="AJ19" i="4"/>
  <c r="AJ13" i="4"/>
  <c r="AJ6" i="4"/>
  <c r="AJ19" i="3"/>
  <c r="AJ13" i="3"/>
  <c r="AJ6" i="3"/>
  <c r="F12" i="3"/>
  <c r="H12" i="2" s="1"/>
  <c r="E19" i="3"/>
  <c r="D19" i="3"/>
  <c r="H19" i="8" s="1"/>
  <c r="C19" i="3"/>
  <c r="B19" i="3"/>
  <c r="AF19" i="3" s="1"/>
  <c r="C19" i="4"/>
  <c r="B13" i="3"/>
  <c r="B13" i="4"/>
  <c r="C13" i="4"/>
  <c r="AI24" i="4"/>
  <c r="AH24" i="4"/>
  <c r="AG24" i="4"/>
  <c r="AF24" i="4"/>
  <c r="AI23" i="4"/>
  <c r="AH23" i="4"/>
  <c r="AF23" i="4"/>
  <c r="AI22" i="4"/>
  <c r="AH22" i="4"/>
  <c r="AG22" i="4"/>
  <c r="AF22" i="4"/>
  <c r="AI21" i="4"/>
  <c r="AH21" i="4"/>
  <c r="AG21" i="4"/>
  <c r="AF21" i="4"/>
  <c r="AI20" i="4"/>
  <c r="AH20" i="4"/>
  <c r="AG20" i="4"/>
  <c r="AF20" i="4"/>
  <c r="AI18" i="4"/>
  <c r="AH18" i="4"/>
  <c r="AG18" i="4"/>
  <c r="AF18" i="4"/>
  <c r="AI17" i="4"/>
  <c r="AH17" i="4"/>
  <c r="AG17" i="4"/>
  <c r="AF17" i="4"/>
  <c r="AI16" i="4"/>
  <c r="AH16" i="4"/>
  <c r="AG16" i="4"/>
  <c r="AF16" i="4"/>
  <c r="AI15" i="4"/>
  <c r="AH15" i="4"/>
  <c r="AG15" i="4"/>
  <c r="AF15" i="4"/>
  <c r="AI14" i="4"/>
  <c r="AG14" i="4"/>
  <c r="AF14" i="4"/>
  <c r="AI11" i="4"/>
  <c r="AH11" i="4"/>
  <c r="AG11" i="4"/>
  <c r="AF11" i="4"/>
  <c r="AI10" i="4"/>
  <c r="AH10" i="4"/>
  <c r="AG10" i="4"/>
  <c r="AF10" i="4"/>
  <c r="AI9" i="4"/>
  <c r="AH9" i="4"/>
  <c r="AG9" i="4"/>
  <c r="AF9" i="4"/>
  <c r="AI8" i="4"/>
  <c r="AH8" i="4"/>
  <c r="AG8" i="4"/>
  <c r="AF8" i="4"/>
  <c r="AI7" i="4"/>
  <c r="AH7" i="4"/>
  <c r="AG7" i="4"/>
  <c r="AF7" i="4"/>
  <c r="AF7" i="3"/>
  <c r="AG7" i="3"/>
  <c r="AH7" i="3"/>
  <c r="AI7" i="3"/>
  <c r="AF8" i="3"/>
  <c r="AG8" i="3"/>
  <c r="AH8" i="3"/>
  <c r="AI8" i="3"/>
  <c r="AF9" i="3"/>
  <c r="AG9" i="3"/>
  <c r="AH9" i="3"/>
  <c r="AI9" i="3"/>
  <c r="AF10" i="3"/>
  <c r="AG10" i="3"/>
  <c r="AH10" i="3"/>
  <c r="AI10" i="3"/>
  <c r="AF11" i="3"/>
  <c r="AG11" i="3"/>
  <c r="AH11" i="3"/>
  <c r="AI11" i="3"/>
  <c r="AF14" i="3"/>
  <c r="AG14" i="3"/>
  <c r="AI14" i="3"/>
  <c r="AF15" i="3"/>
  <c r="AG15" i="3"/>
  <c r="AH15" i="3"/>
  <c r="AI15" i="3"/>
  <c r="AF16" i="3"/>
  <c r="AG16" i="3"/>
  <c r="AH16" i="3"/>
  <c r="AI16" i="3"/>
  <c r="AF17" i="3"/>
  <c r="AG17" i="3"/>
  <c r="AH17" i="3"/>
  <c r="AI17" i="3"/>
  <c r="AF18" i="3"/>
  <c r="AG18" i="3"/>
  <c r="AH18" i="3"/>
  <c r="AI18" i="3"/>
  <c r="AF20" i="3"/>
  <c r="AG20" i="3"/>
  <c r="AH20" i="3"/>
  <c r="AI20" i="3"/>
  <c r="AF21" i="3"/>
  <c r="AG21" i="3"/>
  <c r="AH21" i="3"/>
  <c r="AI21" i="3"/>
  <c r="AF22" i="3"/>
  <c r="AG22" i="3"/>
  <c r="AH22" i="3"/>
  <c r="AI22" i="3"/>
  <c r="AF23" i="3"/>
  <c r="AG23" i="3"/>
  <c r="AH23" i="3"/>
  <c r="AI23" i="3"/>
  <c r="AF24" i="3"/>
  <c r="AG24" i="3"/>
  <c r="AH24" i="3"/>
  <c r="AI24" i="3"/>
  <c r="I19" i="8" l="1"/>
  <c r="G19" i="2"/>
  <c r="J12" i="8"/>
  <c r="AJ12" i="3"/>
  <c r="AJ12" i="4"/>
  <c r="F25" i="3"/>
  <c r="AI13" i="4"/>
  <c r="AG13" i="3"/>
  <c r="AH19" i="3"/>
  <c r="AI13" i="3"/>
  <c r="AF13" i="3"/>
  <c r="AI19" i="4"/>
  <c r="AF13" i="4"/>
  <c r="AG19" i="3"/>
  <c r="AH19" i="4"/>
  <c r="AG13" i="4"/>
  <c r="AH13" i="4"/>
  <c r="AH13" i="3"/>
  <c r="AI19" i="3"/>
  <c r="AF19" i="4"/>
  <c r="AG19" i="4"/>
  <c r="J25" i="8" l="1"/>
  <c r="H25" i="2"/>
  <c r="AJ25" i="4"/>
  <c r="F26" i="3"/>
  <c r="AJ25" i="3"/>
  <c r="C6" i="4"/>
  <c r="B6" i="4"/>
  <c r="E6" i="3"/>
  <c r="D6" i="3"/>
  <c r="C6" i="3"/>
  <c r="B6" i="3"/>
  <c r="H26" i="2" l="1"/>
  <c r="G6" i="2"/>
  <c r="H6" i="8"/>
  <c r="J26" i="8"/>
  <c r="I6" i="8"/>
  <c r="AJ26" i="4"/>
  <c r="AJ26" i="3"/>
  <c r="AI6" i="4"/>
  <c r="AG6" i="3"/>
  <c r="AH6" i="3"/>
  <c r="AF6" i="3"/>
  <c r="AI6" i="3"/>
  <c r="AF6" i="4"/>
  <c r="AG6" i="4"/>
  <c r="AH6" i="4"/>
  <c r="B12" i="4"/>
  <c r="C12" i="3"/>
  <c r="B12" i="3"/>
  <c r="D12" i="3"/>
  <c r="E12" i="3"/>
  <c r="I12" i="8" l="1"/>
  <c r="G12" i="2"/>
  <c r="H12" i="8"/>
  <c r="AG12" i="4"/>
  <c r="AI12" i="4"/>
  <c r="AF12" i="4"/>
  <c r="AF12" i="3"/>
  <c r="AG12" i="3"/>
  <c r="E25" i="3"/>
  <c r="AI12" i="3"/>
  <c r="B25" i="4"/>
  <c r="B25" i="3"/>
  <c r="C25" i="4"/>
  <c r="C25" i="3"/>
  <c r="D25" i="3"/>
  <c r="I25" i="8" l="1"/>
  <c r="G25" i="2"/>
  <c r="H25" i="8"/>
  <c r="AG25" i="4"/>
  <c r="AI25" i="4"/>
  <c r="AH25" i="4"/>
  <c r="B26" i="4"/>
  <c r="AF25" i="4"/>
  <c r="AH25" i="3"/>
  <c r="C26" i="3"/>
  <c r="AG25" i="3"/>
  <c r="E26" i="3"/>
  <c r="AI25" i="3"/>
  <c r="B26" i="3"/>
  <c r="AF25" i="3"/>
  <c r="D26" i="3"/>
  <c r="C26" i="4"/>
  <c r="G26" i="2" l="1"/>
  <c r="I26" i="8"/>
  <c r="H26" i="8"/>
  <c r="AI26" i="4"/>
  <c r="AI26" i="3"/>
  <c r="AF26" i="4"/>
  <c r="AH26" i="4"/>
  <c r="AG26" i="4"/>
  <c r="AF26" i="3"/>
  <c r="AH26" i="3"/>
  <c r="AG26" i="3"/>
</calcChain>
</file>

<file path=xl/sharedStrings.xml><?xml version="1.0" encoding="utf-8"?>
<sst xmlns="http://schemas.openxmlformats.org/spreadsheetml/2006/main" count="392" uniqueCount="36">
  <si>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</si>
  <si>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</si>
  <si>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</si>
  <si>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</si>
  <si>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</si>
  <si>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</si>
  <si>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</si>
  <si>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</si>
  <si>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Dávka v nezamestnanosti</t>
  </si>
  <si>
    <t>Vybrané výdavky spolu</t>
  </si>
  <si>
    <t>výdavky SP</t>
  </si>
  <si>
    <t>Tehotenské</t>
  </si>
  <si>
    <t>Dôchodkové dávky zo starobného a invalidného poistenia (len SP)</t>
  </si>
  <si>
    <t xml:space="preserve">   Starobné dôchodky</t>
  </si>
  <si>
    <t xml:space="preserve">   Predčasné starobné dôchodky</t>
  </si>
  <si>
    <t xml:space="preserve">   Základný fond starobného poistenia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</si>
  <si>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</si>
  <si>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</si>
  <si>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</si>
  <si>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</si>
  <si>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</si>
  <si>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Prognóza vybraných výdavkov verejnej správy - rozdiel prognóza vs. PS v hotovostnej metodike (v tis. EUR)</t>
  </si>
  <si>
    <t>Prognóza vybraných výdavkov verejnej správy v metodike ESA2010 (v tis. EUR) - zmeny oproti minulej prognóze</t>
  </si>
  <si>
    <t>Prognóza vybraných výdavkov verejnej správy v hotovostnej metodike (v tis. EUR) - zmeny oproti minulej prognóze</t>
  </si>
  <si>
    <t>Prognóza vybraných výdavkov verejnej správy z Programu stability 2024 v metodike ESA 2010 (v tis. EUR)</t>
  </si>
  <si>
    <t>Prognóza vybraných výdavkov verejnej správy - rozdiel prognóza vs. PS na roky 2024 až 2027 (v tis. EUR)</t>
  </si>
  <si>
    <t>Prognóza vybraných výdavkov verejnej správy z Programu stability 2024 v hotovostnej metodike (v tis. EUR)</t>
  </si>
  <si>
    <t xml:space="preserve">Prognóza vybraných výdavkov verejnej správy v metodike ESA2010 (v tis. EUR) - november 2024 </t>
  </si>
  <si>
    <t>Prognóza vybraných výdavkov verejnej správy v hotovostnej metodike (v tis. EUR) - november 2024</t>
  </si>
  <si>
    <t>Prognóza vybraných výdavkov verejnej správy v hotovostnej metodike (v tis. EUR) - vplyv legislatívy november 2024</t>
  </si>
  <si>
    <t>Prognóza vybraných výdavkov verejnej správy RVS na roky 2025 až 2027 v metodike ESA 2010 (v tis. EUR)</t>
  </si>
  <si>
    <t>Prognóza vybraných výdavkov verejnej správy - rozdiel prognóza vs. RVS na roky 2025 až 2027 (v tis. EUR)</t>
  </si>
  <si>
    <t>Prognóza vybraných výdavkov verejnej správy RVS na roky 2025 až 2027 v hotovostnej metodike (v tis. EUR)</t>
  </si>
  <si>
    <t>Prognóza vybraných výdavkov verejnej správy v metodike ESA2010 (v tis. EUR) - február 2025</t>
  </si>
  <si>
    <t>Prognóza vybraných výdavkov verejnej správy v metodike ESA2010 (v tis. EUR) - vplyv legislatívy február 2025</t>
  </si>
  <si>
    <t>Prognóza vybraných výdavkov verejnej správy v hotovostnej metodike (v tis. EUR) - február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</si>
</sst>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0"/>
    <numFmt numFmtId="165" formatCode="_-* #,##0.00\ _S_k_-;\-* #,##0.00\ _S_k_-;_-* &quot;-&quot;??\ _S_k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0000000000_-;\-* #,##0.00000000000_-;_-* &quot;-&quot;??_-;_-@_-"/>
    <numFmt numFmtId="169" formatCode="_-* #,##0.000000000000_-;\-* #,##0.000000000000_-;_-* &quot;-&quot;??_-;_-@_-"/>
    <numFmt numFmtId="170" formatCode="_-* #,##0.0000000000_-;\-* #,##0.0000000000_-;_-* &quot;-&quot;??_-;_-@_-"/>
    <numFmt numFmtId="171" formatCode="_-* #,##0_-;\-* #,##0_-;_-* &quot;-&quot;??_-;_-@_-"/>
  </numFmts>
  <fonts count="24" x14ac:knownFonts="1">
    <font>
      <sz val="11"/>
      <color theme="1"/>
      <name val="Yu Gothic UI"/>
      <family val="2"/>
      <scheme val="minor"/>
    </font>
    <font>
      <sz val="11"/>
      <color theme="1"/>
      <name val="Yu Gothic UI"/>
      <family val="2"/>
      <charset val="238"/>
      <scheme val="minor"/>
    </font>
    <font>
      <sz val="11"/>
      <color theme="1"/>
      <name val="Yu Gothic U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Yu Gothic UI"/>
      <family val="2"/>
      <scheme val="minor"/>
    </font>
    <font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2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7" fillId="0" borderId="0"/>
    <xf numFmtId="0" fontId="3" fillId="0" borderId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  <xf numFmtId="165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8" fillId="0" borderId="0"/>
    <xf numFmtId="166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134">
    <xf numFmtId="0" fontId="0" fillId="0" borderId="0" xfId="0"/>
    <xf numFmtId="3" fontId="12" fillId="2" borderId="11" xfId="1" applyNumberFormat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left" vertical="center"/>
    </xf>
    <xf numFmtId="3" fontId="10" fillId="3" borderId="17" xfId="1" applyNumberFormat="1" applyFont="1" applyFill="1" applyBorder="1" applyAlignment="1">
      <alignment vertical="center"/>
    </xf>
    <xf numFmtId="3" fontId="10" fillId="3" borderId="18" xfId="1" applyNumberFormat="1" applyFont="1" applyFill="1" applyBorder="1" applyAlignment="1">
      <alignment vertical="center"/>
    </xf>
    <xf numFmtId="0" fontId="5" fillId="4" borderId="0" xfId="2" applyFont="1" applyFill="1"/>
    <xf numFmtId="3" fontId="5" fillId="4" borderId="0" xfId="2" applyNumberFormat="1" applyFont="1" applyFill="1"/>
    <xf numFmtId="164" fontId="5" fillId="4" borderId="0" xfId="2" applyNumberFormat="1" applyFont="1" applyFill="1"/>
    <xf numFmtId="164" fontId="14" fillId="4" borderId="0" xfId="2" applyNumberFormat="1" applyFont="1" applyFill="1"/>
    <xf numFmtId="0" fontId="6" fillId="4" borderId="0" xfId="1" applyFont="1" applyFill="1" applyAlignment="1">
      <alignment horizontal="left" vertical="center"/>
    </xf>
    <xf numFmtId="3" fontId="7" fillId="4" borderId="0" xfId="1" applyNumberFormat="1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9" fillId="4" borderId="9" xfId="1" applyFont="1" applyFill="1" applyBorder="1" applyAlignment="1">
      <alignment vertical="center"/>
    </xf>
    <xf numFmtId="0" fontId="6" fillId="4" borderId="10" xfId="1" applyFont="1" applyFill="1" applyBorder="1" applyAlignment="1">
      <alignment horizontal="left" vertical="center" indent="1"/>
    </xf>
    <xf numFmtId="3" fontId="13" fillId="4" borderId="11" xfId="4" applyNumberFormat="1" applyFont="1" applyFill="1" applyBorder="1" applyAlignment="1">
      <alignment vertical="center"/>
    </xf>
    <xf numFmtId="3" fontId="13" fillId="4" borderId="15" xfId="4" applyNumberFormat="1" applyFont="1" applyFill="1" applyBorder="1" applyAlignment="1">
      <alignment vertical="center"/>
    </xf>
    <xf numFmtId="3" fontId="13" fillId="4" borderId="12" xfId="4" applyNumberFormat="1" applyFont="1" applyFill="1" applyBorder="1" applyAlignment="1">
      <alignment vertical="center"/>
    </xf>
    <xf numFmtId="0" fontId="6" fillId="4" borderId="6" xfId="1" applyFont="1" applyFill="1" applyBorder="1" applyAlignment="1">
      <alignment horizontal="left" vertical="center" indent="2"/>
    </xf>
    <xf numFmtId="3" fontId="13" fillId="4" borderId="19" xfId="1" applyNumberFormat="1" applyFont="1" applyFill="1" applyBorder="1" applyAlignment="1">
      <alignment vertical="center"/>
    </xf>
    <xf numFmtId="3" fontId="13" fillId="4" borderId="20" xfId="1" applyNumberFormat="1" applyFont="1" applyFill="1" applyBorder="1" applyAlignment="1">
      <alignment vertical="center"/>
    </xf>
    <xf numFmtId="0" fontId="11" fillId="4" borderId="10" xfId="1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center" vertical="center"/>
    </xf>
    <xf numFmtId="3" fontId="13" fillId="4" borderId="6" xfId="1" applyNumberFormat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0" fontId="15" fillId="4" borderId="0" xfId="2" applyFont="1" applyFill="1" applyAlignment="1">
      <alignment horizontal="left" vertical="top"/>
    </xf>
    <xf numFmtId="3" fontId="14" fillId="4" borderId="0" xfId="2" applyNumberFormat="1" applyFont="1" applyFill="1"/>
    <xf numFmtId="3" fontId="12" fillId="2" borderId="15" xfId="1" applyNumberFormat="1" applyFont="1" applyFill="1" applyBorder="1" applyAlignment="1">
      <alignment horizontal="center" vertical="center"/>
    </xf>
    <xf numFmtId="0" fontId="10" fillId="4" borderId="21" xfId="3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3" fontId="10" fillId="4" borderId="22" xfId="1" applyNumberFormat="1" applyFont="1" applyFill="1" applyBorder="1" applyAlignment="1">
      <alignment vertical="center"/>
    </xf>
    <xf numFmtId="3" fontId="10" fillId="4" borderId="23" xfId="1" applyNumberFormat="1" applyFont="1" applyFill="1" applyBorder="1" applyAlignment="1">
      <alignment vertical="center"/>
    </xf>
    <xf numFmtId="3" fontId="10" fillId="4" borderId="24" xfId="1" applyNumberFormat="1" applyFont="1" applyFill="1" applyBorder="1" applyAlignment="1">
      <alignment vertical="center"/>
    </xf>
    <xf numFmtId="0" fontId="10" fillId="4" borderId="26" xfId="3" applyFont="1" applyFill="1" applyBorder="1" applyAlignment="1">
      <alignment horizontal="center" vertical="center"/>
    </xf>
    <xf numFmtId="3" fontId="10" fillId="3" borderId="27" xfId="1" applyNumberFormat="1" applyFont="1" applyFill="1" applyBorder="1" applyAlignment="1">
      <alignment vertical="center"/>
    </xf>
    <xf numFmtId="0" fontId="16" fillId="4" borderId="10" xfId="1" applyFont="1" applyFill="1" applyBorder="1" applyAlignment="1">
      <alignment horizontal="left" vertical="center"/>
    </xf>
    <xf numFmtId="3" fontId="12" fillId="0" borderId="15" xfId="1" applyNumberFormat="1" applyFont="1" applyBorder="1" applyAlignment="1">
      <alignment horizontal="center" vertical="center"/>
    </xf>
    <xf numFmtId="0" fontId="16" fillId="4" borderId="10" xfId="1" applyFont="1" applyFill="1" applyBorder="1" applyAlignment="1">
      <alignment horizontal="left" vertical="center" indent="1"/>
    </xf>
    <xf numFmtId="3" fontId="12" fillId="2" borderId="28" xfId="1" applyNumberFormat="1" applyFont="1" applyFill="1" applyBorder="1" applyAlignment="1">
      <alignment horizontal="center" vertical="center"/>
    </xf>
    <xf numFmtId="3" fontId="12" fillId="2" borderId="14" xfId="1" applyNumberFormat="1" applyFont="1" applyFill="1" applyBorder="1" applyAlignment="1">
      <alignment horizontal="center" vertical="center"/>
    </xf>
    <xf numFmtId="3" fontId="12" fillId="2" borderId="25" xfId="1" applyNumberFormat="1" applyFont="1" applyFill="1" applyBorder="1" applyAlignment="1">
      <alignment horizontal="center" vertical="center"/>
    </xf>
    <xf numFmtId="3" fontId="13" fillId="4" borderId="29" xfId="1" applyNumberFormat="1" applyFont="1" applyFill="1" applyBorder="1" applyAlignment="1">
      <alignment vertical="center"/>
    </xf>
    <xf numFmtId="3" fontId="13" fillId="4" borderId="13" xfId="4" applyNumberFormat="1" applyFont="1" applyFill="1" applyBorder="1" applyAlignment="1">
      <alignment vertical="center"/>
    </xf>
    <xf numFmtId="3" fontId="13" fillId="4" borderId="10" xfId="4" applyNumberFormat="1" applyFont="1" applyFill="1" applyBorder="1" applyAlignment="1">
      <alignment vertical="center"/>
    </xf>
    <xf numFmtId="3" fontId="12" fillId="2" borderId="26" xfId="1" applyNumberFormat="1" applyFont="1" applyFill="1" applyBorder="1" applyAlignment="1">
      <alignment horizontal="center" vertical="center"/>
    </xf>
    <xf numFmtId="3" fontId="12" fillId="2" borderId="21" xfId="1" applyNumberFormat="1" applyFont="1" applyFill="1" applyBorder="1" applyAlignment="1">
      <alignment horizontal="center" vertical="center"/>
    </xf>
    <xf numFmtId="3" fontId="12" fillId="0" borderId="12" xfId="1" applyNumberFormat="1" applyFont="1" applyBorder="1" applyAlignment="1">
      <alignment horizontal="center" vertical="center"/>
    </xf>
    <xf numFmtId="3" fontId="12" fillId="2" borderId="7" xfId="1" applyNumberFormat="1" applyFont="1" applyFill="1" applyBorder="1" applyAlignment="1">
      <alignment horizontal="center" vertical="center"/>
    </xf>
    <xf numFmtId="3" fontId="12" fillId="2" borderId="30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30" xfId="3" applyFont="1" applyFill="1" applyBorder="1" applyAlignment="1">
      <alignment horizontal="center" vertical="center"/>
    </xf>
    <xf numFmtId="3" fontId="12" fillId="2" borderId="8" xfId="1" applyNumberFormat="1" applyFont="1" applyFill="1" applyBorder="1" applyAlignment="1">
      <alignment horizontal="center" vertical="center"/>
    </xf>
    <xf numFmtId="3" fontId="13" fillId="4" borderId="17" xfId="1" applyNumberFormat="1" applyFont="1" applyFill="1" applyBorder="1" applyAlignment="1">
      <alignment vertical="center"/>
    </xf>
    <xf numFmtId="3" fontId="13" fillId="4" borderId="27" xfId="1" applyNumberFormat="1" applyFont="1" applyFill="1" applyBorder="1" applyAlignment="1">
      <alignment vertical="center"/>
    </xf>
    <xf numFmtId="3" fontId="13" fillId="4" borderId="18" xfId="1" applyNumberFormat="1" applyFont="1" applyFill="1" applyBorder="1" applyAlignment="1">
      <alignment vertical="center"/>
    </xf>
    <xf numFmtId="0" fontId="10" fillId="4" borderId="18" xfId="3" applyFont="1" applyFill="1" applyBorder="1" applyAlignment="1">
      <alignment horizontal="center" vertical="center"/>
    </xf>
    <xf numFmtId="3" fontId="10" fillId="4" borderId="31" xfId="1" applyNumberFormat="1" applyFont="1" applyFill="1" applyBorder="1" applyAlignment="1">
      <alignment vertical="center"/>
    </xf>
    <xf numFmtId="0" fontId="10" fillId="4" borderId="27" xfId="3" applyFont="1" applyFill="1" applyBorder="1" applyAlignment="1">
      <alignment horizontal="center" vertical="center"/>
    </xf>
    <xf numFmtId="3" fontId="10" fillId="4" borderId="32" xfId="1" applyNumberFormat="1" applyFont="1" applyFill="1" applyBorder="1" applyAlignment="1">
      <alignment vertical="center"/>
    </xf>
    <xf numFmtId="43" fontId="14" fillId="4" borderId="0" xfId="23" applyFont="1" applyFill="1"/>
    <xf numFmtId="43" fontId="5" fillId="4" borderId="0" xfId="23" applyFont="1" applyFill="1"/>
    <xf numFmtId="166" fontId="5" fillId="4" borderId="0" xfId="2" applyNumberFormat="1" applyFont="1" applyFill="1"/>
    <xf numFmtId="167" fontId="5" fillId="4" borderId="0" xfId="2" applyNumberFormat="1" applyFont="1" applyFill="1"/>
    <xf numFmtId="0" fontId="10" fillId="4" borderId="33" xfId="3" applyFont="1" applyFill="1" applyBorder="1" applyAlignment="1">
      <alignment horizontal="center" vertical="center"/>
    </xf>
    <xf numFmtId="0" fontId="10" fillId="4" borderId="34" xfId="3" applyFont="1" applyFill="1" applyBorder="1" applyAlignment="1">
      <alignment horizontal="center" vertical="center"/>
    </xf>
    <xf numFmtId="3" fontId="10" fillId="4" borderId="5" xfId="1" applyNumberFormat="1" applyFont="1" applyFill="1" applyBorder="1" applyAlignment="1">
      <alignment vertical="center"/>
    </xf>
    <xf numFmtId="3" fontId="12" fillId="2" borderId="35" xfId="1" applyNumberFormat="1" applyFont="1" applyFill="1" applyBorder="1" applyAlignment="1">
      <alignment horizontal="center" vertical="center"/>
    </xf>
    <xf numFmtId="3" fontId="13" fillId="4" borderId="35" xfId="4" applyNumberFormat="1" applyFont="1" applyFill="1" applyBorder="1" applyAlignment="1">
      <alignment vertical="center"/>
    </xf>
    <xf numFmtId="3" fontId="12" fillId="0" borderId="35" xfId="1" applyNumberFormat="1" applyFont="1" applyBorder="1" applyAlignment="1">
      <alignment horizontal="center" vertical="center"/>
    </xf>
    <xf numFmtId="3" fontId="12" fillId="2" borderId="36" xfId="1" applyNumberFormat="1" applyFont="1" applyFill="1" applyBorder="1" applyAlignment="1">
      <alignment horizontal="center" vertical="center"/>
    </xf>
    <xf numFmtId="3" fontId="10" fillId="3" borderId="34" xfId="1" applyNumberFormat="1" applyFont="1" applyFill="1" applyBorder="1" applyAlignment="1">
      <alignment vertical="center"/>
    </xf>
    <xf numFmtId="3" fontId="13" fillId="4" borderId="37" xfId="1" applyNumberFormat="1" applyFont="1" applyFill="1" applyBorder="1" applyAlignment="1">
      <alignment vertical="center"/>
    </xf>
    <xf numFmtId="3" fontId="10" fillId="4" borderId="38" xfId="1" applyNumberFormat="1" applyFont="1" applyFill="1" applyBorder="1" applyAlignment="1">
      <alignment vertical="center"/>
    </xf>
    <xf numFmtId="3" fontId="12" fillId="2" borderId="39" xfId="1" applyNumberFormat="1" applyFont="1" applyFill="1" applyBorder="1" applyAlignment="1">
      <alignment horizontal="center" vertical="center"/>
    </xf>
    <xf numFmtId="3" fontId="13" fillId="4" borderId="39" xfId="4" applyNumberFormat="1" applyFont="1" applyFill="1" applyBorder="1" applyAlignment="1">
      <alignment vertical="center"/>
    </xf>
    <xf numFmtId="3" fontId="12" fillId="0" borderId="39" xfId="1" applyNumberFormat="1" applyFont="1" applyBorder="1" applyAlignment="1">
      <alignment horizontal="center" vertical="center"/>
    </xf>
    <xf numFmtId="3" fontId="12" fillId="2" borderId="40" xfId="1" applyNumberFormat="1" applyFont="1" applyFill="1" applyBorder="1" applyAlignment="1">
      <alignment horizontal="center" vertical="center"/>
    </xf>
    <xf numFmtId="3" fontId="10" fillId="3" borderId="33" xfId="1" applyNumberFormat="1" applyFont="1" applyFill="1" applyBorder="1" applyAlignment="1">
      <alignment vertical="center"/>
    </xf>
    <xf numFmtId="3" fontId="13" fillId="4" borderId="41" xfId="1" applyNumberFormat="1" applyFont="1" applyFill="1" applyBorder="1" applyAlignment="1">
      <alignment vertical="center"/>
    </xf>
    <xf numFmtId="0" fontId="9" fillId="4" borderId="41" xfId="3" applyFont="1" applyFill="1" applyBorder="1" applyAlignment="1">
      <alignment horizontal="center" vertical="center"/>
    </xf>
    <xf numFmtId="3" fontId="12" fillId="2" borderId="43" xfId="1" applyNumberFormat="1" applyFont="1" applyFill="1" applyBorder="1" applyAlignment="1">
      <alignment horizontal="center" vertical="center"/>
    </xf>
    <xf numFmtId="3" fontId="13" fillId="4" borderId="43" xfId="4" applyNumberFormat="1" applyFont="1" applyFill="1" applyBorder="1" applyAlignment="1">
      <alignment vertical="center"/>
    </xf>
    <xf numFmtId="3" fontId="12" fillId="0" borderId="43" xfId="1" applyNumberFormat="1" applyFont="1" applyBorder="1" applyAlignment="1">
      <alignment horizontal="center" vertical="center"/>
    </xf>
    <xf numFmtId="3" fontId="10" fillId="3" borderId="44" xfId="1" applyNumberFormat="1" applyFont="1" applyFill="1" applyBorder="1" applyAlignment="1">
      <alignment vertical="center"/>
    </xf>
    <xf numFmtId="3" fontId="13" fillId="4" borderId="33" xfId="1" applyNumberFormat="1" applyFont="1" applyFill="1" applyBorder="1" applyAlignment="1">
      <alignment vertical="center"/>
    </xf>
    <xf numFmtId="0" fontId="10" fillId="4" borderId="0" xfId="3" applyFont="1" applyFill="1" applyAlignment="1">
      <alignment horizontal="center" vertical="center"/>
    </xf>
    <xf numFmtId="3" fontId="10" fillId="4" borderId="0" xfId="1" applyNumberFormat="1" applyFont="1" applyFill="1" applyAlignment="1">
      <alignment vertical="center"/>
    </xf>
    <xf numFmtId="3" fontId="13" fillId="4" borderId="0" xfId="4" applyNumberFormat="1" applyFont="1" applyFill="1" applyAlignment="1">
      <alignment vertical="center"/>
    </xf>
    <xf numFmtId="3" fontId="13" fillId="4" borderId="0" xfId="1" applyNumberFormat="1" applyFont="1" applyFill="1" applyAlignment="1">
      <alignment vertical="center"/>
    </xf>
    <xf numFmtId="3" fontId="12" fillId="4" borderId="0" xfId="1" applyNumberFormat="1" applyFont="1" applyFill="1" applyAlignment="1">
      <alignment horizontal="center" vertical="center"/>
    </xf>
    <xf numFmtId="0" fontId="9" fillId="4" borderId="45" xfId="1" applyFont="1" applyFill="1" applyBorder="1" applyAlignment="1">
      <alignment vertical="center"/>
    </xf>
    <xf numFmtId="0" fontId="11" fillId="4" borderId="39" xfId="1" applyFont="1" applyFill="1" applyBorder="1" applyAlignment="1">
      <alignment horizontal="left" vertical="center"/>
    </xf>
    <xf numFmtId="0" fontId="6" fillId="4" borderId="39" xfId="1" applyFont="1" applyFill="1" applyBorder="1" applyAlignment="1">
      <alignment horizontal="left" vertical="center" indent="1"/>
    </xf>
    <xf numFmtId="0" fontId="16" fillId="4" borderId="39" xfId="1" applyFont="1" applyFill="1" applyBorder="1" applyAlignment="1">
      <alignment horizontal="left" vertical="center"/>
    </xf>
    <xf numFmtId="0" fontId="16" fillId="4" borderId="39" xfId="1" applyFont="1" applyFill="1" applyBorder="1" applyAlignment="1">
      <alignment horizontal="left" vertical="center" indent="1"/>
    </xf>
    <xf numFmtId="0" fontId="9" fillId="3" borderId="33" xfId="1" applyFont="1" applyFill="1" applyBorder="1" applyAlignment="1">
      <alignment horizontal="left" vertical="center"/>
    </xf>
    <xf numFmtId="0" fontId="6" fillId="4" borderId="41" xfId="1" applyFont="1" applyFill="1" applyBorder="1" applyAlignment="1">
      <alignment horizontal="left" vertical="center" indent="2"/>
    </xf>
    <xf numFmtId="0" fontId="10" fillId="4" borderId="1" xfId="3" applyFont="1" applyFill="1" applyBorder="1" applyAlignment="1">
      <alignment horizontal="center" vertical="center"/>
    </xf>
    <xf numFmtId="164" fontId="20" fillId="4" borderId="0" xfId="2" applyNumberFormat="1" applyFont="1" applyFill="1"/>
    <xf numFmtId="0" fontId="6" fillId="4" borderId="0" xfId="1" applyFont="1" applyFill="1" applyAlignment="1">
      <alignment horizontal="left" vertical="center" indent="2"/>
    </xf>
    <xf numFmtId="3" fontId="20" fillId="4" borderId="0" xfId="2" applyNumberFormat="1" applyFont="1" applyFill="1"/>
    <xf numFmtId="3" fontId="21" fillId="4" borderId="0" xfId="2" applyNumberFormat="1" applyFont="1" applyFill="1"/>
    <xf numFmtId="0" fontId="16" fillId="4" borderId="0" xfId="1" applyFont="1" applyFill="1" applyAlignment="1">
      <alignment horizontal="left" vertical="center" indent="1"/>
    </xf>
    <xf numFmtId="0" fontId="22" fillId="4" borderId="0" xfId="2" applyFont="1" applyFill="1"/>
    <xf numFmtId="164" fontId="23" fillId="4" borderId="0" xfId="2" applyNumberFormat="1" applyFont="1" applyFill="1"/>
    <xf numFmtId="0" fontId="23" fillId="4" borderId="0" xfId="2" applyFont="1" applyFill="1"/>
    <xf numFmtId="1" fontId="5" fillId="4" borderId="0" xfId="2" applyNumberFormat="1" applyFont="1" applyFill="1"/>
    <xf numFmtId="0" fontId="14" fillId="4" borderId="0" xfId="2" applyFont="1" applyFill="1"/>
    <xf numFmtId="168" fontId="14" fillId="4" borderId="0" xfId="23" applyNumberFormat="1" applyFont="1" applyFill="1"/>
    <xf numFmtId="0" fontId="10" fillId="4" borderId="44" xfId="3" applyFont="1" applyFill="1" applyBorder="1" applyAlignment="1">
      <alignment horizontal="center" vertical="center"/>
    </xf>
    <xf numFmtId="3" fontId="10" fillId="4" borderId="46" xfId="1" applyNumberFormat="1" applyFont="1" applyFill="1" applyBorder="1" applyAlignment="1">
      <alignment vertical="center"/>
    </xf>
    <xf numFmtId="3" fontId="12" fillId="2" borderId="47" xfId="1" applyNumberFormat="1" applyFont="1" applyFill="1" applyBorder="1" applyAlignment="1">
      <alignment horizontal="center" vertical="center"/>
    </xf>
    <xf numFmtId="3" fontId="13" fillId="4" borderId="48" xfId="1" applyNumberFormat="1" applyFont="1" applyFill="1" applyBorder="1" applyAlignment="1">
      <alignment vertical="center"/>
    </xf>
    <xf numFmtId="3" fontId="10" fillId="4" borderId="45" xfId="1" applyNumberFormat="1" applyFont="1" applyFill="1" applyBorder="1" applyAlignment="1">
      <alignment vertical="center"/>
    </xf>
    <xf numFmtId="3" fontId="12" fillId="2" borderId="49" xfId="1" applyNumberFormat="1" applyFont="1" applyFill="1" applyBorder="1" applyAlignment="1">
      <alignment horizontal="center" vertical="center"/>
    </xf>
    <xf numFmtId="169" fontId="14" fillId="4" borderId="0" xfId="23" applyNumberFormat="1" applyFont="1" applyFill="1"/>
    <xf numFmtId="169" fontId="5" fillId="4" borderId="0" xfId="23" applyNumberFormat="1" applyFont="1" applyFill="1"/>
    <xf numFmtId="170" fontId="14" fillId="4" borderId="0" xfId="23" applyNumberFormat="1" applyFont="1" applyFill="1"/>
    <xf numFmtId="171" fontId="5" fillId="4" borderId="0" xfId="23" applyNumberFormat="1" applyFont="1" applyFill="1"/>
    <xf numFmtId="0" fontId="10" fillId="4" borderId="16" xfId="3" applyFont="1" applyFill="1" applyBorder="1" applyAlignment="1">
      <alignment horizontal="center" vertical="center"/>
    </xf>
    <xf numFmtId="0" fontId="10" fillId="4" borderId="34" xfId="3" applyFont="1" applyFill="1" applyBorder="1" applyAlignment="1">
      <alignment horizontal="center" vertical="center"/>
    </xf>
    <xf numFmtId="0" fontId="10" fillId="4" borderId="42" xfId="3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0" borderId="16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22" xfId="3" applyFont="1" applyFill="1" applyBorder="1" applyAlignment="1">
      <alignment horizontal="center" vertical="center"/>
    </xf>
    <xf numFmtId="0" fontId="10" fillId="4" borderId="23" xfId="3" applyFont="1" applyFill="1" applyBorder="1" applyAlignment="1">
      <alignment horizontal="center" vertical="center"/>
    </xf>
    <xf numFmtId="0" fontId="10" fillId="4" borderId="24" xfId="3" applyFont="1" applyFill="1" applyBorder="1" applyAlignment="1">
      <alignment horizontal="center" vertical="center"/>
    </xf>
  </cellXfs>
  <cellStyles count="42">
    <cellStyle name="Čiarka" xfId="23" builtinId="3"/>
    <cellStyle name="Čiarka 2" xfId="7" xr:uid="{00000000-0005-0000-0000-000001000000}"/>
    <cellStyle name="Čiarka 2 2" xfId="30" xr:uid="{00000000-0005-0000-0000-000002000000}"/>
    <cellStyle name="Čiarka 2 3" xfId="37" xr:uid="{00000000-0005-0000-0000-000003000000}"/>
    <cellStyle name="Čiarka 3" xfId="13" xr:uid="{00000000-0005-0000-0000-000004000000}"/>
    <cellStyle name="Čiarka 3 2" xfId="34" xr:uid="{00000000-0005-0000-0000-000005000000}"/>
    <cellStyle name="Čiarka 3 3" xfId="33" xr:uid="{00000000-0005-0000-0000-000006000000}"/>
    <cellStyle name="Čiarka 3 4" xfId="28" xr:uid="{00000000-0005-0000-0000-000007000000}"/>
    <cellStyle name="Čiarka 4" xfId="16" xr:uid="{00000000-0005-0000-0000-000008000000}"/>
    <cellStyle name="Čiarka 5" xfId="20" xr:uid="{00000000-0005-0000-0000-000009000000}"/>
    <cellStyle name="Čiarka 5 2" xfId="41" xr:uid="{00000000-0005-0000-0000-00000A000000}"/>
    <cellStyle name="Čiarka 6" xfId="29" xr:uid="{00000000-0005-0000-0000-00000B000000}"/>
    <cellStyle name="Normálna" xfId="0" builtinId="0"/>
    <cellStyle name="Normálna 10" xfId="5" xr:uid="{00000000-0005-0000-0000-00000D000000}"/>
    <cellStyle name="Normálna 10 2" xfId="26" xr:uid="{00000000-0005-0000-0000-00000E000000}"/>
    <cellStyle name="Normálna 11" xfId="25" xr:uid="{00000000-0005-0000-0000-00000F000000}"/>
    <cellStyle name="Normálna 12" xfId="24" xr:uid="{00000000-0005-0000-0000-000010000000}"/>
    <cellStyle name="Normálna 2" xfId="6" xr:uid="{00000000-0005-0000-0000-000011000000}"/>
    <cellStyle name="Normálna 2 2" xfId="9" xr:uid="{00000000-0005-0000-0000-000012000000}"/>
    <cellStyle name="Normálna 2 2 2" xfId="12" xr:uid="{00000000-0005-0000-0000-000013000000}"/>
    <cellStyle name="Normálna 2 3" xfId="31" xr:uid="{00000000-0005-0000-0000-000014000000}"/>
    <cellStyle name="Normálna 3" xfId="8" xr:uid="{00000000-0005-0000-0000-000015000000}"/>
    <cellStyle name="Normálna 3 15" xfId="11" xr:uid="{00000000-0005-0000-0000-000016000000}"/>
    <cellStyle name="Normálna 3 2" xfId="14" xr:uid="{00000000-0005-0000-0000-000017000000}"/>
    <cellStyle name="Normálna 3 3" xfId="32" xr:uid="{00000000-0005-0000-0000-000018000000}"/>
    <cellStyle name="Normálna 3 4" xfId="36" xr:uid="{00000000-0005-0000-0000-000019000000}"/>
    <cellStyle name="Normálna 3 5" xfId="27" xr:uid="{00000000-0005-0000-0000-00001A000000}"/>
    <cellStyle name="Normálna 4" xfId="10" xr:uid="{00000000-0005-0000-0000-00001B000000}"/>
    <cellStyle name="Normálna 4 2" xfId="39" xr:uid="{00000000-0005-0000-0000-00001C000000}"/>
    <cellStyle name="Normálna 4 3" xfId="35" xr:uid="{00000000-0005-0000-0000-00001D000000}"/>
    <cellStyle name="Normálna 5" xfId="15" xr:uid="{00000000-0005-0000-0000-00001E000000}"/>
    <cellStyle name="Normálna 6" xfId="17" xr:uid="{00000000-0005-0000-0000-00001F000000}"/>
    <cellStyle name="Normálna 7" xfId="19" xr:uid="{00000000-0005-0000-0000-000020000000}"/>
    <cellStyle name="Normálna 8" xfId="21" xr:uid="{00000000-0005-0000-0000-000021000000}"/>
    <cellStyle name="Normálna 8 2" xfId="40" xr:uid="{00000000-0005-0000-0000-000022000000}"/>
    <cellStyle name="Normálna 9" xfId="22" xr:uid="{00000000-0005-0000-0000-000023000000}"/>
    <cellStyle name="Normálne 2" xfId="2" xr:uid="{00000000-0005-0000-0000-000024000000}"/>
    <cellStyle name="Normálne 2 2" xfId="38" xr:uid="{00000000-0005-0000-0000-000025000000}"/>
    <cellStyle name="normálne_dane pre rozpocet 2006-2008_JUN2005_final" xfId="1" xr:uid="{00000000-0005-0000-0000-000026000000}"/>
    <cellStyle name="normálne_dane pre rozpocet 2006-2008_JUN2005_final 2" xfId="4" xr:uid="{00000000-0005-0000-0000-000027000000}"/>
    <cellStyle name="normálne_IFP_DANE_20081103" xfId="3" xr:uid="{00000000-0005-0000-0000-000028000000}"/>
    <cellStyle name="normální_15.6.07 východ.+rozpočet 08-10" xfId="18" xr:uid="{00000000-0005-0000-0000-00002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FP theme">
  <a:themeElements>
    <a:clrScheme name="IFP motív">
      <a:dk1>
        <a:srgbClr val="131D2B"/>
      </a:dk1>
      <a:lt1>
        <a:srgbClr val="FFFFFF"/>
      </a:lt1>
      <a:dk2>
        <a:srgbClr val="FFFFFF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686767"/>
      </a:accent6>
      <a:hlink>
        <a:srgbClr val="6535F2"/>
      </a:hlink>
      <a:folHlink>
        <a:srgbClr val="7D5207"/>
      </a:folHlink>
    </a:clrScheme>
    <a:fontScheme name="Vlastné 1">
      <a:majorFont>
        <a:latin typeface="Yu Gothic UI"/>
        <a:ea typeface=""/>
        <a:cs typeface=""/>
      </a:majorFont>
      <a:minorFont>
        <a:latin typeface="Yu Gothic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0"/>
  <sheetViews>
    <sheetView tabSelected="1" topLeftCell="AB1" zoomScale="90" zoomScaleNormal="90" workbookViewId="0">
      <selection activeCell="AH29" sqref="AH29:AL29"/>
    </sheetView>
  </sheetViews>
  <sheetFormatPr defaultColWidth="9.125" defaultRowHeight="12.75" x14ac:dyDescent="0.2"/>
  <cols>
    <col min="1" max="1" width="55.125" style="6" customWidth="1"/>
    <col min="2" max="4" width="12.5" style="110" customWidth="1"/>
    <col min="5" max="8" width="12.5" style="6" customWidth="1"/>
    <col min="9" max="9" width="14.125" style="6" customWidth="1"/>
    <col min="10" max="10" width="9.125" style="6"/>
    <col min="11" max="11" width="55.125" style="6" customWidth="1"/>
    <col min="12" max="13" width="12.5" style="110" customWidth="1"/>
    <col min="14" max="14" width="13.5" style="110" customWidth="1"/>
    <col min="15" max="19" width="13.875" style="6" customWidth="1"/>
    <col min="20" max="20" width="9.125" style="6"/>
    <col min="21" max="21" width="55.125" style="6" customWidth="1"/>
    <col min="22" max="23" width="12.5" style="110" customWidth="1"/>
    <col min="24" max="24" width="13.5" style="110" customWidth="1"/>
    <col min="25" max="29" width="13.875" style="6" customWidth="1"/>
    <col min="30" max="30" width="9.125" style="6"/>
    <col min="31" max="31" width="55.125" style="6" customWidth="1"/>
    <col min="32" max="33" width="12.5" style="110" customWidth="1"/>
    <col min="34" max="34" width="13.5" style="110" customWidth="1"/>
    <col min="35" max="39" width="13.875" style="6" customWidth="1"/>
    <col min="40" max="16384" width="9.125" style="6"/>
  </cols>
  <sheetData>
    <row r="1" spans="1:39" ht="15.75" customHeight="1" x14ac:dyDescent="0.2">
      <c r="A1" s="27" t="s">
        <v>33</v>
      </c>
      <c r="B1" s="27"/>
      <c r="C1" s="27"/>
      <c r="D1" s="27"/>
      <c r="K1" s="27" t="s">
        <v>34</v>
      </c>
      <c r="L1" s="27"/>
      <c r="M1" s="27"/>
      <c r="N1" s="27"/>
      <c r="O1" s="27"/>
      <c r="U1" s="27" t="s">
        <v>27</v>
      </c>
      <c r="V1" s="27"/>
      <c r="W1" s="27"/>
      <c r="X1" s="27"/>
      <c r="AE1" s="52" t="s">
        <v>22</v>
      </c>
      <c r="AF1" s="27"/>
      <c r="AG1" s="27"/>
      <c r="AH1" s="27"/>
    </row>
    <row r="2" spans="1:39" ht="14.25" customHeight="1" thickBot="1" x14ac:dyDescent="0.3">
      <c r="A2" s="10"/>
      <c r="B2" s="11"/>
      <c r="C2" s="11"/>
      <c r="D2" s="11"/>
      <c r="K2" s="10"/>
      <c r="L2" s="11"/>
      <c r="M2" s="11"/>
      <c r="N2" s="11"/>
      <c r="U2" s="10"/>
      <c r="V2" s="11"/>
      <c r="W2" s="11"/>
      <c r="X2" s="11"/>
      <c r="AE2" s="10"/>
      <c r="AF2" s="11"/>
      <c r="AG2" s="11"/>
      <c r="AH2" s="11"/>
    </row>
    <row r="3" spans="1:39" ht="13.5" customHeight="1" thickBot="1" x14ac:dyDescent="0.25">
      <c r="A3" s="12" t="s">
        <v>0</v>
      </c>
      <c r="B3" s="122" t="s">
        <v>1</v>
      </c>
      <c r="C3" s="124"/>
      <c r="D3" s="122" t="s">
        <v>2</v>
      </c>
      <c r="E3" s="123"/>
      <c r="F3" s="123"/>
      <c r="G3" s="123"/>
      <c r="H3" s="123"/>
      <c r="I3" s="124"/>
      <c r="K3" s="12" t="s">
        <v>0</v>
      </c>
      <c r="L3" s="122" t="s">
        <v>1</v>
      </c>
      <c r="M3" s="124"/>
      <c r="N3" s="122" t="s">
        <v>2</v>
      </c>
      <c r="O3" s="123"/>
      <c r="P3" s="123"/>
      <c r="Q3" s="123"/>
      <c r="R3" s="123"/>
      <c r="S3" s="124"/>
      <c r="U3" s="25" t="s">
        <v>0</v>
      </c>
      <c r="V3" s="122" t="s">
        <v>1</v>
      </c>
      <c r="W3" s="124"/>
      <c r="X3" s="122" t="s">
        <v>2</v>
      </c>
      <c r="Y3" s="123"/>
      <c r="Z3" s="123"/>
      <c r="AA3" s="123"/>
      <c r="AB3" s="123"/>
      <c r="AC3" s="124"/>
      <c r="AE3" s="25" t="s">
        <v>0</v>
      </c>
      <c r="AF3" s="122" t="s">
        <v>1</v>
      </c>
      <c r="AG3" s="124"/>
      <c r="AH3" s="122" t="s">
        <v>2</v>
      </c>
      <c r="AI3" s="123"/>
      <c r="AJ3" s="123"/>
      <c r="AK3" s="123"/>
      <c r="AL3" s="123"/>
      <c r="AM3" s="124"/>
    </row>
    <row r="4" spans="1:39" ht="14.25" customHeight="1" thickBot="1" x14ac:dyDescent="0.25">
      <c r="A4" s="82"/>
      <c r="B4" s="67">
        <v>2022</v>
      </c>
      <c r="C4" s="66">
        <v>2023</v>
      </c>
      <c r="D4" s="112">
        <v>2024</v>
      </c>
      <c r="E4" s="60">
        <v>2025</v>
      </c>
      <c r="F4" s="60">
        <v>2026</v>
      </c>
      <c r="G4" s="60">
        <v>2027</v>
      </c>
      <c r="H4" s="60">
        <v>2028</v>
      </c>
      <c r="I4" s="58">
        <v>2029</v>
      </c>
      <c r="K4" s="82"/>
      <c r="L4" s="67">
        <v>2022</v>
      </c>
      <c r="M4" s="66">
        <v>2023</v>
      </c>
      <c r="N4" s="112">
        <v>2024</v>
      </c>
      <c r="O4" s="60">
        <v>2025</v>
      </c>
      <c r="P4" s="60">
        <v>2026</v>
      </c>
      <c r="Q4" s="60">
        <v>2027</v>
      </c>
      <c r="R4" s="60">
        <v>2028</v>
      </c>
      <c r="S4" s="58">
        <v>2029</v>
      </c>
      <c r="U4" s="13"/>
      <c r="V4" s="100">
        <v>2022</v>
      </c>
      <c r="W4" s="100">
        <v>2023</v>
      </c>
      <c r="X4" s="112">
        <v>2024</v>
      </c>
      <c r="Y4" s="60">
        <v>2025</v>
      </c>
      <c r="Z4" s="60">
        <v>2026</v>
      </c>
      <c r="AA4" s="60">
        <v>2027</v>
      </c>
      <c r="AB4" s="60">
        <v>2028</v>
      </c>
      <c r="AC4" s="58">
        <v>2029</v>
      </c>
      <c r="AE4" s="13"/>
      <c r="AF4" s="66">
        <v>2022</v>
      </c>
      <c r="AG4" s="66">
        <v>2023</v>
      </c>
      <c r="AH4" s="112">
        <v>2024</v>
      </c>
      <c r="AI4" s="60">
        <v>2025</v>
      </c>
      <c r="AJ4" s="60">
        <v>2026</v>
      </c>
      <c r="AK4" s="60">
        <v>2027</v>
      </c>
      <c r="AL4" s="60">
        <v>2028</v>
      </c>
      <c r="AM4" s="58">
        <v>2029</v>
      </c>
    </row>
    <row r="5" spans="1:39" ht="13.5" customHeight="1" x14ac:dyDescent="0.2">
      <c r="A5" s="93"/>
      <c r="B5" s="68"/>
      <c r="C5" s="116"/>
      <c r="D5" s="113"/>
      <c r="E5" s="59"/>
      <c r="F5" s="59"/>
      <c r="G5" s="59"/>
      <c r="H5" s="59"/>
      <c r="I5" s="61"/>
      <c r="J5" s="7"/>
      <c r="K5" s="16"/>
      <c r="L5" s="75"/>
      <c r="M5" s="116"/>
      <c r="N5" s="113"/>
      <c r="O5" s="59"/>
      <c r="P5" s="59"/>
      <c r="Q5" s="59"/>
      <c r="R5" s="59"/>
      <c r="S5" s="61"/>
      <c r="T5" s="7"/>
      <c r="U5" s="16"/>
      <c r="V5" s="75"/>
      <c r="W5" s="75"/>
      <c r="X5" s="113"/>
      <c r="Y5" s="59"/>
      <c r="Z5" s="59"/>
      <c r="AA5" s="59"/>
      <c r="AB5" s="59"/>
      <c r="AC5" s="61"/>
      <c r="AE5" s="16"/>
      <c r="AF5" s="75"/>
      <c r="AG5" s="116"/>
      <c r="AH5" s="113"/>
      <c r="AI5" s="59"/>
      <c r="AJ5" s="59"/>
      <c r="AK5" s="59"/>
      <c r="AL5" s="59"/>
      <c r="AM5" s="61"/>
    </row>
    <row r="6" spans="1:39" ht="13.5" customHeight="1" x14ac:dyDescent="0.2">
      <c r="A6" s="94" t="s">
        <v>3</v>
      </c>
      <c r="B6" s="69">
        <f t="shared" ref="B6:E6" si="0">SUM(B7:B11)</f>
        <v>1022480.4802699998</v>
      </c>
      <c r="C6" s="76">
        <f t="shared" si="0"/>
        <v>1028156.41446</v>
      </c>
      <c r="D6" s="83">
        <f t="shared" si="0"/>
        <v>1075038.3197399997</v>
      </c>
      <c r="E6" s="30">
        <f t="shared" si="0"/>
        <v>1159676.4252672247</v>
      </c>
      <c r="F6" s="30">
        <f t="shared" ref="F6:G6" si="1">SUM(F7:F11)</f>
        <v>1225186.780518153</v>
      </c>
      <c r="G6" s="30">
        <f t="shared" si="1"/>
        <v>1292731.7848821126</v>
      </c>
      <c r="H6" s="30">
        <f t="shared" ref="H6:I6" si="2">SUM(H7:H11)</f>
        <v>1358999.7457227698</v>
      </c>
      <c r="I6" s="2">
        <f t="shared" si="2"/>
        <v>1416189.149126865</v>
      </c>
      <c r="K6" s="24" t="s">
        <v>3</v>
      </c>
      <c r="L6" s="76">
        <f t="shared" ref="L6" si="3">SUM(L7:L11)</f>
        <v>0</v>
      </c>
      <c r="M6" s="76">
        <f t="shared" ref="M6:S6" si="4">SUM(M7:M11)</f>
        <v>0</v>
      </c>
      <c r="N6" s="83">
        <f t="shared" si="4"/>
        <v>0</v>
      </c>
      <c r="O6" s="30">
        <f t="shared" si="4"/>
        <v>0</v>
      </c>
      <c r="P6" s="30">
        <f t="shared" si="4"/>
        <v>0</v>
      </c>
      <c r="Q6" s="30">
        <f t="shared" si="4"/>
        <v>0</v>
      </c>
      <c r="R6" s="30">
        <f t="shared" si="4"/>
        <v>0</v>
      </c>
      <c r="S6" s="2">
        <f t="shared" si="4"/>
        <v>0</v>
      </c>
      <c r="U6" s="24" t="s">
        <v>3</v>
      </c>
      <c r="V6" s="76">
        <v>1022480.4802699998</v>
      </c>
      <c r="W6" s="76">
        <v>1028156.41446</v>
      </c>
      <c r="X6" s="83">
        <v>1084374.6841395572</v>
      </c>
      <c r="Y6" s="30">
        <v>1178392.5277721784</v>
      </c>
      <c r="Z6" s="30">
        <v>1257366.6083378207</v>
      </c>
      <c r="AA6" s="30">
        <v>1328815.2477939716</v>
      </c>
      <c r="AB6" s="30">
        <v>1389740.5214215061</v>
      </c>
      <c r="AC6" s="2"/>
      <c r="AE6" s="24" t="s">
        <v>3</v>
      </c>
      <c r="AF6" s="76">
        <f t="shared" ref="AF6:AL6" si="5">B6-V6</f>
        <v>0</v>
      </c>
      <c r="AG6" s="76">
        <f t="shared" si="5"/>
        <v>0</v>
      </c>
      <c r="AH6" s="83">
        <f t="shared" si="5"/>
        <v>-9336.3643995574676</v>
      </c>
      <c r="AI6" s="30">
        <f t="shared" si="5"/>
        <v>-18716.102504953742</v>
      </c>
      <c r="AJ6" s="30">
        <f t="shared" si="5"/>
        <v>-32179.827819667757</v>
      </c>
      <c r="AK6" s="30">
        <f t="shared" si="5"/>
        <v>-36083.462911858922</v>
      </c>
      <c r="AL6" s="30">
        <f t="shared" si="5"/>
        <v>-30740.77569873631</v>
      </c>
      <c r="AM6" s="2"/>
    </row>
    <row r="7" spans="1:39" ht="13.5" customHeight="1" x14ac:dyDescent="0.2">
      <c r="A7" s="95" t="s">
        <v>4</v>
      </c>
      <c r="B7" s="70">
        <v>598455.59486999991</v>
      </c>
      <c r="C7" s="77">
        <v>592599.25555</v>
      </c>
      <c r="D7" s="84">
        <v>634397.09679999994</v>
      </c>
      <c r="E7" s="19">
        <v>695291.5308635222</v>
      </c>
      <c r="F7" s="19">
        <v>745409.87950051867</v>
      </c>
      <c r="G7" s="19">
        <v>796870.66767083819</v>
      </c>
      <c r="H7" s="19">
        <v>846680.17368052725</v>
      </c>
      <c r="I7" s="20">
        <v>890218.31809473189</v>
      </c>
      <c r="K7" s="17" t="s">
        <v>4</v>
      </c>
      <c r="L7" s="77"/>
      <c r="M7" s="77"/>
      <c r="N7" s="84"/>
      <c r="O7" s="19"/>
      <c r="P7" s="19"/>
      <c r="Q7" s="19"/>
      <c r="R7" s="19"/>
      <c r="S7" s="20"/>
      <c r="U7" s="17" t="s">
        <v>4</v>
      </c>
      <c r="V7" s="77">
        <v>598455.59486999991</v>
      </c>
      <c r="W7" s="77">
        <v>592599.25555</v>
      </c>
      <c r="X7" s="84">
        <v>637741.69599107746</v>
      </c>
      <c r="Y7" s="19">
        <v>705593.01625544846</v>
      </c>
      <c r="Z7" s="19">
        <v>764519.35264410509</v>
      </c>
      <c r="AA7" s="19">
        <v>818260.16702018376</v>
      </c>
      <c r="AB7" s="19">
        <v>868112.12267274328</v>
      </c>
      <c r="AC7" s="20"/>
      <c r="AE7" s="17" t="s">
        <v>4</v>
      </c>
      <c r="AF7" s="77">
        <f t="shared" ref="AF7:AF26" si="6">B7-V7</f>
        <v>0</v>
      </c>
      <c r="AG7" s="77">
        <f t="shared" ref="AG7:AG26" si="7">C7-W7</f>
        <v>0</v>
      </c>
      <c r="AH7" s="84">
        <f t="shared" ref="AH7:AH26" si="8">D7-X7</f>
        <v>-3344.5991910775192</v>
      </c>
      <c r="AI7" s="19">
        <f t="shared" ref="AI7:AI26" si="9">E7-Y7</f>
        <v>-10301.485391926253</v>
      </c>
      <c r="AJ7" s="19">
        <f t="shared" ref="AJ7:AJ26" si="10">F7-Z7</f>
        <v>-19109.473143586423</v>
      </c>
      <c r="AK7" s="19">
        <f t="shared" ref="AK7:AK26" si="11">G7-AA7</f>
        <v>-21389.499349345569</v>
      </c>
      <c r="AL7" s="19">
        <f t="shared" ref="AL7:AL26" si="12">H7-AB7</f>
        <v>-21431.948992216028</v>
      </c>
      <c r="AM7" s="20"/>
    </row>
    <row r="8" spans="1:39" ht="13.5" customHeight="1" x14ac:dyDescent="0.2">
      <c r="A8" s="95" t="s">
        <v>5</v>
      </c>
      <c r="B8" s="70">
        <v>41625.225509999997</v>
      </c>
      <c r="C8" s="77">
        <v>38628.884790000004</v>
      </c>
      <c r="D8" s="84">
        <v>41131.834360000008</v>
      </c>
      <c r="E8" s="19">
        <v>45024.689607622764</v>
      </c>
      <c r="F8" s="19">
        <v>48316.247153479548</v>
      </c>
      <c r="G8" s="19">
        <v>51613.84392849615</v>
      </c>
      <c r="H8" s="19">
        <v>54790.946456232057</v>
      </c>
      <c r="I8" s="20">
        <v>57768.037175733087</v>
      </c>
      <c r="K8" s="17" t="s">
        <v>5</v>
      </c>
      <c r="L8" s="77"/>
      <c r="M8" s="77"/>
      <c r="N8" s="84"/>
      <c r="O8" s="19"/>
      <c r="P8" s="19"/>
      <c r="Q8" s="19"/>
      <c r="R8" s="19"/>
      <c r="S8" s="20"/>
      <c r="U8" s="17" t="s">
        <v>5</v>
      </c>
      <c r="V8" s="77">
        <v>41625.225509999997</v>
      </c>
      <c r="W8" s="77">
        <v>38628.884790000004</v>
      </c>
      <c r="X8" s="84">
        <v>39161.682882189321</v>
      </c>
      <c r="Y8" s="19">
        <v>44338.739814011053</v>
      </c>
      <c r="Z8" s="19">
        <v>49385.462813967846</v>
      </c>
      <c r="AA8" s="19">
        <v>54432.36208825856</v>
      </c>
      <c r="AB8" s="19">
        <v>59505.888437382346</v>
      </c>
      <c r="AC8" s="20"/>
      <c r="AE8" s="17" t="s">
        <v>5</v>
      </c>
      <c r="AF8" s="77">
        <f t="shared" si="6"/>
        <v>0</v>
      </c>
      <c r="AG8" s="77">
        <f t="shared" si="7"/>
        <v>0</v>
      </c>
      <c r="AH8" s="84">
        <f t="shared" si="8"/>
        <v>1970.1514778106866</v>
      </c>
      <c r="AI8" s="19">
        <f t="shared" si="9"/>
        <v>685.94979361171136</v>
      </c>
      <c r="AJ8" s="19">
        <f t="shared" si="10"/>
        <v>-1069.2156604882985</v>
      </c>
      <c r="AK8" s="19">
        <f t="shared" si="11"/>
        <v>-2818.5181597624105</v>
      </c>
      <c r="AL8" s="19">
        <f t="shared" si="12"/>
        <v>-4714.9419811502885</v>
      </c>
      <c r="AM8" s="20"/>
    </row>
    <row r="9" spans="1:39" ht="13.5" customHeight="1" x14ac:dyDescent="0.2">
      <c r="A9" s="95" t="s">
        <v>6</v>
      </c>
      <c r="B9" s="70">
        <v>335682.81054999994</v>
      </c>
      <c r="C9" s="77">
        <v>350006.72425999999</v>
      </c>
      <c r="D9" s="84">
        <v>353300.2284599999</v>
      </c>
      <c r="E9" s="19">
        <v>371252.13316532067</v>
      </c>
      <c r="F9" s="19">
        <v>382020.92167650093</v>
      </c>
      <c r="G9" s="19">
        <v>393350.73097859271</v>
      </c>
      <c r="H9" s="19">
        <v>405097.05653707829</v>
      </c>
      <c r="I9" s="20">
        <v>414536.22637827642</v>
      </c>
      <c r="K9" s="17" t="s">
        <v>6</v>
      </c>
      <c r="L9" s="77"/>
      <c r="M9" s="77"/>
      <c r="N9" s="84"/>
      <c r="O9" s="19"/>
      <c r="P9" s="19"/>
      <c r="Q9" s="19"/>
      <c r="R9" s="19"/>
      <c r="S9" s="20"/>
      <c r="U9" s="17" t="s">
        <v>6</v>
      </c>
      <c r="V9" s="77">
        <v>335682.81054999994</v>
      </c>
      <c r="W9" s="77">
        <v>350006.72425999999</v>
      </c>
      <c r="X9" s="84">
        <v>360124.81725430745</v>
      </c>
      <c r="Y9" s="19">
        <v>379168.23223360634</v>
      </c>
      <c r="Z9" s="19">
        <v>392521.88065585028</v>
      </c>
      <c r="AA9" s="19">
        <v>403758.1403352507</v>
      </c>
      <c r="AB9" s="19">
        <v>408279.51785344363</v>
      </c>
      <c r="AC9" s="20"/>
      <c r="AE9" s="17" t="s">
        <v>6</v>
      </c>
      <c r="AF9" s="77">
        <f t="shared" si="6"/>
        <v>0</v>
      </c>
      <c r="AG9" s="77">
        <f t="shared" si="7"/>
        <v>0</v>
      </c>
      <c r="AH9" s="84">
        <f t="shared" si="8"/>
        <v>-6824.5887943075504</v>
      </c>
      <c r="AI9" s="19">
        <f t="shared" si="9"/>
        <v>-7916.0990682856645</v>
      </c>
      <c r="AJ9" s="19">
        <f t="shared" si="10"/>
        <v>-10500.958979349351</v>
      </c>
      <c r="AK9" s="19">
        <f t="shared" si="11"/>
        <v>-10407.409356657998</v>
      </c>
      <c r="AL9" s="19">
        <f t="shared" si="12"/>
        <v>-3182.4613163653412</v>
      </c>
      <c r="AM9" s="20"/>
    </row>
    <row r="10" spans="1:39" ht="13.5" customHeight="1" x14ac:dyDescent="0.2">
      <c r="A10" s="95" t="s">
        <v>7</v>
      </c>
      <c r="B10" s="70">
        <v>71.969300000000004</v>
      </c>
      <c r="C10" s="77">
        <v>72.258200000000002</v>
      </c>
      <c r="D10" s="84">
        <v>56.492199999999997</v>
      </c>
      <c r="E10" s="19">
        <v>59.646004177929619</v>
      </c>
      <c r="F10" s="19">
        <v>62.913669473994041</v>
      </c>
      <c r="G10" s="19">
        <v>66.096896995904316</v>
      </c>
      <c r="H10" s="19">
        <v>68.790475332518838</v>
      </c>
      <c r="I10" s="20">
        <v>71.775249803625613</v>
      </c>
      <c r="J10" s="7"/>
      <c r="K10" s="17" t="s">
        <v>7</v>
      </c>
      <c r="L10" s="77"/>
      <c r="M10" s="77"/>
      <c r="N10" s="84"/>
      <c r="O10" s="19"/>
      <c r="P10" s="19"/>
      <c r="Q10" s="19"/>
      <c r="R10" s="19"/>
      <c r="S10" s="20"/>
      <c r="T10" s="7"/>
      <c r="U10" s="17" t="s">
        <v>7</v>
      </c>
      <c r="V10" s="77">
        <v>71.969300000000004</v>
      </c>
      <c r="W10" s="77">
        <v>72.258200000000002</v>
      </c>
      <c r="X10" s="84">
        <v>56.528589958420241</v>
      </c>
      <c r="Y10" s="19">
        <v>60.107183469530014</v>
      </c>
      <c r="Z10" s="19">
        <v>63.355948383473958</v>
      </c>
      <c r="AA10" s="19">
        <v>66.479843739393601</v>
      </c>
      <c r="AB10" s="19">
        <v>69.392112274116329</v>
      </c>
      <c r="AC10" s="20"/>
      <c r="AE10" s="17" t="s">
        <v>7</v>
      </c>
      <c r="AF10" s="77">
        <f t="shared" si="6"/>
        <v>0</v>
      </c>
      <c r="AG10" s="77">
        <f t="shared" si="7"/>
        <v>0</v>
      </c>
      <c r="AH10" s="84">
        <f t="shared" si="8"/>
        <v>-3.6389958420244284E-2</v>
      </c>
      <c r="AI10" s="19">
        <f t="shared" si="9"/>
        <v>-0.46117929160039495</v>
      </c>
      <c r="AJ10" s="19">
        <f t="shared" si="10"/>
        <v>-0.4422789094799171</v>
      </c>
      <c r="AK10" s="19">
        <f t="shared" si="11"/>
        <v>-0.38294674348928481</v>
      </c>
      <c r="AL10" s="19">
        <f t="shared" si="12"/>
        <v>-0.6016369415974907</v>
      </c>
      <c r="AM10" s="20"/>
    </row>
    <row r="11" spans="1:39" ht="13.5" customHeight="1" x14ac:dyDescent="0.2">
      <c r="A11" s="95" t="s">
        <v>11</v>
      </c>
      <c r="B11" s="70">
        <v>46644.880039999996</v>
      </c>
      <c r="C11" s="77">
        <v>46849.291660000003</v>
      </c>
      <c r="D11" s="84">
        <v>46152.66792</v>
      </c>
      <c r="E11" s="19">
        <v>48048.425626581011</v>
      </c>
      <c r="F11" s="19">
        <v>49376.81851817992</v>
      </c>
      <c r="G11" s="19">
        <v>50830.445407189836</v>
      </c>
      <c r="H11" s="19">
        <v>52362.778573599549</v>
      </c>
      <c r="I11" s="20">
        <v>53594.792228319915</v>
      </c>
      <c r="J11" s="7"/>
      <c r="K11" s="17" t="s">
        <v>11</v>
      </c>
      <c r="L11" s="77"/>
      <c r="M11" s="77"/>
      <c r="N11" s="84"/>
      <c r="O11" s="19"/>
      <c r="P11" s="19"/>
      <c r="Q11" s="19"/>
      <c r="R11" s="19"/>
      <c r="S11" s="20"/>
      <c r="T11" s="7"/>
      <c r="U11" s="17" t="s">
        <v>11</v>
      </c>
      <c r="V11" s="77">
        <v>46644.880039999996</v>
      </c>
      <c r="W11" s="77">
        <v>46849.291660000003</v>
      </c>
      <c r="X11" s="84">
        <v>47289.959422024513</v>
      </c>
      <c r="Y11" s="19">
        <v>49232.432285643226</v>
      </c>
      <c r="Z11" s="19">
        <v>50876.556275514267</v>
      </c>
      <c r="AA11" s="19">
        <v>52298.098506539041</v>
      </c>
      <c r="AB11" s="19">
        <v>53773.600345662875</v>
      </c>
      <c r="AC11" s="20"/>
      <c r="AE11" s="17" t="s">
        <v>11</v>
      </c>
      <c r="AF11" s="77">
        <f t="shared" si="6"/>
        <v>0</v>
      </c>
      <c r="AG11" s="77">
        <f t="shared" si="7"/>
        <v>0</v>
      </c>
      <c r="AH11" s="84">
        <f t="shared" si="8"/>
        <v>-1137.2915020245127</v>
      </c>
      <c r="AI11" s="19">
        <f t="shared" si="9"/>
        <v>-1184.0066590622155</v>
      </c>
      <c r="AJ11" s="19">
        <f t="shared" si="10"/>
        <v>-1499.7377573343474</v>
      </c>
      <c r="AK11" s="19">
        <f t="shared" si="11"/>
        <v>-1467.6530993492051</v>
      </c>
      <c r="AL11" s="19">
        <f t="shared" si="12"/>
        <v>-1410.8217720633256</v>
      </c>
      <c r="AM11" s="20"/>
    </row>
    <row r="12" spans="1:39" ht="13.5" customHeight="1" x14ac:dyDescent="0.2">
      <c r="A12" s="94" t="s">
        <v>12</v>
      </c>
      <c r="B12" s="69">
        <f>B13+B19</f>
        <v>8264692.6213491885</v>
      </c>
      <c r="C12" s="76">
        <f t="shared" ref="C12:E12" si="13">C13+C19</f>
        <v>10322867.627110325</v>
      </c>
      <c r="D12" s="83">
        <f t="shared" si="13"/>
        <v>12629670</v>
      </c>
      <c r="E12" s="30">
        <f t="shared" si="13"/>
        <v>12833572.907948159</v>
      </c>
      <c r="F12" s="30">
        <f t="shared" ref="F12:G12" si="14">F13+F19</f>
        <v>13175864.060483325</v>
      </c>
      <c r="G12" s="30">
        <f t="shared" si="14"/>
        <v>13749712.283026166</v>
      </c>
      <c r="H12" s="30">
        <f t="shared" ref="H12:I12" si="15">H13+H19</f>
        <v>14359783.275224743</v>
      </c>
      <c r="I12" s="2">
        <f t="shared" si="15"/>
        <v>14778480.6653769</v>
      </c>
      <c r="K12" s="24" t="s">
        <v>12</v>
      </c>
      <c r="L12" s="76">
        <f>L13+L19</f>
        <v>0</v>
      </c>
      <c r="M12" s="76">
        <f t="shared" ref="M12:P12" si="16">M13+M19</f>
        <v>0</v>
      </c>
      <c r="N12" s="83">
        <f t="shared" si="16"/>
        <v>0</v>
      </c>
      <c r="O12" s="30">
        <f t="shared" si="16"/>
        <v>0</v>
      </c>
      <c r="P12" s="30">
        <f t="shared" si="16"/>
        <v>0</v>
      </c>
      <c r="Q12" s="30">
        <f t="shared" ref="Q12:S12" si="17">Q13+Q19</f>
        <v>0</v>
      </c>
      <c r="R12" s="30">
        <f t="shared" si="17"/>
        <v>0</v>
      </c>
      <c r="S12" s="2">
        <f t="shared" si="17"/>
        <v>0</v>
      </c>
      <c r="U12" s="24" t="s">
        <v>12</v>
      </c>
      <c r="V12" s="76">
        <v>8264692.6213491885</v>
      </c>
      <c r="W12" s="76">
        <v>10322867.627110325</v>
      </c>
      <c r="X12" s="83">
        <v>12582172.679867355</v>
      </c>
      <c r="Y12" s="30">
        <v>12892689.510872282</v>
      </c>
      <c r="Z12" s="30">
        <v>13506756.431755336</v>
      </c>
      <c r="AA12" s="30">
        <v>13949374.043939209</v>
      </c>
      <c r="AB12" s="30">
        <v>14442714.864713751</v>
      </c>
      <c r="AC12" s="2"/>
      <c r="AE12" s="24" t="s">
        <v>12</v>
      </c>
      <c r="AF12" s="76">
        <f t="shared" si="6"/>
        <v>0</v>
      </c>
      <c r="AG12" s="76">
        <f t="shared" si="7"/>
        <v>0</v>
      </c>
      <c r="AH12" s="83">
        <f>D12-X12</f>
        <v>47497.320132644847</v>
      </c>
      <c r="AI12" s="30">
        <f t="shared" si="9"/>
        <v>-59116.602924123406</v>
      </c>
      <c r="AJ12" s="30">
        <f t="shared" si="10"/>
        <v>-330892.37127201073</v>
      </c>
      <c r="AK12" s="30">
        <f t="shared" si="11"/>
        <v>-199661.76091304235</v>
      </c>
      <c r="AL12" s="30">
        <f t="shared" si="12"/>
        <v>-82931.589489007369</v>
      </c>
      <c r="AM12" s="2"/>
    </row>
    <row r="13" spans="1:39" ht="13.5" customHeight="1" x14ac:dyDescent="0.2">
      <c r="A13" s="96" t="s">
        <v>15</v>
      </c>
      <c r="B13" s="71">
        <f t="shared" ref="B13:E13" si="18">SUM(B14:B18)</f>
        <v>7297432.6628389638</v>
      </c>
      <c r="C13" s="78">
        <f t="shared" si="18"/>
        <v>9172538.5080437046</v>
      </c>
      <c r="D13" s="85">
        <f t="shared" si="18"/>
        <v>11248689.793653619</v>
      </c>
      <c r="E13" s="39">
        <f t="shared" si="18"/>
        <v>11406480.345038807</v>
      </c>
      <c r="F13" s="39">
        <f t="shared" ref="F13:G13" si="19">SUM(F14:F18)</f>
        <v>11735386.696424143</v>
      </c>
      <c r="G13" s="39">
        <f t="shared" si="19"/>
        <v>12292966.428030662</v>
      </c>
      <c r="H13" s="39">
        <f t="shared" ref="H13:I13" si="20">SUM(H14:H18)</f>
        <v>12888333.48141679</v>
      </c>
      <c r="I13" s="49">
        <f t="shared" si="20"/>
        <v>13327334.702965431</v>
      </c>
      <c r="K13" s="38" t="s">
        <v>15</v>
      </c>
      <c r="L13" s="78">
        <f>SUM(L14:L18)</f>
        <v>0</v>
      </c>
      <c r="M13" s="78">
        <f t="shared" ref="M13:S13" si="21">SUM(M14:M18)</f>
        <v>0</v>
      </c>
      <c r="N13" s="85">
        <f t="shared" si="21"/>
        <v>0</v>
      </c>
      <c r="O13" s="39">
        <f t="shared" si="21"/>
        <v>0</v>
      </c>
      <c r="P13" s="39">
        <f t="shared" si="21"/>
        <v>0</v>
      </c>
      <c r="Q13" s="39">
        <f t="shared" si="21"/>
        <v>0</v>
      </c>
      <c r="R13" s="39">
        <f t="shared" si="21"/>
        <v>0</v>
      </c>
      <c r="S13" s="49">
        <f t="shared" si="21"/>
        <v>0</v>
      </c>
      <c r="U13" s="38" t="s">
        <v>15</v>
      </c>
      <c r="V13" s="78">
        <v>7297432.6628389638</v>
      </c>
      <c r="W13" s="78">
        <v>9172538.5080437046</v>
      </c>
      <c r="X13" s="85">
        <v>11190571.658021368</v>
      </c>
      <c r="Y13" s="39">
        <v>11449339.09126127</v>
      </c>
      <c r="Z13" s="39">
        <v>12017113.768387148</v>
      </c>
      <c r="AA13" s="39">
        <v>12452094.96882903</v>
      </c>
      <c r="AB13" s="39">
        <v>12943778.523928639</v>
      </c>
      <c r="AC13" s="49"/>
      <c r="AE13" s="38" t="s">
        <v>15</v>
      </c>
      <c r="AF13" s="78">
        <f t="shared" si="6"/>
        <v>0</v>
      </c>
      <c r="AG13" s="78">
        <f t="shared" si="7"/>
        <v>0</v>
      </c>
      <c r="AH13" s="85">
        <f t="shared" si="8"/>
        <v>58118.135632250458</v>
      </c>
      <c r="AI13" s="39">
        <f t="shared" si="9"/>
        <v>-42858.746222462505</v>
      </c>
      <c r="AJ13" s="39">
        <f t="shared" si="10"/>
        <v>-281727.07196300477</v>
      </c>
      <c r="AK13" s="39">
        <f t="shared" si="11"/>
        <v>-159128.54079836793</v>
      </c>
      <c r="AL13" s="39">
        <f t="shared" si="12"/>
        <v>-55445.042511848733</v>
      </c>
      <c r="AM13" s="49"/>
    </row>
    <row r="14" spans="1:39" ht="13.5" customHeight="1" x14ac:dyDescent="0.2">
      <c r="A14" s="97" t="s">
        <v>13</v>
      </c>
      <c r="B14" s="70">
        <v>6571620.9608994108</v>
      </c>
      <c r="C14" s="77">
        <v>8265467.0889543174</v>
      </c>
      <c r="D14" s="84">
        <v>9949753</v>
      </c>
      <c r="E14" s="19">
        <v>10046438.053760748</v>
      </c>
      <c r="F14" s="19">
        <v>10504080.926357014</v>
      </c>
      <c r="G14" s="19">
        <v>11036121.563796174</v>
      </c>
      <c r="H14" s="19">
        <v>11577939.1134554</v>
      </c>
      <c r="I14" s="20">
        <v>11977160.146403698</v>
      </c>
      <c r="J14" s="7"/>
      <c r="K14" s="40" t="s">
        <v>13</v>
      </c>
      <c r="L14" s="77"/>
      <c r="M14" s="77"/>
      <c r="N14" s="84"/>
      <c r="O14" s="19"/>
      <c r="P14" s="19"/>
      <c r="Q14" s="19"/>
      <c r="R14" s="19"/>
      <c r="S14" s="20"/>
      <c r="T14" s="7"/>
      <c r="U14" s="40" t="s">
        <v>13</v>
      </c>
      <c r="V14" s="77">
        <v>6571620.9608994108</v>
      </c>
      <c r="W14" s="77">
        <v>8265467.0889543174</v>
      </c>
      <c r="X14" s="84">
        <v>9877023.3695532139</v>
      </c>
      <c r="Y14" s="19">
        <v>10005990.023839444</v>
      </c>
      <c r="Z14" s="19">
        <v>10700102.027477017</v>
      </c>
      <c r="AA14" s="19">
        <v>11171082.03821148</v>
      </c>
      <c r="AB14" s="19">
        <v>11625301.001041934</v>
      </c>
      <c r="AC14" s="20"/>
      <c r="AE14" s="40" t="s">
        <v>13</v>
      </c>
      <c r="AF14" s="77">
        <f t="shared" si="6"/>
        <v>0</v>
      </c>
      <c r="AG14" s="77">
        <f t="shared" si="7"/>
        <v>0</v>
      </c>
      <c r="AH14" s="84">
        <f>D14-X14</f>
        <v>72729.630446786061</v>
      </c>
      <c r="AI14" s="19">
        <f t="shared" si="9"/>
        <v>40448.029921304435</v>
      </c>
      <c r="AJ14" s="19">
        <f t="shared" si="10"/>
        <v>-196021.10112000257</v>
      </c>
      <c r="AK14" s="19">
        <f t="shared" si="11"/>
        <v>-134960.474415306</v>
      </c>
      <c r="AL14" s="19">
        <f t="shared" si="12"/>
        <v>-47361.887586534023</v>
      </c>
      <c r="AM14" s="20"/>
    </row>
    <row r="15" spans="1:39" ht="13.5" customHeight="1" x14ac:dyDescent="0.2">
      <c r="A15" s="97" t="s">
        <v>14</v>
      </c>
      <c r="B15" s="70">
        <v>90283.853176594799</v>
      </c>
      <c r="C15" s="77">
        <v>144662.06403539545</v>
      </c>
      <c r="D15" s="84">
        <v>461280.99999999988</v>
      </c>
      <c r="E15" s="19">
        <v>490537.78909208538</v>
      </c>
      <c r="F15" s="19">
        <v>315159.26523076918</v>
      </c>
      <c r="G15" s="19">
        <v>281842.42969312036</v>
      </c>
      <c r="H15" s="19">
        <v>283628.83700319123</v>
      </c>
      <c r="I15" s="20">
        <v>280126.66831559245</v>
      </c>
      <c r="J15" s="7"/>
      <c r="K15" s="40" t="s">
        <v>14</v>
      </c>
      <c r="L15" s="77"/>
      <c r="M15" s="77"/>
      <c r="N15" s="84"/>
      <c r="O15" s="19"/>
      <c r="P15" s="19"/>
      <c r="Q15" s="19"/>
      <c r="R15" s="19"/>
      <c r="S15" s="20"/>
      <c r="T15" s="7"/>
      <c r="U15" s="40" t="s">
        <v>14</v>
      </c>
      <c r="V15" s="77">
        <v>90283.853176594799</v>
      </c>
      <c r="W15" s="77">
        <v>144662.06403539545</v>
      </c>
      <c r="X15" s="84">
        <v>466855.88245230523</v>
      </c>
      <c r="Y15" s="19">
        <v>563481.97350140801</v>
      </c>
      <c r="Z15" s="19">
        <v>369712.58607946505</v>
      </c>
      <c r="AA15" s="19">
        <v>281215.12861759489</v>
      </c>
      <c r="AB15" s="19">
        <v>277937.23398434988</v>
      </c>
      <c r="AC15" s="20"/>
      <c r="AE15" s="40" t="s">
        <v>14</v>
      </c>
      <c r="AF15" s="77">
        <f t="shared" si="6"/>
        <v>0</v>
      </c>
      <c r="AG15" s="77">
        <f t="shared" si="7"/>
        <v>0</v>
      </c>
      <c r="AH15" s="84">
        <f t="shared" si="8"/>
        <v>-5574.8824523053481</v>
      </c>
      <c r="AI15" s="19">
        <f t="shared" si="9"/>
        <v>-72944.184409322625</v>
      </c>
      <c r="AJ15" s="19">
        <f t="shared" si="10"/>
        <v>-54553.320848695876</v>
      </c>
      <c r="AK15" s="19">
        <f t="shared" si="11"/>
        <v>627.30107552546542</v>
      </c>
      <c r="AL15" s="19">
        <f t="shared" si="12"/>
        <v>5691.603018841357</v>
      </c>
      <c r="AM15" s="20"/>
    </row>
    <row r="16" spans="1:39" ht="13.5" customHeight="1" x14ac:dyDescent="0.2">
      <c r="A16" s="97" t="s">
        <v>16</v>
      </c>
      <c r="B16" s="70">
        <v>565374.02449461422</v>
      </c>
      <c r="C16" s="77">
        <v>677187.74713722663</v>
      </c>
      <c r="D16" s="84">
        <v>742001.00940728595</v>
      </c>
      <c r="E16" s="19">
        <v>769047.54847222648</v>
      </c>
      <c r="F16" s="19">
        <v>809112.71283085016</v>
      </c>
      <c r="G16" s="19">
        <v>859391.05554401805</v>
      </c>
      <c r="H16" s="19">
        <v>904059.02125772613</v>
      </c>
      <c r="I16" s="20">
        <v>941290.18190018495</v>
      </c>
      <c r="J16" s="7"/>
      <c r="K16" s="40" t="s">
        <v>16</v>
      </c>
      <c r="L16" s="77"/>
      <c r="M16" s="77"/>
      <c r="N16" s="84"/>
      <c r="O16" s="19"/>
      <c r="P16" s="19"/>
      <c r="Q16" s="19"/>
      <c r="R16" s="19"/>
      <c r="S16" s="20"/>
      <c r="T16" s="7"/>
      <c r="U16" s="40" t="s">
        <v>16</v>
      </c>
      <c r="V16" s="77">
        <v>565374.02449461422</v>
      </c>
      <c r="W16" s="77">
        <v>677187.74713722663</v>
      </c>
      <c r="X16" s="84">
        <v>750146.74070732959</v>
      </c>
      <c r="Y16" s="19">
        <v>778286.47403377283</v>
      </c>
      <c r="Z16" s="19">
        <v>836741.56228400569</v>
      </c>
      <c r="AA16" s="19">
        <v>881405.89917062665</v>
      </c>
      <c r="AB16" s="19">
        <v>916356.02734047594</v>
      </c>
      <c r="AC16" s="20"/>
      <c r="AE16" s="40" t="s">
        <v>16</v>
      </c>
      <c r="AF16" s="77">
        <f t="shared" si="6"/>
        <v>0</v>
      </c>
      <c r="AG16" s="77">
        <f t="shared" si="7"/>
        <v>0</v>
      </c>
      <c r="AH16" s="84">
        <f t="shared" si="8"/>
        <v>-8145.7313000436407</v>
      </c>
      <c r="AI16" s="19">
        <f t="shared" si="9"/>
        <v>-9238.925561546348</v>
      </c>
      <c r="AJ16" s="19">
        <f t="shared" si="10"/>
        <v>-27628.849453155533</v>
      </c>
      <c r="AK16" s="19">
        <f t="shared" si="11"/>
        <v>-22014.843626608606</v>
      </c>
      <c r="AL16" s="19">
        <f t="shared" si="12"/>
        <v>-12297.006082749809</v>
      </c>
      <c r="AM16" s="20"/>
    </row>
    <row r="17" spans="1:39" ht="13.5" customHeight="1" x14ac:dyDescent="0.2">
      <c r="A17" s="97" t="s">
        <v>17</v>
      </c>
      <c r="B17" s="70">
        <v>68347.82426834412</v>
      </c>
      <c r="C17" s="77">
        <v>83292.653350627152</v>
      </c>
      <c r="D17" s="84">
        <v>93511.595981584105</v>
      </c>
      <c r="E17" s="19">
        <v>98363.942846020072</v>
      </c>
      <c r="F17" s="19">
        <v>104945.97034963475</v>
      </c>
      <c r="G17" s="19">
        <v>113527.67613957792</v>
      </c>
      <c r="H17" s="19">
        <v>120628.60670872046</v>
      </c>
      <c r="I17" s="20">
        <v>126706.84660548918</v>
      </c>
      <c r="J17" s="7"/>
      <c r="K17" s="40" t="s">
        <v>17</v>
      </c>
      <c r="L17" s="77"/>
      <c r="M17" s="77"/>
      <c r="N17" s="84"/>
      <c r="O17" s="19"/>
      <c r="P17" s="19"/>
      <c r="Q17" s="19"/>
      <c r="R17" s="19"/>
      <c r="S17" s="20"/>
      <c r="T17" s="7"/>
      <c r="U17" s="40" t="s">
        <v>17</v>
      </c>
      <c r="V17" s="77">
        <v>68347.82426834412</v>
      </c>
      <c r="W17" s="77">
        <v>83292.653350627152</v>
      </c>
      <c r="X17" s="84">
        <v>94391.319294637375</v>
      </c>
      <c r="Y17" s="19">
        <v>99461.705999328449</v>
      </c>
      <c r="Z17" s="19">
        <v>108398.12025138969</v>
      </c>
      <c r="AA17" s="19">
        <v>116253.86041195474</v>
      </c>
      <c r="AB17" s="19">
        <v>122077.15871877104</v>
      </c>
      <c r="AC17" s="20"/>
      <c r="AE17" s="40" t="s">
        <v>17</v>
      </c>
      <c r="AF17" s="77">
        <f t="shared" si="6"/>
        <v>0</v>
      </c>
      <c r="AG17" s="77">
        <f t="shared" si="7"/>
        <v>0</v>
      </c>
      <c r="AH17" s="84">
        <f t="shared" si="8"/>
        <v>-879.72331305326952</v>
      </c>
      <c r="AI17" s="19">
        <f t="shared" si="9"/>
        <v>-1097.7631533083768</v>
      </c>
      <c r="AJ17" s="19">
        <f t="shared" si="10"/>
        <v>-3452.1499017549359</v>
      </c>
      <c r="AK17" s="19">
        <f t="shared" si="11"/>
        <v>-2726.1842723768204</v>
      </c>
      <c r="AL17" s="19">
        <f t="shared" si="12"/>
        <v>-1448.5520100505819</v>
      </c>
      <c r="AM17" s="20"/>
    </row>
    <row r="18" spans="1:39" ht="13.5" customHeight="1" x14ac:dyDescent="0.2">
      <c r="A18" s="97" t="s">
        <v>18</v>
      </c>
      <c r="B18" s="70">
        <v>1806</v>
      </c>
      <c r="C18" s="77">
        <v>1928.9545661382597</v>
      </c>
      <c r="D18" s="84">
        <v>2143.1882647482498</v>
      </c>
      <c r="E18" s="19">
        <v>2093.0108677266571</v>
      </c>
      <c r="F18" s="19">
        <v>2087.8216558757549</v>
      </c>
      <c r="G18" s="19">
        <v>2083.7028577723368</v>
      </c>
      <c r="H18" s="19">
        <v>2077.9029917506014</v>
      </c>
      <c r="I18" s="20">
        <v>2050.8597404657785</v>
      </c>
      <c r="J18" s="7"/>
      <c r="K18" s="40" t="s">
        <v>18</v>
      </c>
      <c r="L18" s="77"/>
      <c r="M18" s="77"/>
      <c r="N18" s="84"/>
      <c r="O18" s="19"/>
      <c r="P18" s="19"/>
      <c r="Q18" s="19"/>
      <c r="R18" s="19"/>
      <c r="S18" s="20"/>
      <c r="T18" s="7"/>
      <c r="U18" s="40" t="s">
        <v>18</v>
      </c>
      <c r="V18" s="77">
        <v>1806</v>
      </c>
      <c r="W18" s="77">
        <v>1928.9545661382597</v>
      </c>
      <c r="X18" s="84">
        <v>2154.3460138819637</v>
      </c>
      <c r="Y18" s="19">
        <v>2118.9138873165243</v>
      </c>
      <c r="Z18" s="19">
        <v>2159.4722952716565</v>
      </c>
      <c r="AA18" s="19">
        <v>2138.0424173755814</v>
      </c>
      <c r="AB18" s="19">
        <v>2107.1028431100758</v>
      </c>
      <c r="AC18" s="20"/>
      <c r="AE18" s="40" t="s">
        <v>18</v>
      </c>
      <c r="AF18" s="77">
        <f t="shared" si="6"/>
        <v>0</v>
      </c>
      <c r="AG18" s="77">
        <f t="shared" si="7"/>
        <v>0</v>
      </c>
      <c r="AH18" s="84">
        <f t="shared" si="8"/>
        <v>-11.157749133713878</v>
      </c>
      <c r="AI18" s="19">
        <f t="shared" si="9"/>
        <v>-25.903019589867199</v>
      </c>
      <c r="AJ18" s="19">
        <f t="shared" si="10"/>
        <v>-71.650639395901635</v>
      </c>
      <c r="AK18" s="19">
        <f t="shared" si="11"/>
        <v>-54.339559603244652</v>
      </c>
      <c r="AL18" s="19">
        <f t="shared" si="12"/>
        <v>-29.199851359474451</v>
      </c>
      <c r="AM18" s="20"/>
    </row>
    <row r="19" spans="1:39" ht="13.5" customHeight="1" x14ac:dyDescent="0.2">
      <c r="A19" s="95" t="s">
        <v>19</v>
      </c>
      <c r="B19" s="71">
        <f t="shared" ref="B19:E19" si="22">SUM(B20:B23)</f>
        <v>967259.95851022447</v>
      </c>
      <c r="C19" s="78">
        <f t="shared" si="22"/>
        <v>1150329.1190666195</v>
      </c>
      <c r="D19" s="85">
        <f t="shared" si="22"/>
        <v>1380980.2063463817</v>
      </c>
      <c r="E19" s="39">
        <f t="shared" si="22"/>
        <v>1427092.5629093526</v>
      </c>
      <c r="F19" s="39">
        <f t="shared" ref="F19:G19" si="23">SUM(F20:F23)</f>
        <v>1440477.3640591819</v>
      </c>
      <c r="G19" s="39">
        <f t="shared" si="23"/>
        <v>1456745.8549955036</v>
      </c>
      <c r="H19" s="39">
        <f t="shared" ref="H19:I19" si="24">SUM(H20:H23)</f>
        <v>1471449.7938079541</v>
      </c>
      <c r="I19" s="49">
        <f t="shared" si="24"/>
        <v>1451145.9624114688</v>
      </c>
      <c r="J19" s="7"/>
      <c r="K19" s="17" t="s">
        <v>19</v>
      </c>
      <c r="L19" s="78">
        <f t="shared" ref="L19:M19" si="25">SUM(L20:L23)</f>
        <v>0</v>
      </c>
      <c r="M19" s="78">
        <f t="shared" si="25"/>
        <v>0</v>
      </c>
      <c r="N19" s="85">
        <f>SUM(N20:N23)</f>
        <v>0</v>
      </c>
      <c r="O19" s="39">
        <f t="shared" ref="O19:S19" si="26">SUM(O20:O23)</f>
        <v>0</v>
      </c>
      <c r="P19" s="39">
        <f t="shared" si="26"/>
        <v>0</v>
      </c>
      <c r="Q19" s="39">
        <f t="shared" si="26"/>
        <v>0</v>
      </c>
      <c r="R19" s="39">
        <f t="shared" si="26"/>
        <v>0</v>
      </c>
      <c r="S19" s="49">
        <f t="shared" si="26"/>
        <v>0</v>
      </c>
      <c r="T19" s="7"/>
      <c r="U19" s="17" t="s">
        <v>19</v>
      </c>
      <c r="V19" s="78">
        <v>967259.95851022447</v>
      </c>
      <c r="W19" s="78">
        <v>1150329.1190666195</v>
      </c>
      <c r="X19" s="85">
        <v>1391601.0218459864</v>
      </c>
      <c r="Y19" s="39">
        <v>1443350.4196110128</v>
      </c>
      <c r="Z19" s="39">
        <v>1489642.6633681885</v>
      </c>
      <c r="AA19" s="39">
        <v>1497279.0751101791</v>
      </c>
      <c r="AB19" s="39">
        <v>1498936.3407851115</v>
      </c>
      <c r="AC19" s="49"/>
      <c r="AE19" s="17" t="s">
        <v>19</v>
      </c>
      <c r="AF19" s="78">
        <f t="shared" si="6"/>
        <v>0</v>
      </c>
      <c r="AG19" s="78">
        <f t="shared" si="7"/>
        <v>0</v>
      </c>
      <c r="AH19" s="85">
        <f t="shared" si="8"/>
        <v>-10620.81549960468</v>
      </c>
      <c r="AI19" s="39">
        <f t="shared" si="9"/>
        <v>-16257.856701660203</v>
      </c>
      <c r="AJ19" s="39">
        <f t="shared" si="10"/>
        <v>-49165.299309006659</v>
      </c>
      <c r="AK19" s="39">
        <f t="shared" si="11"/>
        <v>-40533.220114675583</v>
      </c>
      <c r="AL19" s="39">
        <f t="shared" si="12"/>
        <v>-27486.546977157472</v>
      </c>
      <c r="AM19" s="49"/>
    </row>
    <row r="20" spans="1:39" ht="13.5" customHeight="1" x14ac:dyDescent="0.2">
      <c r="A20" s="97" t="s">
        <v>20</v>
      </c>
      <c r="B20" s="70">
        <v>818823.8097566535</v>
      </c>
      <c r="C20" s="77">
        <v>970277.05402584188</v>
      </c>
      <c r="D20" s="84">
        <v>1188477</v>
      </c>
      <c r="E20" s="19">
        <v>1236445.0268066153</v>
      </c>
      <c r="F20" s="19">
        <v>1248820.6383755913</v>
      </c>
      <c r="G20" s="19">
        <v>1273668.3649318612</v>
      </c>
      <c r="H20" s="19">
        <v>1288753.2099853011</v>
      </c>
      <c r="I20" s="20">
        <v>1271156.1675728539</v>
      </c>
      <c r="J20" s="7"/>
      <c r="K20" s="40" t="s">
        <v>20</v>
      </c>
      <c r="L20" s="77"/>
      <c r="M20" s="77"/>
      <c r="N20" s="84"/>
      <c r="O20" s="19"/>
      <c r="P20" s="19"/>
      <c r="Q20" s="19"/>
      <c r="R20" s="19"/>
      <c r="S20" s="20"/>
      <c r="T20" s="7"/>
      <c r="U20" s="40" t="s">
        <v>20</v>
      </c>
      <c r="V20" s="77">
        <v>818823.8097566535</v>
      </c>
      <c r="W20" s="77">
        <v>970277.05402584188</v>
      </c>
      <c r="X20" s="84">
        <v>1197418.4186658529</v>
      </c>
      <c r="Y20" s="19">
        <v>1250524.8296449704</v>
      </c>
      <c r="Z20" s="19">
        <v>1291800.0841943861</v>
      </c>
      <c r="AA20" s="19">
        <v>1309518.897902685</v>
      </c>
      <c r="AB20" s="19">
        <v>1313761.6993259268</v>
      </c>
      <c r="AC20" s="20"/>
      <c r="AE20" s="40" t="s">
        <v>20</v>
      </c>
      <c r="AF20" s="77">
        <f t="shared" si="6"/>
        <v>0</v>
      </c>
      <c r="AG20" s="77">
        <f t="shared" si="7"/>
        <v>0</v>
      </c>
      <c r="AH20" s="84">
        <f t="shared" si="8"/>
        <v>-8941.4186658528633</v>
      </c>
      <c r="AI20" s="19">
        <f t="shared" si="9"/>
        <v>-14079.80283835507</v>
      </c>
      <c r="AJ20" s="19">
        <f t="shared" si="10"/>
        <v>-42979.445818794891</v>
      </c>
      <c r="AK20" s="19">
        <f t="shared" si="11"/>
        <v>-35850.532970823813</v>
      </c>
      <c r="AL20" s="19">
        <f t="shared" si="12"/>
        <v>-25008.489340625703</v>
      </c>
      <c r="AM20" s="20"/>
    </row>
    <row r="21" spans="1:39" ht="13.5" customHeight="1" x14ac:dyDescent="0.2">
      <c r="A21" s="97" t="s">
        <v>16</v>
      </c>
      <c r="B21" s="70">
        <v>93691.329303610066</v>
      </c>
      <c r="C21" s="77">
        <v>113695.08891448907</v>
      </c>
      <c r="D21" s="84">
        <v>118555.99059271415</v>
      </c>
      <c r="E21" s="19">
        <v>116865.15516635396</v>
      </c>
      <c r="F21" s="19">
        <v>116788.48831859793</v>
      </c>
      <c r="G21" s="19">
        <v>108794.86747537518</v>
      </c>
      <c r="H21" s="19">
        <v>107519.919757396</v>
      </c>
      <c r="I21" s="20">
        <v>104781.83618044654</v>
      </c>
      <c r="J21" s="7"/>
      <c r="K21" s="40" t="s">
        <v>16</v>
      </c>
      <c r="L21" s="77"/>
      <c r="M21" s="77"/>
      <c r="N21" s="84"/>
      <c r="O21" s="19"/>
      <c r="P21" s="19"/>
      <c r="Q21" s="19"/>
      <c r="R21" s="19"/>
      <c r="S21" s="20"/>
      <c r="T21" s="7"/>
      <c r="U21" s="40" t="s">
        <v>16</v>
      </c>
      <c r="V21" s="77">
        <v>93691.329303610066</v>
      </c>
      <c r="W21" s="77">
        <v>113695.08891448907</v>
      </c>
      <c r="X21" s="84">
        <v>119777.09347759394</v>
      </c>
      <c r="Y21" s="19">
        <v>118177.85297213962</v>
      </c>
      <c r="Z21" s="19">
        <v>120499.3994054058</v>
      </c>
      <c r="AA21" s="19">
        <v>111581.84318264715</v>
      </c>
      <c r="AB21" s="19">
        <v>108982.40514406253</v>
      </c>
      <c r="AC21" s="20"/>
      <c r="AE21" s="40" t="s">
        <v>16</v>
      </c>
      <c r="AF21" s="77">
        <f t="shared" si="6"/>
        <v>0</v>
      </c>
      <c r="AG21" s="77">
        <f t="shared" si="7"/>
        <v>0</v>
      </c>
      <c r="AH21" s="84">
        <f t="shared" si="8"/>
        <v>-1221.1028848797869</v>
      </c>
      <c r="AI21" s="19">
        <f t="shared" si="9"/>
        <v>-1312.6978057856613</v>
      </c>
      <c r="AJ21" s="19">
        <f t="shared" si="10"/>
        <v>-3710.9110868078715</v>
      </c>
      <c r="AK21" s="19">
        <f t="shared" si="11"/>
        <v>-2786.9757072719658</v>
      </c>
      <c r="AL21" s="19">
        <f t="shared" si="12"/>
        <v>-1462.4853866665362</v>
      </c>
      <c r="AM21" s="20"/>
    </row>
    <row r="22" spans="1:39" ht="13.5" customHeight="1" x14ac:dyDescent="0.2">
      <c r="A22" s="97" t="s">
        <v>17</v>
      </c>
      <c r="B22" s="70">
        <v>16016.819449961</v>
      </c>
      <c r="C22" s="77">
        <v>20193.591577263796</v>
      </c>
      <c r="D22" s="84">
        <v>21574.404018415884</v>
      </c>
      <c r="E22" s="19">
        <v>21557.250356153552</v>
      </c>
      <c r="F22" s="19">
        <v>21674.971984266405</v>
      </c>
      <c r="G22" s="19">
        <v>20076.652964940637</v>
      </c>
      <c r="H22" s="19">
        <v>19984.464504417156</v>
      </c>
      <c r="I22" s="20">
        <v>19589.023058306775</v>
      </c>
      <c r="J22" s="7"/>
      <c r="K22" s="40" t="s">
        <v>17</v>
      </c>
      <c r="L22" s="77"/>
      <c r="M22" s="77"/>
      <c r="N22" s="84"/>
      <c r="O22" s="19"/>
      <c r="P22" s="19"/>
      <c r="Q22" s="19"/>
      <c r="R22" s="19"/>
      <c r="S22" s="20"/>
      <c r="T22" s="7"/>
      <c r="U22" s="40" t="s">
        <v>17</v>
      </c>
      <c r="V22" s="77">
        <v>16016.819449961</v>
      </c>
      <c r="W22" s="77">
        <v>20193.591577263796</v>
      </c>
      <c r="X22" s="84">
        <v>21760.037508857138</v>
      </c>
      <c r="Y22" s="19">
        <v>21776.270266373329</v>
      </c>
      <c r="Z22" s="19">
        <v>22324.408140353054</v>
      </c>
      <c r="AA22" s="19">
        <v>20558.761446468056</v>
      </c>
      <c r="AB22" s="19">
        <v>20224.445194052074</v>
      </c>
      <c r="AC22" s="20"/>
      <c r="AE22" s="40" t="s">
        <v>17</v>
      </c>
      <c r="AF22" s="77">
        <f t="shared" si="6"/>
        <v>0</v>
      </c>
      <c r="AG22" s="77">
        <f t="shared" si="7"/>
        <v>0</v>
      </c>
      <c r="AH22" s="84">
        <f t="shared" si="8"/>
        <v>-185.63349044125425</v>
      </c>
      <c r="AI22" s="19">
        <f t="shared" si="9"/>
        <v>-219.01991021977665</v>
      </c>
      <c r="AJ22" s="19">
        <f t="shared" si="10"/>
        <v>-649.43615608664913</v>
      </c>
      <c r="AK22" s="19">
        <f t="shared" si="11"/>
        <v>-482.10848152741892</v>
      </c>
      <c r="AL22" s="19">
        <f t="shared" si="12"/>
        <v>-239.98068963491824</v>
      </c>
      <c r="AM22" s="20"/>
    </row>
    <row r="23" spans="1:39" ht="13.5" customHeight="1" x14ac:dyDescent="0.2">
      <c r="A23" s="97" t="s">
        <v>18</v>
      </c>
      <c r="B23" s="70">
        <v>38728</v>
      </c>
      <c r="C23" s="77">
        <v>46163.384549024762</v>
      </c>
      <c r="D23" s="84">
        <v>52372.811735251751</v>
      </c>
      <c r="E23" s="19">
        <v>52225.130580229641</v>
      </c>
      <c r="F23" s="19">
        <v>53193.265380726443</v>
      </c>
      <c r="G23" s="19">
        <v>54205.96962332644</v>
      </c>
      <c r="H23" s="19">
        <v>55192.199560839741</v>
      </c>
      <c r="I23" s="20">
        <v>55618.935599861608</v>
      </c>
      <c r="J23" s="7"/>
      <c r="K23" s="40" t="s">
        <v>18</v>
      </c>
      <c r="L23" s="77"/>
      <c r="M23" s="77"/>
      <c r="N23" s="84"/>
      <c r="O23" s="19"/>
      <c r="P23" s="19"/>
      <c r="Q23" s="19"/>
      <c r="R23" s="19"/>
      <c r="S23" s="20"/>
      <c r="T23" s="7"/>
      <c r="U23" s="40" t="s">
        <v>18</v>
      </c>
      <c r="V23" s="77">
        <v>38728</v>
      </c>
      <c r="W23" s="77">
        <v>46163.384549024762</v>
      </c>
      <c r="X23" s="84">
        <v>52645.472193682268</v>
      </c>
      <c r="Y23" s="19">
        <v>52871.466727529449</v>
      </c>
      <c r="Z23" s="19">
        <v>55018.771628043447</v>
      </c>
      <c r="AA23" s="19">
        <v>55619.572578378989</v>
      </c>
      <c r="AB23" s="19">
        <v>55967.791121070004</v>
      </c>
      <c r="AC23" s="20"/>
      <c r="AE23" s="40" t="s">
        <v>18</v>
      </c>
      <c r="AF23" s="77">
        <f t="shared" si="6"/>
        <v>0</v>
      </c>
      <c r="AG23" s="77">
        <f t="shared" si="7"/>
        <v>0</v>
      </c>
      <c r="AH23" s="84">
        <f t="shared" si="8"/>
        <v>-272.66045843051688</v>
      </c>
      <c r="AI23" s="19">
        <f t="shared" si="9"/>
        <v>-646.33614729980764</v>
      </c>
      <c r="AJ23" s="19">
        <f t="shared" si="10"/>
        <v>-1825.5062473170037</v>
      </c>
      <c r="AK23" s="19">
        <f t="shared" si="11"/>
        <v>-1413.6029550525491</v>
      </c>
      <c r="AL23" s="19">
        <f t="shared" si="12"/>
        <v>-775.59156023026298</v>
      </c>
      <c r="AM23" s="20"/>
    </row>
    <row r="24" spans="1:39" ht="13.5" customHeight="1" thickBot="1" x14ac:dyDescent="0.25">
      <c r="A24" s="94" t="s">
        <v>8</v>
      </c>
      <c r="B24" s="72">
        <v>239393.39986</v>
      </c>
      <c r="C24" s="117">
        <v>268129.92272999999</v>
      </c>
      <c r="D24" s="114">
        <v>296414.75904999999</v>
      </c>
      <c r="E24" s="43">
        <v>316167.35934374144</v>
      </c>
      <c r="F24" s="43">
        <v>325682.4139457682</v>
      </c>
      <c r="G24" s="43">
        <v>343198.72297919169</v>
      </c>
      <c r="H24" s="43">
        <v>363354.62821100879</v>
      </c>
      <c r="I24" s="42">
        <v>377459.51508335315</v>
      </c>
      <c r="J24" s="7"/>
      <c r="K24" s="24" t="s">
        <v>8</v>
      </c>
      <c r="L24" s="79"/>
      <c r="M24" s="117"/>
      <c r="N24" s="114"/>
      <c r="O24" s="43"/>
      <c r="P24" s="43"/>
      <c r="Q24" s="43"/>
      <c r="R24" s="43"/>
      <c r="S24" s="42"/>
      <c r="T24" s="7"/>
      <c r="U24" s="24" t="s">
        <v>8</v>
      </c>
      <c r="V24" s="79">
        <v>239393.39986</v>
      </c>
      <c r="W24" s="79">
        <v>268129.92272999999</v>
      </c>
      <c r="X24" s="114">
        <v>292135.91707906418</v>
      </c>
      <c r="Y24" s="43">
        <v>303244.17251664423</v>
      </c>
      <c r="Z24" s="43">
        <v>310617.89568089473</v>
      </c>
      <c r="AA24" s="43">
        <v>316451.6531937354</v>
      </c>
      <c r="AB24" s="43">
        <v>330572.12744460476</v>
      </c>
      <c r="AC24" s="42"/>
      <c r="AE24" s="24" t="s">
        <v>8</v>
      </c>
      <c r="AF24" s="79">
        <f t="shared" si="6"/>
        <v>0</v>
      </c>
      <c r="AG24" s="117">
        <f t="shared" si="7"/>
        <v>0</v>
      </c>
      <c r="AH24" s="114">
        <f t="shared" si="8"/>
        <v>4278.8419709358132</v>
      </c>
      <c r="AI24" s="43">
        <f t="shared" si="9"/>
        <v>12923.186827097205</v>
      </c>
      <c r="AJ24" s="43">
        <f t="shared" si="10"/>
        <v>15064.518264873477</v>
      </c>
      <c r="AK24" s="43">
        <f t="shared" si="11"/>
        <v>26747.06978545629</v>
      </c>
      <c r="AL24" s="43">
        <f t="shared" si="12"/>
        <v>32782.500766404031</v>
      </c>
      <c r="AM24" s="42"/>
    </row>
    <row r="25" spans="1:39" ht="14.25" customHeight="1" thickBot="1" x14ac:dyDescent="0.25">
      <c r="A25" s="98" t="s">
        <v>9</v>
      </c>
      <c r="B25" s="73">
        <f t="shared" ref="B25:E25" si="27">B6+B12+B24</f>
        <v>9526566.501479188</v>
      </c>
      <c r="C25" s="80">
        <f t="shared" si="27"/>
        <v>11619153.964300325</v>
      </c>
      <c r="D25" s="86">
        <f t="shared" si="27"/>
        <v>14001123.07879</v>
      </c>
      <c r="E25" s="37">
        <f t="shared" si="27"/>
        <v>14309416.692559125</v>
      </c>
      <c r="F25" s="37">
        <f t="shared" ref="F25:G25" si="28">F6+F12+F24</f>
        <v>14726733.254947247</v>
      </c>
      <c r="G25" s="37">
        <f t="shared" si="28"/>
        <v>15385642.790887471</v>
      </c>
      <c r="H25" s="37">
        <f t="shared" ref="H25:I25" si="29">H6+H12+H24</f>
        <v>16082137.649158521</v>
      </c>
      <c r="I25" s="5">
        <f t="shared" si="29"/>
        <v>16572129.329587119</v>
      </c>
      <c r="J25" s="7"/>
      <c r="K25" s="3" t="s">
        <v>9</v>
      </c>
      <c r="L25" s="80">
        <f t="shared" ref="L25" si="30">L6+L12+L24</f>
        <v>0</v>
      </c>
      <c r="M25" s="80">
        <f t="shared" ref="M25:P25" si="31">M6+M12+M24</f>
        <v>0</v>
      </c>
      <c r="N25" s="86">
        <f t="shared" si="31"/>
        <v>0</v>
      </c>
      <c r="O25" s="37">
        <f t="shared" si="31"/>
        <v>0</v>
      </c>
      <c r="P25" s="37">
        <f t="shared" si="31"/>
        <v>0</v>
      </c>
      <c r="Q25" s="37">
        <f t="shared" ref="Q25:R25" si="32">Q6+Q12+Q24</f>
        <v>0</v>
      </c>
      <c r="R25" s="37">
        <f t="shared" si="32"/>
        <v>0</v>
      </c>
      <c r="S25" s="5">
        <f t="shared" ref="S25" si="33">S6+S12+S24</f>
        <v>0</v>
      </c>
      <c r="T25" s="7"/>
      <c r="U25" s="3" t="s">
        <v>9</v>
      </c>
      <c r="V25" s="80">
        <v>9526566.501479188</v>
      </c>
      <c r="W25" s="80">
        <v>11619153.964300325</v>
      </c>
      <c r="X25" s="86">
        <v>13958683.281085977</v>
      </c>
      <c r="Y25" s="37">
        <v>14374326.211161105</v>
      </c>
      <c r="Z25" s="37">
        <v>15074740.935774053</v>
      </c>
      <c r="AA25" s="37">
        <v>15594640.944926914</v>
      </c>
      <c r="AB25" s="37">
        <v>16163027.513579862</v>
      </c>
      <c r="AC25" s="5"/>
      <c r="AE25" s="3" t="s">
        <v>9</v>
      </c>
      <c r="AF25" s="80">
        <f t="shared" si="6"/>
        <v>0</v>
      </c>
      <c r="AG25" s="80">
        <f t="shared" si="7"/>
        <v>0</v>
      </c>
      <c r="AH25" s="86">
        <f t="shared" si="8"/>
        <v>42439.797704022378</v>
      </c>
      <c r="AI25" s="37">
        <f t="shared" si="9"/>
        <v>-64909.51860198006</v>
      </c>
      <c r="AJ25" s="37">
        <f t="shared" si="10"/>
        <v>-348007.68082680553</v>
      </c>
      <c r="AK25" s="37">
        <f t="shared" si="11"/>
        <v>-208998.15403944254</v>
      </c>
      <c r="AL25" s="37">
        <f t="shared" si="12"/>
        <v>-80889.864421341568</v>
      </c>
      <c r="AM25" s="5"/>
    </row>
    <row r="26" spans="1:39" ht="13.5" customHeight="1" thickBot="1" x14ac:dyDescent="0.25">
      <c r="A26" s="99" t="s">
        <v>10</v>
      </c>
      <c r="B26" s="74">
        <f t="shared" ref="B26:E26" si="34">B25</f>
        <v>9526566.501479188</v>
      </c>
      <c r="C26" s="81">
        <f t="shared" si="34"/>
        <v>11619153.964300325</v>
      </c>
      <c r="D26" s="115">
        <f t="shared" si="34"/>
        <v>14001123.07879</v>
      </c>
      <c r="E26" s="44">
        <f t="shared" si="34"/>
        <v>14309416.692559125</v>
      </c>
      <c r="F26" s="44">
        <f t="shared" ref="F26:G26" si="35">F25</f>
        <v>14726733.254947247</v>
      </c>
      <c r="G26" s="44">
        <f t="shared" si="35"/>
        <v>15385642.790887471</v>
      </c>
      <c r="H26" s="44">
        <f t="shared" ref="H26:I26" si="36">H25</f>
        <v>16082137.649158521</v>
      </c>
      <c r="I26" s="22">
        <f t="shared" si="36"/>
        <v>16572129.329587119</v>
      </c>
      <c r="K26" s="21" t="s">
        <v>10</v>
      </c>
      <c r="L26" s="81">
        <f t="shared" ref="L26" si="37">L25</f>
        <v>0</v>
      </c>
      <c r="M26" s="81">
        <f t="shared" ref="M26:P26" si="38">M25</f>
        <v>0</v>
      </c>
      <c r="N26" s="115">
        <f t="shared" si="38"/>
        <v>0</v>
      </c>
      <c r="O26" s="44">
        <f t="shared" si="38"/>
        <v>0</v>
      </c>
      <c r="P26" s="44">
        <f t="shared" si="38"/>
        <v>0</v>
      </c>
      <c r="Q26" s="44">
        <f t="shared" ref="Q26:R26" si="39">Q25</f>
        <v>0</v>
      </c>
      <c r="R26" s="44">
        <f t="shared" si="39"/>
        <v>0</v>
      </c>
      <c r="S26" s="22">
        <f t="shared" ref="S26" si="40">S25</f>
        <v>0</v>
      </c>
      <c r="U26" s="21" t="s">
        <v>10</v>
      </c>
      <c r="V26" s="87">
        <v>9526566.501479188</v>
      </c>
      <c r="W26" s="87">
        <v>11619153.964300325</v>
      </c>
      <c r="X26" s="115">
        <v>13958683.281085977</v>
      </c>
      <c r="Y26" s="44">
        <v>14374326.211161105</v>
      </c>
      <c r="Z26" s="44">
        <v>15074740.935774053</v>
      </c>
      <c r="AA26" s="44">
        <v>15594640.944926914</v>
      </c>
      <c r="AB26" s="44">
        <v>16163027.513579862</v>
      </c>
      <c r="AC26" s="22"/>
      <c r="AE26" s="21" t="s">
        <v>10</v>
      </c>
      <c r="AF26" s="81">
        <f t="shared" si="6"/>
        <v>0</v>
      </c>
      <c r="AG26" s="81">
        <f t="shared" si="7"/>
        <v>0</v>
      </c>
      <c r="AH26" s="115">
        <f t="shared" si="8"/>
        <v>42439.797704022378</v>
      </c>
      <c r="AI26" s="44">
        <f t="shared" si="9"/>
        <v>-64909.51860198006</v>
      </c>
      <c r="AJ26" s="44">
        <f t="shared" si="10"/>
        <v>-348007.68082680553</v>
      </c>
      <c r="AK26" s="44">
        <f t="shared" si="11"/>
        <v>-208998.15403944254</v>
      </c>
      <c r="AL26" s="44">
        <f t="shared" si="12"/>
        <v>-80889.864421341568</v>
      </c>
      <c r="AM26" s="22"/>
    </row>
    <row r="27" spans="1:39" ht="13.5" customHeight="1" x14ac:dyDescent="0.2">
      <c r="B27" s="9"/>
      <c r="C27" s="9"/>
      <c r="D27" s="9"/>
      <c r="L27" s="9"/>
      <c r="M27" s="9"/>
      <c r="N27" s="9"/>
      <c r="V27" s="9"/>
      <c r="W27" s="9"/>
      <c r="X27" s="9"/>
      <c r="AF27" s="9"/>
      <c r="AG27" s="9"/>
      <c r="AH27" s="9"/>
    </row>
    <row r="28" spans="1:39" ht="13.5" customHeight="1" x14ac:dyDescent="0.2">
      <c r="B28" s="63"/>
      <c r="C28" s="63"/>
      <c r="D28" s="63"/>
      <c r="E28" s="63"/>
      <c r="F28" s="63"/>
      <c r="G28" s="63"/>
      <c r="H28" s="63"/>
      <c r="I28" s="63"/>
      <c r="K28" s="28"/>
      <c r="L28" s="9"/>
      <c r="M28" s="9"/>
      <c r="N28" s="63"/>
      <c r="O28" s="63"/>
      <c r="P28" s="63"/>
      <c r="Q28" s="63"/>
      <c r="R28" s="63"/>
      <c r="S28" s="63"/>
      <c r="U28" s="28"/>
      <c r="V28" s="9"/>
      <c r="W28" s="9"/>
      <c r="X28" s="9"/>
      <c r="Y28" s="9"/>
      <c r="Z28" s="9"/>
      <c r="AA28" s="9"/>
      <c r="AB28" s="9"/>
      <c r="AC28" s="9"/>
      <c r="AE28" s="28"/>
      <c r="AF28" s="62"/>
      <c r="AG28" s="62"/>
      <c r="AH28" s="118"/>
      <c r="AI28" s="118"/>
      <c r="AJ28" s="118"/>
      <c r="AK28" s="118"/>
      <c r="AL28" s="118"/>
    </row>
    <row r="29" spans="1:39" ht="13.5" customHeight="1" x14ac:dyDescent="0.2">
      <c r="B29" s="63"/>
      <c r="C29" s="63"/>
      <c r="D29" s="63"/>
      <c r="E29" s="63"/>
      <c r="F29" s="63"/>
      <c r="G29" s="63"/>
      <c r="H29" s="63"/>
      <c r="I29" s="63"/>
      <c r="K29" s="28"/>
      <c r="L29" s="9"/>
      <c r="M29" s="9"/>
      <c r="N29" s="120"/>
      <c r="O29" s="120"/>
      <c r="P29" s="120"/>
      <c r="Q29" s="120"/>
      <c r="R29" s="120"/>
      <c r="S29" s="120"/>
      <c r="U29" s="28"/>
      <c r="V29" s="62"/>
      <c r="W29" s="62"/>
      <c r="X29" s="62"/>
      <c r="Y29" s="62"/>
      <c r="Z29" s="62"/>
      <c r="AA29" s="62"/>
      <c r="AB29" s="62"/>
      <c r="AC29" s="62"/>
      <c r="AE29" s="28"/>
      <c r="AF29" s="9"/>
      <c r="AG29" s="111"/>
      <c r="AH29" s="118"/>
      <c r="AI29" s="118"/>
      <c r="AJ29" s="118"/>
      <c r="AK29" s="118"/>
      <c r="AL29" s="118"/>
    </row>
    <row r="30" spans="1:39" ht="13.5" customHeight="1" x14ac:dyDescent="0.2">
      <c r="B30" s="63"/>
      <c r="C30" s="63"/>
      <c r="D30" s="121"/>
      <c r="E30" s="63"/>
      <c r="F30" s="63"/>
      <c r="G30" s="63"/>
      <c r="H30" s="63"/>
      <c r="I30" s="63"/>
      <c r="K30" s="105"/>
      <c r="L30" s="9"/>
      <c r="M30" s="9"/>
      <c r="N30" s="9"/>
      <c r="O30" s="111"/>
      <c r="P30" s="111"/>
      <c r="Q30" s="111"/>
      <c r="R30" s="111"/>
      <c r="S30" s="111"/>
      <c r="V30" s="62"/>
      <c r="W30" s="62"/>
      <c r="X30" s="62"/>
      <c r="Y30" s="62"/>
      <c r="Z30" s="62"/>
      <c r="AA30" s="62"/>
      <c r="AB30" s="62"/>
      <c r="AC30" s="62"/>
      <c r="AF30" s="9"/>
      <c r="AG30" s="111"/>
      <c r="AH30" s="118"/>
      <c r="AI30" s="118"/>
      <c r="AJ30" s="118"/>
      <c r="AK30" s="118"/>
      <c r="AL30" s="118"/>
    </row>
    <row r="31" spans="1:39" ht="13.5" customHeight="1" x14ac:dyDescent="0.2">
      <c r="B31" s="63"/>
      <c r="C31" s="63"/>
      <c r="D31" s="63"/>
      <c r="E31" s="63"/>
      <c r="F31" s="63"/>
      <c r="G31" s="63"/>
      <c r="H31" s="63"/>
      <c r="I31" s="63"/>
      <c r="K31" s="105"/>
      <c r="L31" s="9"/>
      <c r="M31" s="9"/>
      <c r="N31" s="6"/>
      <c r="V31" s="62"/>
      <c r="W31" s="62"/>
      <c r="X31" s="62"/>
      <c r="Y31" s="62"/>
      <c r="Z31" s="62"/>
      <c r="AA31" s="62"/>
      <c r="AB31" s="62"/>
      <c r="AC31" s="62"/>
      <c r="AF31" s="6"/>
      <c r="AG31" s="111"/>
      <c r="AH31" s="118"/>
      <c r="AI31" s="118"/>
      <c r="AJ31" s="118"/>
      <c r="AK31" s="118"/>
      <c r="AL31" s="118"/>
    </row>
    <row r="32" spans="1:39" ht="13.5" customHeight="1" x14ac:dyDescent="0.2">
      <c r="B32" s="63"/>
      <c r="C32" s="63"/>
      <c r="D32" s="63"/>
      <c r="E32" s="63"/>
      <c r="F32" s="63"/>
      <c r="G32" s="63"/>
      <c r="H32" s="63"/>
      <c r="I32" s="63"/>
      <c r="K32" s="105"/>
      <c r="L32" s="9"/>
      <c r="M32" s="9"/>
      <c r="N32" s="62"/>
      <c r="O32" s="63"/>
      <c r="P32" s="63"/>
      <c r="Q32" s="63"/>
      <c r="R32" s="63"/>
      <c r="S32" s="63"/>
      <c r="V32" s="62"/>
      <c r="W32" s="62"/>
      <c r="X32" s="62"/>
      <c r="Y32" s="62"/>
      <c r="Z32" s="62"/>
      <c r="AA32" s="62"/>
      <c r="AB32" s="62"/>
      <c r="AC32" s="62"/>
      <c r="AF32" s="9"/>
      <c r="AG32" s="111"/>
      <c r="AH32" s="118"/>
      <c r="AI32" s="118"/>
      <c r="AJ32" s="118"/>
      <c r="AK32" s="118"/>
      <c r="AL32" s="118"/>
    </row>
    <row r="33" spans="2:38" ht="13.5" customHeight="1" x14ac:dyDescent="0.2">
      <c r="B33" s="63"/>
      <c r="C33" s="63"/>
      <c r="D33" s="63"/>
      <c r="E33" s="63"/>
      <c r="F33" s="63"/>
      <c r="G33" s="63"/>
      <c r="H33" s="63"/>
      <c r="I33" s="63"/>
      <c r="L33" s="9"/>
      <c r="M33" s="9"/>
      <c r="N33" s="65"/>
      <c r="O33" s="65"/>
      <c r="P33" s="65"/>
      <c r="Q33" s="65"/>
      <c r="R33" s="65"/>
      <c r="S33" s="65"/>
      <c r="V33" s="62"/>
      <c r="W33" s="62"/>
      <c r="X33" s="62"/>
      <c r="Y33" s="62"/>
      <c r="Z33" s="62"/>
      <c r="AA33" s="62"/>
      <c r="AB33" s="62"/>
      <c r="AC33" s="62"/>
      <c r="AF33" s="9"/>
      <c r="AG33" s="62"/>
      <c r="AH33" s="118"/>
      <c r="AI33" s="118"/>
      <c r="AJ33" s="118"/>
      <c r="AK33" s="118"/>
      <c r="AL33" s="118"/>
    </row>
    <row r="34" spans="2:38" ht="13.5" customHeight="1" x14ac:dyDescent="0.2">
      <c r="B34" s="7"/>
      <c r="C34" s="7"/>
      <c r="D34" s="7"/>
      <c r="E34" s="7"/>
      <c r="F34" s="7"/>
      <c r="G34" s="7"/>
      <c r="H34" s="7"/>
      <c r="I34" s="7"/>
      <c r="L34" s="9"/>
      <c r="M34" s="9"/>
      <c r="N34" s="9"/>
      <c r="V34" s="9"/>
      <c r="W34" s="9"/>
      <c r="X34" s="9"/>
      <c r="AF34" s="9"/>
      <c r="AG34" s="62"/>
      <c r="AH34" s="62"/>
      <c r="AI34" s="62"/>
      <c r="AJ34" s="62"/>
      <c r="AK34" s="62"/>
    </row>
    <row r="35" spans="2:38" ht="13.5" customHeight="1" x14ac:dyDescent="0.2">
      <c r="B35" s="6"/>
      <c r="C35" s="63"/>
      <c r="D35" s="63"/>
      <c r="E35" s="63"/>
      <c r="F35" s="63"/>
      <c r="G35" s="63"/>
      <c r="H35" s="63"/>
      <c r="I35" s="63"/>
      <c r="L35" s="9"/>
      <c r="M35" s="9"/>
      <c r="N35" s="65"/>
      <c r="O35" s="65"/>
      <c r="P35" s="65"/>
      <c r="Q35" s="65"/>
      <c r="R35" s="65"/>
      <c r="S35" s="65"/>
      <c r="V35" s="9"/>
      <c r="W35" s="9"/>
      <c r="X35" s="9"/>
      <c r="Y35" s="9"/>
      <c r="Z35" s="9"/>
      <c r="AA35" s="9"/>
      <c r="AB35" s="9"/>
      <c r="AC35" s="9"/>
      <c r="AF35" s="9"/>
      <c r="AG35" s="62"/>
      <c r="AH35" s="62"/>
      <c r="AI35" s="62"/>
      <c r="AJ35" s="62"/>
      <c r="AK35" s="62"/>
      <c r="AL35" s="9"/>
    </row>
    <row r="36" spans="2:38" ht="13.5" customHeight="1" x14ac:dyDescent="0.2">
      <c r="B36" s="6"/>
      <c r="C36" s="63"/>
      <c r="D36" s="6"/>
      <c r="L36" s="9"/>
      <c r="M36" s="9"/>
      <c r="N36" s="9"/>
      <c r="V36" s="9"/>
      <c r="W36" s="9"/>
      <c r="X36" s="9"/>
      <c r="AF36" s="9"/>
      <c r="AG36" s="9"/>
      <c r="AH36" s="9"/>
    </row>
    <row r="37" spans="2:38" ht="13.5" customHeight="1" x14ac:dyDescent="0.2">
      <c r="B37" s="6"/>
      <c r="C37" s="63"/>
      <c r="D37" s="6"/>
      <c r="L37" s="9"/>
      <c r="M37" s="65"/>
      <c r="N37" s="65"/>
      <c r="O37" s="65"/>
      <c r="P37" s="65"/>
      <c r="Q37" s="65"/>
      <c r="R37" s="65"/>
      <c r="S37" s="65"/>
      <c r="V37" s="9"/>
      <c r="W37" s="65"/>
      <c r="X37" s="65"/>
      <c r="Y37" s="65"/>
      <c r="Z37" s="65"/>
      <c r="AA37" s="65"/>
      <c r="AB37" s="65"/>
      <c r="AC37" s="65"/>
      <c r="AF37" s="9"/>
      <c r="AG37" s="65"/>
      <c r="AH37" s="65"/>
      <c r="AI37" s="65"/>
      <c r="AJ37" s="65"/>
      <c r="AK37" s="65"/>
      <c r="AL37" s="65"/>
    </row>
    <row r="38" spans="2:38" ht="13.5" customHeight="1" x14ac:dyDescent="0.2">
      <c r="B38" s="6"/>
      <c r="C38" s="63"/>
      <c r="D38" s="6"/>
      <c r="L38" s="9"/>
      <c r="M38" s="9"/>
      <c r="N38" s="9"/>
      <c r="V38" s="9"/>
      <c r="W38" s="9"/>
      <c r="X38" s="9"/>
      <c r="AF38" s="9"/>
      <c r="AG38" s="9"/>
      <c r="AH38" s="9"/>
    </row>
    <row r="39" spans="2:38" ht="13.5" customHeight="1" x14ac:dyDescent="0.2">
      <c r="B39" s="6"/>
      <c r="C39" s="63"/>
      <c r="D39" s="6"/>
      <c r="L39" s="9"/>
      <c r="M39" s="9"/>
      <c r="N39" s="9"/>
      <c r="V39" s="9"/>
      <c r="W39" s="9"/>
      <c r="X39" s="9"/>
      <c r="AF39" s="9"/>
      <c r="AG39" s="9"/>
      <c r="AH39" s="9"/>
    </row>
    <row r="40" spans="2:38" ht="13.5" customHeight="1" x14ac:dyDescent="0.2">
      <c r="B40" s="6"/>
      <c r="C40" s="63"/>
      <c r="D40" s="6"/>
      <c r="F40" s="9"/>
      <c r="G40" s="9"/>
      <c r="H40" s="9"/>
      <c r="I40" s="9"/>
      <c r="L40" s="9"/>
      <c r="M40" s="9"/>
      <c r="N40" s="29"/>
      <c r="O40" s="29"/>
      <c r="P40" s="29"/>
      <c r="Q40" s="29"/>
      <c r="R40" s="29"/>
      <c r="S40" s="29"/>
      <c r="V40" s="9"/>
      <c r="W40" s="9"/>
      <c r="X40" s="29"/>
      <c r="Y40" s="29"/>
      <c r="Z40" s="29"/>
      <c r="AA40" s="29"/>
      <c r="AB40" s="29"/>
      <c r="AC40" s="29"/>
      <c r="AF40" s="9"/>
      <c r="AG40" s="9"/>
      <c r="AH40" s="29"/>
      <c r="AI40" s="29"/>
      <c r="AJ40" s="29"/>
      <c r="AK40" s="29"/>
      <c r="AL40" s="29"/>
    </row>
    <row r="41" spans="2:38" ht="13.5" customHeight="1" x14ac:dyDescent="0.2">
      <c r="B41" s="6"/>
      <c r="C41" s="63"/>
      <c r="D41" s="6"/>
      <c r="L41" s="9"/>
      <c r="M41" s="9"/>
      <c r="N41" s="29"/>
      <c r="O41" s="29"/>
      <c r="P41" s="29"/>
      <c r="Q41" s="29"/>
      <c r="R41" s="29"/>
      <c r="S41" s="29"/>
      <c r="V41" s="9"/>
      <c r="W41" s="9"/>
      <c r="X41" s="29"/>
      <c r="Y41" s="29"/>
      <c r="Z41" s="29"/>
      <c r="AA41" s="29"/>
      <c r="AB41" s="29"/>
      <c r="AC41" s="29"/>
      <c r="AF41" s="9"/>
      <c r="AG41" s="9"/>
      <c r="AH41" s="29"/>
      <c r="AI41" s="29"/>
      <c r="AJ41" s="29"/>
      <c r="AK41" s="29"/>
      <c r="AL41" s="29"/>
    </row>
    <row r="42" spans="2:38" ht="13.5" customHeight="1" x14ac:dyDescent="0.2">
      <c r="B42" s="6"/>
      <c r="C42" s="6"/>
      <c r="D42" s="6"/>
      <c r="L42" s="9"/>
      <c r="M42" s="9"/>
      <c r="N42" s="9"/>
      <c r="V42" s="9"/>
      <c r="W42" s="9"/>
      <c r="X42" s="9"/>
      <c r="AF42" s="9"/>
      <c r="AG42" s="9"/>
      <c r="AH42" s="9"/>
    </row>
    <row r="43" spans="2:38" ht="13.5" customHeight="1" x14ac:dyDescent="0.2">
      <c r="B43" s="6"/>
      <c r="C43" s="6"/>
      <c r="D43" s="6"/>
      <c r="L43" s="9"/>
      <c r="M43" s="9"/>
      <c r="N43" s="9"/>
      <c r="V43" s="9"/>
      <c r="W43" s="9"/>
      <c r="X43" s="9"/>
      <c r="AF43" s="9"/>
      <c r="AG43" s="9"/>
      <c r="AH43" s="9"/>
    </row>
    <row r="44" spans="2:38" ht="13.5" customHeight="1" x14ac:dyDescent="0.2">
      <c r="B44" s="6"/>
      <c r="C44" s="6"/>
      <c r="D44" s="6"/>
      <c r="L44" s="9"/>
      <c r="M44" s="9"/>
      <c r="N44" s="9"/>
      <c r="V44" s="9"/>
      <c r="W44" s="9"/>
      <c r="X44" s="9"/>
      <c r="AF44" s="9"/>
      <c r="AG44" s="9"/>
      <c r="AH44" s="9"/>
    </row>
    <row r="45" spans="2:38" ht="13.5" customHeight="1" x14ac:dyDescent="0.2">
      <c r="B45" s="6"/>
      <c r="C45" s="6"/>
      <c r="D45" s="6"/>
      <c r="L45" s="9"/>
      <c r="M45" s="9"/>
      <c r="N45" s="9"/>
      <c r="V45" s="9"/>
      <c r="W45" s="9"/>
      <c r="X45" s="9"/>
      <c r="AF45" s="9"/>
      <c r="AG45" s="9"/>
      <c r="AH45" s="9"/>
    </row>
    <row r="46" spans="2:38" ht="13.5" customHeight="1" x14ac:dyDescent="0.2">
      <c r="B46" s="6"/>
      <c r="C46" s="64"/>
      <c r="D46" s="6"/>
      <c r="L46" s="9"/>
      <c r="M46" s="9"/>
      <c r="N46" s="9"/>
      <c r="V46" s="9"/>
      <c r="W46" s="9"/>
      <c r="X46" s="9"/>
      <c r="AF46" s="9"/>
      <c r="AG46" s="9"/>
      <c r="AH46" s="9"/>
    </row>
    <row r="47" spans="2:38" ht="13.5" customHeight="1" x14ac:dyDescent="0.2">
      <c r="B47" s="6"/>
      <c r="C47" s="64"/>
      <c r="D47" s="6"/>
      <c r="L47" s="9"/>
      <c r="M47" s="9"/>
      <c r="N47" s="9"/>
      <c r="V47" s="9"/>
      <c r="W47" s="9"/>
      <c r="X47" s="9"/>
      <c r="AF47" s="9"/>
      <c r="AG47" s="9"/>
      <c r="AH47" s="9"/>
    </row>
    <row r="48" spans="2:38" ht="13.5" customHeight="1" x14ac:dyDescent="0.2">
      <c r="B48" s="6"/>
      <c r="C48" s="64"/>
      <c r="D48" s="6"/>
      <c r="L48" s="9"/>
      <c r="M48" s="9"/>
      <c r="N48" s="9"/>
      <c r="V48" s="9"/>
      <c r="W48" s="9"/>
      <c r="X48" s="9"/>
      <c r="AF48" s="9"/>
      <c r="AG48" s="9"/>
      <c r="AH48" s="9"/>
    </row>
    <row r="49" spans="2:34" ht="13.5" customHeight="1" x14ac:dyDescent="0.2">
      <c r="B49" s="6"/>
      <c r="C49" s="64"/>
      <c r="D49" s="6"/>
      <c r="L49" s="9"/>
      <c r="M49" s="9"/>
      <c r="N49" s="9"/>
      <c r="V49" s="9"/>
      <c r="W49" s="9"/>
      <c r="X49" s="9"/>
      <c r="AF49" s="9"/>
      <c r="AG49" s="9"/>
      <c r="AH49" s="9"/>
    </row>
    <row r="50" spans="2:34" ht="13.5" customHeight="1" x14ac:dyDescent="0.2">
      <c r="B50" s="6"/>
      <c r="C50" s="64"/>
      <c r="D50" s="6"/>
      <c r="L50" s="9"/>
      <c r="M50" s="9"/>
      <c r="N50" s="9"/>
      <c r="V50" s="9"/>
      <c r="W50" s="9"/>
      <c r="X50" s="9"/>
      <c r="AF50" s="9"/>
      <c r="AG50" s="9"/>
      <c r="AH50" s="9"/>
    </row>
    <row r="51" spans="2:34" ht="13.5" customHeight="1" x14ac:dyDescent="0.2">
      <c r="B51" s="6"/>
      <c r="C51" s="6"/>
      <c r="D51" s="6"/>
      <c r="L51" s="9"/>
      <c r="M51" s="9"/>
      <c r="N51" s="9"/>
      <c r="V51" s="9"/>
      <c r="W51" s="9"/>
      <c r="X51" s="9"/>
      <c r="AF51" s="9"/>
      <c r="AG51" s="9"/>
      <c r="AH51" s="9"/>
    </row>
    <row r="52" spans="2:34" ht="13.5" customHeight="1" x14ac:dyDescent="0.2">
      <c r="B52" s="6"/>
      <c r="C52" s="6"/>
      <c r="D52" s="6"/>
      <c r="L52" s="9"/>
      <c r="M52" s="9"/>
      <c r="N52" s="9"/>
      <c r="V52" s="9"/>
      <c r="W52" s="9"/>
      <c r="X52" s="9"/>
      <c r="AF52" s="9"/>
      <c r="AG52" s="9"/>
      <c r="AH52" s="9"/>
    </row>
    <row r="53" spans="2:34" ht="13.5" customHeight="1" x14ac:dyDescent="0.2">
      <c r="B53" s="6"/>
      <c r="C53" s="6"/>
      <c r="D53" s="6"/>
      <c r="L53" s="9"/>
      <c r="M53" s="9"/>
      <c r="N53" s="9"/>
      <c r="V53" s="9"/>
      <c r="W53" s="9"/>
      <c r="X53" s="9"/>
      <c r="AF53" s="9"/>
      <c r="AG53" s="9"/>
      <c r="AH53" s="9"/>
    </row>
    <row r="54" spans="2:34" ht="13.5" customHeight="1" x14ac:dyDescent="0.2">
      <c r="B54" s="6"/>
      <c r="C54" s="6"/>
      <c r="D54" s="6"/>
      <c r="L54" s="9"/>
      <c r="M54" s="9"/>
      <c r="N54" s="9"/>
      <c r="V54" s="9"/>
      <c r="W54" s="9"/>
      <c r="X54" s="9"/>
      <c r="AF54" s="9"/>
      <c r="AG54" s="9"/>
      <c r="AH54" s="9"/>
    </row>
    <row r="55" spans="2:34" ht="13.5" customHeight="1" x14ac:dyDescent="0.2">
      <c r="B55" s="6"/>
      <c r="C55" s="6"/>
      <c r="D55" s="6"/>
      <c r="L55" s="9"/>
      <c r="M55" s="9"/>
      <c r="N55" s="9"/>
      <c r="V55" s="9"/>
      <c r="W55" s="9"/>
      <c r="X55" s="9"/>
      <c r="AF55" s="9"/>
      <c r="AG55" s="9"/>
      <c r="AH55" s="9"/>
    </row>
    <row r="56" spans="2:34" ht="13.5" customHeight="1" x14ac:dyDescent="0.2">
      <c r="B56" s="6"/>
      <c r="C56" s="6"/>
      <c r="D56" s="6"/>
      <c r="L56" s="9"/>
      <c r="M56" s="9"/>
      <c r="N56" s="9"/>
      <c r="V56" s="9"/>
      <c r="W56" s="9"/>
      <c r="X56" s="9"/>
      <c r="AF56" s="9"/>
      <c r="AG56" s="9"/>
      <c r="AH56" s="9"/>
    </row>
    <row r="57" spans="2:34" ht="13.5" customHeight="1" x14ac:dyDescent="0.2">
      <c r="B57" s="6"/>
      <c r="C57" s="6"/>
      <c r="D57" s="6"/>
      <c r="L57" s="9"/>
      <c r="M57" s="9"/>
      <c r="N57" s="9"/>
      <c r="V57" s="9"/>
      <c r="W57" s="9"/>
      <c r="X57" s="9"/>
      <c r="AF57" s="9"/>
      <c r="AG57" s="9"/>
      <c r="AH57" s="9"/>
    </row>
    <row r="58" spans="2:34" ht="13.5" customHeight="1" x14ac:dyDescent="0.2">
      <c r="B58" s="6"/>
      <c r="C58" s="6"/>
      <c r="D58" s="6"/>
      <c r="L58" s="9"/>
      <c r="M58" s="9"/>
      <c r="N58" s="9"/>
      <c r="V58" s="9"/>
      <c r="W58" s="9"/>
      <c r="X58" s="9"/>
      <c r="AF58" s="9"/>
      <c r="AG58" s="9"/>
      <c r="AH58" s="9"/>
    </row>
    <row r="59" spans="2:34" ht="13.5" customHeight="1" x14ac:dyDescent="0.2">
      <c r="B59" s="6"/>
      <c r="C59" s="6"/>
      <c r="D59" s="6"/>
      <c r="L59" s="9"/>
      <c r="M59" s="9"/>
      <c r="N59" s="9"/>
      <c r="V59" s="9"/>
      <c r="W59" s="9"/>
      <c r="X59" s="9"/>
      <c r="AF59" s="9"/>
      <c r="AG59" s="9"/>
      <c r="AH59" s="9"/>
    </row>
    <row r="60" spans="2:34" ht="13.5" customHeight="1" x14ac:dyDescent="0.2">
      <c r="B60" s="6"/>
      <c r="C60" s="6"/>
      <c r="D60" s="6"/>
      <c r="L60" s="9"/>
      <c r="M60" s="9"/>
      <c r="N60" s="9"/>
      <c r="V60" s="9"/>
      <c r="W60" s="9"/>
      <c r="X60" s="9"/>
      <c r="AF60" s="9"/>
      <c r="AG60" s="9"/>
      <c r="AH60" s="9"/>
    </row>
    <row r="61" spans="2:34" ht="13.5" customHeight="1" x14ac:dyDescent="0.2">
      <c r="B61" s="6"/>
      <c r="C61" s="6"/>
      <c r="D61" s="6"/>
      <c r="L61" s="9"/>
      <c r="M61" s="9"/>
      <c r="N61" s="9"/>
      <c r="V61" s="9"/>
      <c r="W61" s="9"/>
      <c r="X61" s="9"/>
      <c r="AF61" s="9"/>
      <c r="AG61" s="9"/>
      <c r="AH61" s="9"/>
    </row>
    <row r="62" spans="2:34" ht="13.5" customHeight="1" x14ac:dyDescent="0.2">
      <c r="B62" s="6"/>
      <c r="C62" s="6"/>
      <c r="D62" s="6"/>
      <c r="L62" s="9"/>
      <c r="M62" s="9"/>
      <c r="N62" s="9"/>
      <c r="V62" s="9"/>
      <c r="W62" s="9"/>
      <c r="X62" s="9"/>
      <c r="AF62" s="9"/>
      <c r="AG62" s="9"/>
      <c r="AH62" s="9"/>
    </row>
    <row r="63" spans="2:34" ht="13.5" customHeight="1" x14ac:dyDescent="0.2">
      <c r="B63" s="6"/>
      <c r="C63" s="6"/>
      <c r="D63" s="6"/>
      <c r="L63" s="9"/>
      <c r="M63" s="9"/>
      <c r="N63" s="9"/>
      <c r="V63" s="9"/>
      <c r="W63" s="9"/>
      <c r="X63" s="9"/>
      <c r="AF63" s="9"/>
      <c r="AG63" s="9"/>
      <c r="AH63" s="9"/>
    </row>
    <row r="64" spans="2:34" ht="13.5" customHeight="1" x14ac:dyDescent="0.2">
      <c r="B64" s="6"/>
      <c r="C64" s="6"/>
      <c r="D64" s="6"/>
      <c r="F64" s="9"/>
      <c r="G64" s="9"/>
      <c r="H64" s="9"/>
      <c r="I64" s="9"/>
      <c r="L64" s="9"/>
      <c r="M64" s="9"/>
      <c r="N64" s="9"/>
      <c r="V64" s="9"/>
      <c r="W64" s="9"/>
      <c r="X64" s="9"/>
      <c r="AF64" s="9"/>
      <c r="AG64" s="9"/>
      <c r="AH64" s="9"/>
    </row>
    <row r="65" spans="2:34" ht="13.5" customHeight="1" x14ac:dyDescent="0.2">
      <c r="B65" s="6"/>
      <c r="C65" s="6"/>
      <c r="D65" s="6"/>
      <c r="L65" s="9"/>
      <c r="M65" s="9"/>
      <c r="N65" s="9"/>
      <c r="V65" s="9"/>
      <c r="W65" s="9"/>
      <c r="X65" s="9"/>
      <c r="AF65" s="9"/>
      <c r="AG65" s="9"/>
      <c r="AH65" s="9"/>
    </row>
    <row r="66" spans="2:34" ht="13.5" customHeight="1" x14ac:dyDescent="0.2">
      <c r="B66" s="6"/>
      <c r="C66" s="6"/>
      <c r="D66" s="6"/>
      <c r="L66" s="9"/>
      <c r="M66" s="9"/>
      <c r="N66" s="9"/>
      <c r="V66" s="9"/>
      <c r="W66" s="9"/>
      <c r="X66" s="9"/>
      <c r="AF66" s="9"/>
      <c r="AG66" s="9"/>
      <c r="AH66" s="9"/>
    </row>
    <row r="67" spans="2:34" ht="13.5" customHeight="1" x14ac:dyDescent="0.2">
      <c r="B67" s="6"/>
      <c r="C67" s="6"/>
      <c r="D67" s="6"/>
      <c r="L67" s="9"/>
      <c r="M67" s="9"/>
      <c r="N67" s="9"/>
      <c r="V67" s="9"/>
      <c r="W67" s="9"/>
      <c r="X67" s="9"/>
      <c r="AF67" s="9"/>
      <c r="AG67" s="9"/>
      <c r="AH67" s="9"/>
    </row>
    <row r="68" spans="2:34" ht="13.5" customHeight="1" x14ac:dyDescent="0.2">
      <c r="B68" s="6"/>
      <c r="C68" s="6"/>
      <c r="D68" s="6"/>
      <c r="L68" s="9"/>
      <c r="M68" s="9"/>
      <c r="N68" s="9"/>
      <c r="V68" s="9"/>
      <c r="W68" s="9"/>
      <c r="X68" s="9"/>
      <c r="AF68" s="9"/>
      <c r="AG68" s="9"/>
      <c r="AH68" s="9"/>
    </row>
    <row r="69" spans="2:34" ht="13.5" customHeight="1" x14ac:dyDescent="0.2">
      <c r="B69" s="6"/>
      <c r="C69" s="6"/>
      <c r="D69" s="6"/>
      <c r="L69" s="9"/>
      <c r="M69" s="9"/>
      <c r="N69" s="9"/>
      <c r="V69" s="9"/>
      <c r="W69" s="9"/>
      <c r="X69" s="9"/>
      <c r="AF69" s="9"/>
      <c r="AG69" s="9"/>
      <c r="AH69" s="9"/>
    </row>
    <row r="70" spans="2:34" ht="13.5" customHeight="1" x14ac:dyDescent="0.2">
      <c r="B70" s="6"/>
      <c r="C70" s="6"/>
      <c r="D70" s="6"/>
      <c r="L70" s="9"/>
      <c r="M70" s="9"/>
      <c r="N70" s="9"/>
      <c r="V70" s="9"/>
      <c r="W70" s="9"/>
      <c r="X70" s="9"/>
      <c r="AF70" s="9"/>
      <c r="AG70" s="9"/>
      <c r="AH70" s="9"/>
    </row>
    <row r="71" spans="2:34" ht="13.5" customHeight="1" x14ac:dyDescent="0.2">
      <c r="B71" s="6"/>
      <c r="C71" s="6"/>
      <c r="D71" s="6"/>
      <c r="L71" s="9"/>
      <c r="M71" s="9"/>
      <c r="N71" s="9"/>
      <c r="V71" s="9"/>
      <c r="W71" s="9"/>
      <c r="X71" s="9"/>
      <c r="AF71" s="9"/>
      <c r="AG71" s="9"/>
      <c r="AH71" s="9"/>
    </row>
    <row r="72" spans="2:34" ht="13.5" customHeight="1" x14ac:dyDescent="0.2">
      <c r="B72" s="6"/>
      <c r="C72" s="6"/>
      <c r="D72" s="6"/>
      <c r="L72" s="9"/>
      <c r="M72" s="9"/>
      <c r="N72" s="9"/>
      <c r="V72" s="9"/>
      <c r="W72" s="9"/>
      <c r="X72" s="9"/>
      <c r="AF72" s="9"/>
      <c r="AG72" s="9"/>
      <c r="AH72" s="9"/>
    </row>
    <row r="73" spans="2:34" ht="13.5" customHeight="1" x14ac:dyDescent="0.2">
      <c r="B73" s="6"/>
      <c r="C73" s="6"/>
      <c r="D73" s="6"/>
      <c r="L73" s="9"/>
      <c r="M73" s="9"/>
      <c r="N73" s="9"/>
      <c r="V73" s="9"/>
      <c r="W73" s="9"/>
      <c r="X73" s="9"/>
      <c r="AF73" s="9"/>
      <c r="AG73" s="9"/>
      <c r="AH73" s="9"/>
    </row>
    <row r="74" spans="2:34" ht="13.5" customHeight="1" x14ac:dyDescent="0.2">
      <c r="B74" s="6"/>
      <c r="C74" s="6"/>
      <c r="D74" s="6"/>
      <c r="L74" s="9"/>
      <c r="M74" s="9"/>
      <c r="N74" s="9"/>
      <c r="V74" s="9"/>
      <c r="W74" s="9"/>
      <c r="X74" s="9"/>
      <c r="AF74" s="9"/>
      <c r="AG74" s="9"/>
      <c r="AH74" s="9"/>
    </row>
    <row r="75" spans="2:34" ht="13.5" customHeight="1" x14ac:dyDescent="0.2">
      <c r="B75" s="6"/>
      <c r="C75" s="6"/>
      <c r="D75" s="6"/>
      <c r="L75" s="9"/>
      <c r="M75" s="9"/>
      <c r="N75" s="9"/>
      <c r="V75" s="9"/>
      <c r="W75" s="9"/>
      <c r="X75" s="9"/>
      <c r="AF75" s="9"/>
      <c r="AG75" s="9"/>
      <c r="AH75" s="9"/>
    </row>
    <row r="76" spans="2:34" ht="13.5" customHeight="1" x14ac:dyDescent="0.2">
      <c r="B76" s="6"/>
      <c r="C76" s="6"/>
      <c r="D76" s="6"/>
      <c r="L76" s="9"/>
      <c r="M76" s="9"/>
      <c r="N76" s="9"/>
      <c r="V76" s="9"/>
      <c r="W76" s="9"/>
      <c r="X76" s="9"/>
      <c r="AF76" s="9"/>
      <c r="AG76" s="9"/>
      <c r="AH76" s="9"/>
    </row>
    <row r="77" spans="2:34" ht="13.5" customHeight="1" x14ac:dyDescent="0.2">
      <c r="B77" s="6"/>
      <c r="C77" s="6"/>
      <c r="D77" s="6"/>
      <c r="L77" s="9"/>
      <c r="M77" s="9"/>
      <c r="N77" s="9"/>
      <c r="V77" s="9"/>
      <c r="W77" s="9"/>
      <c r="X77" s="9"/>
      <c r="AF77" s="9"/>
      <c r="AG77" s="9"/>
      <c r="AH77" s="9"/>
    </row>
    <row r="78" spans="2:34" ht="13.5" customHeight="1" x14ac:dyDescent="0.2">
      <c r="B78" s="6"/>
      <c r="C78" s="6"/>
      <c r="D78" s="6"/>
      <c r="L78" s="9"/>
      <c r="M78" s="9"/>
      <c r="N78" s="9"/>
      <c r="V78" s="9"/>
      <c r="W78" s="9"/>
      <c r="X78" s="9"/>
      <c r="AF78" s="9"/>
      <c r="AG78" s="9"/>
      <c r="AH78" s="9"/>
    </row>
    <row r="79" spans="2:34" ht="13.5" customHeight="1" x14ac:dyDescent="0.2">
      <c r="B79" s="6"/>
      <c r="C79" s="6"/>
      <c r="D79" s="6"/>
      <c r="L79" s="9"/>
      <c r="M79" s="9"/>
      <c r="N79" s="9"/>
      <c r="V79" s="9"/>
      <c r="W79" s="9"/>
      <c r="X79" s="9"/>
      <c r="AF79" s="9"/>
      <c r="AG79" s="9"/>
      <c r="AH79" s="9"/>
    </row>
    <row r="80" spans="2:34" ht="13.5" customHeight="1" x14ac:dyDescent="0.2">
      <c r="B80" s="6"/>
      <c r="C80" s="6"/>
      <c r="D80" s="6"/>
      <c r="L80" s="9"/>
      <c r="M80" s="9"/>
      <c r="N80" s="9"/>
      <c r="V80" s="9"/>
      <c r="W80" s="9"/>
      <c r="X80" s="9"/>
      <c r="AF80" s="9"/>
      <c r="AG80" s="9"/>
      <c r="AH80" s="9"/>
    </row>
    <row r="81" spans="2:34" ht="13.5" customHeight="1" x14ac:dyDescent="0.2">
      <c r="B81" s="6"/>
      <c r="C81" s="6"/>
      <c r="D81" s="6"/>
      <c r="L81" s="9"/>
      <c r="M81" s="9"/>
      <c r="N81" s="9"/>
      <c r="V81" s="9"/>
      <c r="W81" s="9"/>
      <c r="X81" s="9"/>
      <c r="AF81" s="9"/>
      <c r="AG81" s="9"/>
      <c r="AH81" s="9"/>
    </row>
    <row r="82" spans="2:34" ht="13.5" customHeight="1" x14ac:dyDescent="0.2">
      <c r="B82" s="6"/>
      <c r="C82" s="6"/>
      <c r="D82" s="6"/>
      <c r="L82" s="9"/>
      <c r="M82" s="9"/>
      <c r="N82" s="9"/>
      <c r="V82" s="9"/>
      <c r="W82" s="9"/>
      <c r="X82" s="9"/>
      <c r="AF82" s="9"/>
      <c r="AG82" s="9"/>
      <c r="AH82" s="9"/>
    </row>
    <row r="83" spans="2:34" ht="13.5" customHeight="1" x14ac:dyDescent="0.2">
      <c r="B83" s="6"/>
      <c r="C83" s="6"/>
      <c r="D83" s="6"/>
      <c r="L83" s="9"/>
      <c r="M83" s="9"/>
      <c r="N83" s="9"/>
      <c r="V83" s="9"/>
      <c r="W83" s="9"/>
      <c r="X83" s="9"/>
      <c r="AF83" s="9"/>
      <c r="AG83" s="9"/>
      <c r="AH83" s="9"/>
    </row>
    <row r="84" spans="2:34" ht="13.5" customHeight="1" x14ac:dyDescent="0.2">
      <c r="B84" s="6"/>
      <c r="C84" s="6"/>
      <c r="D84" s="6"/>
      <c r="L84" s="9"/>
      <c r="M84" s="9"/>
      <c r="N84" s="9"/>
      <c r="V84" s="9"/>
      <c r="W84" s="9"/>
      <c r="X84" s="9"/>
      <c r="AF84" s="9"/>
      <c r="AG84" s="9"/>
      <c r="AH84" s="9"/>
    </row>
    <row r="85" spans="2:34" ht="13.5" customHeight="1" x14ac:dyDescent="0.2">
      <c r="B85" s="6"/>
      <c r="C85" s="6"/>
      <c r="D85" s="6"/>
      <c r="L85" s="9"/>
      <c r="M85" s="9"/>
      <c r="N85" s="9"/>
      <c r="V85" s="9"/>
      <c r="W85" s="9"/>
      <c r="X85" s="9"/>
      <c r="AF85" s="9"/>
      <c r="AG85" s="9"/>
      <c r="AH85" s="9"/>
    </row>
    <row r="86" spans="2:34" ht="13.5" customHeight="1" x14ac:dyDescent="0.2">
      <c r="B86" s="6"/>
      <c r="C86" s="6"/>
      <c r="D86" s="6"/>
      <c r="L86" s="9"/>
      <c r="M86" s="9"/>
      <c r="N86" s="9"/>
      <c r="V86" s="9"/>
      <c r="W86" s="9"/>
      <c r="X86" s="9"/>
      <c r="AF86" s="9"/>
      <c r="AG86" s="9"/>
      <c r="AH86" s="9"/>
    </row>
    <row r="87" spans="2:34" ht="13.5" customHeight="1" x14ac:dyDescent="0.2">
      <c r="B87" s="6"/>
      <c r="C87" s="6"/>
      <c r="D87" s="6"/>
      <c r="L87" s="9"/>
      <c r="M87" s="9"/>
      <c r="N87" s="9"/>
      <c r="V87" s="9"/>
      <c r="W87" s="9"/>
      <c r="X87" s="9"/>
      <c r="AF87" s="9"/>
      <c r="AG87" s="9"/>
      <c r="AH87" s="9"/>
    </row>
    <row r="88" spans="2:34" ht="13.5" customHeight="1" x14ac:dyDescent="0.2">
      <c r="B88" s="6"/>
      <c r="C88" s="6"/>
      <c r="D88" s="6"/>
      <c r="L88" s="9"/>
      <c r="M88" s="9"/>
      <c r="N88" s="9"/>
      <c r="V88" s="9"/>
      <c r="W88" s="9"/>
      <c r="X88" s="9"/>
      <c r="AF88" s="9"/>
      <c r="AG88" s="9"/>
      <c r="AH88" s="9"/>
    </row>
    <row r="89" spans="2:34" ht="13.5" customHeight="1" x14ac:dyDescent="0.2">
      <c r="B89" s="6"/>
      <c r="C89" s="6"/>
      <c r="D89" s="6"/>
      <c r="L89" s="9"/>
      <c r="M89" s="9"/>
      <c r="N89" s="9"/>
      <c r="V89" s="9"/>
      <c r="W89" s="9"/>
      <c r="X89" s="9"/>
      <c r="AF89" s="9"/>
      <c r="AG89" s="9"/>
      <c r="AH89" s="9"/>
    </row>
    <row r="90" spans="2:34" ht="13.5" customHeight="1" x14ac:dyDescent="0.2">
      <c r="B90" s="6"/>
      <c r="C90" s="6"/>
      <c r="D90" s="6"/>
      <c r="L90" s="9"/>
      <c r="M90" s="9"/>
      <c r="N90" s="9"/>
      <c r="V90" s="9"/>
      <c r="W90" s="9"/>
      <c r="X90" s="9"/>
      <c r="AF90" s="9"/>
      <c r="AG90" s="9"/>
      <c r="AH90" s="9"/>
    </row>
    <row r="91" spans="2:34" ht="13.5" customHeight="1" x14ac:dyDescent="0.2">
      <c r="B91" s="6"/>
      <c r="C91" s="6"/>
      <c r="D91" s="6"/>
      <c r="L91" s="9"/>
      <c r="M91" s="9"/>
      <c r="N91" s="9"/>
      <c r="V91" s="9"/>
      <c r="W91" s="9"/>
      <c r="X91" s="9"/>
      <c r="AF91" s="9"/>
      <c r="AG91" s="9"/>
      <c r="AH91" s="9"/>
    </row>
    <row r="92" spans="2:34" ht="13.5" customHeight="1" x14ac:dyDescent="0.2">
      <c r="B92" s="6"/>
      <c r="C92" s="6"/>
      <c r="D92" s="6"/>
      <c r="L92" s="9"/>
      <c r="M92" s="9"/>
      <c r="N92" s="9"/>
      <c r="V92" s="9"/>
      <c r="W92" s="9"/>
      <c r="X92" s="9"/>
      <c r="AF92" s="9"/>
      <c r="AG92" s="9"/>
      <c r="AH92" s="9"/>
    </row>
    <row r="93" spans="2:34" ht="13.5" customHeight="1" x14ac:dyDescent="0.2">
      <c r="B93" s="6"/>
      <c r="C93" s="6"/>
      <c r="D93" s="6"/>
      <c r="L93" s="9"/>
      <c r="M93" s="9"/>
      <c r="N93" s="9"/>
      <c r="V93" s="9"/>
      <c r="W93" s="9"/>
      <c r="X93" s="9"/>
      <c r="AF93" s="9"/>
      <c r="AG93" s="9"/>
      <c r="AH93" s="9"/>
    </row>
    <row r="94" spans="2:34" ht="13.5" customHeight="1" x14ac:dyDescent="0.2">
      <c r="B94" s="9"/>
      <c r="C94" s="9"/>
      <c r="D94" s="9"/>
      <c r="L94" s="9"/>
      <c r="M94" s="9"/>
      <c r="N94" s="9"/>
      <c r="V94" s="9"/>
      <c r="W94" s="9"/>
      <c r="X94" s="9"/>
      <c r="AF94" s="9"/>
      <c r="AG94" s="9"/>
      <c r="AH94" s="9"/>
    </row>
    <row r="95" spans="2:34" ht="13.5" customHeight="1" x14ac:dyDescent="0.2">
      <c r="B95" s="9"/>
      <c r="C95" s="9"/>
      <c r="D95" s="9"/>
      <c r="L95" s="9"/>
      <c r="M95" s="9"/>
      <c r="N95" s="9"/>
      <c r="V95" s="9"/>
      <c r="W95" s="9"/>
      <c r="X95" s="9"/>
      <c r="AF95" s="9"/>
      <c r="AG95" s="9"/>
      <c r="AH95" s="9"/>
    </row>
    <row r="96" spans="2:34" ht="13.5" customHeight="1" x14ac:dyDescent="0.2">
      <c r="B96" s="9"/>
      <c r="C96" s="9"/>
      <c r="D96" s="9"/>
      <c r="L96" s="9"/>
      <c r="M96" s="9"/>
      <c r="N96" s="9"/>
      <c r="V96" s="9"/>
      <c r="W96" s="9"/>
      <c r="X96" s="9"/>
      <c r="AF96" s="9"/>
      <c r="AG96" s="9"/>
      <c r="AH96" s="9"/>
    </row>
    <row r="97" spans="2:34" ht="13.5" customHeight="1" x14ac:dyDescent="0.2">
      <c r="B97" s="9"/>
      <c r="C97" s="9"/>
      <c r="D97" s="9"/>
      <c r="L97" s="9"/>
      <c r="M97" s="9"/>
      <c r="N97" s="9"/>
      <c r="V97" s="9"/>
      <c r="W97" s="9"/>
      <c r="X97" s="9"/>
      <c r="AF97" s="9"/>
      <c r="AG97" s="9"/>
      <c r="AH97" s="9"/>
    </row>
    <row r="98" spans="2:34" ht="13.5" customHeight="1" x14ac:dyDescent="0.2">
      <c r="B98" s="9"/>
      <c r="C98" s="9"/>
      <c r="D98" s="9"/>
      <c r="L98" s="9"/>
      <c r="M98" s="9"/>
      <c r="N98" s="9"/>
      <c r="V98" s="9"/>
      <c r="W98" s="9"/>
      <c r="X98" s="9"/>
      <c r="AF98" s="9"/>
      <c r="AG98" s="9"/>
      <c r="AH98" s="9"/>
    </row>
    <row r="99" spans="2:34" ht="13.5" customHeight="1" x14ac:dyDescent="0.2">
      <c r="B99" s="9"/>
      <c r="C99" s="9"/>
      <c r="D99" s="9"/>
      <c r="L99" s="9"/>
      <c r="M99" s="9"/>
      <c r="N99" s="9"/>
      <c r="V99" s="9"/>
      <c r="W99" s="9"/>
      <c r="X99" s="9"/>
      <c r="AF99" s="9"/>
      <c r="AG99" s="9"/>
      <c r="AH99" s="9"/>
    </row>
    <row r="100" spans="2:34" ht="13.5" customHeight="1" x14ac:dyDescent="0.2">
      <c r="B100" s="9"/>
      <c r="C100" s="9"/>
      <c r="D100" s="9"/>
      <c r="L100" s="9"/>
      <c r="M100" s="9"/>
      <c r="N100" s="9"/>
      <c r="V100" s="9"/>
      <c r="W100" s="9"/>
      <c r="X100" s="9"/>
      <c r="AF100" s="9"/>
      <c r="AG100" s="9"/>
      <c r="AH100" s="9"/>
    </row>
    <row r="101" spans="2:34" ht="13.5" customHeight="1" x14ac:dyDescent="0.2">
      <c r="B101" s="9"/>
      <c r="C101" s="9"/>
      <c r="D101" s="9"/>
      <c r="L101" s="9"/>
      <c r="M101" s="9"/>
      <c r="N101" s="9"/>
      <c r="V101" s="9"/>
      <c r="W101" s="9"/>
      <c r="X101" s="9"/>
      <c r="AF101" s="9"/>
      <c r="AG101" s="9"/>
      <c r="AH101" s="9"/>
    </row>
    <row r="102" spans="2:34" ht="13.5" customHeight="1" x14ac:dyDescent="0.2">
      <c r="B102" s="9"/>
      <c r="C102" s="9"/>
      <c r="D102" s="9"/>
      <c r="L102" s="9"/>
      <c r="M102" s="9"/>
      <c r="N102" s="9"/>
      <c r="V102" s="9"/>
      <c r="W102" s="9"/>
      <c r="X102" s="9"/>
      <c r="AF102" s="9"/>
      <c r="AG102" s="9"/>
      <c r="AH102" s="9"/>
    </row>
    <row r="103" spans="2:34" ht="13.5" customHeight="1" x14ac:dyDescent="0.2">
      <c r="B103" s="9"/>
      <c r="C103" s="9"/>
      <c r="D103" s="9"/>
      <c r="L103" s="9"/>
      <c r="M103" s="9"/>
      <c r="N103" s="9"/>
      <c r="V103" s="9"/>
      <c r="W103" s="9"/>
      <c r="X103" s="9"/>
      <c r="AF103" s="9"/>
      <c r="AG103" s="9"/>
      <c r="AH103" s="9"/>
    </row>
    <row r="104" spans="2:34" ht="13.5" customHeight="1" x14ac:dyDescent="0.2">
      <c r="B104" s="9"/>
      <c r="C104" s="9"/>
      <c r="D104" s="9"/>
      <c r="L104" s="9"/>
      <c r="M104" s="9"/>
      <c r="N104" s="9"/>
      <c r="V104" s="9"/>
      <c r="W104" s="9"/>
      <c r="X104" s="9"/>
      <c r="AF104" s="9"/>
      <c r="AG104" s="9"/>
      <c r="AH104" s="9"/>
    </row>
    <row r="105" spans="2:34" ht="13.5" customHeight="1" x14ac:dyDescent="0.2">
      <c r="B105" s="9"/>
      <c r="C105" s="9"/>
      <c r="D105" s="9"/>
      <c r="L105" s="9"/>
      <c r="M105" s="9"/>
      <c r="N105" s="9"/>
      <c r="V105" s="9"/>
      <c r="W105" s="9"/>
      <c r="X105" s="9"/>
      <c r="AF105" s="9"/>
      <c r="AG105" s="9"/>
      <c r="AH105" s="9"/>
    </row>
    <row r="106" spans="2:34" ht="13.5" customHeight="1" x14ac:dyDescent="0.2">
      <c r="B106" s="9"/>
      <c r="C106" s="9"/>
      <c r="D106" s="9"/>
      <c r="L106" s="9"/>
      <c r="M106" s="9"/>
      <c r="N106" s="9"/>
      <c r="V106" s="9"/>
      <c r="W106" s="9"/>
      <c r="X106" s="9"/>
      <c r="AF106" s="9"/>
      <c r="AG106" s="9"/>
      <c r="AH106" s="9"/>
    </row>
    <row r="107" spans="2:34" ht="13.5" customHeight="1" x14ac:dyDescent="0.2">
      <c r="B107" s="9"/>
      <c r="C107" s="9"/>
      <c r="D107" s="9"/>
      <c r="L107" s="9"/>
      <c r="M107" s="9"/>
      <c r="N107" s="9"/>
      <c r="V107" s="9"/>
      <c r="W107" s="9"/>
      <c r="X107" s="9"/>
      <c r="AF107" s="9"/>
      <c r="AG107" s="9"/>
      <c r="AH107" s="9"/>
    </row>
    <row r="108" spans="2:34" ht="13.5" customHeight="1" x14ac:dyDescent="0.2">
      <c r="B108" s="9"/>
      <c r="C108" s="9"/>
      <c r="D108" s="9"/>
      <c r="L108" s="9"/>
      <c r="M108" s="9"/>
      <c r="N108" s="9"/>
      <c r="V108" s="9"/>
      <c r="W108" s="9"/>
      <c r="X108" s="9"/>
      <c r="AF108" s="9"/>
      <c r="AG108" s="9"/>
      <c r="AH108" s="9"/>
    </row>
    <row r="109" spans="2:34" ht="13.5" customHeight="1" x14ac:dyDescent="0.2">
      <c r="B109" s="9"/>
      <c r="C109" s="9"/>
      <c r="D109" s="9"/>
      <c r="L109" s="9"/>
      <c r="M109" s="9"/>
      <c r="N109" s="9"/>
      <c r="V109" s="9"/>
      <c r="W109" s="9"/>
      <c r="X109" s="9"/>
      <c r="AF109" s="9"/>
      <c r="AG109" s="9"/>
      <c r="AH109" s="9"/>
    </row>
    <row r="110" spans="2:34" ht="13.5" customHeight="1" x14ac:dyDescent="0.2">
      <c r="B110" s="9"/>
      <c r="C110" s="9"/>
      <c r="D110" s="9"/>
      <c r="L110" s="9"/>
      <c r="M110" s="9"/>
      <c r="N110" s="9"/>
      <c r="V110" s="9"/>
      <c r="W110" s="9"/>
      <c r="X110" s="9"/>
      <c r="AF110" s="9"/>
      <c r="AG110" s="9"/>
      <c r="AH110" s="9"/>
    </row>
  </sheetData>
  <mergeCells count="8">
    <mergeCell ref="AH3:AM3"/>
    <mergeCell ref="AF3:AG3"/>
    <mergeCell ref="B3:C3"/>
    <mergeCell ref="L3:M3"/>
    <mergeCell ref="V3:W3"/>
    <mergeCell ref="D3:I3"/>
    <mergeCell ref="N3:S3"/>
    <mergeCell ref="X3:A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09"/>
  <sheetViews>
    <sheetView zoomScale="90" zoomScaleNormal="90" workbookViewId="0">
      <selection activeCell="E39" sqref="E39"/>
    </sheetView>
  </sheetViews>
  <sheetFormatPr defaultColWidth="9.125" defaultRowHeight="12.75" x14ac:dyDescent="0.2"/>
  <cols>
    <col min="1" max="1" width="52.375" style="6" customWidth="1"/>
    <col min="2" max="4" width="12.5" style="110" customWidth="1"/>
    <col min="5" max="10" width="12.5" style="6" customWidth="1"/>
    <col min="11" max="11" width="55.125" style="6" customWidth="1"/>
    <col min="12" max="13" width="12.5" style="110" customWidth="1"/>
    <col min="14" max="14" width="13.5" style="110" customWidth="1"/>
    <col min="15" max="19" width="13.875" style="6" customWidth="1"/>
    <col min="20" max="20" width="9.125" style="6"/>
    <col min="21" max="21" width="52.375" style="6" customWidth="1"/>
    <col min="22" max="24" width="12.5" style="110" customWidth="1"/>
    <col min="25" max="29" width="12.5" style="6" customWidth="1"/>
    <col min="30" max="30" width="9.125" style="6"/>
    <col min="31" max="31" width="52.375" style="6" customWidth="1"/>
    <col min="32" max="34" width="12.5" style="110" customWidth="1"/>
    <col min="35" max="37" width="12.5" style="6" customWidth="1"/>
    <col min="38" max="38" width="12.875" style="6" customWidth="1"/>
    <col min="39" max="39" width="13.875" style="6" customWidth="1"/>
    <col min="40" max="16384" width="9.125" style="6"/>
  </cols>
  <sheetData>
    <row r="1" spans="1:39" ht="15.75" customHeight="1" x14ac:dyDescent="0.2">
      <c r="A1" s="125" t="s">
        <v>35</v>
      </c>
      <c r="B1" s="125"/>
      <c r="C1" s="125"/>
      <c r="D1" s="125"/>
      <c r="K1" s="125" t="s">
        <v>29</v>
      </c>
      <c r="L1" s="125"/>
      <c r="M1" s="125"/>
      <c r="N1" s="125"/>
      <c r="U1" s="125" t="s">
        <v>28</v>
      </c>
      <c r="V1" s="125"/>
      <c r="W1" s="125"/>
      <c r="X1" s="125"/>
      <c r="AE1" s="27" t="s">
        <v>23</v>
      </c>
      <c r="AF1" s="27"/>
      <c r="AG1" s="27"/>
      <c r="AH1" s="27"/>
    </row>
    <row r="2" spans="1:39" ht="14.25" customHeight="1" thickBot="1" x14ac:dyDescent="0.3">
      <c r="A2" s="10"/>
      <c r="B2" s="11"/>
      <c r="C2" s="11"/>
      <c r="D2" s="11"/>
      <c r="K2" s="10"/>
      <c r="L2" s="11"/>
      <c r="M2" s="11"/>
      <c r="N2" s="11"/>
      <c r="U2" s="10"/>
      <c r="V2" s="11"/>
      <c r="W2" s="11"/>
      <c r="X2" s="11"/>
      <c r="AE2" s="10"/>
      <c r="AF2" s="11"/>
      <c r="AG2" s="11"/>
      <c r="AH2" s="11"/>
    </row>
    <row r="3" spans="1:39" ht="13.5" customHeight="1" thickBot="1" x14ac:dyDescent="0.25">
      <c r="A3" s="12" t="s">
        <v>0</v>
      </c>
      <c r="B3" s="126" t="s">
        <v>1</v>
      </c>
      <c r="C3" s="127"/>
      <c r="D3" s="122" t="s">
        <v>2</v>
      </c>
      <c r="E3" s="123"/>
      <c r="F3" s="123"/>
      <c r="G3" s="123"/>
      <c r="H3" s="123"/>
      <c r="I3" s="124"/>
      <c r="J3" s="88"/>
      <c r="K3" s="12" t="s">
        <v>0</v>
      </c>
      <c r="L3" s="122" t="s">
        <v>1</v>
      </c>
      <c r="M3" s="124"/>
      <c r="N3" s="122" t="s">
        <v>2</v>
      </c>
      <c r="O3" s="123"/>
      <c r="P3" s="123"/>
      <c r="Q3" s="123"/>
      <c r="R3" s="123"/>
      <c r="S3" s="124"/>
      <c r="U3" s="25" t="s">
        <v>0</v>
      </c>
      <c r="V3" s="122" t="s">
        <v>1</v>
      </c>
      <c r="W3" s="124"/>
      <c r="X3" s="122" t="s">
        <v>2</v>
      </c>
      <c r="Y3" s="123"/>
      <c r="Z3" s="123"/>
      <c r="AA3" s="123"/>
      <c r="AB3" s="123"/>
      <c r="AC3" s="124"/>
      <c r="AE3" s="25" t="s">
        <v>0</v>
      </c>
      <c r="AF3" s="122" t="s">
        <v>1</v>
      </c>
      <c r="AG3" s="124"/>
      <c r="AH3" s="122" t="s">
        <v>2</v>
      </c>
      <c r="AI3" s="123"/>
      <c r="AJ3" s="123"/>
      <c r="AK3" s="123"/>
      <c r="AL3" s="123"/>
      <c r="AM3" s="124"/>
    </row>
    <row r="4" spans="1:39" ht="14.25" customHeight="1" thickBot="1" x14ac:dyDescent="0.25">
      <c r="A4" s="82"/>
      <c r="B4" s="67">
        <v>2022</v>
      </c>
      <c r="C4" s="66">
        <v>2023</v>
      </c>
      <c r="D4" s="112">
        <v>2024</v>
      </c>
      <c r="E4" s="60">
        <v>2025</v>
      </c>
      <c r="F4" s="60">
        <v>2026</v>
      </c>
      <c r="G4" s="60">
        <v>2027</v>
      </c>
      <c r="H4" s="60">
        <v>2028</v>
      </c>
      <c r="I4" s="58">
        <v>2029</v>
      </c>
      <c r="J4" s="88"/>
      <c r="K4" s="82"/>
      <c r="L4" s="67">
        <v>2022</v>
      </c>
      <c r="M4" s="66">
        <v>2023</v>
      </c>
      <c r="N4" s="112">
        <v>2024</v>
      </c>
      <c r="O4" s="60">
        <v>2025</v>
      </c>
      <c r="P4" s="60">
        <v>2026</v>
      </c>
      <c r="Q4" s="60">
        <v>2027</v>
      </c>
      <c r="R4" s="60">
        <v>2028</v>
      </c>
      <c r="S4" s="58">
        <v>2029</v>
      </c>
      <c r="U4" s="13"/>
      <c r="V4" s="100">
        <v>2022</v>
      </c>
      <c r="W4" s="100">
        <v>2023</v>
      </c>
      <c r="X4" s="112">
        <v>2024</v>
      </c>
      <c r="Y4" s="60">
        <v>2025</v>
      </c>
      <c r="Z4" s="60">
        <v>2026</v>
      </c>
      <c r="AA4" s="60">
        <v>2027</v>
      </c>
      <c r="AB4" s="60">
        <v>2028</v>
      </c>
      <c r="AC4" s="58">
        <v>2029</v>
      </c>
      <c r="AE4" s="13"/>
      <c r="AF4" s="100">
        <v>2022</v>
      </c>
      <c r="AG4" s="100">
        <v>2023</v>
      </c>
      <c r="AH4" s="112">
        <v>2024</v>
      </c>
      <c r="AI4" s="60">
        <v>2025</v>
      </c>
      <c r="AJ4" s="60">
        <v>2026</v>
      </c>
      <c r="AK4" s="60">
        <v>2027</v>
      </c>
      <c r="AL4" s="60">
        <v>2028</v>
      </c>
      <c r="AM4" s="58">
        <v>2029</v>
      </c>
    </row>
    <row r="5" spans="1:39" ht="13.5" customHeight="1" x14ac:dyDescent="0.2">
      <c r="A5" s="93"/>
      <c r="B5" s="68"/>
      <c r="C5" s="116"/>
      <c r="D5" s="113"/>
      <c r="E5" s="59"/>
      <c r="F5" s="59"/>
      <c r="G5" s="59"/>
      <c r="H5" s="59"/>
      <c r="I5" s="61"/>
      <c r="J5" s="89"/>
      <c r="K5" s="16"/>
      <c r="L5" s="75"/>
      <c r="M5" s="116"/>
      <c r="N5" s="113"/>
      <c r="O5" s="59"/>
      <c r="P5" s="59"/>
      <c r="Q5" s="59"/>
      <c r="R5" s="59"/>
      <c r="S5" s="61"/>
      <c r="T5" s="7"/>
      <c r="U5" s="16"/>
      <c r="V5" s="75"/>
      <c r="W5" s="75"/>
      <c r="X5" s="113"/>
      <c r="Y5" s="59"/>
      <c r="Z5" s="59"/>
      <c r="AA5" s="59"/>
      <c r="AB5" s="59"/>
      <c r="AC5" s="61"/>
      <c r="AE5" s="16"/>
      <c r="AF5" s="75"/>
      <c r="AG5" s="75"/>
      <c r="AH5" s="113"/>
      <c r="AI5" s="59"/>
      <c r="AJ5" s="59"/>
      <c r="AK5" s="59"/>
      <c r="AL5" s="59"/>
      <c r="AM5" s="61"/>
    </row>
    <row r="6" spans="1:39" ht="13.5" customHeight="1" x14ac:dyDescent="0.2">
      <c r="A6" s="94" t="s">
        <v>3</v>
      </c>
      <c r="B6" s="69">
        <f t="shared" ref="B6:E6" si="0">SUM(B7:B11)</f>
        <v>1022480.4802699998</v>
      </c>
      <c r="C6" s="76">
        <f t="shared" si="0"/>
        <v>1028156.41446</v>
      </c>
      <c r="D6" s="83">
        <f t="shared" si="0"/>
        <v>1075038.3197399997</v>
      </c>
      <c r="E6" s="30">
        <f t="shared" si="0"/>
        <v>1159676.4252672247</v>
      </c>
      <c r="F6" s="30">
        <f t="shared" ref="F6:H6" si="1">SUM(F7:F11)</f>
        <v>1225186.780518153</v>
      </c>
      <c r="G6" s="30">
        <f t="shared" si="1"/>
        <v>1292731.7848821126</v>
      </c>
      <c r="H6" s="30">
        <f t="shared" si="1"/>
        <v>1358999.7457227698</v>
      </c>
      <c r="I6" s="2">
        <f t="shared" ref="I6" si="2">SUM(I7:I11)</f>
        <v>1416189.149126865</v>
      </c>
      <c r="J6" s="92"/>
      <c r="K6" s="24" t="s">
        <v>3</v>
      </c>
      <c r="L6" s="76">
        <f t="shared" ref="L6:P6" si="3">SUM(L7:L11)</f>
        <v>0</v>
      </c>
      <c r="M6" s="76">
        <f t="shared" si="3"/>
        <v>0</v>
      </c>
      <c r="N6" s="83">
        <f t="shared" si="3"/>
        <v>0</v>
      </c>
      <c r="O6" s="30">
        <f t="shared" si="3"/>
        <v>0</v>
      </c>
      <c r="P6" s="30">
        <f t="shared" si="3"/>
        <v>0</v>
      </c>
      <c r="Q6" s="30">
        <f t="shared" ref="Q6:R6" si="4">SUM(Q7:Q11)</f>
        <v>0</v>
      </c>
      <c r="R6" s="30">
        <f t="shared" si="4"/>
        <v>0</v>
      </c>
      <c r="S6" s="2">
        <f t="shared" ref="S6" si="5">SUM(S7:S11)</f>
        <v>0</v>
      </c>
      <c r="T6" s="7"/>
      <c r="U6" s="24" t="s">
        <v>3</v>
      </c>
      <c r="V6" s="76">
        <v>1022480.4802699998</v>
      </c>
      <c r="W6" s="76">
        <v>1028156.41446</v>
      </c>
      <c r="X6" s="83">
        <v>1084374.6841395572</v>
      </c>
      <c r="Y6" s="30">
        <v>1178392.5277721784</v>
      </c>
      <c r="Z6" s="30">
        <v>1257366.6083378207</v>
      </c>
      <c r="AA6" s="30">
        <v>1328815.2477939716</v>
      </c>
      <c r="AB6" s="30">
        <v>1389740.5214215061</v>
      </c>
      <c r="AC6" s="2"/>
      <c r="AE6" s="24" t="s">
        <v>3</v>
      </c>
      <c r="AF6" s="76">
        <f t="shared" ref="AF6:AF26" si="6">B6-V6</f>
        <v>0</v>
      </c>
      <c r="AG6" s="76">
        <f t="shared" ref="AG6:AG26" si="7">C6-W6</f>
        <v>0</v>
      </c>
      <c r="AH6" s="83">
        <f t="shared" ref="AH6:AH26" si="8">D6-X6</f>
        <v>-9336.3643995574676</v>
      </c>
      <c r="AI6" s="30">
        <f t="shared" ref="AI6:AI26" si="9">E6-Y6</f>
        <v>-18716.102504953742</v>
      </c>
      <c r="AJ6" s="30">
        <f t="shared" ref="AJ6:AJ26" si="10">F6-Z6</f>
        <v>-32179.827819667757</v>
      </c>
      <c r="AK6" s="30">
        <f t="shared" ref="AK6:AK26" si="11">G6-AA6</f>
        <v>-36083.462911858922</v>
      </c>
      <c r="AL6" s="30">
        <f t="shared" ref="AL6:AL26" si="12">H6-AB6</f>
        <v>-30740.77569873631</v>
      </c>
      <c r="AM6" s="2"/>
    </row>
    <row r="7" spans="1:39" ht="13.5" customHeight="1" x14ac:dyDescent="0.2">
      <c r="A7" s="95" t="s">
        <v>4</v>
      </c>
      <c r="B7" s="70">
        <v>598455.59486999991</v>
      </c>
      <c r="C7" s="77">
        <f>'feb2025_vydavky_ESA 2010'!C7</f>
        <v>592599.25555</v>
      </c>
      <c r="D7" s="84">
        <f>'feb2025_vydavky_ESA 2010'!D7</f>
        <v>634397.09679999994</v>
      </c>
      <c r="E7" s="19">
        <f>'feb2025_vydavky_ESA 2010'!E7</f>
        <v>695291.5308635222</v>
      </c>
      <c r="F7" s="19">
        <f>'feb2025_vydavky_ESA 2010'!F7</f>
        <v>745409.87950051867</v>
      </c>
      <c r="G7" s="19">
        <f>'feb2025_vydavky_ESA 2010'!G7</f>
        <v>796870.66767083819</v>
      </c>
      <c r="H7" s="19">
        <f>'feb2025_vydavky_ESA 2010'!H7</f>
        <v>846680.17368052725</v>
      </c>
      <c r="I7" s="20">
        <f>'feb2025_vydavky_ESA 2010'!I7</f>
        <v>890218.31809473189</v>
      </c>
      <c r="J7" s="90"/>
      <c r="K7" s="17" t="s">
        <v>4</v>
      </c>
      <c r="L7" s="77"/>
      <c r="M7" s="77"/>
      <c r="N7" s="84"/>
      <c r="O7" s="19"/>
      <c r="P7" s="19"/>
      <c r="Q7" s="19"/>
      <c r="R7" s="19"/>
      <c r="S7" s="20"/>
      <c r="T7" s="7"/>
      <c r="U7" s="17" t="s">
        <v>4</v>
      </c>
      <c r="V7" s="77">
        <v>598455.59486999991</v>
      </c>
      <c r="W7" s="77">
        <v>592599.25555</v>
      </c>
      <c r="X7" s="84">
        <v>637741.69599107746</v>
      </c>
      <c r="Y7" s="19">
        <v>705593.01625544846</v>
      </c>
      <c r="Z7" s="19">
        <v>764519.35264410509</v>
      </c>
      <c r="AA7" s="19">
        <v>818260.16702018376</v>
      </c>
      <c r="AB7" s="19">
        <v>868112.12267274328</v>
      </c>
      <c r="AC7" s="20"/>
      <c r="AE7" s="17" t="s">
        <v>4</v>
      </c>
      <c r="AF7" s="77">
        <f t="shared" si="6"/>
        <v>0</v>
      </c>
      <c r="AG7" s="77">
        <f t="shared" si="7"/>
        <v>0</v>
      </c>
      <c r="AH7" s="84">
        <f t="shared" si="8"/>
        <v>-3344.5991910775192</v>
      </c>
      <c r="AI7" s="19">
        <f t="shared" si="9"/>
        <v>-10301.485391926253</v>
      </c>
      <c r="AJ7" s="19">
        <f t="shared" si="10"/>
        <v>-19109.473143586423</v>
      </c>
      <c r="AK7" s="19">
        <f t="shared" si="11"/>
        <v>-21389.499349345569</v>
      </c>
      <c r="AL7" s="19">
        <f t="shared" si="12"/>
        <v>-21431.948992216028</v>
      </c>
      <c r="AM7" s="20"/>
    </row>
    <row r="8" spans="1:39" ht="13.5" customHeight="1" x14ac:dyDescent="0.2">
      <c r="A8" s="95" t="s">
        <v>5</v>
      </c>
      <c r="B8" s="70">
        <v>41625.225509999997</v>
      </c>
      <c r="C8" s="77">
        <f>'feb2025_vydavky_ESA 2010'!C8</f>
        <v>38628.884790000004</v>
      </c>
      <c r="D8" s="84">
        <f>'feb2025_vydavky_ESA 2010'!D8</f>
        <v>41131.834360000008</v>
      </c>
      <c r="E8" s="19">
        <f>'feb2025_vydavky_ESA 2010'!E8</f>
        <v>45024.689607622764</v>
      </c>
      <c r="F8" s="19">
        <f>'feb2025_vydavky_ESA 2010'!F8</f>
        <v>48316.247153479548</v>
      </c>
      <c r="G8" s="19">
        <f>'feb2025_vydavky_ESA 2010'!G8</f>
        <v>51613.84392849615</v>
      </c>
      <c r="H8" s="19">
        <f>'feb2025_vydavky_ESA 2010'!H8</f>
        <v>54790.946456232057</v>
      </c>
      <c r="I8" s="20">
        <f>'feb2025_vydavky_ESA 2010'!I8</f>
        <v>57768.037175733087</v>
      </c>
      <c r="J8" s="90"/>
      <c r="K8" s="17" t="s">
        <v>5</v>
      </c>
      <c r="L8" s="77"/>
      <c r="M8" s="77"/>
      <c r="N8" s="84"/>
      <c r="O8" s="19"/>
      <c r="P8" s="19"/>
      <c r="Q8" s="19"/>
      <c r="R8" s="19"/>
      <c r="S8" s="20"/>
      <c r="T8" s="7"/>
      <c r="U8" s="17" t="s">
        <v>5</v>
      </c>
      <c r="V8" s="77">
        <v>41625.225509999997</v>
      </c>
      <c r="W8" s="77">
        <v>38628.884790000004</v>
      </c>
      <c r="X8" s="84">
        <v>39161.682882189321</v>
      </c>
      <c r="Y8" s="19">
        <v>44338.739814011053</v>
      </c>
      <c r="Z8" s="19">
        <v>49385.462813967846</v>
      </c>
      <c r="AA8" s="19">
        <v>54432.36208825856</v>
      </c>
      <c r="AB8" s="19">
        <v>59505.888437382346</v>
      </c>
      <c r="AC8" s="20"/>
      <c r="AE8" s="17" t="s">
        <v>5</v>
      </c>
      <c r="AF8" s="77">
        <f t="shared" si="6"/>
        <v>0</v>
      </c>
      <c r="AG8" s="77">
        <f t="shared" si="7"/>
        <v>0</v>
      </c>
      <c r="AH8" s="84">
        <f t="shared" si="8"/>
        <v>1970.1514778106866</v>
      </c>
      <c r="AI8" s="19">
        <f t="shared" si="9"/>
        <v>685.94979361171136</v>
      </c>
      <c r="AJ8" s="19">
        <f t="shared" si="10"/>
        <v>-1069.2156604882985</v>
      </c>
      <c r="AK8" s="19">
        <f t="shared" si="11"/>
        <v>-2818.5181597624105</v>
      </c>
      <c r="AL8" s="19">
        <f t="shared" si="12"/>
        <v>-4714.9419811502885</v>
      </c>
      <c r="AM8" s="20"/>
    </row>
    <row r="9" spans="1:39" ht="13.5" customHeight="1" x14ac:dyDescent="0.2">
      <c r="A9" s="95" t="s">
        <v>6</v>
      </c>
      <c r="B9" s="70">
        <v>335682.81054999994</v>
      </c>
      <c r="C9" s="77">
        <f>'feb2025_vydavky_ESA 2010'!C9</f>
        <v>350006.72425999999</v>
      </c>
      <c r="D9" s="84">
        <f>'feb2025_vydavky_ESA 2010'!D9</f>
        <v>353300.2284599999</v>
      </c>
      <c r="E9" s="19">
        <f>'feb2025_vydavky_ESA 2010'!E9</f>
        <v>371252.13316532067</v>
      </c>
      <c r="F9" s="19">
        <f>'feb2025_vydavky_ESA 2010'!F9</f>
        <v>382020.92167650093</v>
      </c>
      <c r="G9" s="19">
        <f>'feb2025_vydavky_ESA 2010'!G9</f>
        <v>393350.73097859271</v>
      </c>
      <c r="H9" s="19">
        <f>'feb2025_vydavky_ESA 2010'!H9</f>
        <v>405097.05653707829</v>
      </c>
      <c r="I9" s="20">
        <f>'feb2025_vydavky_ESA 2010'!I9</f>
        <v>414536.22637827642</v>
      </c>
      <c r="J9" s="90"/>
      <c r="K9" s="17" t="s">
        <v>6</v>
      </c>
      <c r="L9" s="77"/>
      <c r="M9" s="77"/>
      <c r="N9" s="84"/>
      <c r="O9" s="19"/>
      <c r="P9" s="19"/>
      <c r="Q9" s="19"/>
      <c r="R9" s="19"/>
      <c r="S9" s="20"/>
      <c r="T9" s="7"/>
      <c r="U9" s="17" t="s">
        <v>6</v>
      </c>
      <c r="V9" s="77">
        <v>335682.81054999994</v>
      </c>
      <c r="W9" s="77">
        <v>350006.72425999999</v>
      </c>
      <c r="X9" s="84">
        <v>360124.81725430745</v>
      </c>
      <c r="Y9" s="19">
        <v>379168.23223360634</v>
      </c>
      <c r="Z9" s="19">
        <v>392521.88065585028</v>
      </c>
      <c r="AA9" s="19">
        <v>403758.1403352507</v>
      </c>
      <c r="AB9" s="19">
        <v>408279.51785344363</v>
      </c>
      <c r="AC9" s="20"/>
      <c r="AE9" s="17" t="s">
        <v>6</v>
      </c>
      <c r="AF9" s="77">
        <f t="shared" si="6"/>
        <v>0</v>
      </c>
      <c r="AG9" s="77">
        <f t="shared" si="7"/>
        <v>0</v>
      </c>
      <c r="AH9" s="84">
        <f t="shared" si="8"/>
        <v>-6824.5887943075504</v>
      </c>
      <c r="AI9" s="19">
        <f t="shared" si="9"/>
        <v>-7916.0990682856645</v>
      </c>
      <c r="AJ9" s="19">
        <f t="shared" si="10"/>
        <v>-10500.958979349351</v>
      </c>
      <c r="AK9" s="19">
        <f t="shared" si="11"/>
        <v>-10407.409356657998</v>
      </c>
      <c r="AL9" s="19">
        <f t="shared" si="12"/>
        <v>-3182.4613163653412</v>
      </c>
      <c r="AM9" s="20"/>
    </row>
    <row r="10" spans="1:39" ht="13.5" customHeight="1" x14ac:dyDescent="0.2">
      <c r="A10" s="95" t="s">
        <v>7</v>
      </c>
      <c r="B10" s="70">
        <v>71.969300000000004</v>
      </c>
      <c r="C10" s="77">
        <f>'feb2025_vydavky_ESA 2010'!C10</f>
        <v>72.258200000000002</v>
      </c>
      <c r="D10" s="84">
        <f>'feb2025_vydavky_ESA 2010'!D10</f>
        <v>56.492199999999997</v>
      </c>
      <c r="E10" s="19">
        <f>'feb2025_vydavky_ESA 2010'!E10</f>
        <v>59.646004177929619</v>
      </c>
      <c r="F10" s="19">
        <f>'feb2025_vydavky_ESA 2010'!F10</f>
        <v>62.913669473994041</v>
      </c>
      <c r="G10" s="19">
        <f>'feb2025_vydavky_ESA 2010'!G10</f>
        <v>66.096896995904316</v>
      </c>
      <c r="H10" s="19">
        <f>'feb2025_vydavky_ESA 2010'!H10</f>
        <v>68.790475332518838</v>
      </c>
      <c r="I10" s="20">
        <f>'feb2025_vydavky_ESA 2010'!I10</f>
        <v>71.775249803625613</v>
      </c>
      <c r="J10" s="90"/>
      <c r="K10" s="17" t="s">
        <v>7</v>
      </c>
      <c r="L10" s="77"/>
      <c r="M10" s="77"/>
      <c r="N10" s="84"/>
      <c r="O10" s="19"/>
      <c r="P10" s="19"/>
      <c r="Q10" s="19"/>
      <c r="R10" s="19"/>
      <c r="S10" s="20"/>
      <c r="T10" s="7"/>
      <c r="U10" s="17" t="s">
        <v>7</v>
      </c>
      <c r="V10" s="77">
        <v>71.969300000000004</v>
      </c>
      <c r="W10" s="77">
        <v>72.258200000000002</v>
      </c>
      <c r="X10" s="84">
        <v>56.528589958420241</v>
      </c>
      <c r="Y10" s="19">
        <v>60.107183469530014</v>
      </c>
      <c r="Z10" s="19">
        <v>63.355948383473958</v>
      </c>
      <c r="AA10" s="19">
        <v>66.479843739393601</v>
      </c>
      <c r="AB10" s="19">
        <v>69.392112274116329</v>
      </c>
      <c r="AC10" s="20"/>
      <c r="AE10" s="17" t="s">
        <v>7</v>
      </c>
      <c r="AF10" s="77">
        <f t="shared" si="6"/>
        <v>0</v>
      </c>
      <c r="AG10" s="77">
        <f t="shared" si="7"/>
        <v>0</v>
      </c>
      <c r="AH10" s="84">
        <f t="shared" si="8"/>
        <v>-3.6389958420244284E-2</v>
      </c>
      <c r="AI10" s="19">
        <f t="shared" si="9"/>
        <v>-0.46117929160039495</v>
      </c>
      <c r="AJ10" s="19">
        <f t="shared" si="10"/>
        <v>-0.4422789094799171</v>
      </c>
      <c r="AK10" s="19">
        <f t="shared" si="11"/>
        <v>-0.38294674348928481</v>
      </c>
      <c r="AL10" s="19">
        <f t="shared" si="12"/>
        <v>-0.6016369415974907</v>
      </c>
      <c r="AM10" s="20"/>
    </row>
    <row r="11" spans="1:39" ht="13.5" customHeight="1" x14ac:dyDescent="0.2">
      <c r="A11" s="95" t="s">
        <v>11</v>
      </c>
      <c r="B11" s="70">
        <v>46644.880039999996</v>
      </c>
      <c r="C11" s="77">
        <f>'feb2025_vydavky_ESA 2010'!C11</f>
        <v>46849.291660000003</v>
      </c>
      <c r="D11" s="84">
        <f>'feb2025_vydavky_ESA 2010'!D11</f>
        <v>46152.66792</v>
      </c>
      <c r="E11" s="19">
        <f>'feb2025_vydavky_ESA 2010'!E11</f>
        <v>48048.425626581011</v>
      </c>
      <c r="F11" s="19">
        <f>'feb2025_vydavky_ESA 2010'!F11</f>
        <v>49376.81851817992</v>
      </c>
      <c r="G11" s="19">
        <f>'feb2025_vydavky_ESA 2010'!G11</f>
        <v>50830.445407189836</v>
      </c>
      <c r="H11" s="19">
        <f>'feb2025_vydavky_ESA 2010'!H11</f>
        <v>52362.778573599549</v>
      </c>
      <c r="I11" s="20">
        <f>'feb2025_vydavky_ESA 2010'!I11</f>
        <v>53594.792228319915</v>
      </c>
      <c r="J11" s="90"/>
      <c r="K11" s="17" t="s">
        <v>11</v>
      </c>
      <c r="L11" s="77"/>
      <c r="M11" s="77"/>
      <c r="N11" s="84"/>
      <c r="O11" s="19"/>
      <c r="P11" s="19"/>
      <c r="Q11" s="19"/>
      <c r="R11" s="19"/>
      <c r="S11" s="20"/>
      <c r="T11" s="7"/>
      <c r="U11" s="17" t="s">
        <v>11</v>
      </c>
      <c r="V11" s="77">
        <v>46644.880039999996</v>
      </c>
      <c r="W11" s="77">
        <v>46849.291660000003</v>
      </c>
      <c r="X11" s="84">
        <v>47289.959422024513</v>
      </c>
      <c r="Y11" s="19">
        <v>49232.432285643226</v>
      </c>
      <c r="Z11" s="19">
        <v>50876.556275514267</v>
      </c>
      <c r="AA11" s="19">
        <v>52298.098506539041</v>
      </c>
      <c r="AB11" s="19">
        <v>53773.600345662875</v>
      </c>
      <c r="AC11" s="20"/>
      <c r="AE11" s="17" t="s">
        <v>11</v>
      </c>
      <c r="AF11" s="77">
        <f t="shared" si="6"/>
        <v>0</v>
      </c>
      <c r="AG11" s="77">
        <f t="shared" si="7"/>
        <v>0</v>
      </c>
      <c r="AH11" s="84">
        <f t="shared" si="8"/>
        <v>-1137.2915020245127</v>
      </c>
      <c r="AI11" s="19">
        <f t="shared" si="9"/>
        <v>-1184.0066590622155</v>
      </c>
      <c r="AJ11" s="19">
        <f t="shared" si="10"/>
        <v>-1499.7377573343474</v>
      </c>
      <c r="AK11" s="19">
        <f t="shared" si="11"/>
        <v>-1467.6530993492051</v>
      </c>
      <c r="AL11" s="19">
        <f t="shared" si="12"/>
        <v>-1410.8217720633256</v>
      </c>
      <c r="AM11" s="20"/>
    </row>
    <row r="12" spans="1:39" ht="13.5" customHeight="1" x14ac:dyDescent="0.2">
      <c r="A12" s="94" t="s">
        <v>12</v>
      </c>
      <c r="B12" s="69">
        <f>B13+B19</f>
        <v>8269597</v>
      </c>
      <c r="C12" s="76">
        <f>C13+C19</f>
        <v>10318673.339115161</v>
      </c>
      <c r="D12" s="83">
        <f t="shared" ref="D12" si="13">D13+D19</f>
        <v>12629572</v>
      </c>
      <c r="E12" s="30">
        <f>E13+E19</f>
        <v>12835028.57501182</v>
      </c>
      <c r="F12" s="30">
        <f>F13+F19</f>
        <v>13275306.56624113</v>
      </c>
      <c r="G12" s="30">
        <f>G13+G19</f>
        <v>13654205.367482329</v>
      </c>
      <c r="H12" s="30">
        <f>H13+H19</f>
        <v>14360680.822875148</v>
      </c>
      <c r="I12" s="2">
        <f>I13+I19</f>
        <v>14778480.6653769</v>
      </c>
      <c r="J12" s="92"/>
      <c r="K12" s="24" t="s">
        <v>12</v>
      </c>
      <c r="L12" s="76">
        <f>L13+L19</f>
        <v>0</v>
      </c>
      <c r="M12" s="76">
        <f t="shared" ref="M12:P12" si="14">M13+M19</f>
        <v>0</v>
      </c>
      <c r="N12" s="83">
        <f t="shared" si="14"/>
        <v>0</v>
      </c>
      <c r="O12" s="30">
        <f t="shared" si="14"/>
        <v>0</v>
      </c>
      <c r="P12" s="30">
        <f t="shared" si="14"/>
        <v>0</v>
      </c>
      <c r="Q12" s="30">
        <f t="shared" ref="Q12:R12" si="15">Q13+Q19</f>
        <v>0</v>
      </c>
      <c r="R12" s="30">
        <f t="shared" si="15"/>
        <v>0</v>
      </c>
      <c r="S12" s="2">
        <f t="shared" ref="S12" si="16">S13+S19</f>
        <v>0</v>
      </c>
      <c r="U12" s="24" t="s">
        <v>12</v>
      </c>
      <c r="V12" s="76">
        <v>8269597</v>
      </c>
      <c r="W12" s="76">
        <v>10318673.339115161</v>
      </c>
      <c r="X12" s="83">
        <v>12587313.062319536</v>
      </c>
      <c r="Y12" s="30">
        <v>12895428.481690548</v>
      </c>
      <c r="Z12" s="30">
        <v>13607418.245799499</v>
      </c>
      <c r="AA12" s="30">
        <v>13852054.518040698</v>
      </c>
      <c r="AB12" s="30">
        <v>14443920.172953432</v>
      </c>
      <c r="AC12" s="2"/>
      <c r="AE12" s="24" t="s">
        <v>12</v>
      </c>
      <c r="AF12" s="76">
        <f t="shared" si="6"/>
        <v>0</v>
      </c>
      <c r="AG12" s="76">
        <f t="shared" si="7"/>
        <v>0</v>
      </c>
      <c r="AH12" s="83">
        <f>D12-X12</f>
        <v>42258.937680464238</v>
      </c>
      <c r="AI12" s="30">
        <f t="shared" si="9"/>
        <v>-60399.906678728759</v>
      </c>
      <c r="AJ12" s="30">
        <f t="shared" si="10"/>
        <v>-332111.6795583684</v>
      </c>
      <c r="AK12" s="30">
        <f t="shared" si="11"/>
        <v>-197849.15055836923</v>
      </c>
      <c r="AL12" s="30">
        <f t="shared" si="12"/>
        <v>-83239.35007828474</v>
      </c>
      <c r="AM12" s="2"/>
    </row>
    <row r="13" spans="1:39" ht="13.5" customHeight="1" x14ac:dyDescent="0.2">
      <c r="A13" s="96" t="s">
        <v>15</v>
      </c>
      <c r="B13" s="71">
        <f>SUM(B14:B18)</f>
        <v>7301764</v>
      </c>
      <c r="C13" s="78">
        <f t="shared" ref="C13:E13" si="17">SUM(C14:C18)</f>
        <v>9168791.9628119357</v>
      </c>
      <c r="D13" s="85">
        <f t="shared" si="17"/>
        <v>11248591.793653619</v>
      </c>
      <c r="E13" s="39">
        <f t="shared" si="17"/>
        <v>11407781.828081524</v>
      </c>
      <c r="F13" s="39">
        <f t="shared" ref="F13:G13" si="18">SUM(F14:F18)</f>
        <v>11823446.806364104</v>
      </c>
      <c r="G13" s="39">
        <f t="shared" si="18"/>
        <v>12208328.773154698</v>
      </c>
      <c r="H13" s="39">
        <f t="shared" ref="H13:I13" si="19">SUM(H14:H18)</f>
        <v>12889137.434827017</v>
      </c>
      <c r="I13" s="49">
        <f t="shared" si="19"/>
        <v>13327334.702965431</v>
      </c>
      <c r="J13" s="92"/>
      <c r="K13" s="38" t="s">
        <v>15</v>
      </c>
      <c r="L13" s="78">
        <f t="shared" ref="L13" si="20">SUM(L14:L18)</f>
        <v>0</v>
      </c>
      <c r="M13" s="78">
        <f>SUM(M14:M18)</f>
        <v>0</v>
      </c>
      <c r="N13" s="85">
        <f t="shared" ref="N13:R13" si="21">SUM(N14:N18)</f>
        <v>0</v>
      </c>
      <c r="O13" s="39">
        <f t="shared" si="21"/>
        <v>0</v>
      </c>
      <c r="P13" s="39">
        <f t="shared" si="21"/>
        <v>0</v>
      </c>
      <c r="Q13" s="39">
        <f t="shared" si="21"/>
        <v>0</v>
      </c>
      <c r="R13" s="39">
        <f t="shared" si="21"/>
        <v>0</v>
      </c>
      <c r="S13" s="49">
        <f t="shared" ref="S13" si="22">SUM(S14:S18)</f>
        <v>0</v>
      </c>
      <c r="T13" s="7"/>
      <c r="U13" s="38" t="s">
        <v>15</v>
      </c>
      <c r="V13" s="78">
        <v>7301764</v>
      </c>
      <c r="W13" s="78">
        <v>9168791.9628119357</v>
      </c>
      <c r="X13" s="85">
        <v>11195168.982766626</v>
      </c>
      <c r="Y13" s="39">
        <v>11451788.762389174</v>
      </c>
      <c r="Z13" s="39">
        <v>12106252.129752396</v>
      </c>
      <c r="AA13" s="39">
        <v>12365847.300072137</v>
      </c>
      <c r="AB13" s="39">
        <v>12944856.681445085</v>
      </c>
      <c r="AC13" s="49"/>
      <c r="AE13" s="38" t="s">
        <v>15</v>
      </c>
      <c r="AF13" s="78">
        <f t="shared" si="6"/>
        <v>0</v>
      </c>
      <c r="AG13" s="78">
        <f t="shared" si="7"/>
        <v>0</v>
      </c>
      <c r="AH13" s="85">
        <f t="shared" si="8"/>
        <v>53422.810886992142</v>
      </c>
      <c r="AI13" s="39">
        <f t="shared" si="9"/>
        <v>-44006.934307649732</v>
      </c>
      <c r="AJ13" s="39">
        <f t="shared" si="10"/>
        <v>-282805.32338829152</v>
      </c>
      <c r="AK13" s="39">
        <f t="shared" si="11"/>
        <v>-157518.52691743895</v>
      </c>
      <c r="AL13" s="39">
        <f t="shared" si="12"/>
        <v>-55719.246618067846</v>
      </c>
      <c r="AM13" s="49"/>
    </row>
    <row r="14" spans="1:39" ht="13.5" customHeight="1" x14ac:dyDescent="0.2">
      <c r="A14" s="97" t="s">
        <v>13</v>
      </c>
      <c r="B14" s="70">
        <v>6575522</v>
      </c>
      <c r="C14" s="77">
        <v>8262092.9999999991</v>
      </c>
      <c r="D14" s="84">
        <v>9949655</v>
      </c>
      <c r="E14" s="19">
        <v>10047608.411462251</v>
      </c>
      <c r="F14" s="19">
        <v>10583192.364724113</v>
      </c>
      <c r="G14" s="19">
        <v>10959397.964665331</v>
      </c>
      <c r="H14" s="19">
        <v>11578660.742618648</v>
      </c>
      <c r="I14" s="20">
        <v>11977160.146403698</v>
      </c>
      <c r="J14" s="90"/>
      <c r="K14" s="40" t="s">
        <v>13</v>
      </c>
      <c r="L14" s="77"/>
      <c r="M14" s="77"/>
      <c r="N14" s="84"/>
      <c r="O14" s="19"/>
      <c r="P14" s="19"/>
      <c r="Q14" s="19"/>
      <c r="R14" s="19"/>
      <c r="S14" s="20"/>
      <c r="T14" s="7"/>
      <c r="U14" s="40" t="s">
        <v>13</v>
      </c>
      <c r="V14" s="77">
        <v>6575522</v>
      </c>
      <c r="W14" s="77">
        <v>8262092.9999999991</v>
      </c>
      <c r="X14" s="84">
        <v>9881193.2403676789</v>
      </c>
      <c r="Y14" s="19">
        <v>10008195.362740153</v>
      </c>
      <c r="Z14" s="19">
        <v>10780183.288229201</v>
      </c>
      <c r="AA14" s="19">
        <v>11092903.235889183</v>
      </c>
      <c r="AB14" s="19">
        <v>11626285.353972051</v>
      </c>
      <c r="AC14" s="20"/>
      <c r="AE14" s="40" t="s">
        <v>13</v>
      </c>
      <c r="AF14" s="77">
        <f>B14-V14</f>
        <v>0</v>
      </c>
      <c r="AG14" s="77">
        <f t="shared" si="7"/>
        <v>0</v>
      </c>
      <c r="AH14" s="84">
        <f>D14-X14</f>
        <v>68461.759632321075</v>
      </c>
      <c r="AI14" s="19">
        <f t="shared" si="9"/>
        <v>39413.04872209765</v>
      </c>
      <c r="AJ14" s="19">
        <f t="shared" si="10"/>
        <v>-196990.92350508831</v>
      </c>
      <c r="AK14" s="19">
        <f t="shared" si="11"/>
        <v>-133505.27122385241</v>
      </c>
      <c r="AL14" s="19">
        <f t="shared" si="12"/>
        <v>-47624.611353402957</v>
      </c>
      <c r="AM14" s="20"/>
    </row>
    <row r="15" spans="1:39" ht="13.5" customHeight="1" x14ac:dyDescent="0.2">
      <c r="A15" s="97" t="s">
        <v>14</v>
      </c>
      <c r="B15" s="70">
        <v>90333</v>
      </c>
      <c r="C15" s="77">
        <v>144603</v>
      </c>
      <c r="D15" s="84">
        <v>461280.99999999988</v>
      </c>
      <c r="E15" s="19">
        <v>490558.33474189235</v>
      </c>
      <c r="F15" s="19">
        <v>316161.94047460699</v>
      </c>
      <c r="G15" s="19">
        <v>280881.67300860881</v>
      </c>
      <c r="H15" s="19">
        <v>283641.50521570386</v>
      </c>
      <c r="I15" s="20">
        <v>280126.66831559245</v>
      </c>
      <c r="J15" s="90"/>
      <c r="K15" s="40" t="s">
        <v>14</v>
      </c>
      <c r="L15" s="77"/>
      <c r="M15" s="77"/>
      <c r="N15" s="84"/>
      <c r="O15" s="19"/>
      <c r="P15" s="19"/>
      <c r="Q15" s="19"/>
      <c r="R15" s="19"/>
      <c r="S15" s="20"/>
      <c r="T15" s="7"/>
      <c r="U15" s="40" t="s">
        <v>14</v>
      </c>
      <c r="V15" s="77">
        <v>90333</v>
      </c>
      <c r="W15" s="77">
        <v>144603</v>
      </c>
      <c r="X15" s="84">
        <v>466928.87679261883</v>
      </c>
      <c r="Y15" s="19">
        <v>563520.57835642342</v>
      </c>
      <c r="Z15" s="19">
        <v>370726.69857129251</v>
      </c>
      <c r="AA15" s="19">
        <v>280234.31900354056</v>
      </c>
      <c r="AB15" s="19">
        <v>277937.23398434988</v>
      </c>
      <c r="AC15" s="20"/>
      <c r="AE15" s="40" t="s">
        <v>14</v>
      </c>
      <c r="AF15" s="77">
        <f>B15-V15</f>
        <v>0</v>
      </c>
      <c r="AG15" s="77">
        <f t="shared" si="7"/>
        <v>0</v>
      </c>
      <c r="AH15" s="84">
        <f t="shared" si="8"/>
        <v>-5647.8767926189466</v>
      </c>
      <c r="AI15" s="19">
        <f t="shared" si="9"/>
        <v>-72962.243614531064</v>
      </c>
      <c r="AJ15" s="19">
        <f t="shared" si="10"/>
        <v>-54564.758096685517</v>
      </c>
      <c r="AK15" s="19">
        <f t="shared" si="11"/>
        <v>647.35400506824953</v>
      </c>
      <c r="AL15" s="19">
        <f t="shared" si="12"/>
        <v>5704.2712313539814</v>
      </c>
      <c r="AM15" s="20"/>
    </row>
    <row r="16" spans="1:39" ht="13.5" customHeight="1" x14ac:dyDescent="0.2">
      <c r="A16" s="97" t="s">
        <v>16</v>
      </c>
      <c r="B16" s="70">
        <v>565716</v>
      </c>
      <c r="C16" s="77">
        <v>676908.90761116892</v>
      </c>
      <c r="D16" s="84">
        <v>742001.00940728595</v>
      </c>
      <c r="E16" s="19">
        <v>769145.87732677965</v>
      </c>
      <c r="F16" s="19">
        <v>816233.17396354093</v>
      </c>
      <c r="G16" s="19">
        <v>852425.19141968852</v>
      </c>
      <c r="H16" s="19">
        <v>904120.90424301755</v>
      </c>
      <c r="I16" s="20">
        <v>941290.18190018495</v>
      </c>
      <c r="J16" s="90"/>
      <c r="K16" s="40" t="s">
        <v>16</v>
      </c>
      <c r="L16" s="77"/>
      <c r="M16" s="77"/>
      <c r="N16" s="84"/>
      <c r="O16" s="19"/>
      <c r="P16" s="19"/>
      <c r="Q16" s="19"/>
      <c r="R16" s="19"/>
      <c r="S16" s="20"/>
      <c r="T16" s="7"/>
      <c r="U16" s="40" t="s">
        <v>16</v>
      </c>
      <c r="V16" s="77">
        <v>565716</v>
      </c>
      <c r="W16" s="77">
        <v>676908.90761116892</v>
      </c>
      <c r="X16" s="84">
        <v>750493.7054514566</v>
      </c>
      <c r="Y16" s="19">
        <v>778471.23193676071</v>
      </c>
      <c r="Z16" s="19">
        <v>843949.94640757202</v>
      </c>
      <c r="AA16" s="19">
        <v>874309.7093322376</v>
      </c>
      <c r="AB16" s="19">
        <v>916440.200444357</v>
      </c>
      <c r="AC16" s="20"/>
      <c r="AE16" s="40" t="s">
        <v>16</v>
      </c>
      <c r="AF16" s="77">
        <f>B16-V16</f>
        <v>0</v>
      </c>
      <c r="AG16" s="77">
        <f t="shared" si="7"/>
        <v>0</v>
      </c>
      <c r="AH16" s="84">
        <f t="shared" si="8"/>
        <v>-8492.6960441706469</v>
      </c>
      <c r="AI16" s="19">
        <f t="shared" si="9"/>
        <v>-9325.3546099810628</v>
      </c>
      <c r="AJ16" s="19">
        <f t="shared" si="10"/>
        <v>-27716.772444031085</v>
      </c>
      <c r="AK16" s="19">
        <f t="shared" si="11"/>
        <v>-21884.517912549083</v>
      </c>
      <c r="AL16" s="19">
        <f t="shared" si="12"/>
        <v>-12319.296201339457</v>
      </c>
      <c r="AM16" s="20"/>
    </row>
    <row r="17" spans="1:39" ht="13.5" customHeight="1" x14ac:dyDescent="0.2">
      <c r="A17" s="97" t="s">
        <v>17</v>
      </c>
      <c r="B17" s="70">
        <v>68387.000000000015</v>
      </c>
      <c r="C17" s="77">
        <v>83258.10063462962</v>
      </c>
      <c r="D17" s="84">
        <v>93511.595981584105</v>
      </c>
      <c r="E17" s="19">
        <v>98376.193682875499</v>
      </c>
      <c r="F17" s="19">
        <v>105771.50554596899</v>
      </c>
      <c r="G17" s="19">
        <v>113540.24120329642</v>
      </c>
      <c r="H17" s="19">
        <v>120636.37975789607</v>
      </c>
      <c r="I17" s="20">
        <v>126706.84660548918</v>
      </c>
      <c r="J17" s="90"/>
      <c r="K17" s="40" t="s">
        <v>17</v>
      </c>
      <c r="L17" s="77"/>
      <c r="M17" s="77"/>
      <c r="N17" s="84"/>
      <c r="O17" s="19"/>
      <c r="P17" s="19"/>
      <c r="Q17" s="19"/>
      <c r="R17" s="19"/>
      <c r="S17" s="20"/>
      <c r="T17" s="7"/>
      <c r="U17" s="40" t="s">
        <v>17</v>
      </c>
      <c r="V17" s="77">
        <v>68387.000000000015</v>
      </c>
      <c r="W17" s="77">
        <v>83258.10063462962</v>
      </c>
      <c r="X17" s="84">
        <v>94398.814140989678</v>
      </c>
      <c r="Y17" s="19">
        <v>99482.675468518937</v>
      </c>
      <c r="Z17" s="19">
        <v>109232.72424905903</v>
      </c>
      <c r="AA17" s="19">
        <v>116261.99342980109</v>
      </c>
      <c r="AB17" s="19">
        <v>122086.79020121685</v>
      </c>
      <c r="AC17" s="20"/>
      <c r="AE17" s="40" t="s">
        <v>17</v>
      </c>
      <c r="AF17" s="77">
        <f>B17-V17</f>
        <v>0</v>
      </c>
      <c r="AG17" s="77">
        <f t="shared" si="7"/>
        <v>0</v>
      </c>
      <c r="AH17" s="84">
        <f t="shared" si="8"/>
        <v>-887.21815940557281</v>
      </c>
      <c r="AI17" s="19">
        <f t="shared" si="9"/>
        <v>-1106.4817856434383</v>
      </c>
      <c r="AJ17" s="19">
        <f t="shared" si="10"/>
        <v>-3461.2187030900386</v>
      </c>
      <c r="AK17" s="19">
        <f t="shared" si="11"/>
        <v>-2721.7522265046719</v>
      </c>
      <c r="AL17" s="19">
        <f t="shared" si="12"/>
        <v>-1450.4104433207831</v>
      </c>
      <c r="AM17" s="20"/>
    </row>
    <row r="18" spans="1:39" ht="13.5" customHeight="1" x14ac:dyDescent="0.2">
      <c r="A18" s="97" t="s">
        <v>18</v>
      </c>
      <c r="B18" s="70">
        <v>1806</v>
      </c>
      <c r="C18" s="77">
        <v>1928.9545661382597</v>
      </c>
      <c r="D18" s="84">
        <v>2143.1882647482498</v>
      </c>
      <c r="E18" s="19">
        <v>2093.0108677266571</v>
      </c>
      <c r="F18" s="19">
        <v>2087.8216558757549</v>
      </c>
      <c r="G18" s="19">
        <v>2083.7028577723368</v>
      </c>
      <c r="H18" s="19">
        <v>2077.9029917506014</v>
      </c>
      <c r="I18" s="20">
        <v>2050.8597404657785</v>
      </c>
      <c r="J18" s="90"/>
      <c r="K18" s="40" t="s">
        <v>18</v>
      </c>
      <c r="L18" s="77"/>
      <c r="M18" s="77"/>
      <c r="N18" s="84"/>
      <c r="O18" s="19"/>
      <c r="P18" s="19"/>
      <c r="Q18" s="19"/>
      <c r="R18" s="19"/>
      <c r="S18" s="20"/>
      <c r="T18" s="7"/>
      <c r="U18" s="40" t="s">
        <v>18</v>
      </c>
      <c r="V18" s="77">
        <v>1806</v>
      </c>
      <c r="W18" s="77">
        <v>1928.9545661382597</v>
      </c>
      <c r="X18" s="84">
        <v>2154.3460138819637</v>
      </c>
      <c r="Y18" s="19">
        <v>2118.9138873165243</v>
      </c>
      <c r="Z18" s="19">
        <v>2159.4722952716565</v>
      </c>
      <c r="AA18" s="19">
        <v>2138.0424173755814</v>
      </c>
      <c r="AB18" s="19">
        <v>2107.1028431100758</v>
      </c>
      <c r="AC18" s="20"/>
      <c r="AE18" s="40" t="s">
        <v>18</v>
      </c>
      <c r="AF18" s="77">
        <f>B18-V18</f>
        <v>0</v>
      </c>
      <c r="AG18" s="77">
        <f t="shared" si="7"/>
        <v>0</v>
      </c>
      <c r="AH18" s="84">
        <f t="shared" si="8"/>
        <v>-11.157749133713878</v>
      </c>
      <c r="AI18" s="19">
        <f t="shared" si="9"/>
        <v>-25.903019589867199</v>
      </c>
      <c r="AJ18" s="19">
        <f t="shared" si="10"/>
        <v>-71.650639395901635</v>
      </c>
      <c r="AK18" s="19">
        <f t="shared" si="11"/>
        <v>-54.339559603244652</v>
      </c>
      <c r="AL18" s="19">
        <f t="shared" si="12"/>
        <v>-29.199851359474451</v>
      </c>
      <c r="AM18" s="20"/>
    </row>
    <row r="19" spans="1:39" ht="13.5" customHeight="1" x14ac:dyDescent="0.2">
      <c r="A19" s="95" t="s">
        <v>19</v>
      </c>
      <c r="B19" s="71">
        <f>SUM(B20:B23)</f>
        <v>967833</v>
      </c>
      <c r="C19" s="78">
        <f t="shared" ref="C19:E19" si="23">SUM(C20:C23)</f>
        <v>1149881.3763032262</v>
      </c>
      <c r="D19" s="85">
        <f t="shared" si="23"/>
        <v>1380980.2063463817</v>
      </c>
      <c r="E19" s="39">
        <f t="shared" si="23"/>
        <v>1427246.7469302951</v>
      </c>
      <c r="F19" s="39">
        <f t="shared" ref="F19:H19" si="24">SUM(F20:F23)</f>
        <v>1451859.7598770254</v>
      </c>
      <c r="G19" s="39">
        <f t="shared" si="24"/>
        <v>1445876.59432763</v>
      </c>
      <c r="H19" s="39">
        <f t="shared" si="24"/>
        <v>1471543.3880481308</v>
      </c>
      <c r="I19" s="49">
        <f t="shared" ref="I19" si="25">SUM(I20:I23)</f>
        <v>1451145.9624114688</v>
      </c>
      <c r="J19" s="92"/>
      <c r="K19" s="17" t="s">
        <v>19</v>
      </c>
      <c r="L19" s="78">
        <f t="shared" ref="L19" si="26">SUM(L20:L23)</f>
        <v>0</v>
      </c>
      <c r="M19" s="78">
        <f>SUM(M20:M23)</f>
        <v>0</v>
      </c>
      <c r="N19" s="85">
        <f t="shared" ref="N19:R19" si="27">SUM(N20:N23)</f>
        <v>0</v>
      </c>
      <c r="O19" s="39">
        <f t="shared" si="27"/>
        <v>0</v>
      </c>
      <c r="P19" s="39">
        <f t="shared" si="27"/>
        <v>0</v>
      </c>
      <c r="Q19" s="39">
        <f t="shared" si="27"/>
        <v>0</v>
      </c>
      <c r="R19" s="39">
        <f t="shared" si="27"/>
        <v>0</v>
      </c>
      <c r="S19" s="49">
        <f t="shared" ref="S19" si="28">SUM(S20:S23)</f>
        <v>0</v>
      </c>
      <c r="T19" s="7"/>
      <c r="U19" s="17" t="s">
        <v>19</v>
      </c>
      <c r="V19" s="78">
        <v>967833</v>
      </c>
      <c r="W19" s="78">
        <v>1149881.3763032262</v>
      </c>
      <c r="X19" s="85">
        <v>1392144.0795529101</v>
      </c>
      <c r="Y19" s="39">
        <v>1443639.7193013749</v>
      </c>
      <c r="Z19" s="39">
        <v>1501166.1160471025</v>
      </c>
      <c r="AA19" s="39">
        <v>1486207.217968561</v>
      </c>
      <c r="AB19" s="39">
        <v>1499063.4915083484</v>
      </c>
      <c r="AC19" s="49"/>
      <c r="AE19" s="17" t="s">
        <v>19</v>
      </c>
      <c r="AF19" s="78">
        <f t="shared" si="6"/>
        <v>0</v>
      </c>
      <c r="AG19" s="78">
        <f t="shared" si="7"/>
        <v>0</v>
      </c>
      <c r="AH19" s="85">
        <f t="shared" si="8"/>
        <v>-11163.873206528369</v>
      </c>
      <c r="AI19" s="39">
        <f t="shared" si="9"/>
        <v>-16392.972371079726</v>
      </c>
      <c r="AJ19" s="39">
        <f t="shared" si="10"/>
        <v>-49306.35617007711</v>
      </c>
      <c r="AK19" s="39">
        <f t="shared" si="11"/>
        <v>-40330.623640930979</v>
      </c>
      <c r="AL19" s="39">
        <f t="shared" si="12"/>
        <v>-27520.103460217593</v>
      </c>
      <c r="AM19" s="49"/>
    </row>
    <row r="20" spans="1:39" ht="14.25" customHeight="1" x14ac:dyDescent="0.2">
      <c r="A20" s="97" t="s">
        <v>20</v>
      </c>
      <c r="B20" s="70">
        <v>819331</v>
      </c>
      <c r="C20" s="77">
        <v>969881</v>
      </c>
      <c r="D20" s="84">
        <v>1188477</v>
      </c>
      <c r="E20" s="19">
        <v>1236582.795708877</v>
      </c>
      <c r="F20" s="19">
        <v>1259091.360441789</v>
      </c>
      <c r="G20" s="19">
        <v>1263678.7278620997</v>
      </c>
      <c r="H20" s="19">
        <v>1288838.1567135814</v>
      </c>
      <c r="I20" s="20">
        <v>1271156.1675728539</v>
      </c>
      <c r="J20" s="90"/>
      <c r="K20" s="40" t="s">
        <v>20</v>
      </c>
      <c r="L20" s="77"/>
      <c r="M20" s="77"/>
      <c r="N20" s="84"/>
      <c r="O20" s="19"/>
      <c r="P20" s="19"/>
      <c r="Q20" s="19"/>
      <c r="R20" s="19"/>
      <c r="S20" s="20"/>
      <c r="T20" s="7"/>
      <c r="U20" s="40" t="s">
        <v>20</v>
      </c>
      <c r="V20" s="77">
        <v>819331</v>
      </c>
      <c r="W20" s="77">
        <v>969881</v>
      </c>
      <c r="X20" s="84">
        <v>1197907.8823835168</v>
      </c>
      <c r="Y20" s="19">
        <v>1250783.6945894922</v>
      </c>
      <c r="Z20" s="19">
        <v>1302198.3478597105</v>
      </c>
      <c r="AA20" s="19">
        <v>1299343.9467612319</v>
      </c>
      <c r="AB20" s="19">
        <v>1313877.2436835596</v>
      </c>
      <c r="AC20" s="20"/>
      <c r="AE20" s="40" t="s">
        <v>20</v>
      </c>
      <c r="AF20" s="77">
        <f t="shared" si="6"/>
        <v>0</v>
      </c>
      <c r="AG20" s="77">
        <f t="shared" si="7"/>
        <v>0</v>
      </c>
      <c r="AH20" s="84">
        <f t="shared" si="8"/>
        <v>-9430.8823835167568</v>
      </c>
      <c r="AI20" s="19">
        <f t="shared" si="9"/>
        <v>-14200.898880615132</v>
      </c>
      <c r="AJ20" s="19">
        <f t="shared" si="10"/>
        <v>-43106.987417921424</v>
      </c>
      <c r="AK20" s="19">
        <f t="shared" si="11"/>
        <v>-35665.218899132218</v>
      </c>
      <c r="AL20" s="19">
        <f t="shared" si="12"/>
        <v>-25039.086969978176</v>
      </c>
      <c r="AM20" s="20"/>
    </row>
    <row r="21" spans="1:39" ht="13.5" customHeight="1" x14ac:dyDescent="0.2">
      <c r="A21" s="97" t="s">
        <v>16</v>
      </c>
      <c r="B21" s="70">
        <v>93747.999999999985</v>
      </c>
      <c r="C21" s="77">
        <v>113651.09238883108</v>
      </c>
      <c r="D21" s="84">
        <v>118555.99059271415</v>
      </c>
      <c r="E21" s="19">
        <v>116879.12606272688</v>
      </c>
      <c r="F21" s="19">
        <v>117744.85815243004</v>
      </c>
      <c r="G21" s="19">
        <v>107913.02182505229</v>
      </c>
      <c r="H21" s="19">
        <v>107527.27951318234</v>
      </c>
      <c r="I21" s="20">
        <v>104781.83618044654</v>
      </c>
      <c r="J21" s="90"/>
      <c r="K21" s="40" t="s">
        <v>16</v>
      </c>
      <c r="L21" s="77"/>
      <c r="M21" s="77"/>
      <c r="N21" s="84"/>
      <c r="O21" s="19"/>
      <c r="P21" s="19"/>
      <c r="Q21" s="19"/>
      <c r="R21" s="19"/>
      <c r="S21" s="20"/>
      <c r="U21" s="40" t="s">
        <v>16</v>
      </c>
      <c r="V21" s="77">
        <v>93747.999999999985</v>
      </c>
      <c r="W21" s="77">
        <v>113651.09238883108</v>
      </c>
      <c r="X21" s="84">
        <v>119829.1059531347</v>
      </c>
      <c r="Y21" s="19">
        <v>118204.10400016645</v>
      </c>
      <c r="Z21" s="19">
        <v>121467.57843173356</v>
      </c>
      <c r="AA21" s="19">
        <v>110683.49890960963</v>
      </c>
      <c r="AB21" s="19">
        <v>108992.41586809959</v>
      </c>
      <c r="AC21" s="20"/>
      <c r="AE21" s="40" t="s">
        <v>16</v>
      </c>
      <c r="AF21" s="77">
        <f t="shared" si="6"/>
        <v>0</v>
      </c>
      <c r="AG21" s="77">
        <f t="shared" si="7"/>
        <v>0</v>
      </c>
      <c r="AH21" s="84">
        <f t="shared" si="8"/>
        <v>-1273.1153604205465</v>
      </c>
      <c r="AI21" s="19">
        <f t="shared" si="9"/>
        <v>-1324.977937439573</v>
      </c>
      <c r="AJ21" s="19">
        <f t="shared" si="10"/>
        <v>-3722.7202793035249</v>
      </c>
      <c r="AK21" s="19">
        <f t="shared" si="11"/>
        <v>-2770.4770845573366</v>
      </c>
      <c r="AL21" s="19">
        <f t="shared" si="12"/>
        <v>-1465.1363549172529</v>
      </c>
      <c r="AM21" s="20"/>
    </row>
    <row r="22" spans="1:39" ht="13.5" customHeight="1" x14ac:dyDescent="0.2">
      <c r="A22" s="97" t="s">
        <v>17</v>
      </c>
      <c r="B22" s="70">
        <v>16026.000000000004</v>
      </c>
      <c r="C22" s="77">
        <v>20185.899365370376</v>
      </c>
      <c r="D22" s="84">
        <v>21574.404018415884</v>
      </c>
      <c r="E22" s="19">
        <v>21559.694578461531</v>
      </c>
      <c r="F22" s="19">
        <v>21830.275902079768</v>
      </c>
      <c r="G22" s="19">
        <v>20078.875017151488</v>
      </c>
      <c r="H22" s="19">
        <v>19985.75226052725</v>
      </c>
      <c r="I22" s="20">
        <v>19589.023058306775</v>
      </c>
      <c r="J22" s="90"/>
      <c r="K22" s="40" t="s">
        <v>17</v>
      </c>
      <c r="L22" s="77"/>
      <c r="M22" s="77"/>
      <c r="N22" s="84"/>
      <c r="O22" s="19"/>
      <c r="P22" s="19"/>
      <c r="Q22" s="19"/>
      <c r="R22" s="19"/>
      <c r="S22" s="20"/>
      <c r="U22" s="40" t="s">
        <v>17</v>
      </c>
      <c r="V22" s="77">
        <v>16026.000000000004</v>
      </c>
      <c r="W22" s="77">
        <v>20185.899365370376</v>
      </c>
      <c r="X22" s="84">
        <v>21761.619022576346</v>
      </c>
      <c r="Y22" s="19">
        <v>21780.453984186788</v>
      </c>
      <c r="Z22" s="19">
        <v>22481.418127615019</v>
      </c>
      <c r="AA22" s="19">
        <v>20560.199719340464</v>
      </c>
      <c r="AB22" s="19">
        <v>20226.040835619318</v>
      </c>
      <c r="AC22" s="20"/>
      <c r="AE22" s="40" t="s">
        <v>17</v>
      </c>
      <c r="AF22" s="77">
        <f t="shared" si="6"/>
        <v>0</v>
      </c>
      <c r="AG22" s="77">
        <f t="shared" si="7"/>
        <v>0</v>
      </c>
      <c r="AH22" s="84">
        <f t="shared" si="8"/>
        <v>-187.21500416046183</v>
      </c>
      <c r="AI22" s="19">
        <f t="shared" si="9"/>
        <v>-220.75940572525724</v>
      </c>
      <c r="AJ22" s="19">
        <f t="shared" si="10"/>
        <v>-651.14222553525178</v>
      </c>
      <c r="AK22" s="19">
        <f t="shared" si="11"/>
        <v>-481.32470218897652</v>
      </c>
      <c r="AL22" s="19">
        <f t="shared" si="12"/>
        <v>-240.28857509206864</v>
      </c>
      <c r="AM22" s="20"/>
    </row>
    <row r="23" spans="1:39" ht="13.5" customHeight="1" x14ac:dyDescent="0.2">
      <c r="A23" s="97" t="s">
        <v>18</v>
      </c>
      <c r="B23" s="70">
        <v>38728</v>
      </c>
      <c r="C23" s="77">
        <v>46163.384549024762</v>
      </c>
      <c r="D23" s="84">
        <v>52372.811735251751</v>
      </c>
      <c r="E23" s="19">
        <v>52225.130580229641</v>
      </c>
      <c r="F23" s="19">
        <v>53193.265380726443</v>
      </c>
      <c r="G23" s="19">
        <v>54205.96962332644</v>
      </c>
      <c r="H23" s="19">
        <v>55192.199560839741</v>
      </c>
      <c r="I23" s="20">
        <v>55618.935599861608</v>
      </c>
      <c r="J23" s="90"/>
      <c r="K23" s="40" t="s">
        <v>18</v>
      </c>
      <c r="L23" s="77"/>
      <c r="M23" s="77"/>
      <c r="N23" s="84"/>
      <c r="O23" s="19"/>
      <c r="P23" s="19"/>
      <c r="Q23" s="19"/>
      <c r="R23" s="19"/>
      <c r="S23" s="20"/>
      <c r="U23" s="40" t="s">
        <v>18</v>
      </c>
      <c r="V23" s="77">
        <v>38728</v>
      </c>
      <c r="W23" s="77">
        <v>46163.384549024762</v>
      </c>
      <c r="X23" s="84">
        <v>52645.472193682268</v>
      </c>
      <c r="Y23" s="19">
        <v>52871.466727529449</v>
      </c>
      <c r="Z23" s="19">
        <v>55018.771628043447</v>
      </c>
      <c r="AA23" s="19">
        <v>55619.572578378989</v>
      </c>
      <c r="AB23" s="19">
        <v>55967.791121070004</v>
      </c>
      <c r="AC23" s="20"/>
      <c r="AE23" s="40" t="s">
        <v>18</v>
      </c>
      <c r="AF23" s="77">
        <f t="shared" si="6"/>
        <v>0</v>
      </c>
      <c r="AG23" s="77">
        <f>C23-W23</f>
        <v>0</v>
      </c>
      <c r="AH23" s="84">
        <f t="shared" si="8"/>
        <v>-272.66045843051688</v>
      </c>
      <c r="AI23" s="19">
        <f t="shared" si="9"/>
        <v>-646.33614729980764</v>
      </c>
      <c r="AJ23" s="19">
        <f t="shared" si="10"/>
        <v>-1825.5062473170037</v>
      </c>
      <c r="AK23" s="19">
        <f t="shared" si="11"/>
        <v>-1413.6029550525491</v>
      </c>
      <c r="AL23" s="19">
        <f t="shared" si="12"/>
        <v>-775.59156023026298</v>
      </c>
      <c r="AM23" s="20"/>
    </row>
    <row r="24" spans="1:39" ht="13.5" customHeight="1" thickBot="1" x14ac:dyDescent="0.25">
      <c r="A24" s="94" t="s">
        <v>8</v>
      </c>
      <c r="B24" s="72">
        <v>239393.39986</v>
      </c>
      <c r="C24" s="117">
        <f>'feb2025_vydavky_ESA 2010'!C24</f>
        <v>268129.92272999999</v>
      </c>
      <c r="D24" s="114">
        <f>'feb2025_vydavky_ESA 2010'!D24</f>
        <v>296414.75904999999</v>
      </c>
      <c r="E24" s="43">
        <f>'feb2025_vydavky_ESA 2010'!E24</f>
        <v>316167.35934374144</v>
      </c>
      <c r="F24" s="43">
        <f>'feb2025_vydavky_ESA 2010'!F24</f>
        <v>325682.4139457682</v>
      </c>
      <c r="G24" s="43">
        <f>'feb2025_vydavky_ESA 2010'!G24</f>
        <v>343198.72297919169</v>
      </c>
      <c r="H24" s="43">
        <f>'feb2025_vydavky_ESA 2010'!H24</f>
        <v>363354.62821100879</v>
      </c>
      <c r="I24" s="42">
        <f>'feb2025_vydavky_ESA 2010'!I24</f>
        <v>377459.51508335315</v>
      </c>
      <c r="J24" s="92"/>
      <c r="K24" s="24" t="s">
        <v>8</v>
      </c>
      <c r="L24" s="79">
        <f>'feb2025_vydavky_ESA 2010'!L24</f>
        <v>0</v>
      </c>
      <c r="M24" s="117">
        <f>'feb2025_vydavky_ESA 2010'!M24</f>
        <v>0</v>
      </c>
      <c r="N24" s="114">
        <f>'feb2025_vydavky_ESA 2010'!N24</f>
        <v>0</v>
      </c>
      <c r="O24" s="43">
        <f>'feb2025_vydavky_ESA 2010'!O24</f>
        <v>0</v>
      </c>
      <c r="P24" s="43">
        <f>'feb2025_vydavky_ESA 2010'!P24</f>
        <v>0</v>
      </c>
      <c r="Q24" s="43">
        <f>'feb2025_vydavky_ESA 2010'!Q24</f>
        <v>0</v>
      </c>
      <c r="R24" s="43">
        <f>'feb2025_vydavky_ESA 2010'!R24</f>
        <v>0</v>
      </c>
      <c r="S24" s="42">
        <f>'feb2025_vydavky_ESA 2010'!S24</f>
        <v>0</v>
      </c>
      <c r="U24" s="24" t="s">
        <v>8</v>
      </c>
      <c r="V24" s="79">
        <v>239393.39986</v>
      </c>
      <c r="W24" s="79">
        <v>268129.92272999999</v>
      </c>
      <c r="X24" s="114">
        <v>292135.91707906418</v>
      </c>
      <c r="Y24" s="43">
        <v>303244.17251664423</v>
      </c>
      <c r="Z24" s="43">
        <v>310617.89568089473</v>
      </c>
      <c r="AA24" s="43">
        <v>316451.6531937354</v>
      </c>
      <c r="AB24" s="43">
        <v>330572.12744460476</v>
      </c>
      <c r="AC24" s="42"/>
      <c r="AE24" s="24" t="s">
        <v>8</v>
      </c>
      <c r="AF24" s="79">
        <f t="shared" si="6"/>
        <v>0</v>
      </c>
      <c r="AG24" s="79">
        <f t="shared" si="7"/>
        <v>0</v>
      </c>
      <c r="AH24" s="114">
        <f t="shared" si="8"/>
        <v>4278.8419709358132</v>
      </c>
      <c r="AI24" s="43">
        <f t="shared" si="9"/>
        <v>12923.186827097205</v>
      </c>
      <c r="AJ24" s="43">
        <f t="shared" si="10"/>
        <v>15064.518264873477</v>
      </c>
      <c r="AK24" s="43">
        <f t="shared" si="11"/>
        <v>26747.06978545629</v>
      </c>
      <c r="AL24" s="43">
        <f t="shared" si="12"/>
        <v>32782.500766404031</v>
      </c>
      <c r="AM24" s="42"/>
    </row>
    <row r="25" spans="1:39" ht="13.5" customHeight="1" thickBot="1" x14ac:dyDescent="0.25">
      <c r="A25" s="98" t="s">
        <v>9</v>
      </c>
      <c r="B25" s="73">
        <f t="shared" ref="B25:E25" si="29">B6+B12+B24</f>
        <v>9531470.8801300004</v>
      </c>
      <c r="C25" s="80">
        <f t="shared" si="29"/>
        <v>11614959.676305162</v>
      </c>
      <c r="D25" s="86">
        <f t="shared" si="29"/>
        <v>14001025.07879</v>
      </c>
      <c r="E25" s="37">
        <f t="shared" si="29"/>
        <v>14310872.359622786</v>
      </c>
      <c r="F25" s="37">
        <f t="shared" ref="F25:G25" si="30">F6+F12+F24</f>
        <v>14826175.760705052</v>
      </c>
      <c r="G25" s="37">
        <f t="shared" si="30"/>
        <v>15290135.875343634</v>
      </c>
      <c r="H25" s="37">
        <f t="shared" ref="H25:I25" si="31">H6+H12+H24</f>
        <v>16083035.196808925</v>
      </c>
      <c r="I25" s="5">
        <f t="shared" si="31"/>
        <v>16572129.329587119</v>
      </c>
      <c r="J25" s="89"/>
      <c r="K25" s="3" t="s">
        <v>9</v>
      </c>
      <c r="L25" s="80">
        <f t="shared" ref="L25:P25" si="32">L6+L12+L24</f>
        <v>0</v>
      </c>
      <c r="M25" s="80">
        <f t="shared" si="32"/>
        <v>0</v>
      </c>
      <c r="N25" s="86">
        <f t="shared" si="32"/>
        <v>0</v>
      </c>
      <c r="O25" s="37">
        <f t="shared" si="32"/>
        <v>0</v>
      </c>
      <c r="P25" s="37">
        <f t="shared" si="32"/>
        <v>0</v>
      </c>
      <c r="Q25" s="37">
        <f t="shared" ref="Q25:R25" si="33">Q6+Q12+Q24</f>
        <v>0</v>
      </c>
      <c r="R25" s="37">
        <f t="shared" si="33"/>
        <v>0</v>
      </c>
      <c r="S25" s="5">
        <f t="shared" ref="S25" si="34">S6+S12+S24</f>
        <v>0</v>
      </c>
      <c r="U25" s="3" t="s">
        <v>9</v>
      </c>
      <c r="V25" s="80">
        <v>9531470.8801300004</v>
      </c>
      <c r="W25" s="80">
        <v>11614959.676305162</v>
      </c>
      <c r="X25" s="86">
        <v>13963823.663538158</v>
      </c>
      <c r="Y25" s="37">
        <v>14377065.181979371</v>
      </c>
      <c r="Z25" s="37">
        <v>15175402.749818215</v>
      </c>
      <c r="AA25" s="37">
        <v>15497321.419028405</v>
      </c>
      <c r="AB25" s="37">
        <v>16164232.821819542</v>
      </c>
      <c r="AC25" s="5"/>
      <c r="AE25" s="3" t="s">
        <v>9</v>
      </c>
      <c r="AF25" s="80">
        <f t="shared" si="6"/>
        <v>0</v>
      </c>
      <c r="AG25" s="80">
        <f t="shared" si="7"/>
        <v>0</v>
      </c>
      <c r="AH25" s="86">
        <f t="shared" si="8"/>
        <v>37201.415251841769</v>
      </c>
      <c r="AI25" s="37">
        <f t="shared" si="9"/>
        <v>-66192.822356585413</v>
      </c>
      <c r="AJ25" s="37">
        <f t="shared" si="10"/>
        <v>-349226.9891131632</v>
      </c>
      <c r="AK25" s="37">
        <f t="shared" si="11"/>
        <v>-207185.54368477128</v>
      </c>
      <c r="AL25" s="37">
        <f t="shared" si="12"/>
        <v>-81197.625010617077</v>
      </c>
      <c r="AM25" s="5"/>
    </row>
    <row r="26" spans="1:39" ht="13.5" customHeight="1" thickBot="1" x14ac:dyDescent="0.25">
      <c r="A26" s="99" t="s">
        <v>10</v>
      </c>
      <c r="B26" s="74">
        <f t="shared" ref="B26:E26" si="35">B25</f>
        <v>9531470.8801300004</v>
      </c>
      <c r="C26" s="81">
        <f t="shared" si="35"/>
        <v>11614959.676305162</v>
      </c>
      <c r="D26" s="115">
        <f t="shared" si="35"/>
        <v>14001025.07879</v>
      </c>
      <c r="E26" s="44">
        <f t="shared" si="35"/>
        <v>14310872.359622786</v>
      </c>
      <c r="F26" s="44">
        <f t="shared" ref="F26:G26" si="36">F25</f>
        <v>14826175.760705052</v>
      </c>
      <c r="G26" s="44">
        <f t="shared" si="36"/>
        <v>15290135.875343634</v>
      </c>
      <c r="H26" s="44">
        <f t="shared" ref="H26:I26" si="37">H25</f>
        <v>16083035.196808925</v>
      </c>
      <c r="I26" s="22">
        <f t="shared" si="37"/>
        <v>16572129.329587119</v>
      </c>
      <c r="J26" s="91"/>
      <c r="K26" s="21" t="s">
        <v>10</v>
      </c>
      <c r="L26" s="81">
        <f t="shared" ref="L26:P26" si="38">L25</f>
        <v>0</v>
      </c>
      <c r="M26" s="81">
        <f t="shared" si="38"/>
        <v>0</v>
      </c>
      <c r="N26" s="115">
        <f t="shared" si="38"/>
        <v>0</v>
      </c>
      <c r="O26" s="44">
        <f t="shared" si="38"/>
        <v>0</v>
      </c>
      <c r="P26" s="44">
        <f t="shared" si="38"/>
        <v>0</v>
      </c>
      <c r="Q26" s="44">
        <f t="shared" ref="Q26:R26" si="39">Q25</f>
        <v>0</v>
      </c>
      <c r="R26" s="44">
        <f t="shared" si="39"/>
        <v>0</v>
      </c>
      <c r="S26" s="22">
        <f t="shared" ref="S26" si="40">S25</f>
        <v>0</v>
      </c>
      <c r="U26" s="21" t="s">
        <v>10</v>
      </c>
      <c r="V26" s="87">
        <v>9531470.8801300004</v>
      </c>
      <c r="W26" s="87">
        <v>11614959.676305162</v>
      </c>
      <c r="X26" s="115">
        <v>13963823.663538158</v>
      </c>
      <c r="Y26" s="44">
        <v>14377065.181979371</v>
      </c>
      <c r="Z26" s="44">
        <v>15175402.749818215</v>
      </c>
      <c r="AA26" s="44">
        <v>15497321.419028405</v>
      </c>
      <c r="AB26" s="44">
        <v>16164232.821819542</v>
      </c>
      <c r="AC26" s="22"/>
      <c r="AE26" s="21" t="s">
        <v>10</v>
      </c>
      <c r="AF26" s="87">
        <f t="shared" si="6"/>
        <v>0</v>
      </c>
      <c r="AG26" s="87">
        <f t="shared" si="7"/>
        <v>0</v>
      </c>
      <c r="AH26" s="115">
        <f t="shared" si="8"/>
        <v>37201.415251841769</v>
      </c>
      <c r="AI26" s="44">
        <f t="shared" si="9"/>
        <v>-66192.822356585413</v>
      </c>
      <c r="AJ26" s="44">
        <f t="shared" si="10"/>
        <v>-349226.9891131632</v>
      </c>
      <c r="AK26" s="44">
        <f t="shared" si="11"/>
        <v>-207185.54368477128</v>
      </c>
      <c r="AL26" s="44">
        <f t="shared" si="12"/>
        <v>-81197.625010617077</v>
      </c>
      <c r="AM26" s="22"/>
    </row>
    <row r="27" spans="1:39" ht="13.5" customHeight="1" x14ac:dyDescent="0.2">
      <c r="B27" s="9"/>
      <c r="C27" s="9"/>
      <c r="D27" s="9"/>
      <c r="L27" s="9"/>
      <c r="M27" s="9"/>
      <c r="N27" s="9"/>
      <c r="V27" s="9"/>
      <c r="W27" s="9"/>
      <c r="X27" s="9"/>
      <c r="AF27" s="9"/>
      <c r="AG27" s="9"/>
      <c r="AH27" s="9"/>
    </row>
    <row r="28" spans="1:39" ht="13.5" customHeight="1" x14ac:dyDescent="0.2">
      <c r="B28" s="9"/>
      <c r="C28" s="9"/>
      <c r="D28" s="9"/>
      <c r="K28" s="28"/>
      <c r="L28" s="9"/>
      <c r="M28" s="9"/>
      <c r="N28" s="9"/>
      <c r="V28" s="9"/>
      <c r="W28" s="9"/>
      <c r="X28" s="9"/>
      <c r="AF28" s="9"/>
      <c r="AG28" s="9"/>
      <c r="AH28" s="62"/>
      <c r="AI28" s="62"/>
      <c r="AJ28" s="62"/>
      <c r="AK28" s="62"/>
      <c r="AL28" s="62"/>
    </row>
    <row r="29" spans="1:39" ht="13.5" customHeight="1" x14ac:dyDescent="0.2">
      <c r="B29" s="9"/>
      <c r="C29" s="9"/>
      <c r="D29" s="9"/>
      <c r="E29" s="9"/>
      <c r="F29" s="9"/>
      <c r="G29" s="9"/>
      <c r="H29" s="9"/>
      <c r="I29" s="9"/>
      <c r="K29" s="28"/>
      <c r="L29" s="9"/>
      <c r="M29" s="9"/>
      <c r="N29" s="9"/>
      <c r="O29" s="119"/>
      <c r="P29" s="119"/>
      <c r="Q29" s="119"/>
      <c r="R29" s="119"/>
      <c r="S29" s="119"/>
      <c r="V29" s="9"/>
      <c r="W29" s="62"/>
      <c r="X29" s="62"/>
      <c r="Y29" s="62"/>
      <c r="Z29" s="62"/>
      <c r="AA29" s="62"/>
      <c r="AB29" s="62"/>
      <c r="AC29" s="62"/>
      <c r="AF29" s="9"/>
      <c r="AG29" s="9"/>
      <c r="AH29" s="62"/>
      <c r="AI29" s="62"/>
      <c r="AJ29" s="62"/>
      <c r="AK29" s="62"/>
      <c r="AL29" s="62"/>
    </row>
    <row r="30" spans="1:39" ht="13.5" customHeight="1" x14ac:dyDescent="0.2">
      <c r="B30" s="9"/>
      <c r="C30" s="9"/>
      <c r="D30" s="9"/>
      <c r="E30" s="9"/>
      <c r="F30" s="9"/>
      <c r="G30" s="9"/>
      <c r="H30" s="9"/>
      <c r="I30" s="9"/>
      <c r="L30" s="9"/>
      <c r="M30" s="9"/>
      <c r="N30" s="9"/>
      <c r="O30" s="9"/>
      <c r="P30" s="9"/>
      <c r="Q30" s="9"/>
      <c r="R30" s="9"/>
      <c r="S30" s="9"/>
      <c r="V30" s="9"/>
      <c r="W30" s="9"/>
      <c r="X30" s="9"/>
      <c r="AF30" s="9"/>
      <c r="AG30" s="9"/>
      <c r="AH30" s="62"/>
      <c r="AI30" s="62"/>
      <c r="AJ30" s="62"/>
      <c r="AK30" s="62"/>
      <c r="AL30" s="62"/>
    </row>
    <row r="31" spans="1:39" ht="13.5" customHeight="1" x14ac:dyDescent="0.2">
      <c r="B31" s="9"/>
      <c r="C31" s="9"/>
      <c r="D31" s="9"/>
      <c r="L31" s="6"/>
      <c r="M31" s="6"/>
      <c r="N31" s="6"/>
      <c r="V31" s="9"/>
      <c r="W31" s="9"/>
      <c r="X31" s="9"/>
      <c r="AF31" s="9"/>
      <c r="AG31" s="9"/>
      <c r="AH31" s="62"/>
      <c r="AI31" s="62"/>
      <c r="AJ31" s="62"/>
      <c r="AK31" s="62"/>
      <c r="AL31" s="62"/>
    </row>
    <row r="32" spans="1:39" ht="13.5" customHeight="1" x14ac:dyDescent="0.2">
      <c r="B32" s="9"/>
      <c r="C32" s="9"/>
      <c r="D32" s="9"/>
      <c r="L32" s="9"/>
      <c r="M32" s="62"/>
      <c r="N32" s="62"/>
      <c r="O32" s="63"/>
      <c r="P32" s="63"/>
      <c r="Q32" s="63"/>
      <c r="R32" s="63"/>
      <c r="S32" s="63"/>
      <c r="V32" s="9"/>
      <c r="W32" s="9"/>
      <c r="X32" s="9"/>
      <c r="AF32" s="9"/>
      <c r="AG32" s="9"/>
      <c r="AH32" s="62"/>
      <c r="AI32" s="62"/>
      <c r="AJ32" s="62"/>
      <c r="AK32" s="62"/>
      <c r="AL32" s="62"/>
    </row>
    <row r="33" spans="2:34" ht="13.5" customHeight="1" x14ac:dyDescent="0.2">
      <c r="B33" s="9"/>
      <c r="C33" s="9"/>
      <c r="D33" s="9"/>
      <c r="L33" s="9"/>
      <c r="M33" s="64"/>
      <c r="N33" s="65"/>
      <c r="O33" s="65"/>
      <c r="P33" s="65"/>
      <c r="Q33" s="65"/>
      <c r="R33" s="65"/>
      <c r="S33" s="65"/>
      <c r="V33" s="9"/>
      <c r="W33" s="9"/>
      <c r="X33" s="9"/>
      <c r="AF33" s="9"/>
      <c r="AG33" s="9"/>
      <c r="AH33" s="9"/>
    </row>
    <row r="34" spans="2:34" ht="13.5" customHeight="1" x14ac:dyDescent="0.2">
      <c r="B34" s="9"/>
      <c r="C34" s="9"/>
      <c r="D34" s="9"/>
      <c r="L34" s="9"/>
      <c r="M34" s="9"/>
      <c r="N34" s="9"/>
      <c r="V34" s="9"/>
      <c r="W34" s="9"/>
      <c r="X34" s="9"/>
      <c r="AF34" s="9"/>
      <c r="AG34" s="9"/>
      <c r="AH34" s="9"/>
    </row>
    <row r="35" spans="2:34" ht="13.5" customHeight="1" x14ac:dyDescent="0.2">
      <c r="B35" s="9"/>
      <c r="C35" s="9"/>
      <c r="D35" s="9"/>
      <c r="L35" s="9"/>
      <c r="M35" s="65"/>
      <c r="N35" s="65"/>
      <c r="O35" s="65"/>
      <c r="P35" s="65"/>
      <c r="Q35" s="65"/>
      <c r="R35" s="65"/>
      <c r="S35" s="65"/>
      <c r="V35" s="9"/>
      <c r="W35" s="9"/>
      <c r="X35" s="9"/>
      <c r="AF35" s="9"/>
      <c r="AG35" s="9"/>
      <c r="AH35" s="9"/>
    </row>
    <row r="36" spans="2:34" ht="13.5" customHeight="1" x14ac:dyDescent="0.2">
      <c r="B36" s="9"/>
      <c r="C36" s="9"/>
      <c r="D36" s="9"/>
      <c r="L36" s="9"/>
      <c r="M36" s="9"/>
      <c r="N36" s="9"/>
      <c r="V36" s="9"/>
      <c r="W36" s="9"/>
      <c r="X36" s="9"/>
      <c r="AF36" s="9"/>
      <c r="AG36" s="9"/>
      <c r="AH36" s="9"/>
    </row>
    <row r="37" spans="2:34" ht="13.5" customHeight="1" x14ac:dyDescent="0.2">
      <c r="B37" s="9"/>
      <c r="C37" s="9"/>
      <c r="D37" s="9"/>
      <c r="L37" s="9"/>
      <c r="M37" s="65"/>
      <c r="N37" s="65"/>
      <c r="O37" s="65"/>
      <c r="P37" s="65"/>
      <c r="Q37" s="65"/>
      <c r="R37" s="65"/>
      <c r="S37" s="65"/>
      <c r="V37" s="9"/>
      <c r="W37" s="9"/>
      <c r="X37" s="9"/>
      <c r="AF37" s="9"/>
      <c r="AG37" s="9"/>
      <c r="AH37" s="9"/>
    </row>
    <row r="38" spans="2:34" ht="13.5" customHeight="1" x14ac:dyDescent="0.2">
      <c r="B38" s="9"/>
      <c r="C38" s="9"/>
      <c r="D38" s="9"/>
      <c r="L38" s="9"/>
      <c r="M38" s="9"/>
      <c r="N38" s="9"/>
      <c r="V38" s="9"/>
      <c r="W38" s="9"/>
      <c r="X38" s="9"/>
      <c r="AF38" s="9"/>
      <c r="AG38" s="9"/>
      <c r="AH38" s="9"/>
    </row>
    <row r="39" spans="2:34" ht="13.5" customHeight="1" x14ac:dyDescent="0.2">
      <c r="B39" s="9"/>
      <c r="C39" s="9"/>
      <c r="D39" s="9"/>
      <c r="L39" s="9"/>
      <c r="M39" s="9"/>
      <c r="N39" s="29"/>
      <c r="O39" s="29"/>
      <c r="P39" s="29"/>
      <c r="Q39" s="29"/>
      <c r="R39" s="29"/>
      <c r="S39" s="29"/>
      <c r="V39" s="9"/>
      <c r="W39" s="9"/>
      <c r="X39" s="9"/>
      <c r="AF39" s="9"/>
      <c r="AG39" s="9"/>
      <c r="AH39" s="9"/>
    </row>
    <row r="40" spans="2:34" ht="13.5" customHeight="1" x14ac:dyDescent="0.2">
      <c r="B40" s="9"/>
      <c r="C40" s="9"/>
      <c r="D40" s="9"/>
      <c r="L40" s="9"/>
      <c r="M40" s="9"/>
      <c r="N40" s="29"/>
      <c r="O40" s="29"/>
      <c r="P40" s="29"/>
      <c r="Q40" s="29"/>
      <c r="R40" s="29"/>
      <c r="S40" s="29"/>
      <c r="V40" s="9"/>
      <c r="W40" s="9"/>
      <c r="X40" s="9"/>
      <c r="AF40" s="9"/>
      <c r="AG40" s="9"/>
      <c r="AH40" s="9"/>
    </row>
    <row r="41" spans="2:34" ht="13.5" customHeight="1" x14ac:dyDescent="0.2">
      <c r="B41" s="9"/>
      <c r="C41" s="9"/>
      <c r="D41" s="9"/>
      <c r="L41" s="9"/>
      <c r="M41" s="9"/>
      <c r="N41" s="9"/>
      <c r="V41" s="9"/>
      <c r="W41" s="9"/>
      <c r="X41" s="9"/>
      <c r="AF41" s="9"/>
      <c r="AG41" s="9"/>
      <c r="AH41" s="9"/>
    </row>
    <row r="42" spans="2:34" ht="13.5" customHeight="1" x14ac:dyDescent="0.2">
      <c r="B42" s="9"/>
      <c r="C42" s="9"/>
      <c r="D42" s="9"/>
      <c r="L42" s="9"/>
      <c r="M42" s="9"/>
      <c r="N42" s="9"/>
      <c r="V42" s="9"/>
      <c r="W42" s="9"/>
      <c r="X42" s="9"/>
      <c r="AF42" s="9"/>
      <c r="AG42" s="9"/>
      <c r="AH42" s="9"/>
    </row>
    <row r="43" spans="2:34" ht="13.5" customHeight="1" x14ac:dyDescent="0.2">
      <c r="B43" s="9"/>
      <c r="C43" s="9"/>
      <c r="D43" s="9"/>
      <c r="L43" s="9"/>
      <c r="M43" s="9"/>
      <c r="N43" s="9"/>
      <c r="V43" s="9"/>
      <c r="W43" s="9"/>
      <c r="X43" s="9"/>
      <c r="AF43" s="9"/>
      <c r="AG43" s="9"/>
      <c r="AH43" s="9"/>
    </row>
    <row r="44" spans="2:34" ht="13.5" customHeight="1" x14ac:dyDescent="0.2">
      <c r="B44" s="9"/>
      <c r="C44" s="9"/>
      <c r="D44" s="9"/>
      <c r="L44" s="9"/>
      <c r="M44" s="9"/>
      <c r="N44" s="9"/>
      <c r="V44" s="9"/>
      <c r="W44" s="9"/>
      <c r="X44" s="9"/>
      <c r="AF44" s="9"/>
      <c r="AG44" s="9"/>
      <c r="AH44" s="9"/>
    </row>
    <row r="45" spans="2:34" ht="13.5" customHeight="1" x14ac:dyDescent="0.2">
      <c r="B45" s="9"/>
      <c r="C45" s="9"/>
      <c r="D45" s="9"/>
      <c r="L45" s="9"/>
      <c r="M45" s="9"/>
      <c r="N45" s="9"/>
      <c r="V45" s="9"/>
      <c r="W45" s="9"/>
      <c r="X45" s="9"/>
      <c r="AF45" s="9"/>
      <c r="AG45" s="9"/>
      <c r="AH45" s="9"/>
    </row>
    <row r="46" spans="2:34" ht="13.5" customHeight="1" x14ac:dyDescent="0.2">
      <c r="B46" s="9"/>
      <c r="C46" s="9"/>
      <c r="D46" s="9"/>
      <c r="L46" s="9"/>
      <c r="M46" s="9"/>
      <c r="N46" s="9"/>
      <c r="V46" s="9"/>
      <c r="W46" s="9"/>
      <c r="X46" s="9"/>
      <c r="AF46" s="9"/>
      <c r="AG46" s="9"/>
      <c r="AH46" s="9"/>
    </row>
    <row r="47" spans="2:34" ht="13.5" customHeight="1" x14ac:dyDescent="0.2">
      <c r="B47" s="9"/>
      <c r="C47" s="9"/>
      <c r="D47" s="9"/>
      <c r="L47" s="9"/>
      <c r="M47" s="9"/>
      <c r="N47" s="9"/>
      <c r="V47" s="9"/>
      <c r="W47" s="9"/>
      <c r="X47" s="9"/>
      <c r="AF47" s="9"/>
      <c r="AG47" s="9"/>
      <c r="AH47" s="9"/>
    </row>
    <row r="48" spans="2:34" ht="13.5" customHeight="1" x14ac:dyDescent="0.2">
      <c r="B48" s="9"/>
      <c r="C48" s="9"/>
      <c r="D48" s="9"/>
      <c r="L48" s="9"/>
      <c r="M48" s="9"/>
      <c r="N48" s="9"/>
      <c r="V48" s="9"/>
      <c r="W48" s="9"/>
      <c r="X48" s="9"/>
      <c r="AF48" s="9"/>
      <c r="AG48" s="9"/>
      <c r="AH48" s="9"/>
    </row>
    <row r="49" spans="2:34" ht="13.5" customHeight="1" x14ac:dyDescent="0.2">
      <c r="B49" s="9"/>
      <c r="C49" s="9"/>
      <c r="D49" s="9"/>
      <c r="L49" s="9"/>
      <c r="M49" s="9"/>
      <c r="N49" s="9"/>
      <c r="V49" s="9"/>
      <c r="W49" s="9"/>
      <c r="X49" s="9"/>
      <c r="AF49" s="9"/>
      <c r="AG49" s="9"/>
      <c r="AH49" s="9"/>
    </row>
    <row r="50" spans="2:34" ht="13.5" customHeight="1" x14ac:dyDescent="0.2">
      <c r="B50" s="9"/>
      <c r="C50" s="9"/>
      <c r="D50" s="9"/>
      <c r="L50" s="9"/>
      <c r="M50" s="9"/>
      <c r="N50" s="9"/>
      <c r="V50" s="9"/>
      <c r="W50" s="9"/>
      <c r="X50" s="9"/>
      <c r="AF50" s="9"/>
      <c r="AG50" s="9"/>
      <c r="AH50" s="9"/>
    </row>
    <row r="51" spans="2:34" ht="13.5" customHeight="1" x14ac:dyDescent="0.2">
      <c r="B51" s="9"/>
      <c r="C51" s="9"/>
      <c r="D51" s="9"/>
      <c r="L51" s="9"/>
      <c r="M51" s="9"/>
      <c r="N51" s="9"/>
      <c r="V51" s="9"/>
      <c r="W51" s="9"/>
      <c r="X51" s="9"/>
      <c r="AF51" s="9"/>
      <c r="AG51" s="9"/>
      <c r="AH51" s="9"/>
    </row>
    <row r="52" spans="2:34" ht="13.5" customHeight="1" x14ac:dyDescent="0.2">
      <c r="B52" s="9"/>
      <c r="C52" s="9"/>
      <c r="D52" s="9"/>
      <c r="L52" s="9"/>
      <c r="M52" s="9"/>
      <c r="N52" s="9"/>
      <c r="V52" s="9"/>
      <c r="W52" s="9"/>
      <c r="X52" s="9"/>
      <c r="AF52" s="9"/>
      <c r="AG52" s="9"/>
      <c r="AH52" s="9"/>
    </row>
    <row r="53" spans="2:34" ht="13.5" customHeight="1" x14ac:dyDescent="0.2">
      <c r="B53" s="9"/>
      <c r="C53" s="9"/>
      <c r="D53" s="9"/>
      <c r="L53" s="9"/>
      <c r="M53" s="9"/>
      <c r="N53" s="9"/>
      <c r="V53" s="9"/>
      <c r="W53" s="9"/>
      <c r="X53" s="9"/>
      <c r="AF53" s="9"/>
      <c r="AG53" s="9"/>
      <c r="AH53" s="9"/>
    </row>
    <row r="54" spans="2:34" ht="13.5" customHeight="1" x14ac:dyDescent="0.2">
      <c r="B54" s="9"/>
      <c r="C54" s="9"/>
      <c r="D54" s="9"/>
      <c r="L54" s="9"/>
      <c r="M54" s="9"/>
      <c r="N54" s="9"/>
      <c r="V54" s="9"/>
      <c r="W54" s="9"/>
      <c r="X54" s="9"/>
      <c r="AF54" s="9"/>
      <c r="AG54" s="9"/>
      <c r="AH54" s="9"/>
    </row>
    <row r="55" spans="2:34" ht="13.5" customHeight="1" x14ac:dyDescent="0.2">
      <c r="B55" s="9"/>
      <c r="C55" s="9"/>
      <c r="D55" s="9"/>
      <c r="L55" s="9"/>
      <c r="M55" s="9"/>
      <c r="N55" s="9"/>
      <c r="V55" s="9"/>
      <c r="W55" s="9"/>
      <c r="X55" s="9"/>
      <c r="AF55" s="9"/>
      <c r="AG55" s="9"/>
      <c r="AH55" s="9"/>
    </row>
    <row r="56" spans="2:34" ht="13.5" customHeight="1" x14ac:dyDescent="0.2">
      <c r="B56" s="9"/>
      <c r="C56" s="9"/>
      <c r="D56" s="9"/>
      <c r="L56" s="9"/>
      <c r="M56" s="9"/>
      <c r="N56" s="9"/>
      <c r="V56" s="9"/>
      <c r="W56" s="9"/>
      <c r="X56" s="9"/>
      <c r="AF56" s="9"/>
      <c r="AG56" s="9"/>
      <c r="AH56" s="9"/>
    </row>
    <row r="57" spans="2:34" ht="13.5" customHeight="1" x14ac:dyDescent="0.2">
      <c r="B57" s="9"/>
      <c r="C57" s="9"/>
      <c r="D57" s="9"/>
      <c r="L57" s="9"/>
      <c r="M57" s="9"/>
      <c r="N57" s="9"/>
      <c r="V57" s="9"/>
      <c r="W57" s="9"/>
      <c r="X57" s="9"/>
      <c r="AF57" s="9"/>
      <c r="AG57" s="9"/>
      <c r="AH57" s="9"/>
    </row>
    <row r="58" spans="2:34" ht="13.5" customHeight="1" x14ac:dyDescent="0.2">
      <c r="B58" s="9"/>
      <c r="C58" s="9"/>
      <c r="D58" s="9"/>
      <c r="L58" s="9"/>
      <c r="M58" s="9"/>
      <c r="N58" s="9"/>
      <c r="V58" s="9"/>
      <c r="W58" s="9"/>
      <c r="X58" s="9"/>
      <c r="AF58" s="9"/>
      <c r="AG58" s="9"/>
      <c r="AH58" s="9"/>
    </row>
    <row r="59" spans="2:34" ht="13.5" customHeight="1" x14ac:dyDescent="0.2">
      <c r="B59" s="9"/>
      <c r="C59" s="9"/>
      <c r="D59" s="9"/>
      <c r="L59" s="9"/>
      <c r="M59" s="9"/>
      <c r="N59" s="9"/>
      <c r="V59" s="9"/>
      <c r="W59" s="9"/>
      <c r="X59" s="9"/>
      <c r="AF59" s="9"/>
      <c r="AG59" s="9"/>
      <c r="AH59" s="9"/>
    </row>
    <row r="60" spans="2:34" ht="13.5" customHeight="1" x14ac:dyDescent="0.2">
      <c r="B60" s="9"/>
      <c r="C60" s="9"/>
      <c r="D60" s="9"/>
      <c r="L60" s="9"/>
      <c r="M60" s="9"/>
      <c r="N60" s="9"/>
      <c r="V60" s="9"/>
      <c r="W60" s="9"/>
      <c r="X60" s="9"/>
      <c r="AF60" s="9"/>
      <c r="AG60" s="9"/>
      <c r="AH60" s="9"/>
    </row>
    <row r="61" spans="2:34" ht="13.5" customHeight="1" x14ac:dyDescent="0.2">
      <c r="B61" s="9"/>
      <c r="C61" s="9"/>
      <c r="D61" s="9"/>
      <c r="L61" s="9"/>
      <c r="M61" s="9"/>
      <c r="N61" s="9"/>
      <c r="V61" s="9"/>
      <c r="W61" s="9"/>
      <c r="X61" s="9"/>
      <c r="AF61" s="9"/>
      <c r="AG61" s="9"/>
      <c r="AH61" s="9"/>
    </row>
    <row r="62" spans="2:34" ht="13.5" customHeight="1" x14ac:dyDescent="0.2">
      <c r="B62" s="9"/>
      <c r="C62" s="9"/>
      <c r="D62" s="9"/>
      <c r="L62" s="9"/>
      <c r="M62" s="9"/>
      <c r="N62" s="9"/>
      <c r="V62" s="9"/>
      <c r="W62" s="9"/>
      <c r="X62" s="9"/>
      <c r="AF62" s="9"/>
      <c r="AG62" s="9"/>
      <c r="AH62" s="9"/>
    </row>
    <row r="63" spans="2:34" ht="13.5" customHeight="1" x14ac:dyDescent="0.2">
      <c r="B63" s="9"/>
      <c r="C63" s="9"/>
      <c r="D63" s="9"/>
      <c r="L63" s="9"/>
      <c r="M63" s="9"/>
      <c r="N63" s="9"/>
      <c r="V63" s="9"/>
      <c r="W63" s="9"/>
      <c r="X63" s="9"/>
      <c r="AF63" s="9"/>
      <c r="AG63" s="9"/>
      <c r="AH63" s="9"/>
    </row>
    <row r="64" spans="2:34" ht="13.5" customHeight="1" x14ac:dyDescent="0.2">
      <c r="B64" s="9"/>
      <c r="C64" s="9"/>
      <c r="D64" s="9"/>
      <c r="L64" s="9"/>
      <c r="M64" s="9"/>
      <c r="N64" s="9"/>
      <c r="V64" s="9"/>
      <c r="W64" s="9"/>
      <c r="X64" s="9"/>
      <c r="AF64" s="9"/>
      <c r="AG64" s="9"/>
      <c r="AH64" s="9"/>
    </row>
    <row r="65" spans="2:34" ht="13.5" customHeight="1" x14ac:dyDescent="0.2">
      <c r="B65" s="9"/>
      <c r="C65" s="9"/>
      <c r="D65" s="9"/>
      <c r="L65" s="9"/>
      <c r="M65" s="9"/>
      <c r="N65" s="9"/>
      <c r="V65" s="9"/>
      <c r="W65" s="9"/>
      <c r="X65" s="9"/>
      <c r="AF65" s="9"/>
      <c r="AG65" s="9"/>
      <c r="AH65" s="9"/>
    </row>
    <row r="66" spans="2:34" ht="13.5" customHeight="1" x14ac:dyDescent="0.2">
      <c r="B66" s="9"/>
      <c r="C66" s="9"/>
      <c r="D66" s="9"/>
      <c r="L66" s="9"/>
      <c r="M66" s="9"/>
      <c r="N66" s="9"/>
      <c r="V66" s="9"/>
      <c r="W66" s="9"/>
      <c r="X66" s="9"/>
      <c r="AF66" s="9"/>
      <c r="AG66" s="9"/>
      <c r="AH66" s="9"/>
    </row>
    <row r="67" spans="2:34" ht="13.5" customHeight="1" x14ac:dyDescent="0.2">
      <c r="B67" s="9"/>
      <c r="C67" s="9"/>
      <c r="D67" s="9"/>
      <c r="L67" s="9"/>
      <c r="M67" s="9"/>
      <c r="N67" s="9"/>
      <c r="V67" s="9"/>
      <c r="W67" s="9"/>
      <c r="X67" s="9"/>
      <c r="AF67" s="9"/>
      <c r="AG67" s="9"/>
      <c r="AH67" s="9"/>
    </row>
    <row r="68" spans="2:34" ht="13.5" customHeight="1" x14ac:dyDescent="0.2">
      <c r="B68" s="9"/>
      <c r="C68" s="9"/>
      <c r="D68" s="9"/>
      <c r="L68" s="9"/>
      <c r="M68" s="9"/>
      <c r="N68" s="9"/>
      <c r="V68" s="9"/>
      <c r="W68" s="9"/>
      <c r="X68" s="9"/>
      <c r="AF68" s="9"/>
      <c r="AG68" s="9"/>
      <c r="AH68" s="9"/>
    </row>
    <row r="69" spans="2:34" ht="13.5" customHeight="1" x14ac:dyDescent="0.2">
      <c r="B69" s="9"/>
      <c r="C69" s="9"/>
      <c r="D69" s="9"/>
      <c r="L69" s="9"/>
      <c r="M69" s="9"/>
      <c r="N69" s="9"/>
      <c r="V69" s="9"/>
      <c r="W69" s="9"/>
      <c r="X69" s="9"/>
      <c r="AF69" s="9"/>
      <c r="AG69" s="9"/>
      <c r="AH69" s="9"/>
    </row>
    <row r="70" spans="2:34" ht="13.5" customHeight="1" x14ac:dyDescent="0.2">
      <c r="B70" s="9"/>
      <c r="C70" s="9"/>
      <c r="D70" s="9"/>
      <c r="L70" s="9"/>
      <c r="M70" s="9"/>
      <c r="N70" s="9"/>
      <c r="V70" s="9"/>
      <c r="W70" s="9"/>
      <c r="X70" s="9"/>
      <c r="AF70" s="9"/>
      <c r="AG70" s="9"/>
      <c r="AH70" s="9"/>
    </row>
    <row r="71" spans="2:34" ht="13.5" customHeight="1" x14ac:dyDescent="0.2">
      <c r="B71" s="9"/>
      <c r="C71" s="9"/>
      <c r="D71" s="9"/>
      <c r="L71" s="9"/>
      <c r="M71" s="9"/>
      <c r="N71" s="9"/>
      <c r="V71" s="9"/>
      <c r="W71" s="9"/>
      <c r="X71" s="9"/>
      <c r="AF71" s="9"/>
      <c r="AG71" s="9"/>
      <c r="AH71" s="9"/>
    </row>
    <row r="72" spans="2:34" ht="13.5" customHeight="1" x14ac:dyDescent="0.2">
      <c r="B72" s="9"/>
      <c r="C72" s="9"/>
      <c r="D72" s="9"/>
      <c r="L72" s="9"/>
      <c r="M72" s="9"/>
      <c r="N72" s="9"/>
      <c r="V72" s="9"/>
      <c r="W72" s="9"/>
      <c r="X72" s="9"/>
      <c r="AF72" s="9"/>
      <c r="AG72" s="9"/>
      <c r="AH72" s="9"/>
    </row>
    <row r="73" spans="2:34" ht="13.5" customHeight="1" x14ac:dyDescent="0.2">
      <c r="B73" s="9"/>
      <c r="C73" s="9"/>
      <c r="D73" s="9"/>
      <c r="L73" s="9"/>
      <c r="M73" s="9"/>
      <c r="N73" s="9"/>
      <c r="V73" s="9"/>
      <c r="W73" s="9"/>
      <c r="X73" s="9"/>
      <c r="AF73" s="9"/>
      <c r="AG73" s="9"/>
      <c r="AH73" s="9"/>
    </row>
    <row r="74" spans="2:34" ht="13.5" customHeight="1" x14ac:dyDescent="0.2">
      <c r="B74" s="9"/>
      <c r="C74" s="9"/>
      <c r="D74" s="9"/>
      <c r="L74" s="9"/>
      <c r="M74" s="9"/>
      <c r="N74" s="9"/>
      <c r="V74" s="9"/>
      <c r="W74" s="9"/>
      <c r="X74" s="9"/>
      <c r="AF74" s="9"/>
      <c r="AG74" s="9"/>
      <c r="AH74" s="9"/>
    </row>
    <row r="75" spans="2:34" ht="13.5" customHeight="1" x14ac:dyDescent="0.2">
      <c r="B75" s="9"/>
      <c r="C75" s="9"/>
      <c r="D75" s="9"/>
      <c r="L75" s="9"/>
      <c r="M75" s="9"/>
      <c r="N75" s="9"/>
      <c r="V75" s="9"/>
      <c r="W75" s="9"/>
      <c r="X75" s="9"/>
      <c r="AF75" s="9"/>
      <c r="AG75" s="9"/>
      <c r="AH75" s="9"/>
    </row>
    <row r="76" spans="2:34" ht="13.5" customHeight="1" x14ac:dyDescent="0.2">
      <c r="B76" s="9"/>
      <c r="C76" s="9"/>
      <c r="D76" s="9"/>
      <c r="L76" s="9"/>
      <c r="M76" s="9"/>
      <c r="N76" s="9"/>
      <c r="V76" s="9"/>
      <c r="W76" s="9"/>
      <c r="X76" s="9"/>
      <c r="AF76" s="9"/>
      <c r="AG76" s="9"/>
      <c r="AH76" s="9"/>
    </row>
    <row r="77" spans="2:34" ht="13.5" customHeight="1" x14ac:dyDescent="0.2">
      <c r="B77" s="9"/>
      <c r="C77" s="9"/>
      <c r="D77" s="9"/>
      <c r="L77" s="9"/>
      <c r="M77" s="9"/>
      <c r="N77" s="9"/>
      <c r="V77" s="9"/>
      <c r="W77" s="9"/>
      <c r="X77" s="9"/>
      <c r="AF77" s="9"/>
      <c r="AG77" s="9"/>
      <c r="AH77" s="9"/>
    </row>
    <row r="78" spans="2:34" ht="13.5" customHeight="1" x14ac:dyDescent="0.2">
      <c r="B78" s="9"/>
      <c r="C78" s="9"/>
      <c r="D78" s="9"/>
      <c r="L78" s="9"/>
      <c r="M78" s="9"/>
      <c r="N78" s="9"/>
      <c r="V78" s="9"/>
      <c r="W78" s="9"/>
      <c r="X78" s="9"/>
      <c r="AF78" s="9"/>
      <c r="AG78" s="9"/>
      <c r="AH78" s="9"/>
    </row>
    <row r="79" spans="2:34" ht="13.5" customHeight="1" x14ac:dyDescent="0.2">
      <c r="B79" s="9"/>
      <c r="C79" s="9"/>
      <c r="D79" s="9"/>
      <c r="L79" s="9"/>
      <c r="M79" s="9"/>
      <c r="N79" s="9"/>
      <c r="V79" s="9"/>
      <c r="W79" s="9"/>
      <c r="X79" s="9"/>
      <c r="AF79" s="9"/>
      <c r="AG79" s="9"/>
      <c r="AH79" s="9"/>
    </row>
    <row r="80" spans="2:34" ht="13.5" customHeight="1" x14ac:dyDescent="0.2">
      <c r="B80" s="9"/>
      <c r="C80" s="9"/>
      <c r="D80" s="9"/>
      <c r="L80" s="9"/>
      <c r="M80" s="9"/>
      <c r="N80" s="9"/>
      <c r="V80" s="9"/>
      <c r="W80" s="9"/>
      <c r="X80" s="9"/>
      <c r="AF80" s="9"/>
      <c r="AG80" s="9"/>
      <c r="AH80" s="9"/>
    </row>
    <row r="81" spans="2:34" ht="13.5" customHeight="1" x14ac:dyDescent="0.2">
      <c r="B81" s="9"/>
      <c r="C81" s="9"/>
      <c r="D81" s="9"/>
      <c r="L81" s="9"/>
      <c r="M81" s="9"/>
      <c r="N81" s="9"/>
      <c r="V81" s="9"/>
      <c r="W81" s="9"/>
      <c r="X81" s="9"/>
      <c r="AF81" s="9"/>
      <c r="AG81" s="9"/>
      <c r="AH81" s="9"/>
    </row>
    <row r="82" spans="2:34" ht="13.5" customHeight="1" x14ac:dyDescent="0.2">
      <c r="B82" s="9"/>
      <c r="C82" s="9"/>
      <c r="D82" s="9"/>
      <c r="L82" s="9"/>
      <c r="M82" s="9"/>
      <c r="N82" s="9"/>
      <c r="V82" s="9"/>
      <c r="W82" s="9"/>
      <c r="X82" s="9"/>
      <c r="AF82" s="9"/>
      <c r="AG82" s="9"/>
      <c r="AH82" s="9"/>
    </row>
    <row r="83" spans="2:34" ht="13.5" customHeight="1" x14ac:dyDescent="0.2">
      <c r="B83" s="9"/>
      <c r="C83" s="9"/>
      <c r="D83" s="9"/>
      <c r="L83" s="9"/>
      <c r="M83" s="9"/>
      <c r="N83" s="9"/>
      <c r="V83" s="9"/>
      <c r="W83" s="9"/>
      <c r="X83" s="9"/>
      <c r="AF83" s="9"/>
      <c r="AG83" s="9"/>
      <c r="AH83" s="9"/>
    </row>
    <row r="84" spans="2:34" ht="13.5" customHeight="1" x14ac:dyDescent="0.2">
      <c r="B84" s="9"/>
      <c r="C84" s="9"/>
      <c r="D84" s="9"/>
      <c r="L84" s="9"/>
      <c r="M84" s="9"/>
      <c r="N84" s="9"/>
      <c r="V84" s="9"/>
      <c r="W84" s="9"/>
      <c r="X84" s="9"/>
      <c r="AF84" s="9"/>
      <c r="AG84" s="9"/>
      <c r="AH84" s="9"/>
    </row>
    <row r="85" spans="2:34" ht="13.5" customHeight="1" x14ac:dyDescent="0.2">
      <c r="B85" s="9"/>
      <c r="C85" s="9"/>
      <c r="D85" s="9"/>
      <c r="L85" s="9"/>
      <c r="M85" s="9"/>
      <c r="N85" s="9"/>
      <c r="V85" s="9"/>
      <c r="W85" s="9"/>
      <c r="X85" s="9"/>
      <c r="AF85" s="9"/>
      <c r="AG85" s="9"/>
      <c r="AH85" s="9"/>
    </row>
    <row r="86" spans="2:34" ht="13.5" customHeight="1" x14ac:dyDescent="0.2">
      <c r="B86" s="9"/>
      <c r="C86" s="9"/>
      <c r="D86" s="9"/>
      <c r="L86" s="9"/>
      <c r="M86" s="9"/>
      <c r="N86" s="9"/>
      <c r="V86" s="9"/>
      <c r="W86" s="9"/>
      <c r="X86" s="9"/>
      <c r="AF86" s="9"/>
      <c r="AG86" s="9"/>
      <c r="AH86" s="9"/>
    </row>
    <row r="87" spans="2:34" ht="13.5" customHeight="1" x14ac:dyDescent="0.2">
      <c r="B87" s="9"/>
      <c r="C87" s="9"/>
      <c r="D87" s="9"/>
      <c r="L87" s="9"/>
      <c r="M87" s="9"/>
      <c r="N87" s="9"/>
      <c r="V87" s="9"/>
      <c r="W87" s="9"/>
      <c r="X87" s="9"/>
      <c r="AF87" s="9"/>
      <c r="AG87" s="9"/>
      <c r="AH87" s="9"/>
    </row>
    <row r="88" spans="2:34" ht="13.5" customHeight="1" x14ac:dyDescent="0.2">
      <c r="B88" s="9"/>
      <c r="C88" s="9"/>
      <c r="D88" s="9"/>
      <c r="L88" s="9"/>
      <c r="M88" s="9"/>
      <c r="N88" s="9"/>
      <c r="V88" s="9"/>
      <c r="W88" s="9"/>
      <c r="X88" s="9"/>
      <c r="AF88" s="9"/>
      <c r="AG88" s="9"/>
      <c r="AH88" s="9"/>
    </row>
    <row r="89" spans="2:34" ht="13.5" customHeight="1" x14ac:dyDescent="0.2">
      <c r="B89" s="9"/>
      <c r="C89" s="9"/>
      <c r="D89" s="9"/>
      <c r="L89" s="9"/>
      <c r="M89" s="9"/>
      <c r="N89" s="9"/>
      <c r="V89" s="9"/>
      <c r="W89" s="9"/>
      <c r="X89" s="9"/>
      <c r="AF89" s="9"/>
      <c r="AG89" s="9"/>
      <c r="AH89" s="9"/>
    </row>
    <row r="90" spans="2:34" ht="13.5" customHeight="1" x14ac:dyDescent="0.2">
      <c r="B90" s="9"/>
      <c r="C90" s="9"/>
      <c r="D90" s="9"/>
      <c r="L90" s="9"/>
      <c r="M90" s="9"/>
      <c r="N90" s="9"/>
      <c r="V90" s="9"/>
      <c r="W90" s="9"/>
      <c r="X90" s="9"/>
      <c r="AF90" s="9"/>
      <c r="AG90" s="9"/>
      <c r="AH90" s="9"/>
    </row>
    <row r="91" spans="2:34" ht="13.5" customHeight="1" x14ac:dyDescent="0.2">
      <c r="B91" s="9"/>
      <c r="C91" s="9"/>
      <c r="D91" s="9"/>
      <c r="L91" s="9"/>
      <c r="M91" s="9"/>
      <c r="N91" s="9"/>
      <c r="V91" s="9"/>
      <c r="W91" s="9"/>
      <c r="X91" s="9"/>
      <c r="AF91" s="9"/>
      <c r="AG91" s="9"/>
      <c r="AH91" s="9"/>
    </row>
    <row r="92" spans="2:34" ht="13.5" customHeight="1" x14ac:dyDescent="0.2">
      <c r="B92" s="9"/>
      <c r="C92" s="9"/>
      <c r="D92" s="9"/>
      <c r="L92" s="9"/>
      <c r="M92" s="9"/>
      <c r="N92" s="9"/>
      <c r="V92" s="9"/>
      <c r="W92" s="9"/>
      <c r="X92" s="9"/>
      <c r="AF92" s="9"/>
      <c r="AG92" s="9"/>
      <c r="AH92" s="9"/>
    </row>
    <row r="93" spans="2:34" ht="13.5" customHeight="1" x14ac:dyDescent="0.2">
      <c r="B93" s="9"/>
      <c r="C93" s="9"/>
      <c r="D93" s="9"/>
      <c r="L93" s="9"/>
      <c r="M93" s="9"/>
      <c r="N93" s="9"/>
      <c r="V93" s="9"/>
      <c r="W93" s="9"/>
      <c r="X93" s="9"/>
      <c r="AF93" s="9"/>
      <c r="AG93" s="9"/>
      <c r="AH93" s="9"/>
    </row>
    <row r="94" spans="2:34" ht="13.5" customHeight="1" x14ac:dyDescent="0.2">
      <c r="B94" s="9"/>
      <c r="C94" s="9"/>
      <c r="D94" s="9"/>
      <c r="L94" s="9"/>
      <c r="M94" s="9"/>
      <c r="N94" s="9"/>
      <c r="V94" s="9"/>
      <c r="W94" s="9"/>
      <c r="X94" s="9"/>
      <c r="AF94" s="9"/>
      <c r="AG94" s="9"/>
      <c r="AH94" s="9"/>
    </row>
    <row r="95" spans="2:34" ht="13.5" customHeight="1" x14ac:dyDescent="0.2">
      <c r="B95" s="9"/>
      <c r="C95" s="9"/>
      <c r="D95" s="9"/>
      <c r="L95" s="9"/>
      <c r="M95" s="9"/>
      <c r="N95" s="9"/>
      <c r="V95" s="9"/>
      <c r="W95" s="9"/>
      <c r="X95" s="9"/>
      <c r="AF95" s="9"/>
      <c r="AG95" s="9"/>
      <c r="AH95" s="9"/>
    </row>
    <row r="96" spans="2:34" ht="13.5" customHeight="1" x14ac:dyDescent="0.2">
      <c r="B96" s="9"/>
      <c r="C96" s="9"/>
      <c r="D96" s="9"/>
      <c r="L96" s="9"/>
      <c r="M96" s="9"/>
      <c r="N96" s="9"/>
      <c r="V96" s="9"/>
      <c r="W96" s="9"/>
      <c r="X96" s="9"/>
      <c r="AF96" s="9"/>
      <c r="AG96" s="9"/>
      <c r="AH96" s="9"/>
    </row>
    <row r="97" spans="2:34" ht="13.5" customHeight="1" x14ac:dyDescent="0.2">
      <c r="B97" s="9"/>
      <c r="C97" s="9"/>
      <c r="D97" s="9"/>
      <c r="L97" s="9"/>
      <c r="M97" s="9"/>
      <c r="N97" s="9"/>
      <c r="V97" s="9"/>
      <c r="W97" s="9"/>
      <c r="X97" s="9"/>
      <c r="AF97" s="9"/>
      <c r="AG97" s="9"/>
      <c r="AH97" s="9"/>
    </row>
    <row r="98" spans="2:34" ht="13.5" customHeight="1" x14ac:dyDescent="0.2">
      <c r="B98" s="9"/>
      <c r="C98" s="9"/>
      <c r="D98" s="9"/>
      <c r="L98" s="9"/>
      <c r="M98" s="9"/>
      <c r="N98" s="9"/>
      <c r="V98" s="9"/>
      <c r="W98" s="9"/>
      <c r="X98" s="9"/>
      <c r="AF98" s="9"/>
      <c r="AG98" s="9"/>
      <c r="AH98" s="9"/>
    </row>
    <row r="99" spans="2:34" ht="13.5" customHeight="1" x14ac:dyDescent="0.2">
      <c r="B99" s="9"/>
      <c r="C99" s="9"/>
      <c r="D99" s="9"/>
      <c r="L99" s="9"/>
      <c r="M99" s="9"/>
      <c r="N99" s="9"/>
      <c r="V99" s="9"/>
      <c r="W99" s="9"/>
      <c r="X99" s="9"/>
      <c r="AF99" s="9"/>
      <c r="AG99" s="9"/>
      <c r="AH99" s="9"/>
    </row>
    <row r="100" spans="2:34" ht="13.5" customHeight="1" x14ac:dyDescent="0.2">
      <c r="B100" s="9"/>
      <c r="C100" s="9"/>
      <c r="D100" s="9"/>
      <c r="L100" s="9"/>
      <c r="M100" s="9"/>
      <c r="N100" s="9"/>
      <c r="V100" s="9"/>
      <c r="W100" s="9"/>
      <c r="X100" s="9"/>
      <c r="AF100" s="9"/>
      <c r="AG100" s="9"/>
      <c r="AH100" s="9"/>
    </row>
    <row r="101" spans="2:34" ht="13.5" customHeight="1" x14ac:dyDescent="0.2">
      <c r="B101" s="9"/>
      <c r="C101" s="9"/>
      <c r="D101" s="9"/>
      <c r="L101" s="9"/>
      <c r="M101" s="9"/>
      <c r="N101" s="9"/>
      <c r="V101" s="9"/>
      <c r="W101" s="9"/>
      <c r="X101" s="9"/>
      <c r="AF101" s="9"/>
      <c r="AG101" s="9"/>
      <c r="AH101" s="9"/>
    </row>
    <row r="102" spans="2:34" ht="13.5" customHeight="1" x14ac:dyDescent="0.2">
      <c r="B102" s="9"/>
      <c r="C102" s="9"/>
      <c r="D102" s="9"/>
      <c r="L102" s="9"/>
      <c r="M102" s="9"/>
      <c r="N102" s="9"/>
      <c r="V102" s="9"/>
      <c r="W102" s="9"/>
      <c r="X102" s="9"/>
      <c r="AF102" s="9"/>
      <c r="AG102" s="9"/>
      <c r="AH102" s="9"/>
    </row>
    <row r="103" spans="2:34" ht="13.5" customHeight="1" x14ac:dyDescent="0.2">
      <c r="B103" s="9"/>
      <c r="C103" s="9"/>
      <c r="D103" s="9"/>
      <c r="L103" s="9"/>
      <c r="M103" s="9"/>
      <c r="N103" s="9"/>
      <c r="V103" s="9"/>
      <c r="W103" s="9"/>
      <c r="X103" s="9"/>
      <c r="AF103" s="9"/>
      <c r="AG103" s="9"/>
      <c r="AH103" s="9"/>
    </row>
    <row r="104" spans="2:34" ht="13.5" customHeight="1" x14ac:dyDescent="0.2">
      <c r="B104" s="9"/>
      <c r="C104" s="9"/>
      <c r="D104" s="9"/>
      <c r="L104" s="9"/>
      <c r="M104" s="9"/>
      <c r="N104" s="9"/>
      <c r="V104" s="9"/>
      <c r="W104" s="9"/>
      <c r="X104" s="9"/>
      <c r="AF104" s="9"/>
      <c r="AG104" s="9"/>
      <c r="AH104" s="9"/>
    </row>
    <row r="105" spans="2:34" x14ac:dyDescent="0.2">
      <c r="L105" s="9"/>
      <c r="M105" s="9"/>
      <c r="N105" s="9"/>
    </row>
    <row r="106" spans="2:34" x14ac:dyDescent="0.2">
      <c r="L106" s="9"/>
      <c r="M106" s="9"/>
      <c r="N106" s="9"/>
    </row>
    <row r="107" spans="2:34" x14ac:dyDescent="0.2">
      <c r="L107" s="9"/>
      <c r="M107" s="9"/>
      <c r="N107" s="9"/>
    </row>
    <row r="108" spans="2:34" x14ac:dyDescent="0.2">
      <c r="L108" s="9"/>
      <c r="M108" s="9"/>
      <c r="N108" s="9"/>
    </row>
    <row r="109" spans="2:34" x14ac:dyDescent="0.2">
      <c r="L109" s="9"/>
      <c r="M109" s="9"/>
      <c r="N109" s="9"/>
    </row>
  </sheetData>
  <mergeCells count="11">
    <mergeCell ref="AF3:AG3"/>
    <mergeCell ref="V3:W3"/>
    <mergeCell ref="L3:M3"/>
    <mergeCell ref="AH3:AM3"/>
    <mergeCell ref="A1:D1"/>
    <mergeCell ref="U1:X1"/>
    <mergeCell ref="K1:N1"/>
    <mergeCell ref="B3:C3"/>
    <mergeCell ref="D3:I3"/>
    <mergeCell ref="N3:S3"/>
    <mergeCell ref="X3:A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zoomScaleNormal="100" workbookViewId="0">
      <selection activeCell="G6" sqref="G6"/>
    </sheetView>
  </sheetViews>
  <sheetFormatPr defaultColWidth="9.125" defaultRowHeight="12.75" x14ac:dyDescent="0.2"/>
  <cols>
    <col min="1" max="1" width="57.5" style="106" customWidth="1"/>
    <col min="2" max="5" width="12.5" style="108" customWidth="1"/>
    <col min="6" max="6" width="56.875" style="108" customWidth="1"/>
    <col min="7" max="7" width="12.5" style="108" customWidth="1"/>
    <col min="8" max="9" width="12.5" style="106" customWidth="1"/>
    <col min="10" max="16384" width="9.125" style="106"/>
  </cols>
  <sheetData>
    <row r="1" spans="1:16" s="6" customFormat="1" ht="15.75" customHeight="1" x14ac:dyDescent="0.2">
      <c r="A1" s="27" t="s">
        <v>30</v>
      </c>
      <c r="B1" s="27"/>
      <c r="C1" s="27"/>
      <c r="D1" s="27"/>
      <c r="E1" s="27"/>
      <c r="F1" s="27" t="s">
        <v>31</v>
      </c>
      <c r="G1" s="27"/>
      <c r="H1" s="27"/>
      <c r="I1" s="27"/>
      <c r="J1" s="27"/>
    </row>
    <row r="2" spans="1:16" s="6" customFormat="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6" s="6" customFormat="1" ht="13.5" customHeight="1" x14ac:dyDescent="0.2">
      <c r="A3" s="25" t="s">
        <v>0</v>
      </c>
      <c r="B3" s="128" t="s">
        <v>2</v>
      </c>
      <c r="C3" s="129"/>
      <c r="D3" s="130"/>
      <c r="F3" s="25" t="s">
        <v>0</v>
      </c>
      <c r="G3" s="128" t="s">
        <v>2</v>
      </c>
      <c r="H3" s="129"/>
      <c r="I3" s="130"/>
    </row>
    <row r="4" spans="1:16" s="6" customFormat="1" ht="14.25" customHeight="1" thickBot="1" x14ac:dyDescent="0.25">
      <c r="A4" s="13"/>
      <c r="B4" s="36">
        <v>2025</v>
      </c>
      <c r="C4" s="31">
        <v>2026</v>
      </c>
      <c r="D4" s="32">
        <v>2027</v>
      </c>
      <c r="F4" s="13"/>
      <c r="G4" s="36">
        <v>2025</v>
      </c>
      <c r="H4" s="31">
        <v>2026</v>
      </c>
      <c r="I4" s="32">
        <v>2027</v>
      </c>
    </row>
    <row r="5" spans="1:16" s="6" customFormat="1" ht="13.5" customHeight="1" x14ac:dyDescent="0.2">
      <c r="A5" s="16"/>
      <c r="B5" s="33"/>
      <c r="C5" s="34"/>
      <c r="D5" s="35"/>
      <c r="E5" s="7"/>
      <c r="F5" s="16"/>
      <c r="G5" s="33"/>
      <c r="H5" s="34"/>
      <c r="I5" s="35"/>
    </row>
    <row r="6" spans="1:16" s="6" customFormat="1" ht="13.5" customHeight="1" x14ac:dyDescent="0.2">
      <c r="A6" s="24" t="s">
        <v>3</v>
      </c>
      <c r="B6" s="1">
        <v>1178392.5277721784</v>
      </c>
      <c r="C6" s="30">
        <v>1257366.6083378207</v>
      </c>
      <c r="D6" s="2">
        <v>1328815.2477939716</v>
      </c>
      <c r="E6" s="7"/>
      <c r="F6" s="24" t="s">
        <v>3</v>
      </c>
      <c r="G6" s="1">
        <f>'feb2025_vydavky_ESA 2010'!E6-RVS_vydavky_ESA2010!B6</f>
        <v>-18716.102504953742</v>
      </c>
      <c r="H6" s="30">
        <f>'feb2025_vydavky_ESA 2010'!F6-RVS_vydavky_ESA2010!C6</f>
        <v>-32179.827819667757</v>
      </c>
      <c r="I6" s="2">
        <f>'feb2025_vydavky_ESA 2010'!G6-RVS_vydavky_ESA2010!D6</f>
        <v>-36083.462911858922</v>
      </c>
      <c r="M6" s="109"/>
      <c r="N6" s="109"/>
      <c r="O6" s="109"/>
      <c r="P6" s="109"/>
    </row>
    <row r="7" spans="1:16" s="6" customFormat="1" ht="13.5" customHeight="1" x14ac:dyDescent="0.2">
      <c r="A7" s="17" t="s">
        <v>4</v>
      </c>
      <c r="B7" s="18">
        <v>705593.01625544846</v>
      </c>
      <c r="C7" s="19">
        <v>764519.35264410509</v>
      </c>
      <c r="D7" s="20">
        <v>818260.16702018376</v>
      </c>
      <c r="E7" s="7"/>
      <c r="F7" s="17" t="s">
        <v>4</v>
      </c>
      <c r="G7" s="18">
        <f>'feb2025_vydavky_ESA 2010'!E7-RVS_vydavky_ESA2010!B7</f>
        <v>-10301.485391926253</v>
      </c>
      <c r="H7" s="19">
        <f>'feb2025_vydavky_ESA 2010'!F7-RVS_vydavky_ESA2010!C7</f>
        <v>-19109.473143586423</v>
      </c>
      <c r="I7" s="20">
        <f>'feb2025_vydavky_ESA 2010'!G7-RVS_vydavky_ESA2010!D7</f>
        <v>-21389.499349345569</v>
      </c>
    </row>
    <row r="8" spans="1:16" s="6" customFormat="1" ht="13.5" customHeight="1" x14ac:dyDescent="0.2">
      <c r="A8" s="17" t="s">
        <v>5</v>
      </c>
      <c r="B8" s="18">
        <v>44338.739814011053</v>
      </c>
      <c r="C8" s="19">
        <v>49385.462813967846</v>
      </c>
      <c r="D8" s="20">
        <v>54432.36208825856</v>
      </c>
      <c r="E8" s="7"/>
      <c r="F8" s="17" t="s">
        <v>5</v>
      </c>
      <c r="G8" s="18">
        <f>'feb2025_vydavky_ESA 2010'!E8-RVS_vydavky_ESA2010!B8</f>
        <v>685.94979361171136</v>
      </c>
      <c r="H8" s="19">
        <f>'feb2025_vydavky_ESA 2010'!F8-RVS_vydavky_ESA2010!C8</f>
        <v>-1069.2156604882985</v>
      </c>
      <c r="I8" s="20">
        <f>'feb2025_vydavky_ESA 2010'!G8-RVS_vydavky_ESA2010!D8</f>
        <v>-2818.5181597624105</v>
      </c>
    </row>
    <row r="9" spans="1:16" s="6" customFormat="1" ht="13.5" customHeight="1" x14ac:dyDescent="0.2">
      <c r="A9" s="17" t="s">
        <v>6</v>
      </c>
      <c r="B9" s="18">
        <v>379168.23223360634</v>
      </c>
      <c r="C9" s="19">
        <v>392521.88065585028</v>
      </c>
      <c r="D9" s="20">
        <v>403758.1403352507</v>
      </c>
      <c r="E9" s="7"/>
      <c r="F9" s="17" t="s">
        <v>6</v>
      </c>
      <c r="G9" s="18">
        <f>'feb2025_vydavky_ESA 2010'!E9-RVS_vydavky_ESA2010!B9</f>
        <v>-7916.0990682856645</v>
      </c>
      <c r="H9" s="19">
        <f>'feb2025_vydavky_ESA 2010'!F9-RVS_vydavky_ESA2010!C9</f>
        <v>-10500.958979349351</v>
      </c>
      <c r="I9" s="20">
        <f>'feb2025_vydavky_ESA 2010'!G9-RVS_vydavky_ESA2010!D9</f>
        <v>-10407.409356657998</v>
      </c>
    </row>
    <row r="10" spans="1:16" s="6" customFormat="1" ht="13.5" customHeight="1" x14ac:dyDescent="0.2">
      <c r="A10" s="17" t="s">
        <v>7</v>
      </c>
      <c r="B10" s="18">
        <v>60.107183469530014</v>
      </c>
      <c r="C10" s="19">
        <v>63.355948383473958</v>
      </c>
      <c r="D10" s="20">
        <v>66.479843739393601</v>
      </c>
      <c r="E10" s="7"/>
      <c r="F10" s="17" t="s">
        <v>7</v>
      </c>
      <c r="G10" s="18">
        <f>'feb2025_vydavky_ESA 2010'!E10-RVS_vydavky_ESA2010!B10</f>
        <v>-0.46117929160039495</v>
      </c>
      <c r="H10" s="19">
        <f>'feb2025_vydavky_ESA 2010'!F10-RVS_vydavky_ESA2010!C10</f>
        <v>-0.4422789094799171</v>
      </c>
      <c r="I10" s="20">
        <f>'feb2025_vydavky_ESA 2010'!G10-RVS_vydavky_ESA2010!D10</f>
        <v>-0.38294674348928481</v>
      </c>
    </row>
    <row r="11" spans="1:16" s="6" customFormat="1" ht="13.5" customHeight="1" x14ac:dyDescent="0.2">
      <c r="A11" s="17" t="s">
        <v>11</v>
      </c>
      <c r="B11" s="18">
        <v>49232.432285643226</v>
      </c>
      <c r="C11" s="19">
        <v>50876.556275514267</v>
      </c>
      <c r="D11" s="20">
        <v>52298.098506539041</v>
      </c>
      <c r="E11" s="7"/>
      <c r="F11" s="17" t="s">
        <v>11</v>
      </c>
      <c r="G11" s="18">
        <f>'feb2025_vydavky_ESA 2010'!E11-RVS_vydavky_ESA2010!B11</f>
        <v>-1184.0066590622155</v>
      </c>
      <c r="H11" s="19">
        <f>'feb2025_vydavky_ESA 2010'!F11-RVS_vydavky_ESA2010!C11</f>
        <v>-1499.7377573343474</v>
      </c>
      <c r="I11" s="20">
        <f>'feb2025_vydavky_ESA 2010'!G11-RVS_vydavky_ESA2010!D11</f>
        <v>-1467.6530993492051</v>
      </c>
    </row>
    <row r="12" spans="1:16" s="6" customFormat="1" ht="13.5" customHeight="1" x14ac:dyDescent="0.2">
      <c r="A12" s="24" t="s">
        <v>12</v>
      </c>
      <c r="B12" s="1">
        <v>12892614.69581846</v>
      </c>
      <c r="C12" s="30">
        <v>13509861.18662991</v>
      </c>
      <c r="D12" s="2">
        <v>13952607.30461804</v>
      </c>
      <c r="E12" s="7"/>
      <c r="F12" s="24" t="s">
        <v>12</v>
      </c>
      <c r="G12" s="1">
        <f>'feb2025_vydavky_ESA 2010'!E12-RVS_vydavky_ESA2010!B12</f>
        <v>-59041.787870300934</v>
      </c>
      <c r="H12" s="30">
        <f>'feb2025_vydavky_ESA 2010'!F12-RVS_vydavky_ESA2010!C12</f>
        <v>-333997.12614658475</v>
      </c>
      <c r="I12" s="2">
        <f>'feb2025_vydavky_ESA 2010'!G12-RVS_vydavky_ESA2010!D12</f>
        <v>-202895.02159187384</v>
      </c>
    </row>
    <row r="13" spans="1:16" s="6" customFormat="1" ht="13.5" customHeight="1" x14ac:dyDescent="0.2">
      <c r="A13" s="38" t="s">
        <v>15</v>
      </c>
      <c r="B13" s="18">
        <v>11449264.276207447</v>
      </c>
      <c r="C13" s="19">
        <v>12020218.523261722</v>
      </c>
      <c r="D13" s="20">
        <v>12455328.229507862</v>
      </c>
      <c r="E13" s="7"/>
      <c r="F13" s="38" t="s">
        <v>15</v>
      </c>
      <c r="G13" s="18">
        <f>'feb2025_vydavky_ESA 2010'!E13-RVS_vydavky_ESA2010!B13</f>
        <v>-42783.931168640032</v>
      </c>
      <c r="H13" s="19">
        <f>'feb2025_vydavky_ESA 2010'!F13-RVS_vydavky_ESA2010!C13</f>
        <v>-284831.82683757879</v>
      </c>
      <c r="I13" s="20">
        <f>'feb2025_vydavky_ESA 2010'!G13-RVS_vydavky_ESA2010!D13</f>
        <v>-162361.80147719942</v>
      </c>
    </row>
    <row r="14" spans="1:16" s="6" customFormat="1" ht="13.5" customHeight="1" x14ac:dyDescent="0.2">
      <c r="A14" s="40" t="s">
        <v>13</v>
      </c>
      <c r="B14" s="18">
        <v>10005915.208785621</v>
      </c>
      <c r="C14" s="19">
        <v>10703206.782351591</v>
      </c>
      <c r="D14" s="20">
        <v>11174315.298890311</v>
      </c>
      <c r="E14" s="7"/>
      <c r="F14" s="40" t="s">
        <v>13</v>
      </c>
      <c r="G14" s="18">
        <f>'feb2025_vydavky_ESA 2010'!E14-RVS_vydavky_ESA2010!B14</f>
        <v>40522.844975126907</v>
      </c>
      <c r="H14" s="19">
        <f>'feb2025_vydavky_ESA 2010'!F14-RVS_vydavky_ESA2010!C14</f>
        <v>-199125.85599457659</v>
      </c>
      <c r="I14" s="20">
        <f>'feb2025_vydavky_ESA 2010'!G14-RVS_vydavky_ESA2010!D14</f>
        <v>-138193.73509413749</v>
      </c>
      <c r="J14" s="7"/>
      <c r="K14" s="8"/>
    </row>
    <row r="15" spans="1:16" s="6" customFormat="1" ht="13.5" customHeight="1" x14ac:dyDescent="0.2">
      <c r="A15" s="40" t="s">
        <v>14</v>
      </c>
      <c r="B15" s="18">
        <v>563481.97350140801</v>
      </c>
      <c r="C15" s="19">
        <v>369712.58607946505</v>
      </c>
      <c r="D15" s="20">
        <v>281215.12861759489</v>
      </c>
      <c r="E15" s="7"/>
      <c r="F15" s="40" t="s">
        <v>14</v>
      </c>
      <c r="G15" s="18">
        <f>'feb2025_vydavky_ESA 2010'!E15-RVS_vydavky_ESA2010!B15</f>
        <v>-72944.184409322625</v>
      </c>
      <c r="H15" s="19">
        <f>'feb2025_vydavky_ESA 2010'!F15-RVS_vydavky_ESA2010!C15</f>
        <v>-54553.320848695876</v>
      </c>
      <c r="I15" s="20">
        <f>'feb2025_vydavky_ESA 2010'!G15-RVS_vydavky_ESA2010!D15</f>
        <v>627.30107552546542</v>
      </c>
      <c r="J15" s="7"/>
      <c r="K15" s="8"/>
    </row>
    <row r="16" spans="1:16" s="6" customFormat="1" ht="13.5" customHeight="1" x14ac:dyDescent="0.2">
      <c r="A16" s="40" t="s">
        <v>16</v>
      </c>
      <c r="B16" s="18">
        <v>778286.47403377283</v>
      </c>
      <c r="C16" s="19">
        <v>836741.56228400569</v>
      </c>
      <c r="D16" s="20">
        <v>881405.89917062665</v>
      </c>
      <c r="E16" s="7"/>
      <c r="F16" s="40" t="s">
        <v>16</v>
      </c>
      <c r="G16" s="18">
        <f>'feb2025_vydavky_ESA 2010'!E16-RVS_vydavky_ESA2010!B16</f>
        <v>-9238.925561546348</v>
      </c>
      <c r="H16" s="19">
        <f>'feb2025_vydavky_ESA 2010'!F16-RVS_vydavky_ESA2010!C16</f>
        <v>-27628.849453155533</v>
      </c>
      <c r="I16" s="20">
        <f>'feb2025_vydavky_ESA 2010'!G16-RVS_vydavky_ESA2010!D16</f>
        <v>-22014.843626608606</v>
      </c>
      <c r="J16" s="7"/>
      <c r="K16" s="8"/>
    </row>
    <row r="17" spans="1:11" s="6" customFormat="1" ht="13.5" customHeight="1" x14ac:dyDescent="0.2">
      <c r="A17" s="40" t="s">
        <v>17</v>
      </c>
      <c r="B17" s="18">
        <v>99461.705999328449</v>
      </c>
      <c r="C17" s="19">
        <v>108398.12025138969</v>
      </c>
      <c r="D17" s="20">
        <v>116253.86041195474</v>
      </c>
      <c r="E17" s="7"/>
      <c r="F17" s="40" t="s">
        <v>17</v>
      </c>
      <c r="G17" s="18">
        <f>'feb2025_vydavky_ESA 2010'!E17-RVS_vydavky_ESA2010!B17</f>
        <v>-1097.7631533083768</v>
      </c>
      <c r="H17" s="19">
        <f>'feb2025_vydavky_ESA 2010'!F17-RVS_vydavky_ESA2010!C17</f>
        <v>-3452.1499017549359</v>
      </c>
      <c r="I17" s="20">
        <f>'feb2025_vydavky_ESA 2010'!G17-RVS_vydavky_ESA2010!D17</f>
        <v>-2726.1842723768204</v>
      </c>
      <c r="J17" s="7"/>
      <c r="K17" s="8"/>
    </row>
    <row r="18" spans="1:11" s="6" customFormat="1" ht="13.5" customHeight="1" x14ac:dyDescent="0.2">
      <c r="A18" s="40" t="s">
        <v>18</v>
      </c>
      <c r="B18" s="18">
        <v>2118.9138873165243</v>
      </c>
      <c r="C18" s="19">
        <v>2159.4722952716565</v>
      </c>
      <c r="D18" s="20">
        <v>2138.0424173755814</v>
      </c>
      <c r="E18" s="7"/>
      <c r="F18" s="40" t="s">
        <v>18</v>
      </c>
      <c r="G18" s="18">
        <f>'feb2025_vydavky_ESA 2010'!E18-RVS_vydavky_ESA2010!B18</f>
        <v>-25.903019589867199</v>
      </c>
      <c r="H18" s="19">
        <f>'feb2025_vydavky_ESA 2010'!F18-RVS_vydavky_ESA2010!C18</f>
        <v>-71.650639395901635</v>
      </c>
      <c r="I18" s="20">
        <f>'feb2025_vydavky_ESA 2010'!G18-RVS_vydavky_ESA2010!D18</f>
        <v>-54.339559603244652</v>
      </c>
      <c r="J18" s="7"/>
      <c r="K18" s="8"/>
    </row>
    <row r="19" spans="1:11" s="6" customFormat="1" ht="13.5" customHeight="1" x14ac:dyDescent="0.2">
      <c r="A19" s="17" t="s">
        <v>19</v>
      </c>
      <c r="B19" s="18">
        <v>1443350.4196110128</v>
      </c>
      <c r="C19" s="19">
        <v>1489642.6633681885</v>
      </c>
      <c r="D19" s="20">
        <v>1497279.0751101791</v>
      </c>
      <c r="E19" s="7"/>
      <c r="F19" s="17" t="s">
        <v>19</v>
      </c>
      <c r="G19" s="18">
        <f>'feb2025_vydavky_ESA 2010'!E19-RVS_vydavky_ESA2010!B19</f>
        <v>-16257.856701660203</v>
      </c>
      <c r="H19" s="19">
        <f>'feb2025_vydavky_ESA 2010'!F19-RVS_vydavky_ESA2010!C19</f>
        <v>-49165.299309006659</v>
      </c>
      <c r="I19" s="20">
        <f>'feb2025_vydavky_ESA 2010'!G19-RVS_vydavky_ESA2010!D19</f>
        <v>-40533.220114675583</v>
      </c>
      <c r="J19" s="7"/>
      <c r="K19" s="8"/>
    </row>
    <row r="20" spans="1:11" s="6" customFormat="1" ht="13.5" customHeight="1" x14ac:dyDescent="0.2">
      <c r="A20" s="40" t="s">
        <v>20</v>
      </c>
      <c r="B20" s="18">
        <v>1250524.8296449704</v>
      </c>
      <c r="C20" s="19">
        <v>1291800.0841943861</v>
      </c>
      <c r="D20" s="20">
        <v>1309518.897902685</v>
      </c>
      <c r="E20" s="7"/>
      <c r="F20" s="40" t="s">
        <v>20</v>
      </c>
      <c r="G20" s="18">
        <f>'feb2025_vydavky_ESA 2010'!E20-RVS_vydavky_ESA2010!B20</f>
        <v>-14079.80283835507</v>
      </c>
      <c r="H20" s="19">
        <f>'feb2025_vydavky_ESA 2010'!F20-RVS_vydavky_ESA2010!C20</f>
        <v>-42979.445818794891</v>
      </c>
      <c r="I20" s="20">
        <f>'feb2025_vydavky_ESA 2010'!G20-RVS_vydavky_ESA2010!D20</f>
        <v>-35850.532970823813</v>
      </c>
      <c r="J20" s="7"/>
      <c r="K20" s="8"/>
    </row>
    <row r="21" spans="1:11" s="6" customFormat="1" ht="13.5" customHeight="1" x14ac:dyDescent="0.2">
      <c r="A21" s="40" t="s">
        <v>16</v>
      </c>
      <c r="B21" s="18">
        <v>118177.85297213962</v>
      </c>
      <c r="C21" s="19">
        <v>120499.3994054058</v>
      </c>
      <c r="D21" s="20">
        <v>111581.84318264715</v>
      </c>
      <c r="E21" s="7"/>
      <c r="F21" s="40" t="s">
        <v>16</v>
      </c>
      <c r="G21" s="18">
        <f>'feb2025_vydavky_ESA 2010'!E21-RVS_vydavky_ESA2010!B21</f>
        <v>-1312.6978057856613</v>
      </c>
      <c r="H21" s="19">
        <f>'feb2025_vydavky_ESA 2010'!F21-RVS_vydavky_ESA2010!C21</f>
        <v>-3710.9110868078715</v>
      </c>
      <c r="I21" s="20">
        <f>'feb2025_vydavky_ESA 2010'!G21-RVS_vydavky_ESA2010!D21</f>
        <v>-2786.9757072719658</v>
      </c>
      <c r="J21" s="7"/>
      <c r="K21" s="8"/>
    </row>
    <row r="22" spans="1:11" s="6" customFormat="1" ht="13.5" customHeight="1" x14ac:dyDescent="0.2">
      <c r="A22" s="40" t="s">
        <v>17</v>
      </c>
      <c r="B22" s="18">
        <v>21776.270266373329</v>
      </c>
      <c r="C22" s="19">
        <v>22324.408140353054</v>
      </c>
      <c r="D22" s="20">
        <v>20558.761446468056</v>
      </c>
      <c r="E22" s="7"/>
      <c r="F22" s="40" t="s">
        <v>17</v>
      </c>
      <c r="G22" s="18">
        <f>'feb2025_vydavky_ESA 2010'!E22-RVS_vydavky_ESA2010!B22</f>
        <v>-219.01991021977665</v>
      </c>
      <c r="H22" s="19">
        <f>'feb2025_vydavky_ESA 2010'!F22-RVS_vydavky_ESA2010!C22</f>
        <v>-649.43615608664913</v>
      </c>
      <c r="I22" s="20">
        <f>'feb2025_vydavky_ESA 2010'!G22-RVS_vydavky_ESA2010!D22</f>
        <v>-482.10848152741892</v>
      </c>
      <c r="J22" s="7"/>
      <c r="K22" s="8"/>
    </row>
    <row r="23" spans="1:11" s="6" customFormat="1" ht="13.5" customHeight="1" x14ac:dyDescent="0.2">
      <c r="A23" s="40" t="s">
        <v>18</v>
      </c>
      <c r="B23" s="18">
        <v>52871.466727529449</v>
      </c>
      <c r="C23" s="19">
        <v>55018.771628043447</v>
      </c>
      <c r="D23" s="20">
        <v>55619.572578378989</v>
      </c>
      <c r="E23" s="7"/>
      <c r="F23" s="40" t="s">
        <v>18</v>
      </c>
      <c r="G23" s="18">
        <f>'feb2025_vydavky_ESA 2010'!E23-RVS_vydavky_ESA2010!B23</f>
        <v>-646.33614729980764</v>
      </c>
      <c r="H23" s="19">
        <f>'feb2025_vydavky_ESA 2010'!F23-RVS_vydavky_ESA2010!C23</f>
        <v>-1825.5062473170037</v>
      </c>
      <c r="I23" s="20">
        <f>'feb2025_vydavky_ESA 2010'!G23-RVS_vydavky_ESA2010!D23</f>
        <v>-1413.6029550525491</v>
      </c>
      <c r="J23" s="7"/>
      <c r="K23" s="8"/>
    </row>
    <row r="24" spans="1:11" s="6" customFormat="1" ht="13.5" customHeight="1" thickBot="1" x14ac:dyDescent="0.25">
      <c r="A24" s="24" t="s">
        <v>8</v>
      </c>
      <c r="B24" s="41">
        <v>303244.17251664423</v>
      </c>
      <c r="C24" s="43">
        <v>310617.89568089473</v>
      </c>
      <c r="D24" s="42">
        <v>316451.6531937354</v>
      </c>
      <c r="E24" s="7"/>
      <c r="F24" s="24" t="s">
        <v>8</v>
      </c>
      <c r="G24" s="41">
        <f>'feb2025_vydavky_ESA 2010'!E24-RVS_vydavky_ESA2010!B24</f>
        <v>12923.186827097205</v>
      </c>
      <c r="H24" s="43">
        <f>'feb2025_vydavky_ESA 2010'!F24-RVS_vydavky_ESA2010!C24</f>
        <v>15064.518264873477</v>
      </c>
      <c r="I24" s="42">
        <f>'feb2025_vydavky_ESA 2010'!G24-RVS_vydavky_ESA2010!D24</f>
        <v>26747.06978545629</v>
      </c>
    </row>
    <row r="25" spans="1:11" s="6" customFormat="1" ht="14.25" customHeight="1" thickBot="1" x14ac:dyDescent="0.25">
      <c r="A25" s="3" t="s">
        <v>9</v>
      </c>
      <c r="B25" s="4">
        <v>14374251.396107282</v>
      </c>
      <c r="C25" s="37">
        <v>15077845.690648627</v>
      </c>
      <c r="D25" s="5">
        <v>15597874.205605745</v>
      </c>
      <c r="E25" s="7"/>
      <c r="F25" s="3" t="s">
        <v>9</v>
      </c>
      <c r="G25" s="4">
        <f>'feb2025_vydavky_ESA 2010'!E25-RVS_vydavky_ESA2010!B25</f>
        <v>-64834.703548157588</v>
      </c>
      <c r="H25" s="37">
        <f>'feb2025_vydavky_ESA 2010'!F25-RVS_vydavky_ESA2010!C25</f>
        <v>-351112.43570137955</v>
      </c>
      <c r="I25" s="5">
        <f>'feb2025_vydavky_ESA 2010'!G25-RVS_vydavky_ESA2010!D25</f>
        <v>-212231.41471827403</v>
      </c>
    </row>
    <row r="26" spans="1:11" s="6" customFormat="1" ht="13.5" customHeight="1" thickBot="1" x14ac:dyDescent="0.25">
      <c r="A26" s="21" t="s">
        <v>10</v>
      </c>
      <c r="B26" s="26">
        <v>14374251.396107282</v>
      </c>
      <c r="C26" s="23">
        <v>15077845.690648627</v>
      </c>
      <c r="D26" s="22">
        <v>15597874.205605745</v>
      </c>
      <c r="E26" s="7"/>
      <c r="F26" s="21" t="s">
        <v>10</v>
      </c>
      <c r="G26" s="26">
        <f>'feb2025_vydavky_ESA 2010'!E26-RVS_vydavky_ESA2010!B26</f>
        <v>-64834.703548157588</v>
      </c>
      <c r="H26" s="23">
        <f>'feb2025_vydavky_ESA 2010'!F26-RVS_vydavky_ESA2010!C26</f>
        <v>-351112.43570137955</v>
      </c>
      <c r="I26" s="22">
        <f>'feb2025_vydavky_ESA 2010'!G26-RVS_vydavky_ESA2010!D26</f>
        <v>-212231.41471827403</v>
      </c>
    </row>
    <row r="27" spans="1:11" s="6" customFormat="1" ht="12.6" customHeight="1" x14ac:dyDescent="0.2">
      <c r="A27" s="102"/>
      <c r="B27" s="91"/>
      <c r="C27" s="91"/>
      <c r="D27" s="91"/>
      <c r="E27" s="7"/>
      <c r="F27" s="102"/>
      <c r="G27" s="91"/>
      <c r="H27" s="91"/>
      <c r="I27" s="91"/>
    </row>
    <row r="28" spans="1:11" s="6" customFormat="1" ht="13.5" customHeight="1" x14ac:dyDescent="0.2">
      <c r="B28" s="9"/>
      <c r="C28" s="9"/>
      <c r="D28" s="9"/>
      <c r="E28" s="9"/>
      <c r="F28" s="101"/>
      <c r="G28" s="103"/>
      <c r="H28" s="103"/>
      <c r="I28" s="103"/>
    </row>
    <row r="29" spans="1:11" s="6" customFormat="1" ht="13.5" customHeight="1" x14ac:dyDescent="0.2">
      <c r="B29" s="9"/>
      <c r="C29" s="9"/>
      <c r="D29" s="9"/>
      <c r="E29" s="9"/>
      <c r="F29" s="101"/>
      <c r="G29" s="103"/>
      <c r="H29" s="104"/>
      <c r="I29" s="104"/>
    </row>
    <row r="30" spans="1:11" s="6" customFormat="1" ht="13.5" customHeight="1" x14ac:dyDescent="0.2">
      <c r="B30" s="9"/>
      <c r="C30" s="9"/>
      <c r="D30" s="9"/>
      <c r="E30" s="9"/>
      <c r="F30" s="101"/>
      <c r="G30" s="103"/>
      <c r="H30" s="103"/>
      <c r="I30" s="103"/>
    </row>
    <row r="31" spans="1:11" s="6" customFormat="1" ht="13.5" customHeight="1" x14ac:dyDescent="0.2">
      <c r="B31" s="9"/>
      <c r="C31" s="9"/>
      <c r="D31" s="9"/>
      <c r="E31" s="9"/>
      <c r="F31" s="9"/>
      <c r="G31" s="9"/>
    </row>
    <row r="32" spans="1:11" s="6" customFormat="1" ht="13.5" customHeight="1" x14ac:dyDescent="0.2">
      <c r="B32" s="9"/>
      <c r="C32" s="9"/>
      <c r="D32" s="9"/>
      <c r="E32" s="9"/>
      <c r="F32" s="9"/>
      <c r="G32" s="9"/>
    </row>
    <row r="33" spans="2:7" s="6" customFormat="1" ht="13.5" customHeight="1" x14ac:dyDescent="0.2">
      <c r="B33" s="9"/>
      <c r="C33" s="9"/>
      <c r="D33" s="9"/>
      <c r="E33" s="9"/>
      <c r="F33" s="9"/>
      <c r="G33" s="9"/>
    </row>
    <row r="34" spans="2:7" s="6" customFormat="1" ht="13.5" customHeight="1" x14ac:dyDescent="0.2">
      <c r="B34" s="9"/>
      <c r="C34" s="9"/>
      <c r="D34" s="9"/>
      <c r="E34" s="9"/>
      <c r="F34" s="9"/>
      <c r="G34" s="9"/>
    </row>
    <row r="35" spans="2:7" s="6" customFormat="1" ht="13.5" customHeight="1" x14ac:dyDescent="0.2">
      <c r="B35" s="9"/>
      <c r="C35" s="9"/>
      <c r="D35" s="9"/>
      <c r="E35" s="9"/>
      <c r="F35" s="9"/>
      <c r="G35" s="9"/>
    </row>
    <row r="36" spans="2:7" s="6" customFormat="1" ht="13.5" customHeight="1" x14ac:dyDescent="0.2">
      <c r="B36" s="9"/>
      <c r="C36" s="9"/>
      <c r="D36" s="9"/>
      <c r="E36" s="9"/>
      <c r="F36" s="9"/>
      <c r="G36" s="9"/>
    </row>
    <row r="37" spans="2:7" s="6" customFormat="1" ht="13.5" customHeight="1" x14ac:dyDescent="0.2">
      <c r="B37" s="9"/>
      <c r="C37" s="9"/>
      <c r="D37" s="9"/>
      <c r="E37" s="9"/>
      <c r="F37" s="9"/>
      <c r="G37" s="9"/>
    </row>
    <row r="38" spans="2:7" s="6" customFormat="1" ht="13.5" customHeight="1" x14ac:dyDescent="0.2">
      <c r="B38" s="9"/>
      <c r="C38" s="9"/>
      <c r="D38" s="9"/>
      <c r="E38" s="9"/>
      <c r="F38" s="9"/>
      <c r="G38" s="9"/>
    </row>
    <row r="39" spans="2:7" s="6" customFormat="1" ht="13.5" customHeight="1" x14ac:dyDescent="0.2">
      <c r="B39" s="9"/>
      <c r="C39" s="9"/>
      <c r="D39" s="9"/>
      <c r="E39" s="9"/>
      <c r="F39" s="9"/>
      <c r="G39" s="9"/>
    </row>
    <row r="40" spans="2:7" s="6" customFormat="1" ht="13.5" customHeight="1" x14ac:dyDescent="0.2">
      <c r="B40" s="9"/>
      <c r="C40" s="9"/>
      <c r="D40" s="9"/>
      <c r="E40" s="9"/>
      <c r="F40" s="9"/>
      <c r="G40" s="9"/>
    </row>
    <row r="41" spans="2:7" s="6" customFormat="1" ht="13.5" customHeight="1" x14ac:dyDescent="0.2">
      <c r="B41" s="9"/>
      <c r="C41" s="9"/>
      <c r="D41" s="9"/>
      <c r="E41" s="9"/>
      <c r="F41" s="9"/>
      <c r="G41" s="9"/>
    </row>
    <row r="42" spans="2:7" s="6" customFormat="1" ht="13.5" customHeight="1" x14ac:dyDescent="0.2">
      <c r="B42" s="9"/>
      <c r="C42" s="9"/>
      <c r="D42" s="9"/>
      <c r="E42" s="9"/>
      <c r="F42" s="9"/>
      <c r="G42" s="9"/>
    </row>
    <row r="43" spans="2:7" s="6" customFormat="1" ht="13.5" customHeight="1" x14ac:dyDescent="0.2">
      <c r="B43" s="9"/>
      <c r="C43" s="9"/>
      <c r="D43" s="9"/>
      <c r="E43" s="9"/>
      <c r="F43" s="9"/>
      <c r="G43" s="9"/>
    </row>
    <row r="44" spans="2:7" s="6" customFormat="1" ht="13.5" customHeight="1" x14ac:dyDescent="0.2">
      <c r="B44" s="9"/>
      <c r="C44" s="9"/>
      <c r="D44" s="9"/>
      <c r="E44" s="9"/>
      <c r="F44" s="9"/>
      <c r="G44" s="9"/>
    </row>
    <row r="45" spans="2:7" s="6" customFormat="1" ht="13.5" customHeight="1" x14ac:dyDescent="0.2">
      <c r="B45" s="9"/>
      <c r="C45" s="9"/>
      <c r="D45" s="9"/>
      <c r="E45" s="9"/>
      <c r="F45" s="9"/>
      <c r="G45" s="9"/>
    </row>
    <row r="46" spans="2:7" s="6" customFormat="1" ht="13.5" customHeight="1" x14ac:dyDescent="0.2">
      <c r="B46" s="9"/>
      <c r="C46" s="9"/>
      <c r="D46" s="9"/>
      <c r="E46" s="9"/>
      <c r="F46" s="9"/>
      <c r="G46" s="9"/>
    </row>
    <row r="47" spans="2:7" s="6" customFormat="1" ht="13.5" customHeight="1" x14ac:dyDescent="0.2">
      <c r="B47" s="9"/>
      <c r="C47" s="9"/>
      <c r="D47" s="9"/>
      <c r="E47" s="9"/>
      <c r="F47" s="9"/>
      <c r="G47" s="9"/>
    </row>
    <row r="48" spans="2:7" s="6" customFormat="1" ht="13.5" customHeight="1" x14ac:dyDescent="0.2">
      <c r="B48" s="9"/>
      <c r="C48" s="9"/>
      <c r="D48" s="9"/>
      <c r="E48" s="9"/>
      <c r="F48" s="9"/>
      <c r="G48" s="9"/>
    </row>
    <row r="49" spans="2:7" s="6" customFormat="1" ht="13.5" customHeight="1" x14ac:dyDescent="0.2">
      <c r="B49" s="9"/>
      <c r="C49" s="9"/>
      <c r="D49" s="9"/>
      <c r="E49" s="9"/>
      <c r="F49" s="9"/>
      <c r="G49" s="9"/>
    </row>
    <row r="50" spans="2:7" s="6" customFormat="1" ht="13.5" customHeight="1" x14ac:dyDescent="0.2">
      <c r="B50" s="9"/>
      <c r="C50" s="9"/>
      <c r="D50" s="9"/>
      <c r="E50" s="9"/>
      <c r="F50" s="9"/>
      <c r="G50" s="9"/>
    </row>
    <row r="51" spans="2:7" s="6" customFormat="1" ht="13.5" customHeight="1" x14ac:dyDescent="0.2">
      <c r="B51" s="9"/>
      <c r="C51" s="9"/>
      <c r="D51" s="9"/>
      <c r="E51" s="9"/>
      <c r="F51" s="9"/>
      <c r="G51" s="9"/>
    </row>
    <row r="52" spans="2:7" s="6" customFormat="1" ht="13.5" customHeight="1" x14ac:dyDescent="0.2">
      <c r="B52" s="9"/>
      <c r="C52" s="9"/>
      <c r="D52" s="9"/>
      <c r="E52" s="9"/>
      <c r="F52" s="9"/>
      <c r="G52" s="9"/>
    </row>
    <row r="53" spans="2:7" s="6" customFormat="1" ht="13.5" customHeight="1" x14ac:dyDescent="0.2">
      <c r="B53" s="9"/>
      <c r="C53" s="9"/>
      <c r="D53" s="9"/>
      <c r="E53" s="9"/>
      <c r="F53" s="9"/>
      <c r="G53" s="9"/>
    </row>
    <row r="54" spans="2:7" s="6" customFormat="1" ht="13.5" customHeight="1" x14ac:dyDescent="0.2">
      <c r="B54" s="9"/>
      <c r="C54" s="9"/>
      <c r="D54" s="9"/>
      <c r="E54" s="9"/>
      <c r="F54" s="9"/>
      <c r="G54" s="9"/>
    </row>
    <row r="55" spans="2:7" s="6" customFormat="1" ht="13.5" customHeight="1" x14ac:dyDescent="0.2">
      <c r="B55" s="9"/>
      <c r="C55" s="9"/>
      <c r="D55" s="9"/>
      <c r="E55" s="9"/>
      <c r="F55" s="9"/>
      <c r="G55" s="9"/>
    </row>
    <row r="56" spans="2:7" s="6" customFormat="1" ht="13.5" customHeight="1" x14ac:dyDescent="0.2">
      <c r="B56" s="9"/>
      <c r="C56" s="9"/>
      <c r="D56" s="9"/>
      <c r="E56" s="9"/>
      <c r="F56" s="9"/>
      <c r="G56" s="9"/>
    </row>
    <row r="57" spans="2:7" s="6" customFormat="1" ht="13.5" customHeight="1" x14ac:dyDescent="0.2">
      <c r="B57" s="9"/>
      <c r="C57" s="9"/>
      <c r="D57" s="9"/>
      <c r="E57" s="9"/>
      <c r="F57" s="9"/>
      <c r="G57" s="9"/>
    </row>
    <row r="58" spans="2:7" s="6" customFormat="1" ht="13.5" customHeight="1" x14ac:dyDescent="0.2">
      <c r="B58" s="9"/>
      <c r="C58" s="9"/>
      <c r="D58" s="9"/>
      <c r="E58" s="9"/>
      <c r="F58" s="9"/>
      <c r="G58" s="9"/>
    </row>
    <row r="59" spans="2:7" s="6" customFormat="1" ht="13.5" customHeight="1" x14ac:dyDescent="0.2">
      <c r="B59" s="9"/>
      <c r="C59" s="9"/>
      <c r="D59" s="9"/>
      <c r="E59" s="9"/>
      <c r="F59" s="9"/>
      <c r="G59" s="9"/>
    </row>
    <row r="60" spans="2:7" s="6" customFormat="1" ht="13.5" customHeight="1" x14ac:dyDescent="0.2">
      <c r="B60" s="9"/>
      <c r="C60" s="9"/>
      <c r="D60" s="9"/>
      <c r="E60" s="9"/>
      <c r="F60" s="9"/>
      <c r="G60" s="9"/>
    </row>
    <row r="61" spans="2:7" s="6" customFormat="1" ht="13.5" customHeight="1" x14ac:dyDescent="0.2">
      <c r="B61" s="9"/>
      <c r="C61" s="9"/>
      <c r="D61" s="9"/>
      <c r="E61" s="9"/>
      <c r="F61" s="9"/>
      <c r="G61" s="9"/>
    </row>
    <row r="62" spans="2:7" s="6" customFormat="1" ht="13.5" customHeight="1" x14ac:dyDescent="0.2">
      <c r="B62" s="9"/>
      <c r="C62" s="9"/>
      <c r="D62" s="9"/>
      <c r="E62" s="9"/>
      <c r="F62" s="9"/>
      <c r="G62" s="9"/>
    </row>
    <row r="63" spans="2:7" s="6" customFormat="1" ht="13.5" customHeight="1" x14ac:dyDescent="0.2">
      <c r="B63" s="9"/>
      <c r="C63" s="9"/>
      <c r="D63" s="9"/>
      <c r="E63" s="9"/>
      <c r="F63" s="9"/>
      <c r="G63" s="9"/>
    </row>
    <row r="64" spans="2:7" s="6" customFormat="1" ht="13.5" customHeight="1" x14ac:dyDescent="0.2">
      <c r="B64" s="9"/>
      <c r="C64" s="9"/>
      <c r="D64" s="9"/>
      <c r="E64" s="9"/>
      <c r="F64" s="9"/>
      <c r="G64" s="9"/>
    </row>
    <row r="65" spans="2:7" s="6" customFormat="1" ht="13.5" customHeight="1" x14ac:dyDescent="0.2">
      <c r="B65" s="9"/>
      <c r="C65" s="9"/>
      <c r="D65" s="9"/>
      <c r="E65" s="9"/>
      <c r="F65" s="9"/>
      <c r="G65" s="9"/>
    </row>
    <row r="66" spans="2:7" s="6" customFormat="1" ht="13.5" customHeight="1" x14ac:dyDescent="0.2">
      <c r="B66" s="9"/>
      <c r="C66" s="9"/>
      <c r="D66" s="9"/>
      <c r="E66" s="9"/>
      <c r="F66" s="9"/>
      <c r="G66" s="9"/>
    </row>
    <row r="67" spans="2:7" s="6" customFormat="1" ht="13.5" customHeight="1" x14ac:dyDescent="0.2">
      <c r="B67" s="9"/>
      <c r="C67" s="9"/>
      <c r="D67" s="9"/>
      <c r="E67" s="9"/>
      <c r="F67" s="9"/>
      <c r="G67" s="9"/>
    </row>
    <row r="68" spans="2:7" s="6" customFormat="1" ht="13.5" customHeight="1" x14ac:dyDescent="0.2">
      <c r="B68" s="9"/>
      <c r="C68" s="9"/>
      <c r="D68" s="9"/>
      <c r="E68" s="9"/>
      <c r="F68" s="9"/>
      <c r="G68" s="9"/>
    </row>
    <row r="69" spans="2:7" s="6" customFormat="1" ht="13.5" customHeight="1" x14ac:dyDescent="0.2">
      <c r="B69" s="9"/>
      <c r="C69" s="9"/>
      <c r="D69" s="9"/>
      <c r="E69" s="9"/>
      <c r="F69" s="9"/>
      <c r="G69" s="9"/>
    </row>
    <row r="70" spans="2:7" s="6" customFormat="1" ht="13.5" customHeight="1" x14ac:dyDescent="0.2">
      <c r="B70" s="9"/>
      <c r="C70" s="9"/>
      <c r="D70" s="9"/>
      <c r="E70" s="9"/>
      <c r="F70" s="9"/>
      <c r="G70" s="9"/>
    </row>
    <row r="71" spans="2:7" s="6" customFormat="1" ht="13.5" customHeight="1" x14ac:dyDescent="0.2">
      <c r="B71" s="9"/>
      <c r="C71" s="9"/>
      <c r="D71" s="9"/>
      <c r="E71" s="9"/>
      <c r="F71" s="9"/>
      <c r="G71" s="9"/>
    </row>
    <row r="72" spans="2:7" s="6" customFormat="1" ht="13.5" customHeight="1" x14ac:dyDescent="0.2">
      <c r="B72" s="9"/>
      <c r="C72" s="9"/>
      <c r="D72" s="9"/>
      <c r="E72" s="9"/>
      <c r="F72" s="9"/>
      <c r="G72" s="9"/>
    </row>
    <row r="73" spans="2:7" s="6" customFormat="1" ht="13.5" customHeight="1" x14ac:dyDescent="0.2">
      <c r="B73" s="9"/>
      <c r="C73" s="9"/>
      <c r="D73" s="9"/>
      <c r="E73" s="9"/>
      <c r="F73" s="9"/>
      <c r="G73" s="9"/>
    </row>
    <row r="74" spans="2:7" s="6" customFormat="1" ht="13.5" customHeight="1" x14ac:dyDescent="0.2">
      <c r="B74" s="9"/>
      <c r="C74" s="9"/>
      <c r="D74" s="9"/>
      <c r="E74" s="9"/>
      <c r="F74" s="9"/>
      <c r="G74" s="9"/>
    </row>
    <row r="75" spans="2:7" s="6" customFormat="1" ht="13.5" customHeight="1" x14ac:dyDescent="0.2">
      <c r="B75" s="9"/>
      <c r="C75" s="9"/>
      <c r="D75" s="9"/>
      <c r="E75" s="9"/>
      <c r="F75" s="9"/>
      <c r="G75" s="9"/>
    </row>
    <row r="76" spans="2:7" s="6" customFormat="1" ht="13.5" customHeight="1" x14ac:dyDescent="0.2">
      <c r="B76" s="9"/>
      <c r="C76" s="9"/>
      <c r="D76" s="9"/>
      <c r="E76" s="9"/>
      <c r="F76" s="9"/>
      <c r="G76" s="9"/>
    </row>
    <row r="77" spans="2:7" s="6" customFormat="1" ht="13.5" customHeight="1" x14ac:dyDescent="0.2">
      <c r="B77" s="9"/>
      <c r="C77" s="9"/>
      <c r="D77" s="9"/>
      <c r="E77" s="9"/>
      <c r="F77" s="9"/>
      <c r="G77" s="9"/>
    </row>
    <row r="78" spans="2:7" s="6" customFormat="1" ht="13.5" customHeight="1" x14ac:dyDescent="0.2">
      <c r="B78" s="9"/>
      <c r="C78" s="9"/>
      <c r="D78" s="9"/>
      <c r="E78" s="9"/>
      <c r="F78" s="9"/>
      <c r="G78" s="9"/>
    </row>
    <row r="79" spans="2:7" s="6" customFormat="1" ht="13.5" customHeight="1" x14ac:dyDescent="0.2">
      <c r="B79" s="9"/>
      <c r="C79" s="9"/>
      <c r="D79" s="9"/>
      <c r="E79" s="9"/>
      <c r="F79" s="9"/>
      <c r="G79" s="9"/>
    </row>
    <row r="80" spans="2:7" s="6" customFormat="1" ht="13.5" customHeight="1" x14ac:dyDescent="0.2">
      <c r="B80" s="9"/>
      <c r="C80" s="9"/>
      <c r="D80" s="9"/>
      <c r="E80" s="9"/>
      <c r="F80" s="9"/>
      <c r="G80" s="9"/>
    </row>
    <row r="81" spans="2:7" s="6" customFormat="1" ht="13.5" customHeight="1" x14ac:dyDescent="0.2">
      <c r="B81" s="9"/>
      <c r="C81" s="9"/>
      <c r="D81" s="9"/>
      <c r="E81" s="9"/>
      <c r="F81" s="9"/>
      <c r="G81" s="9"/>
    </row>
    <row r="82" spans="2:7" s="6" customFormat="1" ht="13.5" customHeight="1" x14ac:dyDescent="0.2">
      <c r="B82" s="9"/>
      <c r="C82" s="9"/>
      <c r="D82" s="9"/>
      <c r="E82" s="9"/>
      <c r="F82" s="9"/>
      <c r="G82" s="9"/>
    </row>
    <row r="83" spans="2:7" s="6" customFormat="1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107"/>
      <c r="C84" s="107"/>
      <c r="D84" s="107"/>
      <c r="E84" s="107"/>
      <c r="F84" s="107"/>
      <c r="G84" s="107"/>
    </row>
    <row r="85" spans="2:7" ht="13.5" customHeight="1" x14ac:dyDescent="0.2">
      <c r="B85" s="107"/>
      <c r="C85" s="107"/>
      <c r="D85" s="107"/>
      <c r="E85" s="107"/>
      <c r="F85" s="107"/>
      <c r="G85" s="107"/>
    </row>
    <row r="86" spans="2:7" ht="13.5" customHeight="1" x14ac:dyDescent="0.2">
      <c r="B86" s="107"/>
      <c r="C86" s="107"/>
      <c r="D86" s="107"/>
      <c r="E86" s="107"/>
      <c r="F86" s="107"/>
      <c r="G86" s="107"/>
    </row>
    <row r="87" spans="2:7" ht="13.5" customHeight="1" x14ac:dyDescent="0.2">
      <c r="B87" s="107"/>
      <c r="C87" s="107"/>
      <c r="D87" s="107"/>
      <c r="E87" s="107"/>
      <c r="F87" s="107"/>
      <c r="G87" s="107"/>
    </row>
    <row r="88" spans="2:7" ht="13.5" customHeight="1" x14ac:dyDescent="0.2">
      <c r="B88" s="107"/>
      <c r="C88" s="107"/>
      <c r="D88" s="107"/>
      <c r="E88" s="107"/>
      <c r="F88" s="107"/>
      <c r="G88" s="107"/>
    </row>
    <row r="89" spans="2:7" ht="13.5" customHeight="1" x14ac:dyDescent="0.2">
      <c r="B89" s="107"/>
      <c r="C89" s="107"/>
      <c r="D89" s="107"/>
      <c r="E89" s="107"/>
      <c r="F89" s="107"/>
      <c r="G89" s="107"/>
    </row>
    <row r="90" spans="2:7" ht="13.5" customHeight="1" x14ac:dyDescent="0.2">
      <c r="B90" s="107"/>
      <c r="C90" s="107"/>
      <c r="D90" s="107"/>
      <c r="E90" s="107"/>
      <c r="F90" s="107"/>
      <c r="G90" s="107"/>
    </row>
    <row r="91" spans="2:7" ht="13.5" customHeight="1" x14ac:dyDescent="0.2">
      <c r="B91" s="107"/>
      <c r="C91" s="107"/>
      <c r="D91" s="107"/>
      <c r="E91" s="107"/>
      <c r="F91" s="107"/>
      <c r="G91" s="107"/>
    </row>
    <row r="92" spans="2:7" ht="13.5" customHeight="1" x14ac:dyDescent="0.2">
      <c r="B92" s="107"/>
      <c r="C92" s="107"/>
      <c r="D92" s="107"/>
      <c r="E92" s="107"/>
      <c r="F92" s="107"/>
      <c r="G92" s="107"/>
    </row>
    <row r="93" spans="2:7" ht="13.5" customHeight="1" x14ac:dyDescent="0.2">
      <c r="B93" s="107"/>
      <c r="C93" s="107"/>
      <c r="D93" s="107"/>
      <c r="E93" s="107"/>
      <c r="F93" s="107"/>
      <c r="G93" s="107"/>
    </row>
    <row r="94" spans="2:7" ht="13.5" customHeight="1" x14ac:dyDescent="0.2">
      <c r="B94" s="107"/>
      <c r="C94" s="107"/>
      <c r="D94" s="107"/>
      <c r="E94" s="107"/>
      <c r="F94" s="107"/>
      <c r="G94" s="107"/>
    </row>
    <row r="95" spans="2:7" ht="13.5" customHeight="1" x14ac:dyDescent="0.2">
      <c r="B95" s="107"/>
      <c r="C95" s="107"/>
      <c r="D95" s="107"/>
      <c r="E95" s="107"/>
      <c r="F95" s="107"/>
      <c r="G95" s="107"/>
    </row>
    <row r="96" spans="2:7" ht="13.5" customHeight="1" x14ac:dyDescent="0.2">
      <c r="B96" s="107"/>
      <c r="C96" s="107"/>
      <c r="D96" s="107"/>
      <c r="E96" s="107"/>
      <c r="F96" s="107"/>
      <c r="G96" s="107"/>
    </row>
    <row r="97" spans="2:7" ht="13.5" customHeight="1" x14ac:dyDescent="0.2">
      <c r="B97" s="107"/>
      <c r="C97" s="107"/>
      <c r="D97" s="107"/>
      <c r="E97" s="107"/>
      <c r="F97" s="107"/>
      <c r="G97" s="107"/>
    </row>
    <row r="98" spans="2:7" ht="13.5" customHeight="1" x14ac:dyDescent="0.2">
      <c r="B98" s="107"/>
      <c r="C98" s="107"/>
      <c r="D98" s="107"/>
      <c r="E98" s="107"/>
      <c r="F98" s="107"/>
      <c r="G98" s="107"/>
    </row>
    <row r="99" spans="2:7" ht="13.5" customHeight="1" x14ac:dyDescent="0.2">
      <c r="B99" s="107"/>
      <c r="C99" s="107"/>
      <c r="D99" s="107"/>
      <c r="E99" s="107"/>
      <c r="F99" s="107"/>
      <c r="G99" s="107"/>
    </row>
    <row r="100" spans="2:7" ht="13.5" customHeight="1" x14ac:dyDescent="0.2">
      <c r="B100" s="107"/>
      <c r="C100" s="107"/>
      <c r="D100" s="107"/>
      <c r="E100" s="107"/>
      <c r="F100" s="107"/>
      <c r="G100" s="107"/>
    </row>
    <row r="101" spans="2:7" ht="13.5" customHeight="1" x14ac:dyDescent="0.2">
      <c r="B101" s="107"/>
      <c r="C101" s="107"/>
      <c r="D101" s="107"/>
      <c r="E101" s="107"/>
      <c r="F101" s="107"/>
      <c r="G101" s="107"/>
    </row>
    <row r="102" spans="2:7" ht="13.5" customHeight="1" x14ac:dyDescent="0.2">
      <c r="B102" s="107"/>
      <c r="C102" s="107"/>
      <c r="D102" s="107"/>
      <c r="E102" s="107"/>
      <c r="F102" s="107"/>
      <c r="G102" s="107"/>
    </row>
    <row r="103" spans="2:7" ht="13.5" customHeight="1" x14ac:dyDescent="0.2">
      <c r="B103" s="107"/>
      <c r="C103" s="107"/>
      <c r="D103" s="107"/>
      <c r="E103" s="107"/>
      <c r="F103" s="107"/>
      <c r="G103" s="107"/>
    </row>
    <row r="104" spans="2:7" ht="13.5" customHeight="1" x14ac:dyDescent="0.2">
      <c r="B104" s="107"/>
      <c r="C104" s="107"/>
      <c r="D104" s="107"/>
      <c r="E104" s="107"/>
      <c r="F104" s="107"/>
      <c r="G104" s="107"/>
    </row>
    <row r="105" spans="2:7" ht="13.5" customHeight="1" x14ac:dyDescent="0.2">
      <c r="B105" s="107"/>
      <c r="C105" s="107"/>
      <c r="D105" s="107"/>
      <c r="E105" s="107"/>
      <c r="F105" s="107"/>
      <c r="G105" s="107"/>
    </row>
    <row r="106" spans="2:7" ht="13.5" customHeight="1" x14ac:dyDescent="0.2">
      <c r="B106" s="107"/>
      <c r="C106" s="107"/>
      <c r="D106" s="107"/>
      <c r="E106" s="107"/>
      <c r="F106" s="107"/>
      <c r="G106" s="107"/>
    </row>
    <row r="107" spans="2:7" ht="13.5" customHeight="1" x14ac:dyDescent="0.2">
      <c r="B107" s="107"/>
      <c r="C107" s="107"/>
      <c r="D107" s="107"/>
      <c r="E107" s="107"/>
      <c r="F107" s="107"/>
      <c r="G107" s="107"/>
    </row>
    <row r="108" spans="2:7" ht="13.5" customHeight="1" x14ac:dyDescent="0.2">
      <c r="B108" s="107"/>
      <c r="C108" s="107"/>
      <c r="D108" s="107"/>
      <c r="E108" s="107"/>
      <c r="F108" s="107"/>
      <c r="G108" s="107"/>
    </row>
    <row r="109" spans="2:7" ht="13.5" customHeight="1" x14ac:dyDescent="0.2">
      <c r="B109" s="107"/>
      <c r="C109" s="107"/>
      <c r="D109" s="107"/>
      <c r="E109" s="107"/>
      <c r="F109" s="107"/>
      <c r="G109" s="107"/>
    </row>
    <row r="110" spans="2:7" ht="13.5" customHeight="1" x14ac:dyDescent="0.2">
      <c r="B110" s="107"/>
      <c r="C110" s="107"/>
      <c r="D110" s="107"/>
      <c r="E110" s="107"/>
      <c r="F110" s="107"/>
      <c r="G110" s="107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5"/>
  <sheetViews>
    <sheetView zoomScaleNormal="100" workbookViewId="0">
      <selection activeCell="A36" sqref="A36"/>
    </sheetView>
  </sheetViews>
  <sheetFormatPr defaultColWidth="9.125" defaultRowHeight="12.75" x14ac:dyDescent="0.2"/>
  <cols>
    <col min="1" max="1" width="58.375" style="6" customWidth="1"/>
    <col min="2" max="5" width="12.5" style="110" customWidth="1"/>
    <col min="6" max="6" width="59.125" style="110" customWidth="1"/>
    <col min="7" max="7" width="12.5" style="110" customWidth="1"/>
    <col min="8" max="9" width="12.5" style="6" customWidth="1"/>
    <col min="10" max="16384" width="9.125" style="6"/>
  </cols>
  <sheetData>
    <row r="1" spans="1:11" ht="15.75" customHeight="1" x14ac:dyDescent="0.2">
      <c r="A1" s="27" t="s">
        <v>32</v>
      </c>
      <c r="B1" s="27"/>
      <c r="C1" s="27"/>
      <c r="D1" s="27"/>
      <c r="E1" s="27"/>
      <c r="F1" s="27" t="s">
        <v>31</v>
      </c>
      <c r="G1" s="27"/>
      <c r="H1" s="27"/>
      <c r="I1" s="27"/>
      <c r="J1" s="27"/>
    </row>
    <row r="2" spans="1:11" ht="14.25" customHeight="1" thickBot="1" x14ac:dyDescent="0.3">
      <c r="A2" s="10"/>
      <c r="B2" s="11"/>
      <c r="C2" s="11"/>
      <c r="D2" s="11"/>
      <c r="E2" s="11"/>
      <c r="F2" s="10"/>
      <c r="G2" s="11"/>
      <c r="H2" s="11"/>
      <c r="I2" s="11"/>
    </row>
    <row r="3" spans="1:11" ht="13.5" customHeight="1" x14ac:dyDescent="0.2">
      <c r="A3" s="25" t="s">
        <v>0</v>
      </c>
      <c r="B3" s="128" t="s">
        <v>2</v>
      </c>
      <c r="C3" s="129"/>
      <c r="D3" s="130"/>
      <c r="E3" s="6"/>
      <c r="F3" s="25" t="s">
        <v>0</v>
      </c>
      <c r="G3" s="128" t="s">
        <v>2</v>
      </c>
      <c r="H3" s="129"/>
      <c r="I3" s="130"/>
    </row>
    <row r="4" spans="1:11" ht="14.25" customHeight="1" thickBot="1" x14ac:dyDescent="0.25">
      <c r="A4" s="13"/>
      <c r="B4" s="36">
        <v>2025</v>
      </c>
      <c r="C4" s="31">
        <v>2026</v>
      </c>
      <c r="D4" s="32">
        <v>2027</v>
      </c>
      <c r="E4" s="6"/>
      <c r="F4" s="13"/>
      <c r="G4" s="36">
        <v>2025</v>
      </c>
      <c r="H4" s="31">
        <v>2026</v>
      </c>
      <c r="I4" s="32">
        <v>2027</v>
      </c>
    </row>
    <row r="5" spans="1:11" ht="13.5" customHeight="1" x14ac:dyDescent="0.2">
      <c r="A5" s="16"/>
      <c r="B5" s="33"/>
      <c r="C5" s="34"/>
      <c r="D5" s="35"/>
      <c r="E5" s="7"/>
      <c r="F5" s="16"/>
      <c r="G5" s="33"/>
      <c r="H5" s="34"/>
      <c r="I5" s="35"/>
    </row>
    <row r="6" spans="1:11" ht="13.5" customHeight="1" x14ac:dyDescent="0.2">
      <c r="A6" s="24" t="s">
        <v>3</v>
      </c>
      <c r="B6" s="1">
        <v>1178392.5277721784</v>
      </c>
      <c r="C6" s="30">
        <v>1257366.6083378207</v>
      </c>
      <c r="D6" s="2">
        <v>1328815.2477939716</v>
      </c>
      <c r="E6" s="7"/>
      <c r="F6" s="24" t="s">
        <v>3</v>
      </c>
      <c r="G6" s="1">
        <f>feb2025_vydavky_cash!E6-RVS_vydavky_cash!B6</f>
        <v>-18716.102504953742</v>
      </c>
      <c r="H6" s="30">
        <f>feb2025_vydavky_cash!F6-RVS_vydavky_cash!C6</f>
        <v>-32179.827819667757</v>
      </c>
      <c r="I6" s="2">
        <f>feb2025_vydavky_cash!G6-RVS_vydavky_cash!D6</f>
        <v>-36083.462911858922</v>
      </c>
    </row>
    <row r="7" spans="1:11" ht="13.5" customHeight="1" x14ac:dyDescent="0.2">
      <c r="A7" s="17" t="s">
        <v>4</v>
      </c>
      <c r="B7" s="18">
        <v>705593.01625544846</v>
      </c>
      <c r="C7" s="45">
        <v>764519.35264410509</v>
      </c>
      <c r="D7" s="20">
        <v>818260.16702018376</v>
      </c>
      <c r="E7" s="7"/>
      <c r="F7" s="17" t="s">
        <v>4</v>
      </c>
      <c r="G7" s="18">
        <f>feb2025_vydavky_cash!E7-RVS_vydavky_cash!B7</f>
        <v>-10301.485391926253</v>
      </c>
      <c r="H7" s="45">
        <f>feb2025_vydavky_cash!F7-RVS_vydavky_cash!C7</f>
        <v>-19109.473143586423</v>
      </c>
      <c r="I7" s="20">
        <f>feb2025_vydavky_cash!G7-RVS_vydavky_cash!D7</f>
        <v>-21389.499349345569</v>
      </c>
    </row>
    <row r="8" spans="1:11" ht="13.5" customHeight="1" x14ac:dyDescent="0.2">
      <c r="A8" s="17" t="s">
        <v>5</v>
      </c>
      <c r="B8" s="18">
        <v>44338.739814011053</v>
      </c>
      <c r="C8" s="45">
        <v>49385.462813967846</v>
      </c>
      <c r="D8" s="20">
        <v>54432.36208825856</v>
      </c>
      <c r="E8" s="7"/>
      <c r="F8" s="17" t="s">
        <v>5</v>
      </c>
      <c r="G8" s="18">
        <f>feb2025_vydavky_cash!E8-RVS_vydavky_cash!B8</f>
        <v>685.94979361171136</v>
      </c>
      <c r="H8" s="45">
        <f>feb2025_vydavky_cash!F8-RVS_vydavky_cash!C8</f>
        <v>-1069.2156604882985</v>
      </c>
      <c r="I8" s="20">
        <f>feb2025_vydavky_cash!G8-RVS_vydavky_cash!D8</f>
        <v>-2818.5181597624105</v>
      </c>
    </row>
    <row r="9" spans="1:11" ht="13.5" customHeight="1" x14ac:dyDescent="0.2">
      <c r="A9" s="17" t="s">
        <v>6</v>
      </c>
      <c r="B9" s="18">
        <v>379168.23223360634</v>
      </c>
      <c r="C9" s="45">
        <v>392521.88065585028</v>
      </c>
      <c r="D9" s="20">
        <v>403758.1403352507</v>
      </c>
      <c r="E9" s="7"/>
      <c r="F9" s="17" t="s">
        <v>6</v>
      </c>
      <c r="G9" s="18">
        <f>feb2025_vydavky_cash!E9-RVS_vydavky_cash!B9</f>
        <v>-7916.0990682856645</v>
      </c>
      <c r="H9" s="45">
        <f>feb2025_vydavky_cash!F9-RVS_vydavky_cash!C9</f>
        <v>-10500.958979349351</v>
      </c>
      <c r="I9" s="20">
        <f>feb2025_vydavky_cash!G9-RVS_vydavky_cash!D9</f>
        <v>-10407.409356657998</v>
      </c>
    </row>
    <row r="10" spans="1:11" ht="13.5" customHeight="1" x14ac:dyDescent="0.2">
      <c r="A10" s="17" t="s">
        <v>7</v>
      </c>
      <c r="B10" s="18">
        <v>60.107183469530014</v>
      </c>
      <c r="C10" s="45">
        <v>63.355948383473958</v>
      </c>
      <c r="D10" s="20">
        <v>66.479843739393601</v>
      </c>
      <c r="E10" s="7"/>
      <c r="F10" s="17" t="s">
        <v>7</v>
      </c>
      <c r="G10" s="18">
        <f>feb2025_vydavky_cash!E10-RVS_vydavky_cash!B10</f>
        <v>-0.46117929160039495</v>
      </c>
      <c r="H10" s="45">
        <f>feb2025_vydavky_cash!F10-RVS_vydavky_cash!C10</f>
        <v>-0.4422789094799171</v>
      </c>
      <c r="I10" s="20">
        <f>feb2025_vydavky_cash!G10-RVS_vydavky_cash!D10</f>
        <v>-0.38294674348928481</v>
      </c>
    </row>
    <row r="11" spans="1:11" ht="13.5" customHeight="1" x14ac:dyDescent="0.2">
      <c r="A11" s="17" t="s">
        <v>11</v>
      </c>
      <c r="B11" s="46">
        <v>49232.432285643226</v>
      </c>
      <c r="C11" s="45">
        <v>50876.556275514267</v>
      </c>
      <c r="D11" s="20">
        <v>52298.098506539041</v>
      </c>
      <c r="E11" s="7"/>
      <c r="F11" s="17" t="s">
        <v>11</v>
      </c>
      <c r="G11" s="46">
        <f>feb2025_vydavky_cash!E11-RVS_vydavky_cash!B11</f>
        <v>-1184.0066590622155</v>
      </c>
      <c r="H11" s="45">
        <f>feb2025_vydavky_cash!F11-RVS_vydavky_cash!C11</f>
        <v>-1499.7377573343474</v>
      </c>
      <c r="I11" s="20">
        <f>feb2025_vydavky_cash!G11-RVS_vydavky_cash!D11</f>
        <v>-1467.6530993492051</v>
      </c>
    </row>
    <row r="12" spans="1:11" ht="13.5" customHeight="1" x14ac:dyDescent="0.2">
      <c r="A12" s="24" t="s">
        <v>12</v>
      </c>
      <c r="B12" s="1">
        <v>12895353.666636724</v>
      </c>
      <c r="C12" s="30">
        <v>13610523.000674073</v>
      </c>
      <c r="D12" s="2">
        <v>13855287.77871953</v>
      </c>
      <c r="E12" s="7"/>
      <c r="F12" s="24" t="s">
        <v>12</v>
      </c>
      <c r="G12" s="1">
        <f>feb2025_vydavky_cash!E12-RVS_vydavky_cash!B12</f>
        <v>-60325.091624904424</v>
      </c>
      <c r="H12" s="30">
        <f>feb2025_vydavky_cash!F12-RVS_vydavky_cash!C12</f>
        <v>-335216.43443294242</v>
      </c>
      <c r="I12" s="2">
        <f>feb2025_vydavky_cash!G12-RVS_vydavky_cash!D12</f>
        <v>-201082.41123720072</v>
      </c>
    </row>
    <row r="13" spans="1:11" ht="13.5" customHeight="1" x14ac:dyDescent="0.2">
      <c r="A13" s="38" t="s">
        <v>15</v>
      </c>
      <c r="B13" s="18">
        <v>11451713.947335349</v>
      </c>
      <c r="C13" s="45">
        <v>12109356.88462697</v>
      </c>
      <c r="D13" s="20">
        <v>12369080.560750969</v>
      </c>
      <c r="E13" s="7"/>
      <c r="F13" s="38" t="s">
        <v>15</v>
      </c>
      <c r="G13" s="18">
        <f>feb2025_vydavky_cash!E13-RVS_vydavky_cash!B13</f>
        <v>-43932.119253825396</v>
      </c>
      <c r="H13" s="45">
        <f>feb2025_vydavky_cash!F13-RVS_vydavky_cash!C13</f>
        <v>-285910.07826286554</v>
      </c>
      <c r="I13" s="20">
        <f>feb2025_vydavky_cash!G13-RVS_vydavky_cash!D13</f>
        <v>-160751.78759627044</v>
      </c>
    </row>
    <row r="14" spans="1:11" ht="13.5" customHeight="1" x14ac:dyDescent="0.2">
      <c r="A14" s="40" t="s">
        <v>13</v>
      </c>
      <c r="B14" s="18">
        <v>10008120.547686331</v>
      </c>
      <c r="C14" s="45">
        <v>10783288.043103775</v>
      </c>
      <c r="D14" s="20">
        <v>11096136.496568015</v>
      </c>
      <c r="E14" s="7"/>
      <c r="F14" s="40" t="s">
        <v>13</v>
      </c>
      <c r="G14" s="18">
        <f>feb2025_vydavky_cash!E14-RVS_vydavky_cash!B14</f>
        <v>39487.863775920123</v>
      </c>
      <c r="H14" s="45">
        <f>feb2025_vydavky_cash!F14-RVS_vydavky_cash!C14</f>
        <v>-200095.67837966233</v>
      </c>
      <c r="I14" s="20">
        <f>feb2025_vydavky_cash!G14-RVS_vydavky_cash!D14</f>
        <v>-136738.5319026839</v>
      </c>
      <c r="J14" s="7"/>
      <c r="K14" s="8"/>
    </row>
    <row r="15" spans="1:11" ht="13.5" customHeight="1" x14ac:dyDescent="0.2">
      <c r="A15" s="40" t="s">
        <v>14</v>
      </c>
      <c r="B15" s="18">
        <v>563520.57835642342</v>
      </c>
      <c r="C15" s="19">
        <v>370726.69857129251</v>
      </c>
      <c r="D15" s="20">
        <v>280234.31900354056</v>
      </c>
      <c r="E15" s="7"/>
      <c r="F15" s="40" t="s">
        <v>14</v>
      </c>
      <c r="G15" s="18">
        <f>feb2025_vydavky_cash!E15-RVS_vydavky_cash!B15</f>
        <v>-72962.243614531064</v>
      </c>
      <c r="H15" s="19">
        <f>feb2025_vydavky_cash!F15-RVS_vydavky_cash!C15</f>
        <v>-54564.758096685517</v>
      </c>
      <c r="I15" s="20">
        <f>feb2025_vydavky_cash!G15-RVS_vydavky_cash!D15</f>
        <v>647.35400506824953</v>
      </c>
      <c r="J15" s="7"/>
      <c r="K15" s="8"/>
    </row>
    <row r="16" spans="1:11" ht="13.5" customHeight="1" x14ac:dyDescent="0.2">
      <c r="A16" s="40" t="s">
        <v>16</v>
      </c>
      <c r="B16" s="18">
        <v>778471.23193676071</v>
      </c>
      <c r="C16" s="19">
        <v>843949.94640757202</v>
      </c>
      <c r="D16" s="20">
        <v>874309.7093322376</v>
      </c>
      <c r="E16" s="7"/>
      <c r="F16" s="40" t="s">
        <v>16</v>
      </c>
      <c r="G16" s="18">
        <f>feb2025_vydavky_cash!E16-RVS_vydavky_cash!B16</f>
        <v>-9325.3546099810628</v>
      </c>
      <c r="H16" s="19">
        <f>feb2025_vydavky_cash!F16-RVS_vydavky_cash!C16</f>
        <v>-27716.772444031085</v>
      </c>
      <c r="I16" s="20">
        <f>feb2025_vydavky_cash!G16-RVS_vydavky_cash!D16</f>
        <v>-21884.517912549083</v>
      </c>
      <c r="J16" s="7"/>
      <c r="K16" s="8"/>
    </row>
    <row r="17" spans="1:11" ht="13.5" customHeight="1" x14ac:dyDescent="0.2">
      <c r="A17" s="40" t="s">
        <v>17</v>
      </c>
      <c r="B17" s="18">
        <v>99482.675468518937</v>
      </c>
      <c r="C17" s="19">
        <v>109232.72424905903</v>
      </c>
      <c r="D17" s="20">
        <v>116261.99342980109</v>
      </c>
      <c r="E17" s="7"/>
      <c r="F17" s="40" t="s">
        <v>17</v>
      </c>
      <c r="G17" s="18">
        <f>feb2025_vydavky_cash!E17-RVS_vydavky_cash!B17</f>
        <v>-1106.4817856434383</v>
      </c>
      <c r="H17" s="19">
        <f>feb2025_vydavky_cash!F17-RVS_vydavky_cash!C17</f>
        <v>-3461.2187030900386</v>
      </c>
      <c r="I17" s="20">
        <f>feb2025_vydavky_cash!G17-RVS_vydavky_cash!D17</f>
        <v>-2721.7522265046719</v>
      </c>
      <c r="J17" s="7"/>
      <c r="K17" s="8"/>
    </row>
    <row r="18" spans="1:11" ht="13.5" customHeight="1" x14ac:dyDescent="0.2">
      <c r="A18" s="40" t="s">
        <v>18</v>
      </c>
      <c r="B18" s="18">
        <v>2118.9138873165243</v>
      </c>
      <c r="C18" s="19">
        <v>2159.4722952716565</v>
      </c>
      <c r="D18" s="20">
        <v>2138.0424173755814</v>
      </c>
      <c r="E18" s="7"/>
      <c r="F18" s="40" t="s">
        <v>18</v>
      </c>
      <c r="G18" s="18">
        <f>feb2025_vydavky_cash!E18-RVS_vydavky_cash!B18</f>
        <v>-25.903019589867199</v>
      </c>
      <c r="H18" s="19">
        <f>feb2025_vydavky_cash!F18-RVS_vydavky_cash!C18</f>
        <v>-71.650639395901635</v>
      </c>
      <c r="I18" s="20">
        <f>feb2025_vydavky_cash!G18-RVS_vydavky_cash!D18</f>
        <v>-54.339559603244652</v>
      </c>
      <c r="J18" s="7"/>
      <c r="K18" s="8"/>
    </row>
    <row r="19" spans="1:11" ht="13.5" customHeight="1" x14ac:dyDescent="0.2">
      <c r="A19" s="17" t="s">
        <v>19</v>
      </c>
      <c r="B19" s="18">
        <v>1443639.7193013749</v>
      </c>
      <c r="C19" s="19">
        <v>1501166.1160471025</v>
      </c>
      <c r="D19" s="20">
        <v>1486207.217968561</v>
      </c>
      <c r="E19" s="7"/>
      <c r="F19" s="17" t="s">
        <v>19</v>
      </c>
      <c r="G19" s="18">
        <f>feb2025_vydavky_cash!E19-RVS_vydavky_cash!B19</f>
        <v>-16392.972371079726</v>
      </c>
      <c r="H19" s="19">
        <f>feb2025_vydavky_cash!F19-RVS_vydavky_cash!C19</f>
        <v>-49306.35617007711</v>
      </c>
      <c r="I19" s="20">
        <f>feb2025_vydavky_cash!G19-RVS_vydavky_cash!D19</f>
        <v>-40330.623640930979</v>
      </c>
      <c r="J19" s="7"/>
      <c r="K19" s="8"/>
    </row>
    <row r="20" spans="1:11" ht="13.5" customHeight="1" x14ac:dyDescent="0.2">
      <c r="A20" s="40" t="s">
        <v>20</v>
      </c>
      <c r="B20" s="18">
        <v>1250783.6945894922</v>
      </c>
      <c r="C20" s="19">
        <v>1302198.3478597105</v>
      </c>
      <c r="D20" s="20">
        <v>1299343.9467612319</v>
      </c>
      <c r="E20" s="7"/>
      <c r="F20" s="40" t="s">
        <v>20</v>
      </c>
      <c r="G20" s="18">
        <f>feb2025_vydavky_cash!E20-RVS_vydavky_cash!B20</f>
        <v>-14200.898880615132</v>
      </c>
      <c r="H20" s="19">
        <f>feb2025_vydavky_cash!F20-RVS_vydavky_cash!C20</f>
        <v>-43106.987417921424</v>
      </c>
      <c r="I20" s="20">
        <f>feb2025_vydavky_cash!G20-RVS_vydavky_cash!D20</f>
        <v>-35665.218899132218</v>
      </c>
    </row>
    <row r="21" spans="1:11" ht="14.25" customHeight="1" x14ac:dyDescent="0.2">
      <c r="A21" s="40" t="s">
        <v>16</v>
      </c>
      <c r="B21" s="18">
        <v>118204.10400016645</v>
      </c>
      <c r="C21" s="19">
        <v>121467.57843173356</v>
      </c>
      <c r="D21" s="20">
        <v>110683.49890960963</v>
      </c>
      <c r="E21" s="7"/>
      <c r="F21" s="40" t="s">
        <v>16</v>
      </c>
      <c r="G21" s="18">
        <f>feb2025_vydavky_cash!E21-RVS_vydavky_cash!B21</f>
        <v>-1324.977937439573</v>
      </c>
      <c r="H21" s="19">
        <f>feb2025_vydavky_cash!F21-RVS_vydavky_cash!C21</f>
        <v>-3722.7202793035249</v>
      </c>
      <c r="I21" s="20">
        <f>feb2025_vydavky_cash!G21-RVS_vydavky_cash!D21</f>
        <v>-2770.4770845573366</v>
      </c>
    </row>
    <row r="22" spans="1:11" ht="13.5" customHeight="1" x14ac:dyDescent="0.2">
      <c r="A22" s="40" t="s">
        <v>17</v>
      </c>
      <c r="B22" s="18">
        <v>21780.453984186788</v>
      </c>
      <c r="C22" s="19">
        <v>22481.418127615019</v>
      </c>
      <c r="D22" s="20">
        <v>20560.199719340464</v>
      </c>
      <c r="E22" s="7"/>
      <c r="F22" s="40" t="s">
        <v>17</v>
      </c>
      <c r="G22" s="18">
        <f>feb2025_vydavky_cash!E22-RVS_vydavky_cash!B22</f>
        <v>-220.75940572525724</v>
      </c>
      <c r="H22" s="19">
        <f>feb2025_vydavky_cash!F22-RVS_vydavky_cash!C22</f>
        <v>-651.14222553525178</v>
      </c>
      <c r="I22" s="20">
        <f>feb2025_vydavky_cash!G22-RVS_vydavky_cash!D22</f>
        <v>-481.32470218897652</v>
      </c>
    </row>
    <row r="23" spans="1:11" ht="13.5" customHeight="1" x14ac:dyDescent="0.2">
      <c r="A23" s="40" t="s">
        <v>18</v>
      </c>
      <c r="B23" s="18">
        <v>52871.466727529449</v>
      </c>
      <c r="C23" s="19">
        <v>55018.771628043447</v>
      </c>
      <c r="D23" s="20">
        <v>55619.572578378989</v>
      </c>
      <c r="E23" s="7"/>
      <c r="F23" s="40" t="s">
        <v>18</v>
      </c>
      <c r="G23" s="18">
        <f>feb2025_vydavky_cash!E23-RVS_vydavky_cash!B23</f>
        <v>-646.33614729980764</v>
      </c>
      <c r="H23" s="19">
        <f>feb2025_vydavky_cash!F23-RVS_vydavky_cash!C23</f>
        <v>-1825.5062473170037</v>
      </c>
      <c r="I23" s="20">
        <f>feb2025_vydavky_cash!G23-RVS_vydavky_cash!D23</f>
        <v>-1413.6029550525491</v>
      </c>
    </row>
    <row r="24" spans="1:11" ht="13.5" customHeight="1" thickBot="1" x14ac:dyDescent="0.25">
      <c r="A24" s="24" t="s">
        <v>8</v>
      </c>
      <c r="B24" s="47">
        <v>303244.17251664423</v>
      </c>
      <c r="C24" s="48">
        <v>310617.89568089473</v>
      </c>
      <c r="D24" s="42">
        <v>316451.6531937354</v>
      </c>
      <c r="E24" s="7"/>
      <c r="F24" s="24" t="s">
        <v>8</v>
      </c>
      <c r="G24" s="47">
        <f>feb2025_vydavky_cash!E24-RVS_vydavky_cash!B24</f>
        <v>12923.186827097205</v>
      </c>
      <c r="H24" s="48">
        <f>feb2025_vydavky_cash!F24-RVS_vydavky_cash!C24</f>
        <v>15064.518264873477</v>
      </c>
      <c r="I24" s="42">
        <f>feb2025_vydavky_cash!G24-RVS_vydavky_cash!D24</f>
        <v>26747.06978545629</v>
      </c>
    </row>
    <row r="25" spans="1:11" ht="13.5" customHeight="1" thickBot="1" x14ac:dyDescent="0.25">
      <c r="A25" s="3" t="s">
        <v>9</v>
      </c>
      <c r="B25" s="4">
        <v>14376990.366925547</v>
      </c>
      <c r="C25" s="37">
        <v>15178507.504692789</v>
      </c>
      <c r="D25" s="5">
        <v>15500554.679707237</v>
      </c>
      <c r="E25" s="7"/>
      <c r="F25" s="3" t="s">
        <v>9</v>
      </c>
      <c r="G25" s="4">
        <f>feb2025_vydavky_cash!E25-RVS_vydavky_cash!B25</f>
        <v>-66118.007302761078</v>
      </c>
      <c r="H25" s="37">
        <f>feb2025_vydavky_cash!F25-RVS_vydavky_cash!C25</f>
        <v>-352331.74398773722</v>
      </c>
      <c r="I25" s="5">
        <f>feb2025_vydavky_cash!G25-RVS_vydavky_cash!D25</f>
        <v>-210418.80436360277</v>
      </c>
    </row>
    <row r="26" spans="1:11" ht="13.5" customHeight="1" thickBot="1" x14ac:dyDescent="0.25">
      <c r="A26" s="21" t="s">
        <v>10</v>
      </c>
      <c r="B26" s="26">
        <v>14376990.366925547</v>
      </c>
      <c r="C26" s="23">
        <v>15178507.504692789</v>
      </c>
      <c r="D26" s="22">
        <v>15500554.679707237</v>
      </c>
      <c r="E26" s="7"/>
      <c r="F26" s="21" t="s">
        <v>10</v>
      </c>
      <c r="G26" s="26">
        <f>feb2025_vydavky_cash!E26-RVS_vydavky_cash!B26</f>
        <v>-66118.007302761078</v>
      </c>
      <c r="H26" s="23">
        <f>feb2025_vydavky_cash!F26-RVS_vydavky_cash!C26</f>
        <v>-352331.74398773722</v>
      </c>
      <c r="I26" s="22">
        <f>feb2025_vydavky_cash!G26-RVS_vydavky_cash!D26</f>
        <v>-210418.80436360277</v>
      </c>
    </row>
    <row r="27" spans="1:11" ht="13.5" customHeight="1" x14ac:dyDescent="0.2">
      <c r="B27" s="9"/>
      <c r="C27" s="9"/>
      <c r="D27" s="9"/>
      <c r="E27" s="9"/>
      <c r="F27" s="9"/>
      <c r="G27" s="9"/>
    </row>
    <row r="28" spans="1:11" ht="13.5" customHeight="1" x14ac:dyDescent="0.2">
      <c r="B28" s="9"/>
      <c r="C28" s="9"/>
      <c r="D28" s="9"/>
      <c r="E28" s="9"/>
      <c r="F28" s="9"/>
      <c r="G28" s="9"/>
    </row>
    <row r="29" spans="1:11" ht="13.5" customHeight="1" x14ac:dyDescent="0.2">
      <c r="B29" s="9"/>
      <c r="C29" s="9"/>
      <c r="D29" s="9"/>
      <c r="E29" s="9"/>
      <c r="F29" s="9"/>
      <c r="G29" s="9"/>
    </row>
    <row r="30" spans="1:11" ht="13.5" customHeight="1" x14ac:dyDescent="0.2">
      <c r="B30" s="9"/>
      <c r="C30" s="9"/>
      <c r="D30" s="9"/>
      <c r="E30" s="9"/>
      <c r="F30" s="9"/>
      <c r="G30" s="9"/>
    </row>
    <row r="31" spans="1:11" ht="13.5" customHeight="1" x14ac:dyDescent="0.2">
      <c r="B31" s="9"/>
      <c r="C31" s="9"/>
      <c r="D31" s="9"/>
      <c r="E31" s="9"/>
      <c r="F31" s="9"/>
      <c r="G31" s="9"/>
    </row>
    <row r="32" spans="1:11" ht="13.5" customHeight="1" x14ac:dyDescent="0.2">
      <c r="B32" s="9"/>
      <c r="C32" s="9"/>
      <c r="D32" s="9"/>
      <c r="E32" s="9"/>
      <c r="F32" s="9"/>
      <c r="G32" s="9"/>
    </row>
    <row r="33" spans="2:7" ht="13.5" customHeight="1" x14ac:dyDescent="0.2">
      <c r="B33" s="9"/>
      <c r="C33" s="9"/>
      <c r="D33" s="9"/>
      <c r="E33" s="9"/>
      <c r="F33" s="9"/>
      <c r="G33" s="9"/>
    </row>
    <row r="34" spans="2:7" ht="13.5" customHeight="1" x14ac:dyDescent="0.2">
      <c r="B34" s="9"/>
      <c r="C34" s="9"/>
      <c r="D34" s="9"/>
      <c r="E34" s="9"/>
      <c r="F34" s="9"/>
      <c r="G34" s="9"/>
    </row>
    <row r="35" spans="2:7" ht="13.5" customHeight="1" x14ac:dyDescent="0.2">
      <c r="B35" s="9"/>
      <c r="C35" s="9"/>
      <c r="D35" s="9"/>
      <c r="E35" s="9"/>
      <c r="F35" s="9"/>
      <c r="G35" s="9"/>
    </row>
    <row r="36" spans="2:7" ht="13.5" customHeight="1" x14ac:dyDescent="0.2">
      <c r="B36" s="9"/>
      <c r="C36" s="9"/>
      <c r="D36" s="9"/>
      <c r="E36" s="9"/>
      <c r="F36" s="9"/>
      <c r="G36" s="9"/>
    </row>
    <row r="37" spans="2:7" ht="13.5" customHeight="1" x14ac:dyDescent="0.2">
      <c r="B37" s="9"/>
      <c r="C37" s="9"/>
      <c r="D37" s="9"/>
      <c r="E37" s="9"/>
      <c r="F37" s="9"/>
      <c r="G37" s="9"/>
    </row>
    <row r="38" spans="2:7" ht="13.5" customHeight="1" x14ac:dyDescent="0.2">
      <c r="B38" s="9"/>
      <c r="C38" s="9"/>
      <c r="D38" s="9"/>
      <c r="E38" s="9"/>
      <c r="F38" s="9"/>
      <c r="G38" s="9"/>
    </row>
    <row r="39" spans="2:7" ht="13.5" customHeight="1" x14ac:dyDescent="0.2">
      <c r="B39" s="9"/>
      <c r="C39" s="9"/>
      <c r="D39" s="9"/>
      <c r="E39" s="9"/>
      <c r="F39" s="9"/>
      <c r="G39" s="9"/>
    </row>
    <row r="40" spans="2:7" ht="13.5" customHeight="1" x14ac:dyDescent="0.2">
      <c r="B40" s="9"/>
      <c r="C40" s="9"/>
      <c r="D40" s="9"/>
      <c r="E40" s="9"/>
      <c r="F40" s="9"/>
      <c r="G40" s="9"/>
    </row>
    <row r="41" spans="2:7" ht="13.5" customHeight="1" x14ac:dyDescent="0.2">
      <c r="B41" s="9"/>
      <c r="C41" s="9"/>
      <c r="D41" s="9"/>
      <c r="E41" s="9"/>
      <c r="F41" s="9"/>
      <c r="G41" s="9"/>
    </row>
    <row r="42" spans="2:7" ht="13.5" customHeight="1" x14ac:dyDescent="0.2">
      <c r="B42" s="9"/>
      <c r="C42" s="9"/>
      <c r="D42" s="9"/>
      <c r="E42" s="9"/>
      <c r="F42" s="9"/>
      <c r="G42" s="9"/>
    </row>
    <row r="43" spans="2:7" ht="13.5" customHeight="1" x14ac:dyDescent="0.2">
      <c r="B43" s="9"/>
      <c r="C43" s="9"/>
      <c r="D43" s="9"/>
      <c r="E43" s="9"/>
      <c r="F43" s="9"/>
      <c r="G43" s="9"/>
    </row>
    <row r="44" spans="2:7" ht="13.5" customHeight="1" x14ac:dyDescent="0.2">
      <c r="B44" s="9"/>
      <c r="C44" s="9"/>
      <c r="D44" s="9"/>
      <c r="E44" s="9"/>
      <c r="F44" s="9"/>
      <c r="G44" s="9"/>
    </row>
    <row r="45" spans="2:7" ht="13.5" customHeight="1" x14ac:dyDescent="0.2">
      <c r="B45" s="9"/>
      <c r="C45" s="9"/>
      <c r="D45" s="9"/>
      <c r="E45" s="9"/>
      <c r="F45" s="9"/>
      <c r="G45" s="9"/>
    </row>
    <row r="46" spans="2:7" ht="13.5" customHeight="1" x14ac:dyDescent="0.2">
      <c r="B46" s="9"/>
      <c r="C46" s="9"/>
      <c r="D46" s="9"/>
      <c r="E46" s="9"/>
      <c r="F46" s="9"/>
      <c r="G46" s="9"/>
    </row>
    <row r="47" spans="2:7" ht="13.5" customHeight="1" x14ac:dyDescent="0.2">
      <c r="B47" s="9"/>
      <c r="C47" s="9"/>
      <c r="D47" s="9"/>
      <c r="E47" s="9"/>
      <c r="F47" s="9"/>
      <c r="G47" s="9"/>
    </row>
    <row r="48" spans="2:7" ht="13.5" customHeight="1" x14ac:dyDescent="0.2">
      <c r="B48" s="9"/>
      <c r="C48" s="9"/>
      <c r="D48" s="9"/>
      <c r="E48" s="9"/>
      <c r="F48" s="9"/>
      <c r="G48" s="9"/>
    </row>
    <row r="49" spans="2:7" ht="13.5" customHeight="1" x14ac:dyDescent="0.2">
      <c r="B49" s="9"/>
      <c r="C49" s="9"/>
      <c r="D49" s="9"/>
      <c r="E49" s="9"/>
      <c r="F49" s="9"/>
      <c r="G49" s="9"/>
    </row>
    <row r="50" spans="2:7" ht="13.5" customHeight="1" x14ac:dyDescent="0.2">
      <c r="B50" s="9"/>
      <c r="C50" s="9"/>
      <c r="D50" s="9"/>
      <c r="E50" s="9"/>
      <c r="F50" s="9"/>
      <c r="G50" s="9"/>
    </row>
    <row r="51" spans="2:7" ht="13.5" customHeight="1" x14ac:dyDescent="0.2">
      <c r="B51" s="9"/>
      <c r="C51" s="9"/>
      <c r="D51" s="9"/>
      <c r="E51" s="9"/>
      <c r="F51" s="9"/>
      <c r="G51" s="9"/>
    </row>
    <row r="52" spans="2:7" ht="13.5" customHeight="1" x14ac:dyDescent="0.2">
      <c r="B52" s="9"/>
      <c r="C52" s="9"/>
      <c r="D52" s="9"/>
      <c r="E52" s="9"/>
      <c r="F52" s="9"/>
      <c r="G52" s="9"/>
    </row>
    <row r="53" spans="2:7" ht="13.5" customHeight="1" x14ac:dyDescent="0.2">
      <c r="B53" s="9"/>
      <c r="C53" s="9"/>
      <c r="D53" s="9"/>
      <c r="E53" s="9"/>
      <c r="F53" s="9"/>
      <c r="G53" s="9"/>
    </row>
    <row r="54" spans="2:7" ht="13.5" customHeight="1" x14ac:dyDescent="0.2">
      <c r="B54" s="9"/>
      <c r="C54" s="9"/>
      <c r="D54" s="9"/>
      <c r="E54" s="9"/>
      <c r="F54" s="9"/>
      <c r="G54" s="9"/>
    </row>
    <row r="55" spans="2:7" ht="13.5" customHeight="1" x14ac:dyDescent="0.2">
      <c r="B55" s="9"/>
      <c r="C55" s="9"/>
      <c r="D55" s="9"/>
      <c r="E55" s="9"/>
      <c r="F55" s="9"/>
      <c r="G55" s="9"/>
    </row>
    <row r="56" spans="2:7" ht="13.5" customHeight="1" x14ac:dyDescent="0.2">
      <c r="B56" s="9"/>
      <c r="C56" s="9"/>
      <c r="D56" s="9"/>
      <c r="E56" s="9"/>
      <c r="F56" s="9"/>
      <c r="G56" s="9"/>
    </row>
    <row r="57" spans="2:7" ht="13.5" customHeight="1" x14ac:dyDescent="0.2">
      <c r="B57" s="9"/>
      <c r="C57" s="9"/>
      <c r="D57" s="9"/>
      <c r="E57" s="9"/>
      <c r="F57" s="9"/>
      <c r="G57" s="9"/>
    </row>
    <row r="58" spans="2:7" ht="13.5" customHeight="1" x14ac:dyDescent="0.2">
      <c r="B58" s="9"/>
      <c r="C58" s="9"/>
      <c r="D58" s="9"/>
      <c r="E58" s="9"/>
      <c r="F58" s="9"/>
      <c r="G58" s="9"/>
    </row>
    <row r="59" spans="2:7" ht="13.5" customHeight="1" x14ac:dyDescent="0.2">
      <c r="B59" s="9"/>
      <c r="C59" s="9"/>
      <c r="D59" s="9"/>
      <c r="E59" s="9"/>
      <c r="F59" s="9"/>
      <c r="G59" s="9"/>
    </row>
    <row r="60" spans="2:7" ht="13.5" customHeight="1" x14ac:dyDescent="0.2">
      <c r="B60" s="9"/>
      <c r="C60" s="9"/>
      <c r="D60" s="9"/>
      <c r="E60" s="9"/>
      <c r="F60" s="9"/>
      <c r="G60" s="9"/>
    </row>
    <row r="61" spans="2:7" ht="13.5" customHeight="1" x14ac:dyDescent="0.2">
      <c r="B61" s="9"/>
      <c r="C61" s="9"/>
      <c r="D61" s="9"/>
      <c r="E61" s="9"/>
      <c r="F61" s="9"/>
      <c r="G61" s="9"/>
    </row>
    <row r="62" spans="2:7" ht="13.5" customHeight="1" x14ac:dyDescent="0.2">
      <c r="B62" s="9"/>
      <c r="C62" s="9"/>
      <c r="D62" s="9"/>
      <c r="E62" s="9"/>
      <c r="F62" s="9"/>
      <c r="G62" s="9"/>
    </row>
    <row r="63" spans="2:7" ht="13.5" customHeight="1" x14ac:dyDescent="0.2">
      <c r="B63" s="9"/>
      <c r="C63" s="9"/>
      <c r="D63" s="9"/>
      <c r="E63" s="9"/>
      <c r="F63" s="9"/>
      <c r="G63" s="9"/>
    </row>
    <row r="64" spans="2:7" ht="13.5" customHeight="1" x14ac:dyDescent="0.2">
      <c r="B64" s="9"/>
      <c r="C64" s="9"/>
      <c r="D64" s="9"/>
      <c r="E64" s="9"/>
      <c r="F64" s="9"/>
      <c r="G64" s="9"/>
    </row>
    <row r="65" spans="2:7" ht="13.5" customHeight="1" x14ac:dyDescent="0.2">
      <c r="B65" s="9"/>
      <c r="C65" s="9"/>
      <c r="D65" s="9"/>
      <c r="E65" s="9"/>
      <c r="F65" s="9"/>
      <c r="G65" s="9"/>
    </row>
    <row r="66" spans="2:7" ht="13.5" customHeight="1" x14ac:dyDescent="0.2">
      <c r="B66" s="9"/>
      <c r="C66" s="9"/>
      <c r="D66" s="9"/>
      <c r="E66" s="9"/>
      <c r="F66" s="9"/>
      <c r="G66" s="9"/>
    </row>
    <row r="67" spans="2:7" ht="13.5" customHeight="1" x14ac:dyDescent="0.2">
      <c r="B67" s="9"/>
      <c r="C67" s="9"/>
      <c r="D67" s="9"/>
      <c r="E67" s="9"/>
      <c r="F67" s="9"/>
      <c r="G67" s="9"/>
    </row>
    <row r="68" spans="2:7" ht="13.5" customHeight="1" x14ac:dyDescent="0.2">
      <c r="B68" s="9"/>
      <c r="C68" s="9"/>
      <c r="D68" s="9"/>
      <c r="E68" s="9"/>
      <c r="F68" s="9"/>
      <c r="G68" s="9"/>
    </row>
    <row r="69" spans="2:7" ht="13.5" customHeight="1" x14ac:dyDescent="0.2">
      <c r="B69" s="9"/>
      <c r="C69" s="9"/>
      <c r="D69" s="9"/>
      <c r="E69" s="9"/>
      <c r="F69" s="9"/>
      <c r="G69" s="9"/>
    </row>
    <row r="70" spans="2:7" ht="13.5" customHeight="1" x14ac:dyDescent="0.2">
      <c r="B70" s="9"/>
      <c r="C70" s="9"/>
      <c r="D70" s="9"/>
      <c r="E70" s="9"/>
      <c r="F70" s="9"/>
      <c r="G70" s="9"/>
    </row>
    <row r="71" spans="2:7" ht="13.5" customHeight="1" x14ac:dyDescent="0.2">
      <c r="B71" s="9"/>
      <c r="C71" s="9"/>
      <c r="D71" s="9"/>
      <c r="E71" s="9"/>
      <c r="F71" s="9"/>
      <c r="G71" s="9"/>
    </row>
    <row r="72" spans="2:7" ht="13.5" customHeight="1" x14ac:dyDescent="0.2">
      <c r="B72" s="9"/>
      <c r="C72" s="9"/>
      <c r="D72" s="9"/>
      <c r="E72" s="9"/>
      <c r="F72" s="9"/>
      <c r="G72" s="9"/>
    </row>
    <row r="73" spans="2:7" ht="13.5" customHeight="1" x14ac:dyDescent="0.2">
      <c r="B73" s="9"/>
      <c r="C73" s="9"/>
      <c r="D73" s="9"/>
      <c r="E73" s="9"/>
      <c r="F73" s="9"/>
      <c r="G73" s="9"/>
    </row>
    <row r="74" spans="2:7" ht="13.5" customHeight="1" x14ac:dyDescent="0.2">
      <c r="B74" s="9"/>
      <c r="C74" s="9"/>
      <c r="D74" s="9"/>
      <c r="E74" s="9"/>
      <c r="F74" s="9"/>
      <c r="G74" s="9"/>
    </row>
    <row r="75" spans="2:7" ht="13.5" customHeight="1" x14ac:dyDescent="0.2">
      <c r="B75" s="9"/>
      <c r="C75" s="9"/>
      <c r="D75" s="9"/>
      <c r="E75" s="9"/>
      <c r="F75" s="9"/>
      <c r="G75" s="9"/>
    </row>
    <row r="76" spans="2:7" ht="13.5" customHeight="1" x14ac:dyDescent="0.2">
      <c r="B76" s="9"/>
      <c r="C76" s="9"/>
      <c r="D76" s="9"/>
      <c r="E76" s="9"/>
      <c r="F76" s="9"/>
      <c r="G76" s="9"/>
    </row>
    <row r="77" spans="2:7" ht="13.5" customHeight="1" x14ac:dyDescent="0.2">
      <c r="B77" s="9"/>
      <c r="C77" s="9"/>
      <c r="D77" s="9"/>
      <c r="E77" s="9"/>
      <c r="F77" s="9"/>
      <c r="G77" s="9"/>
    </row>
    <row r="78" spans="2:7" ht="13.5" customHeight="1" x14ac:dyDescent="0.2">
      <c r="B78" s="9"/>
      <c r="C78" s="9"/>
      <c r="D78" s="9"/>
      <c r="E78" s="9"/>
      <c r="F78" s="9"/>
      <c r="G78" s="9"/>
    </row>
    <row r="79" spans="2:7" ht="13.5" customHeight="1" x14ac:dyDescent="0.2">
      <c r="B79" s="9"/>
      <c r="C79" s="9"/>
      <c r="D79" s="9"/>
      <c r="E79" s="9"/>
      <c r="F79" s="9"/>
      <c r="G79" s="9"/>
    </row>
    <row r="80" spans="2:7" ht="13.5" customHeight="1" x14ac:dyDescent="0.2">
      <c r="B80" s="9"/>
      <c r="C80" s="9"/>
      <c r="D80" s="9"/>
      <c r="E80" s="9"/>
      <c r="F80" s="9"/>
      <c r="G80" s="9"/>
    </row>
    <row r="81" spans="2:7" ht="13.5" customHeight="1" x14ac:dyDescent="0.2">
      <c r="B81" s="9"/>
      <c r="C81" s="9"/>
      <c r="D81" s="9"/>
      <c r="E81" s="9"/>
      <c r="F81" s="9"/>
      <c r="G81" s="9"/>
    </row>
    <row r="82" spans="2:7" ht="13.5" customHeight="1" x14ac:dyDescent="0.2">
      <c r="B82" s="9"/>
      <c r="C82" s="9"/>
      <c r="D82" s="9"/>
      <c r="E82" s="9"/>
      <c r="F82" s="9"/>
      <c r="G82" s="9"/>
    </row>
    <row r="83" spans="2:7" ht="13.5" customHeight="1" x14ac:dyDescent="0.2">
      <c r="B83" s="9"/>
      <c r="C83" s="9"/>
      <c r="D83" s="9"/>
      <c r="E83" s="9"/>
      <c r="F83" s="9"/>
      <c r="G83" s="9"/>
    </row>
    <row r="84" spans="2:7" ht="13.5" customHeight="1" x14ac:dyDescent="0.2">
      <c r="B84" s="9"/>
      <c r="C84" s="9"/>
      <c r="D84" s="9"/>
      <c r="E84" s="9"/>
      <c r="F84" s="9"/>
      <c r="G84" s="9"/>
    </row>
    <row r="85" spans="2:7" ht="13.5" customHeight="1" x14ac:dyDescent="0.2">
      <c r="B85" s="9"/>
      <c r="C85" s="9"/>
      <c r="D85" s="9"/>
      <c r="E85" s="9"/>
      <c r="F85" s="9"/>
      <c r="G85" s="9"/>
    </row>
    <row r="86" spans="2:7" ht="13.5" customHeight="1" x14ac:dyDescent="0.2">
      <c r="B86" s="9"/>
      <c r="C86" s="9"/>
      <c r="D86" s="9"/>
      <c r="E86" s="9"/>
      <c r="F86" s="9"/>
      <c r="G86" s="9"/>
    </row>
    <row r="87" spans="2:7" ht="13.5" customHeight="1" x14ac:dyDescent="0.2">
      <c r="B87" s="9"/>
      <c r="C87" s="9"/>
      <c r="D87" s="9"/>
      <c r="E87" s="9"/>
      <c r="F87" s="9"/>
      <c r="G87" s="9"/>
    </row>
    <row r="88" spans="2:7" ht="13.5" customHeight="1" x14ac:dyDescent="0.2">
      <c r="B88" s="9"/>
      <c r="C88" s="9"/>
      <c r="D88" s="9"/>
      <c r="E88" s="9"/>
      <c r="F88" s="9"/>
      <c r="G88" s="9"/>
    </row>
    <row r="89" spans="2:7" ht="13.5" customHeight="1" x14ac:dyDescent="0.2">
      <c r="B89" s="9"/>
      <c r="C89" s="9"/>
      <c r="D89" s="9"/>
      <c r="E89" s="9"/>
      <c r="F89" s="9"/>
      <c r="G89" s="9"/>
    </row>
    <row r="90" spans="2:7" ht="13.5" customHeight="1" x14ac:dyDescent="0.2">
      <c r="B90" s="9"/>
      <c r="C90" s="9"/>
      <c r="D90" s="9"/>
      <c r="E90" s="9"/>
      <c r="F90" s="9"/>
      <c r="G90" s="9"/>
    </row>
    <row r="91" spans="2:7" ht="13.5" customHeight="1" x14ac:dyDescent="0.2">
      <c r="B91" s="9"/>
      <c r="C91" s="9"/>
      <c r="D91" s="9"/>
      <c r="E91" s="9"/>
      <c r="F91" s="9"/>
      <c r="G91" s="9"/>
    </row>
    <row r="92" spans="2:7" ht="13.5" customHeight="1" x14ac:dyDescent="0.2">
      <c r="B92" s="9"/>
      <c r="C92" s="9"/>
      <c r="D92" s="9"/>
      <c r="E92" s="9"/>
      <c r="F92" s="9"/>
      <c r="G92" s="9"/>
    </row>
    <row r="93" spans="2:7" ht="13.5" customHeight="1" x14ac:dyDescent="0.2">
      <c r="B93" s="9"/>
      <c r="C93" s="9"/>
      <c r="D93" s="9"/>
      <c r="E93" s="9"/>
      <c r="F93" s="9"/>
      <c r="G93" s="9"/>
    </row>
    <row r="94" spans="2:7" ht="13.5" customHeight="1" x14ac:dyDescent="0.2">
      <c r="B94" s="9"/>
      <c r="C94" s="9"/>
      <c r="D94" s="9"/>
      <c r="E94" s="9"/>
      <c r="F94" s="9"/>
      <c r="G94" s="9"/>
    </row>
    <row r="95" spans="2:7" ht="13.5" customHeight="1" x14ac:dyDescent="0.2">
      <c r="B95" s="9"/>
      <c r="C95" s="9"/>
      <c r="D95" s="9"/>
      <c r="E95" s="9"/>
      <c r="F95" s="9"/>
      <c r="G95" s="9"/>
    </row>
    <row r="96" spans="2:7" ht="13.5" customHeight="1" x14ac:dyDescent="0.2">
      <c r="B96" s="9"/>
      <c r="C96" s="9"/>
      <c r="D96" s="9"/>
      <c r="E96" s="9"/>
      <c r="F96" s="9"/>
      <c r="G96" s="9"/>
    </row>
    <row r="97" spans="2:7" ht="13.5" customHeight="1" x14ac:dyDescent="0.2">
      <c r="B97" s="9"/>
      <c r="C97" s="9"/>
      <c r="D97" s="9"/>
      <c r="E97" s="9"/>
      <c r="F97" s="9"/>
      <c r="G97" s="9"/>
    </row>
    <row r="98" spans="2:7" ht="13.5" customHeight="1" x14ac:dyDescent="0.2">
      <c r="B98" s="9"/>
      <c r="C98" s="9"/>
      <c r="D98" s="9"/>
      <c r="E98" s="9"/>
      <c r="F98" s="9"/>
      <c r="G98" s="9"/>
    </row>
    <row r="99" spans="2:7" ht="13.5" customHeight="1" x14ac:dyDescent="0.2">
      <c r="B99" s="9"/>
      <c r="C99" s="9"/>
      <c r="D99" s="9"/>
      <c r="E99" s="9"/>
      <c r="F99" s="9"/>
      <c r="G99" s="9"/>
    </row>
    <row r="100" spans="2:7" ht="13.5" customHeight="1" x14ac:dyDescent="0.2">
      <c r="B100" s="9"/>
      <c r="C100" s="9"/>
      <c r="D100" s="9"/>
      <c r="E100" s="9"/>
      <c r="F100" s="9"/>
      <c r="G100" s="9"/>
    </row>
    <row r="101" spans="2:7" ht="13.5" customHeight="1" x14ac:dyDescent="0.2">
      <c r="B101" s="9"/>
      <c r="C101" s="9"/>
      <c r="D101" s="9"/>
      <c r="E101" s="9"/>
      <c r="F101" s="9"/>
      <c r="G101" s="9"/>
    </row>
    <row r="102" spans="2:7" ht="13.5" customHeight="1" x14ac:dyDescent="0.2">
      <c r="B102" s="9"/>
      <c r="C102" s="9"/>
      <c r="D102" s="9"/>
      <c r="E102" s="9"/>
      <c r="F102" s="9"/>
      <c r="G102" s="9"/>
    </row>
    <row r="103" spans="2:7" ht="13.5" customHeight="1" x14ac:dyDescent="0.2">
      <c r="B103" s="9"/>
      <c r="C103" s="9"/>
      <c r="D103" s="9"/>
      <c r="E103" s="9"/>
      <c r="F103" s="9"/>
      <c r="G103" s="9"/>
    </row>
    <row r="104" spans="2:7" ht="13.5" customHeight="1" x14ac:dyDescent="0.2">
      <c r="B104" s="9"/>
      <c r="C104" s="9"/>
      <c r="D104" s="9"/>
      <c r="E104" s="9"/>
      <c r="F104" s="9"/>
      <c r="G104" s="9"/>
    </row>
    <row r="105" spans="2:7" ht="13.5" customHeight="1" x14ac:dyDescent="0.2">
      <c r="B105" s="9"/>
      <c r="C105" s="9"/>
      <c r="D105" s="9"/>
      <c r="E105" s="9"/>
      <c r="F105" s="9"/>
      <c r="G105" s="9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9"/>
  <sheetViews>
    <sheetView topLeftCell="B1" zoomScaleNormal="100" workbookViewId="0">
      <selection activeCell="F29" sqref="F29"/>
    </sheetView>
  </sheetViews>
  <sheetFormatPr defaultColWidth="9.125" defaultRowHeight="12.75" x14ac:dyDescent="0.2"/>
  <cols>
    <col min="1" max="1" width="57.5" style="6" customWidth="1"/>
    <col min="2" max="6" width="12.5" style="110" customWidth="1"/>
    <col min="7" max="7" width="56.125" style="110" customWidth="1"/>
    <col min="8" max="8" width="12.5" style="110" customWidth="1"/>
    <col min="9" max="11" width="12.5" style="6" customWidth="1"/>
    <col min="12" max="16384" width="9.125" style="6"/>
  </cols>
  <sheetData>
    <row r="1" spans="1:12" ht="15.75" customHeight="1" x14ac:dyDescent="0.2">
      <c r="A1" s="27" t="s">
        <v>24</v>
      </c>
      <c r="B1" s="27"/>
      <c r="C1" s="27"/>
      <c r="D1" s="27"/>
      <c r="E1" s="27"/>
      <c r="F1" s="27"/>
      <c r="G1" s="27" t="s">
        <v>25</v>
      </c>
      <c r="H1" s="27"/>
      <c r="I1" s="27"/>
      <c r="J1" s="27"/>
      <c r="K1" s="27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  <c r="K2" s="11"/>
    </row>
    <row r="3" spans="1:12" ht="13.5" customHeight="1" x14ac:dyDescent="0.2">
      <c r="A3" s="25" t="s">
        <v>0</v>
      </c>
      <c r="B3" s="131" t="s">
        <v>2</v>
      </c>
      <c r="C3" s="132"/>
      <c r="D3" s="132"/>
      <c r="E3" s="133"/>
      <c r="F3" s="6"/>
      <c r="G3" s="25" t="s">
        <v>0</v>
      </c>
      <c r="H3" s="131" t="s">
        <v>2</v>
      </c>
      <c r="I3" s="132"/>
      <c r="J3" s="132"/>
      <c r="K3" s="133"/>
    </row>
    <row r="4" spans="1:12" ht="14.25" customHeight="1" thickBot="1" x14ac:dyDescent="0.25">
      <c r="A4" s="13"/>
      <c r="B4" s="14">
        <v>2024</v>
      </c>
      <c r="C4" s="53">
        <v>2025</v>
      </c>
      <c r="D4" s="53">
        <v>2026</v>
      </c>
      <c r="E4" s="15">
        <v>2027</v>
      </c>
      <c r="F4" s="6"/>
      <c r="G4" s="13"/>
      <c r="H4" s="14">
        <v>2024</v>
      </c>
      <c r="I4" s="53">
        <v>2025</v>
      </c>
      <c r="J4" s="53">
        <v>2026</v>
      </c>
      <c r="K4" s="15">
        <v>2027</v>
      </c>
    </row>
    <row r="5" spans="1:12" ht="13.5" customHeight="1" x14ac:dyDescent="0.2">
      <c r="A5" s="16"/>
      <c r="B5" s="33"/>
      <c r="C5" s="34"/>
      <c r="D5" s="34"/>
      <c r="E5" s="35"/>
      <c r="F5" s="7"/>
      <c r="G5" s="16"/>
      <c r="H5" s="33"/>
      <c r="I5" s="34"/>
      <c r="J5" s="34"/>
      <c r="K5" s="35"/>
    </row>
    <row r="6" spans="1:12" ht="13.5" customHeight="1" x14ac:dyDescent="0.2">
      <c r="A6" s="24" t="s">
        <v>3</v>
      </c>
      <c r="B6" s="1">
        <v>1134925.2766273147</v>
      </c>
      <c r="C6" s="30">
        <v>1232289.7073503044</v>
      </c>
      <c r="D6" s="30">
        <v>1319709.2740508267</v>
      </c>
      <c r="E6" s="2">
        <v>1386049.7441089298</v>
      </c>
      <c r="F6" s="7"/>
      <c r="G6" s="24" t="s">
        <v>3</v>
      </c>
      <c r="H6" s="1">
        <f>'feb2025_vydavky_ESA 2010'!D6-PS_vydavky_ESA2010!B6</f>
        <v>-59886.956887315027</v>
      </c>
      <c r="I6" s="30">
        <f>'feb2025_vydavky_ESA 2010'!E6-PS_vydavky_ESA2010!C6</f>
        <v>-72613.282083079685</v>
      </c>
      <c r="J6" s="30">
        <f>'feb2025_vydavky_ESA 2010'!F6-PS_vydavky_ESA2010!D6</f>
        <v>-94522.493532673689</v>
      </c>
      <c r="K6" s="2">
        <f>'feb2025_vydavky_ESA 2010'!G6-PS_vydavky_ESA2010!E6</f>
        <v>-93317.959226817125</v>
      </c>
    </row>
    <row r="7" spans="1:12" ht="13.5" customHeight="1" x14ac:dyDescent="0.2">
      <c r="A7" s="17" t="s">
        <v>4</v>
      </c>
      <c r="B7" s="18">
        <v>648558.63781073119</v>
      </c>
      <c r="C7" s="19">
        <v>715481.31502288708</v>
      </c>
      <c r="D7" s="19">
        <v>777825.89565456763</v>
      </c>
      <c r="E7" s="20">
        <v>824453.15551645716</v>
      </c>
      <c r="F7" s="7"/>
      <c r="G7" s="17" t="s">
        <v>4</v>
      </c>
      <c r="H7" s="18">
        <f>'feb2025_vydavky_ESA 2010'!D7-PS_vydavky_ESA2010!B7</f>
        <v>-14161.541010731249</v>
      </c>
      <c r="I7" s="19">
        <f>'feb2025_vydavky_ESA 2010'!E7-PS_vydavky_ESA2010!C7</f>
        <v>-20189.784159364877</v>
      </c>
      <c r="J7" s="19">
        <f>'feb2025_vydavky_ESA 2010'!F7-PS_vydavky_ESA2010!D7</f>
        <v>-32416.016154048964</v>
      </c>
      <c r="K7" s="20">
        <f>'feb2025_vydavky_ESA 2010'!G7-PS_vydavky_ESA2010!E7</f>
        <v>-27582.487845618976</v>
      </c>
    </row>
    <row r="8" spans="1:12" ht="13.5" customHeight="1" x14ac:dyDescent="0.2">
      <c r="A8" s="17" t="s">
        <v>5</v>
      </c>
      <c r="B8" s="18">
        <v>42049.348019874589</v>
      </c>
      <c r="C8" s="19">
        <v>47685.967088835263</v>
      </c>
      <c r="D8" s="19">
        <v>53424.27020022209</v>
      </c>
      <c r="E8" s="20">
        <v>58492.047703675475</v>
      </c>
      <c r="F8" s="7"/>
      <c r="G8" s="17" t="s">
        <v>5</v>
      </c>
      <c r="H8" s="18">
        <f>'feb2025_vydavky_ESA 2010'!D8-PS_vydavky_ESA2010!B8</f>
        <v>-917.51365987458121</v>
      </c>
      <c r="I8" s="19">
        <f>'feb2025_vydavky_ESA 2010'!E8-PS_vydavky_ESA2010!C8</f>
        <v>-2661.277481212499</v>
      </c>
      <c r="J8" s="19">
        <f>'feb2025_vydavky_ESA 2010'!F8-PS_vydavky_ESA2010!D8</f>
        <v>-5108.0230467425426</v>
      </c>
      <c r="K8" s="20">
        <f>'feb2025_vydavky_ESA 2010'!G8-PS_vydavky_ESA2010!E8</f>
        <v>-6878.203775179325</v>
      </c>
    </row>
    <row r="9" spans="1:12" ht="13.5" customHeight="1" x14ac:dyDescent="0.2">
      <c r="A9" s="17" t="s">
        <v>6</v>
      </c>
      <c r="B9" s="18">
        <v>394185.51224280125</v>
      </c>
      <c r="C9" s="19">
        <v>417202.86974711646</v>
      </c>
      <c r="D9" s="19">
        <v>434988.61011144763</v>
      </c>
      <c r="E9" s="20">
        <v>448570.83490955748</v>
      </c>
      <c r="F9" s="7"/>
      <c r="G9" s="17" t="s">
        <v>6</v>
      </c>
      <c r="H9" s="18">
        <f>'feb2025_vydavky_ESA 2010'!D9-PS_vydavky_ESA2010!B9</f>
        <v>-40885.283782801358</v>
      </c>
      <c r="I9" s="19">
        <f>'feb2025_vydavky_ESA 2010'!E9-PS_vydavky_ESA2010!C9</f>
        <v>-45950.736581795791</v>
      </c>
      <c r="J9" s="19">
        <f>'feb2025_vydavky_ESA 2010'!F9-PS_vydavky_ESA2010!D9</f>
        <v>-52967.6884349467</v>
      </c>
      <c r="K9" s="20">
        <f>'feb2025_vydavky_ESA 2010'!G9-PS_vydavky_ESA2010!E9</f>
        <v>-55220.103930964775</v>
      </c>
    </row>
    <row r="10" spans="1:12" ht="13.5" customHeight="1" x14ac:dyDescent="0.2">
      <c r="A10" s="17" t="s">
        <v>7</v>
      </c>
      <c r="B10" s="18">
        <v>67.329534953206164</v>
      </c>
      <c r="C10" s="19">
        <v>71.553453387640729</v>
      </c>
      <c r="D10" s="19">
        <v>75.072372138566323</v>
      </c>
      <c r="E10" s="20">
        <v>78.137489632473077</v>
      </c>
      <c r="F10" s="7"/>
      <c r="G10" s="17" t="s">
        <v>7</v>
      </c>
      <c r="H10" s="18">
        <f>'feb2025_vydavky_ESA 2010'!D10-PS_vydavky_ESA2010!B10</f>
        <v>-10.837334953206167</v>
      </c>
      <c r="I10" s="19">
        <f>'feb2025_vydavky_ESA 2010'!E10-PS_vydavky_ESA2010!C10</f>
        <v>-11.90744920971111</v>
      </c>
      <c r="J10" s="19">
        <f>'feb2025_vydavky_ESA 2010'!F10-PS_vydavky_ESA2010!D10</f>
        <v>-12.158702664572282</v>
      </c>
      <c r="K10" s="20">
        <f>'feb2025_vydavky_ESA 2010'!G10-PS_vydavky_ESA2010!E10</f>
        <v>-12.040592636568761</v>
      </c>
    </row>
    <row r="11" spans="1:12" ht="13.5" customHeight="1" x14ac:dyDescent="0.2">
      <c r="A11" s="17" t="s">
        <v>11</v>
      </c>
      <c r="B11" s="18">
        <v>50064.449018954561</v>
      </c>
      <c r="C11" s="19">
        <v>51848.002038077953</v>
      </c>
      <c r="D11" s="19">
        <v>53395.42571245099</v>
      </c>
      <c r="E11" s="20">
        <v>54455.568489607234</v>
      </c>
      <c r="F11" s="7"/>
      <c r="G11" s="17" t="s">
        <v>11</v>
      </c>
      <c r="H11" s="18">
        <f>'feb2025_vydavky_ESA 2010'!D11-PS_vydavky_ESA2010!B11</f>
        <v>-3911.7810989545615</v>
      </c>
      <c r="I11" s="19">
        <f>'feb2025_vydavky_ESA 2010'!E11-PS_vydavky_ESA2010!C11</f>
        <v>-3799.5764114969425</v>
      </c>
      <c r="J11" s="19">
        <f>'feb2025_vydavky_ESA 2010'!F11-PS_vydavky_ESA2010!D11</f>
        <v>-4018.6071942710696</v>
      </c>
      <c r="K11" s="20">
        <f>'feb2025_vydavky_ESA 2010'!G11-PS_vydavky_ESA2010!E11</f>
        <v>-3625.1230824173981</v>
      </c>
    </row>
    <row r="12" spans="1:12" ht="13.5" customHeight="1" x14ac:dyDescent="0.2">
      <c r="A12" s="24" t="s">
        <v>12</v>
      </c>
      <c r="B12" s="1">
        <v>12375558.176133839</v>
      </c>
      <c r="C12" s="30">
        <v>13109854.469355324</v>
      </c>
      <c r="D12" s="30">
        <v>13618325.034102574</v>
      </c>
      <c r="E12" s="2">
        <v>14032293.844091443</v>
      </c>
      <c r="F12" s="7"/>
      <c r="G12" s="24" t="s">
        <v>12</v>
      </c>
      <c r="H12" s="1">
        <f>'feb2025_vydavky_ESA 2010'!D12-PS_vydavky_ESA2010!B12</f>
        <v>254111.82386616059</v>
      </c>
      <c r="I12" s="30">
        <f>'feb2025_vydavky_ESA 2010'!E12-PS_vydavky_ESA2010!C12</f>
        <v>-276281.5614071656</v>
      </c>
      <c r="J12" s="30">
        <f>'feb2025_vydavky_ESA 2010'!F12-PS_vydavky_ESA2010!D12</f>
        <v>-442460.97361924872</v>
      </c>
      <c r="K12" s="2">
        <f>'feb2025_vydavky_ESA 2010'!G12-PS_vydavky_ESA2010!E12</f>
        <v>-282581.56106527708</v>
      </c>
    </row>
    <row r="13" spans="1:12" ht="13.5" customHeight="1" x14ac:dyDescent="0.2">
      <c r="A13" s="38" t="s">
        <v>15</v>
      </c>
      <c r="B13" s="18">
        <v>10997430.105920292</v>
      </c>
      <c r="C13" s="19">
        <v>11672397.347873237</v>
      </c>
      <c r="D13" s="19">
        <v>12151858.151568247</v>
      </c>
      <c r="E13" s="20">
        <v>12563536.274915919</v>
      </c>
      <c r="F13" s="7"/>
      <c r="G13" s="38" t="s">
        <v>15</v>
      </c>
      <c r="H13" s="18">
        <f>'feb2025_vydavky_ESA 2010'!D13-PS_vydavky_ESA2010!B13</f>
        <v>251259.68773332611</v>
      </c>
      <c r="I13" s="19">
        <f>'feb2025_vydavky_ESA 2010'!E13-PS_vydavky_ESA2010!C13</f>
        <v>-265917.00283442996</v>
      </c>
      <c r="J13" s="19">
        <f>'feb2025_vydavky_ESA 2010'!F13-PS_vydavky_ESA2010!D13</f>
        <v>-416471.45514410362</v>
      </c>
      <c r="K13" s="20">
        <f>'feb2025_vydavky_ESA 2010'!G13-PS_vydavky_ESA2010!E13</f>
        <v>-270569.84688525647</v>
      </c>
    </row>
    <row r="14" spans="1:12" ht="13.5" customHeight="1" x14ac:dyDescent="0.2">
      <c r="A14" s="40" t="s">
        <v>13</v>
      </c>
      <c r="B14" s="18">
        <v>9756660.6070559956</v>
      </c>
      <c r="C14" s="19">
        <v>10245934.032109106</v>
      </c>
      <c r="D14" s="19">
        <v>10843481.304696819</v>
      </c>
      <c r="E14" s="20">
        <v>11292248.703056267</v>
      </c>
      <c r="F14" s="7"/>
      <c r="G14" s="40" t="s">
        <v>13</v>
      </c>
      <c r="H14" s="18">
        <f>'feb2025_vydavky_ESA 2010'!D14-PS_vydavky_ESA2010!B14</f>
        <v>193092.39294400439</v>
      </c>
      <c r="I14" s="19">
        <f>'feb2025_vydavky_ESA 2010'!E14-PS_vydavky_ESA2010!C14</f>
        <v>-199495.9783483576</v>
      </c>
      <c r="J14" s="19">
        <f>'feb2025_vydavky_ESA 2010'!F14-PS_vydavky_ESA2010!D14</f>
        <v>-339400.37833980471</v>
      </c>
      <c r="K14" s="20">
        <f>'feb2025_vydavky_ESA 2010'!G14-PS_vydavky_ESA2010!E14</f>
        <v>-256127.13926009275</v>
      </c>
      <c r="L14" s="8"/>
    </row>
    <row r="15" spans="1:12" ht="13.5" customHeight="1" x14ac:dyDescent="0.2">
      <c r="A15" s="40" t="s">
        <v>14</v>
      </c>
      <c r="B15" s="18">
        <v>397413.12688046042</v>
      </c>
      <c r="C15" s="19">
        <v>544405.96816120436</v>
      </c>
      <c r="D15" s="19">
        <v>370473.87067822355</v>
      </c>
      <c r="E15" s="20">
        <v>285773.36319025222</v>
      </c>
      <c r="F15" s="7"/>
      <c r="G15" s="40" t="s">
        <v>14</v>
      </c>
      <c r="H15" s="18">
        <f>'feb2025_vydavky_ESA 2010'!D15-PS_vydavky_ESA2010!B15</f>
        <v>63867.873119539465</v>
      </c>
      <c r="I15" s="19">
        <f>'feb2025_vydavky_ESA 2010'!E15-PS_vydavky_ESA2010!C15</f>
        <v>-53868.179069118982</v>
      </c>
      <c r="J15" s="19">
        <f>'feb2025_vydavky_ESA 2010'!F15-PS_vydavky_ESA2010!D15</f>
        <v>-55314.605447454378</v>
      </c>
      <c r="K15" s="20">
        <f>'feb2025_vydavky_ESA 2010'!G15-PS_vydavky_ESA2010!E15</f>
        <v>-3930.9334971318603</v>
      </c>
      <c r="L15" s="8"/>
    </row>
    <row r="16" spans="1:12" ht="13.5" customHeight="1" x14ac:dyDescent="0.2">
      <c r="A16" s="40" t="s">
        <v>16</v>
      </c>
      <c r="B16" s="18">
        <v>747458.37771036208</v>
      </c>
      <c r="C16" s="19">
        <v>780515.18820581061</v>
      </c>
      <c r="D16" s="19">
        <v>828756.46248342306</v>
      </c>
      <c r="E16" s="20">
        <v>869137.8159731729</v>
      </c>
      <c r="F16" s="7"/>
      <c r="G16" s="40" t="s">
        <v>16</v>
      </c>
      <c r="H16" s="18">
        <f>'feb2025_vydavky_ESA 2010'!D16-PS_vydavky_ESA2010!B16</f>
        <v>-5457.3683030761313</v>
      </c>
      <c r="I16" s="19">
        <f>'feb2025_vydavky_ESA 2010'!E16-PS_vydavky_ESA2010!C16</f>
        <v>-11467.639733584132</v>
      </c>
      <c r="J16" s="19">
        <f>'feb2025_vydavky_ESA 2010'!F16-PS_vydavky_ESA2010!D16</f>
        <v>-19643.749652572908</v>
      </c>
      <c r="K16" s="20">
        <f>'feb2025_vydavky_ESA 2010'!G16-PS_vydavky_ESA2010!E16</f>
        <v>-9746.7604291548487</v>
      </c>
      <c r="L16" s="8"/>
    </row>
    <row r="17" spans="1:12" ht="13.5" customHeight="1" x14ac:dyDescent="0.2">
      <c r="A17" s="40" t="s">
        <v>17</v>
      </c>
      <c r="B17" s="18">
        <v>93748.780531079945</v>
      </c>
      <c r="C17" s="19">
        <v>99414.731318974154</v>
      </c>
      <c r="D17" s="19">
        <v>107004.96033096744</v>
      </c>
      <c r="E17" s="20">
        <v>114265.63091163718</v>
      </c>
      <c r="F17" s="7"/>
      <c r="G17" s="40" t="s">
        <v>17</v>
      </c>
      <c r="H17" s="18">
        <f>'feb2025_vydavky_ESA 2010'!D17-PS_vydavky_ESA2010!B17</f>
        <v>-237.18454949583975</v>
      </c>
      <c r="I17" s="19">
        <f>'feb2025_vydavky_ESA 2010'!E17-PS_vydavky_ESA2010!C17</f>
        <v>-1050.788472954082</v>
      </c>
      <c r="J17" s="19">
        <f>'feb2025_vydavky_ESA 2010'!F17-PS_vydavky_ESA2010!D17</f>
        <v>-2058.989981332692</v>
      </c>
      <c r="K17" s="20">
        <f>'feb2025_vydavky_ESA 2010'!G17-PS_vydavky_ESA2010!E17</f>
        <v>-737.95477205926727</v>
      </c>
      <c r="L17" s="8"/>
    </row>
    <row r="18" spans="1:12" ht="13.5" customHeight="1" x14ac:dyDescent="0.2">
      <c r="A18" s="40" t="s">
        <v>18</v>
      </c>
      <c r="B18" s="18">
        <v>2149.2137423946701</v>
      </c>
      <c r="C18" s="19">
        <v>2127.4280781405191</v>
      </c>
      <c r="D18" s="19">
        <v>2141.5533788148173</v>
      </c>
      <c r="E18" s="20">
        <v>2110.7617845916038</v>
      </c>
      <c r="F18" s="7"/>
      <c r="G18" s="40" t="s">
        <v>18</v>
      </c>
      <c r="H18" s="18">
        <f>'feb2025_vydavky_ESA 2010'!D18-PS_vydavky_ESA2010!B18</f>
        <v>-6.0254776464203132</v>
      </c>
      <c r="I18" s="19">
        <f>'feb2025_vydavky_ESA 2010'!E18-PS_vydavky_ESA2010!C18</f>
        <v>-34.417210413861994</v>
      </c>
      <c r="J18" s="19">
        <f>'feb2025_vydavky_ESA 2010'!F18-PS_vydavky_ESA2010!D18</f>
        <v>-53.731722939062365</v>
      </c>
      <c r="K18" s="20">
        <f>'feb2025_vydavky_ESA 2010'!G18-PS_vydavky_ESA2010!E18</f>
        <v>-27.058926819267072</v>
      </c>
      <c r="L18" s="8"/>
    </row>
    <row r="19" spans="1:12" ht="13.5" customHeight="1" x14ac:dyDescent="0.2">
      <c r="A19" s="17" t="s">
        <v>19</v>
      </c>
      <c r="B19" s="18">
        <v>1378128.0702135463</v>
      </c>
      <c r="C19" s="19">
        <v>1437457.121482088</v>
      </c>
      <c r="D19" s="19">
        <v>1466466.8825343268</v>
      </c>
      <c r="E19" s="20">
        <v>1468757.5691755239</v>
      </c>
      <c r="F19" s="7"/>
      <c r="G19" s="17" t="s">
        <v>19</v>
      </c>
      <c r="H19" s="18">
        <f>'feb2025_vydavky_ESA 2010'!D19-PS_vydavky_ESA2010!B19</f>
        <v>2852.1361328354105</v>
      </c>
      <c r="I19" s="19">
        <f>'feb2025_vydavky_ESA 2010'!E19-PS_vydavky_ESA2010!C19</f>
        <v>-10364.558572735405</v>
      </c>
      <c r="J19" s="19">
        <f>'feb2025_vydavky_ESA 2010'!F19-PS_vydavky_ESA2010!D19</f>
        <v>-25989.518475144869</v>
      </c>
      <c r="K19" s="20">
        <f>'feb2025_vydavky_ESA 2010'!G19-PS_vydavky_ESA2010!E19</f>
        <v>-12011.714180020383</v>
      </c>
      <c r="L19" s="8"/>
    </row>
    <row r="20" spans="1:12" ht="13.5" customHeight="1" x14ac:dyDescent="0.2">
      <c r="A20" s="40" t="s">
        <v>20</v>
      </c>
      <c r="B20" s="18">
        <v>1184609.4727082814</v>
      </c>
      <c r="C20" s="19">
        <v>1244111.7930003689</v>
      </c>
      <c r="D20" s="19">
        <v>1270415.4296882381</v>
      </c>
      <c r="E20" s="20">
        <v>1283611.764699043</v>
      </c>
      <c r="F20" s="7"/>
      <c r="G20" s="40" t="s">
        <v>20</v>
      </c>
      <c r="H20" s="18">
        <f>'feb2025_vydavky_ESA 2010'!D20-PS_vydavky_ESA2010!B20</f>
        <v>3867.5272917186376</v>
      </c>
      <c r="I20" s="19">
        <f>'feb2025_vydavky_ESA 2010'!E20-PS_vydavky_ESA2010!C20</f>
        <v>-7666.766193753574</v>
      </c>
      <c r="J20" s="19">
        <f>'feb2025_vydavky_ESA 2010'!F20-PS_vydavky_ESA2010!D20</f>
        <v>-21594.791312646819</v>
      </c>
      <c r="K20" s="20">
        <f>'feb2025_vydavky_ESA 2010'!G20-PS_vydavky_ESA2010!E20</f>
        <v>-9943.3997671818361</v>
      </c>
      <c r="L20" s="8"/>
    </row>
    <row r="21" spans="1:12" ht="13.5" customHeight="1" x14ac:dyDescent="0.2">
      <c r="A21" s="40" t="s">
        <v>16</v>
      </c>
      <c r="B21" s="18">
        <v>119374.088800631</v>
      </c>
      <c r="C21" s="19">
        <v>118494.51622306291</v>
      </c>
      <c r="D21" s="19">
        <v>119426.89743859426</v>
      </c>
      <c r="E21" s="20">
        <v>110028.76152438046</v>
      </c>
      <c r="F21" s="7"/>
      <c r="G21" s="40" t="s">
        <v>16</v>
      </c>
      <c r="H21" s="18">
        <f>'feb2025_vydavky_ESA 2010'!D21-PS_vydavky_ESA2010!B21</f>
        <v>-818.09820791684615</v>
      </c>
      <c r="I21" s="19">
        <f>'feb2025_vydavky_ESA 2010'!E21-PS_vydavky_ESA2010!C21</f>
        <v>-1629.361056708949</v>
      </c>
      <c r="J21" s="19">
        <f>'feb2025_vydavky_ESA 2010'!F21-PS_vydavky_ESA2010!D21</f>
        <v>-2638.4091199963295</v>
      </c>
      <c r="K21" s="20">
        <f>'feb2025_vydavky_ESA 2010'!G21-PS_vydavky_ESA2010!E21</f>
        <v>-1233.8940490052773</v>
      </c>
      <c r="L21" s="8"/>
    </row>
    <row r="22" spans="1:12" ht="13.5" customHeight="1" x14ac:dyDescent="0.2">
      <c r="A22" s="40" t="s">
        <v>17</v>
      </c>
      <c r="B22" s="18">
        <v>21624.453159035831</v>
      </c>
      <c r="C22" s="19">
        <v>21766.898126087151</v>
      </c>
      <c r="D22" s="19">
        <v>22062.319746371944</v>
      </c>
      <c r="E22" s="20">
        <v>20207.155608580066</v>
      </c>
      <c r="F22" s="7"/>
      <c r="G22" s="40" t="s">
        <v>17</v>
      </c>
      <c r="H22" s="18">
        <f>'feb2025_vydavky_ESA 2010'!D22-PS_vydavky_ESA2010!B22</f>
        <v>-50.049140619947138</v>
      </c>
      <c r="I22" s="19">
        <f>'feb2025_vydavky_ESA 2010'!E22-PS_vydavky_ESA2010!C22</f>
        <v>-209.64776993359919</v>
      </c>
      <c r="J22" s="19">
        <f>'feb2025_vydavky_ESA 2010'!F22-PS_vydavky_ESA2010!D22</f>
        <v>-387.347762105539</v>
      </c>
      <c r="K22" s="20">
        <f>'feb2025_vydavky_ESA 2010'!G22-PS_vydavky_ESA2010!E22</f>
        <v>-130.50264363942915</v>
      </c>
      <c r="L22" s="8"/>
    </row>
    <row r="23" spans="1:12" ht="13.5" customHeight="1" x14ac:dyDescent="0.2">
      <c r="A23" s="40" t="s">
        <v>18</v>
      </c>
      <c r="B23" s="18">
        <v>52520.055545598021</v>
      </c>
      <c r="C23" s="19">
        <v>53083.914132569</v>
      </c>
      <c r="D23" s="19">
        <v>54562.235661122504</v>
      </c>
      <c r="E23" s="20">
        <v>54909.887343520524</v>
      </c>
      <c r="F23" s="7"/>
      <c r="G23" s="40" t="s">
        <v>18</v>
      </c>
      <c r="H23" s="18">
        <f>'feb2025_vydavky_ESA 2010'!D23-PS_vydavky_ESA2010!B23</f>
        <v>-147.24381034627004</v>
      </c>
      <c r="I23" s="19">
        <f>'feb2025_vydavky_ESA 2010'!E23-PS_vydavky_ESA2010!C23</f>
        <v>-858.78355233935872</v>
      </c>
      <c r="J23" s="19">
        <f>'feb2025_vydavky_ESA 2010'!F23-PS_vydavky_ESA2010!D23</f>
        <v>-1368.9702803960608</v>
      </c>
      <c r="K23" s="20">
        <f>'feb2025_vydavky_ESA 2010'!G23-PS_vydavky_ESA2010!E23</f>
        <v>-703.91772019408381</v>
      </c>
      <c r="L23" s="8"/>
    </row>
    <row r="24" spans="1:12" ht="13.5" customHeight="1" thickBot="1" x14ac:dyDescent="0.25">
      <c r="A24" s="24" t="s">
        <v>8</v>
      </c>
      <c r="B24" s="50">
        <v>276474.38634822122</v>
      </c>
      <c r="C24" s="51">
        <v>276506.78262065508</v>
      </c>
      <c r="D24" s="51">
        <v>279881.62852450833</v>
      </c>
      <c r="E24" s="54">
        <v>285071.93003779615</v>
      </c>
      <c r="F24" s="7"/>
      <c r="G24" s="24" t="s">
        <v>8</v>
      </c>
      <c r="H24" s="50">
        <f>'feb2025_vydavky_ESA 2010'!D24-PS_vydavky_ESA2010!B24</f>
        <v>19940.372701778775</v>
      </c>
      <c r="I24" s="51">
        <f>'feb2025_vydavky_ESA 2010'!E24-PS_vydavky_ESA2010!C24</f>
        <v>39660.576723086357</v>
      </c>
      <c r="J24" s="51">
        <f>'feb2025_vydavky_ESA 2010'!F24-PS_vydavky_ESA2010!D24</f>
        <v>45800.785421259876</v>
      </c>
      <c r="K24" s="54">
        <f>'feb2025_vydavky_ESA 2010'!G24-PS_vydavky_ESA2010!E24</f>
        <v>58126.792941395543</v>
      </c>
    </row>
    <row r="25" spans="1:12" ht="14.25" customHeight="1" thickBot="1" x14ac:dyDescent="0.25">
      <c r="A25" s="3" t="s">
        <v>9</v>
      </c>
      <c r="B25" s="4">
        <v>13786957.839109376</v>
      </c>
      <c r="C25" s="37">
        <v>14618650.959326284</v>
      </c>
      <c r="D25" s="37">
        <v>15217915.936677909</v>
      </c>
      <c r="E25" s="5">
        <v>15703415.51823817</v>
      </c>
      <c r="F25" s="7"/>
      <c r="G25" s="3" t="s">
        <v>9</v>
      </c>
      <c r="H25" s="4">
        <f>'feb2025_vydavky_ESA 2010'!D25-PS_vydavky_ESA2010!B25</f>
        <v>214165.23968062364</v>
      </c>
      <c r="I25" s="37">
        <f>'feb2025_vydavky_ESA 2010'!E25-PS_vydavky_ESA2010!C25</f>
        <v>-309234.2667671591</v>
      </c>
      <c r="J25" s="37">
        <f>'feb2025_vydavky_ESA 2010'!F25-PS_vydavky_ESA2010!D25</f>
        <v>-491182.68173066154</v>
      </c>
      <c r="K25" s="5">
        <f>'feb2025_vydavky_ESA 2010'!G25-PS_vydavky_ESA2010!E25</f>
        <v>-317772.72735069878</v>
      </c>
    </row>
    <row r="26" spans="1:12" ht="13.5" customHeight="1" thickBot="1" x14ac:dyDescent="0.25">
      <c r="A26" s="21" t="s">
        <v>10</v>
      </c>
      <c r="B26" s="55">
        <v>13786957.839109376</v>
      </c>
      <c r="C26" s="56">
        <v>14618650.959326284</v>
      </c>
      <c r="D26" s="56">
        <v>15217915.936677909</v>
      </c>
      <c r="E26" s="57">
        <v>15703415.51823817</v>
      </c>
      <c r="F26" s="7"/>
      <c r="G26" s="21" t="s">
        <v>10</v>
      </c>
      <c r="H26" s="55">
        <f>'feb2025_vydavky_ESA 2010'!D26-PS_vydavky_ESA2010!B26</f>
        <v>214165.23968062364</v>
      </c>
      <c r="I26" s="56">
        <f>'feb2025_vydavky_ESA 2010'!E26-PS_vydavky_ESA2010!C26</f>
        <v>-309234.2667671591</v>
      </c>
      <c r="J26" s="56">
        <f>'feb2025_vydavky_ESA 2010'!F26-PS_vydavky_ESA2010!D26</f>
        <v>-491182.68173066154</v>
      </c>
      <c r="K26" s="57">
        <f>'feb2025_vydavky_ESA 2010'!G26-PS_vydavky_ESA2010!E26</f>
        <v>-317772.72735069878</v>
      </c>
    </row>
    <row r="27" spans="1:12" ht="13.5" customHeight="1" x14ac:dyDescent="0.2">
      <c r="B27" s="9"/>
      <c r="C27" s="9"/>
      <c r="D27" s="9"/>
      <c r="E27" s="9"/>
      <c r="F27" s="9"/>
      <c r="G27" s="9"/>
      <c r="H27" s="9"/>
    </row>
    <row r="28" spans="1:12" ht="13.5" customHeight="1" x14ac:dyDescent="0.2">
      <c r="B28" s="9"/>
      <c r="C28" s="9"/>
      <c r="D28" s="9"/>
      <c r="E28" s="9"/>
      <c r="F28" s="9"/>
      <c r="G28" s="9"/>
      <c r="H28" s="9"/>
    </row>
    <row r="29" spans="1:12" ht="13.5" customHeight="1" x14ac:dyDescent="0.2">
      <c r="B29" s="9"/>
      <c r="C29" s="9"/>
      <c r="D29" s="9"/>
      <c r="E29" s="9"/>
      <c r="F29" s="9"/>
      <c r="G29" s="9"/>
      <c r="H29" s="9"/>
    </row>
    <row r="30" spans="1:12" ht="13.5" customHeight="1" x14ac:dyDescent="0.2">
      <c r="B30" s="9"/>
      <c r="C30" s="9"/>
      <c r="D30" s="9"/>
      <c r="E30" s="9"/>
      <c r="F30" s="9"/>
      <c r="G30" s="9"/>
      <c r="H30" s="9"/>
    </row>
    <row r="31" spans="1:12" ht="13.5" customHeight="1" x14ac:dyDescent="0.2">
      <c r="B31" s="9"/>
      <c r="C31" s="9"/>
      <c r="D31" s="9"/>
      <c r="E31" s="9"/>
      <c r="F31" s="9"/>
      <c r="G31" s="9"/>
      <c r="H31" s="9"/>
    </row>
    <row r="32" spans="1:12" ht="13.5" customHeight="1" x14ac:dyDescent="0.2">
      <c r="B32" s="9"/>
      <c r="C32" s="9"/>
      <c r="D32" s="9"/>
      <c r="E32" s="9"/>
      <c r="F32" s="9"/>
      <c r="G32" s="9"/>
      <c r="H32" s="9"/>
    </row>
    <row r="33" spans="2:8" ht="13.5" customHeight="1" x14ac:dyDescent="0.2">
      <c r="B33" s="9"/>
      <c r="C33" s="9"/>
      <c r="D33" s="9"/>
      <c r="E33" s="9"/>
      <c r="F33" s="9"/>
      <c r="G33" s="9"/>
      <c r="H33" s="9"/>
    </row>
    <row r="34" spans="2:8" ht="13.5" customHeight="1" x14ac:dyDescent="0.2">
      <c r="B34" s="9"/>
      <c r="C34" s="9"/>
      <c r="D34" s="9"/>
      <c r="E34" s="9"/>
      <c r="F34" s="9"/>
      <c r="G34" s="9"/>
      <c r="H34" s="9"/>
    </row>
    <row r="35" spans="2:8" ht="13.5" customHeight="1" x14ac:dyDescent="0.2">
      <c r="B35" s="9"/>
      <c r="C35" s="9"/>
      <c r="D35" s="9"/>
      <c r="E35" s="9"/>
      <c r="F35" s="9"/>
      <c r="G35" s="9"/>
      <c r="H35" s="9"/>
    </row>
    <row r="36" spans="2:8" ht="13.5" customHeight="1" x14ac:dyDescent="0.2">
      <c r="B36" s="9"/>
      <c r="C36" s="9"/>
      <c r="D36" s="9"/>
      <c r="E36" s="9"/>
      <c r="F36" s="9"/>
      <c r="G36" s="9"/>
      <c r="H36" s="9"/>
    </row>
    <row r="37" spans="2:8" ht="13.5" customHeight="1" x14ac:dyDescent="0.2">
      <c r="B37" s="9"/>
      <c r="C37" s="9"/>
      <c r="D37" s="9"/>
      <c r="E37" s="9"/>
      <c r="F37" s="9"/>
      <c r="G37" s="9"/>
      <c r="H37" s="9"/>
    </row>
    <row r="38" spans="2:8" ht="13.5" customHeight="1" x14ac:dyDescent="0.2">
      <c r="B38" s="9"/>
      <c r="C38" s="9"/>
      <c r="D38" s="9"/>
      <c r="E38" s="9"/>
      <c r="F38" s="9"/>
      <c r="G38" s="9"/>
      <c r="H38" s="9"/>
    </row>
    <row r="39" spans="2:8" ht="13.5" customHeight="1" x14ac:dyDescent="0.2">
      <c r="B39" s="9"/>
      <c r="C39" s="9"/>
      <c r="D39" s="9"/>
      <c r="E39" s="9"/>
      <c r="F39" s="9"/>
      <c r="G39" s="9"/>
      <c r="H39" s="9"/>
    </row>
    <row r="40" spans="2:8" ht="13.5" customHeight="1" x14ac:dyDescent="0.2">
      <c r="B40" s="9"/>
      <c r="C40" s="9"/>
      <c r="D40" s="9"/>
      <c r="E40" s="9"/>
      <c r="F40" s="9"/>
      <c r="G40" s="9"/>
      <c r="H40" s="9"/>
    </row>
    <row r="41" spans="2:8" ht="13.5" customHeight="1" x14ac:dyDescent="0.2">
      <c r="B41" s="9"/>
      <c r="C41" s="9"/>
      <c r="D41" s="9"/>
      <c r="E41" s="9"/>
      <c r="F41" s="9"/>
      <c r="G41" s="9"/>
      <c r="H41" s="9"/>
    </row>
    <row r="42" spans="2:8" ht="13.5" customHeight="1" x14ac:dyDescent="0.2">
      <c r="B42" s="9"/>
      <c r="C42" s="9"/>
      <c r="D42" s="9"/>
      <c r="E42" s="9"/>
      <c r="F42" s="9"/>
      <c r="G42" s="9"/>
      <c r="H42" s="9"/>
    </row>
    <row r="43" spans="2:8" ht="13.5" customHeight="1" x14ac:dyDescent="0.2">
      <c r="B43" s="9"/>
      <c r="C43" s="9"/>
      <c r="D43" s="9"/>
      <c r="E43" s="9"/>
      <c r="F43" s="9"/>
      <c r="G43" s="9"/>
      <c r="H43" s="9"/>
    </row>
    <row r="44" spans="2:8" ht="13.5" customHeight="1" x14ac:dyDescent="0.2">
      <c r="B44" s="9"/>
      <c r="C44" s="9"/>
      <c r="D44" s="9"/>
      <c r="E44" s="9"/>
      <c r="F44" s="9"/>
      <c r="G44" s="9"/>
      <c r="H44" s="9"/>
    </row>
    <row r="45" spans="2:8" ht="13.5" customHeight="1" x14ac:dyDescent="0.2">
      <c r="B45" s="9"/>
      <c r="C45" s="9"/>
      <c r="D45" s="9"/>
      <c r="E45" s="9"/>
      <c r="F45" s="9"/>
      <c r="G45" s="9"/>
      <c r="H45" s="9"/>
    </row>
    <row r="46" spans="2:8" ht="13.5" customHeight="1" x14ac:dyDescent="0.2">
      <c r="B46" s="9"/>
      <c r="C46" s="9"/>
      <c r="D46" s="9"/>
      <c r="E46" s="9"/>
      <c r="F46" s="9"/>
      <c r="G46" s="9"/>
      <c r="H46" s="9"/>
    </row>
    <row r="47" spans="2:8" ht="13.5" customHeight="1" x14ac:dyDescent="0.2">
      <c r="B47" s="9"/>
      <c r="C47" s="9"/>
      <c r="D47" s="9"/>
      <c r="E47" s="9"/>
      <c r="F47" s="9"/>
      <c r="G47" s="9"/>
      <c r="H47" s="9"/>
    </row>
    <row r="48" spans="2:8" ht="13.5" customHeight="1" x14ac:dyDescent="0.2">
      <c r="B48" s="9"/>
      <c r="C48" s="9"/>
      <c r="D48" s="9"/>
      <c r="E48" s="9"/>
      <c r="F48" s="9"/>
      <c r="G48" s="9"/>
      <c r="H48" s="9"/>
    </row>
    <row r="49" spans="2:8" ht="13.5" customHeight="1" x14ac:dyDescent="0.2">
      <c r="B49" s="9"/>
      <c r="C49" s="9"/>
      <c r="D49" s="9"/>
      <c r="E49" s="9"/>
      <c r="F49" s="9"/>
      <c r="G49" s="9"/>
      <c r="H49" s="9"/>
    </row>
    <row r="50" spans="2:8" ht="13.5" customHeight="1" x14ac:dyDescent="0.2">
      <c r="B50" s="9"/>
      <c r="C50" s="9"/>
      <c r="D50" s="9"/>
      <c r="E50" s="9"/>
      <c r="F50" s="9"/>
      <c r="G50" s="9"/>
      <c r="H50" s="9"/>
    </row>
    <row r="51" spans="2:8" ht="13.5" customHeight="1" x14ac:dyDescent="0.2">
      <c r="B51" s="9"/>
      <c r="C51" s="9"/>
      <c r="D51" s="9"/>
      <c r="E51" s="9"/>
      <c r="F51" s="9"/>
      <c r="G51" s="9"/>
      <c r="H51" s="9"/>
    </row>
    <row r="52" spans="2:8" ht="13.5" customHeight="1" x14ac:dyDescent="0.2">
      <c r="B52" s="9"/>
      <c r="C52" s="9"/>
      <c r="D52" s="9"/>
      <c r="E52" s="9"/>
      <c r="F52" s="9"/>
      <c r="G52" s="9"/>
      <c r="H52" s="9"/>
    </row>
    <row r="53" spans="2:8" ht="13.5" customHeight="1" x14ac:dyDescent="0.2">
      <c r="B53" s="9"/>
      <c r="C53" s="9"/>
      <c r="D53" s="9"/>
      <c r="E53" s="9"/>
      <c r="F53" s="9"/>
      <c r="G53" s="9"/>
      <c r="H53" s="9"/>
    </row>
    <row r="54" spans="2:8" ht="13.5" customHeight="1" x14ac:dyDescent="0.2">
      <c r="B54" s="9"/>
      <c r="C54" s="9"/>
      <c r="D54" s="9"/>
      <c r="E54" s="9"/>
      <c r="F54" s="9"/>
      <c r="G54" s="9"/>
      <c r="H54" s="9"/>
    </row>
    <row r="55" spans="2:8" ht="13.5" customHeight="1" x14ac:dyDescent="0.2">
      <c r="B55" s="9"/>
      <c r="C55" s="9"/>
      <c r="D55" s="9"/>
      <c r="E55" s="9"/>
      <c r="F55" s="9"/>
      <c r="G55" s="9"/>
      <c r="H55" s="9"/>
    </row>
    <row r="56" spans="2:8" ht="13.5" customHeight="1" x14ac:dyDescent="0.2">
      <c r="B56" s="9"/>
      <c r="C56" s="9"/>
      <c r="D56" s="9"/>
      <c r="E56" s="9"/>
      <c r="F56" s="9"/>
      <c r="G56" s="9"/>
      <c r="H56" s="9"/>
    </row>
    <row r="57" spans="2:8" ht="13.5" customHeight="1" x14ac:dyDescent="0.2">
      <c r="B57" s="9"/>
      <c r="C57" s="9"/>
      <c r="D57" s="9"/>
      <c r="E57" s="9"/>
      <c r="F57" s="9"/>
      <c r="G57" s="9"/>
      <c r="H57" s="9"/>
    </row>
    <row r="58" spans="2:8" ht="13.5" customHeight="1" x14ac:dyDescent="0.2">
      <c r="B58" s="9"/>
      <c r="C58" s="9"/>
      <c r="D58" s="9"/>
      <c r="E58" s="9"/>
      <c r="F58" s="9"/>
      <c r="G58" s="9"/>
      <c r="H58" s="9"/>
    </row>
    <row r="59" spans="2:8" ht="13.5" customHeight="1" x14ac:dyDescent="0.2">
      <c r="B59" s="9"/>
      <c r="C59" s="9"/>
      <c r="D59" s="9"/>
      <c r="E59" s="9"/>
      <c r="F59" s="9"/>
      <c r="G59" s="9"/>
      <c r="H59" s="9"/>
    </row>
    <row r="60" spans="2:8" ht="13.5" customHeight="1" x14ac:dyDescent="0.2">
      <c r="B60" s="9"/>
      <c r="C60" s="9"/>
      <c r="D60" s="9"/>
      <c r="E60" s="9"/>
      <c r="F60" s="9"/>
      <c r="G60" s="9"/>
      <c r="H60" s="9"/>
    </row>
    <row r="61" spans="2:8" ht="13.5" customHeight="1" x14ac:dyDescent="0.2">
      <c r="B61" s="9"/>
      <c r="C61" s="9"/>
      <c r="D61" s="9"/>
      <c r="E61" s="9"/>
      <c r="F61" s="9"/>
      <c r="G61" s="9"/>
      <c r="H61" s="9"/>
    </row>
    <row r="62" spans="2:8" ht="13.5" customHeight="1" x14ac:dyDescent="0.2">
      <c r="B62" s="9"/>
      <c r="C62" s="9"/>
      <c r="D62" s="9"/>
      <c r="E62" s="9"/>
      <c r="F62" s="9"/>
      <c r="G62" s="9"/>
      <c r="H62" s="9"/>
    </row>
    <row r="63" spans="2:8" ht="13.5" customHeight="1" x14ac:dyDescent="0.2">
      <c r="B63" s="9"/>
      <c r="C63" s="9"/>
      <c r="D63" s="9"/>
      <c r="E63" s="9"/>
      <c r="F63" s="9"/>
      <c r="G63" s="9"/>
      <c r="H63" s="9"/>
    </row>
    <row r="64" spans="2:8" ht="13.5" customHeight="1" x14ac:dyDescent="0.2">
      <c r="B64" s="9"/>
      <c r="C64" s="9"/>
      <c r="D64" s="9"/>
      <c r="E64" s="9"/>
      <c r="F64" s="9"/>
      <c r="G64" s="9"/>
      <c r="H64" s="9"/>
    </row>
    <row r="65" spans="2:8" ht="13.5" customHeight="1" x14ac:dyDescent="0.2">
      <c r="B65" s="9"/>
      <c r="C65" s="9"/>
      <c r="D65" s="9"/>
      <c r="E65" s="9"/>
      <c r="F65" s="9"/>
      <c r="G65" s="9"/>
      <c r="H65" s="9"/>
    </row>
    <row r="66" spans="2:8" ht="13.5" customHeight="1" x14ac:dyDescent="0.2">
      <c r="B66" s="9"/>
      <c r="C66" s="9"/>
      <c r="D66" s="9"/>
      <c r="E66" s="9"/>
      <c r="F66" s="9"/>
      <c r="G66" s="9"/>
      <c r="H66" s="9"/>
    </row>
    <row r="67" spans="2:8" ht="13.5" customHeight="1" x14ac:dyDescent="0.2">
      <c r="B67" s="9"/>
      <c r="C67" s="9"/>
      <c r="D67" s="9"/>
      <c r="E67" s="9"/>
      <c r="F67" s="9"/>
      <c r="G67" s="9"/>
      <c r="H67" s="9"/>
    </row>
    <row r="68" spans="2:8" ht="13.5" customHeight="1" x14ac:dyDescent="0.2">
      <c r="B68" s="9"/>
      <c r="C68" s="9"/>
      <c r="D68" s="9"/>
      <c r="E68" s="9"/>
      <c r="F68" s="9"/>
      <c r="G68" s="9"/>
      <c r="H68" s="9"/>
    </row>
    <row r="69" spans="2:8" ht="13.5" customHeight="1" x14ac:dyDescent="0.2">
      <c r="B69" s="9"/>
      <c r="C69" s="9"/>
      <c r="D69" s="9"/>
      <c r="E69" s="9"/>
      <c r="F69" s="9"/>
      <c r="G69" s="9"/>
      <c r="H69" s="9"/>
    </row>
    <row r="70" spans="2:8" ht="13.5" customHeight="1" x14ac:dyDescent="0.2">
      <c r="B70" s="9"/>
      <c r="C70" s="9"/>
      <c r="D70" s="9"/>
      <c r="E70" s="9"/>
      <c r="F70" s="9"/>
      <c r="G70" s="9"/>
      <c r="H70" s="9"/>
    </row>
    <row r="71" spans="2:8" ht="13.5" customHeight="1" x14ac:dyDescent="0.2">
      <c r="B71" s="9"/>
      <c r="C71" s="9"/>
      <c r="D71" s="9"/>
      <c r="E71" s="9"/>
      <c r="F71" s="9"/>
      <c r="G71" s="9"/>
      <c r="H71" s="9"/>
    </row>
    <row r="72" spans="2:8" ht="13.5" customHeight="1" x14ac:dyDescent="0.2">
      <c r="B72" s="9"/>
      <c r="C72" s="9"/>
      <c r="D72" s="9"/>
      <c r="E72" s="9"/>
      <c r="F72" s="9"/>
      <c r="G72" s="9"/>
      <c r="H72" s="9"/>
    </row>
    <row r="73" spans="2:8" ht="13.5" customHeight="1" x14ac:dyDescent="0.2">
      <c r="B73" s="9"/>
      <c r="C73" s="9"/>
      <c r="D73" s="9"/>
      <c r="E73" s="9"/>
      <c r="F73" s="9"/>
      <c r="G73" s="9"/>
      <c r="H73" s="9"/>
    </row>
    <row r="74" spans="2:8" ht="13.5" customHeight="1" x14ac:dyDescent="0.2">
      <c r="B74" s="9"/>
      <c r="C74" s="9"/>
      <c r="D74" s="9"/>
      <c r="E74" s="9"/>
      <c r="F74" s="9"/>
      <c r="G74" s="9"/>
      <c r="H74" s="9"/>
    </row>
    <row r="75" spans="2:8" ht="13.5" customHeight="1" x14ac:dyDescent="0.2">
      <c r="B75" s="9"/>
      <c r="C75" s="9"/>
      <c r="D75" s="9"/>
      <c r="E75" s="9"/>
      <c r="F75" s="9"/>
      <c r="G75" s="9"/>
      <c r="H75" s="9"/>
    </row>
    <row r="76" spans="2:8" ht="13.5" customHeight="1" x14ac:dyDescent="0.2">
      <c r="B76" s="9"/>
      <c r="C76" s="9"/>
      <c r="D76" s="9"/>
      <c r="E76" s="9"/>
      <c r="F76" s="9"/>
      <c r="G76" s="9"/>
      <c r="H76" s="9"/>
    </row>
    <row r="77" spans="2:8" ht="13.5" customHeight="1" x14ac:dyDescent="0.2">
      <c r="B77" s="9"/>
      <c r="C77" s="9"/>
      <c r="D77" s="9"/>
      <c r="E77" s="9"/>
      <c r="F77" s="9"/>
      <c r="G77" s="9"/>
      <c r="H77" s="9"/>
    </row>
    <row r="78" spans="2:8" ht="13.5" customHeight="1" x14ac:dyDescent="0.2">
      <c r="B78" s="9"/>
      <c r="C78" s="9"/>
      <c r="D78" s="9"/>
      <c r="E78" s="9"/>
      <c r="F78" s="9"/>
      <c r="G78" s="9"/>
      <c r="H78" s="9"/>
    </row>
    <row r="79" spans="2:8" ht="13.5" customHeight="1" x14ac:dyDescent="0.2">
      <c r="B79" s="9"/>
      <c r="C79" s="9"/>
      <c r="D79" s="9"/>
      <c r="E79" s="9"/>
      <c r="F79" s="9"/>
      <c r="G79" s="9"/>
      <c r="H79" s="9"/>
    </row>
    <row r="80" spans="2:8" ht="13.5" customHeight="1" x14ac:dyDescent="0.2">
      <c r="B80" s="9"/>
      <c r="C80" s="9"/>
      <c r="D80" s="9"/>
      <c r="E80" s="9"/>
      <c r="F80" s="9"/>
      <c r="G80" s="9"/>
      <c r="H80" s="9"/>
    </row>
    <row r="81" spans="2:8" ht="13.5" customHeight="1" x14ac:dyDescent="0.2">
      <c r="B81" s="9"/>
      <c r="C81" s="9"/>
      <c r="D81" s="9"/>
      <c r="E81" s="9"/>
      <c r="F81" s="9"/>
      <c r="G81" s="9"/>
      <c r="H81" s="9"/>
    </row>
    <row r="82" spans="2:8" ht="13.5" customHeight="1" x14ac:dyDescent="0.2">
      <c r="B82" s="9"/>
      <c r="C82" s="9"/>
      <c r="D82" s="9"/>
      <c r="E82" s="9"/>
      <c r="F82" s="9"/>
      <c r="G82" s="9"/>
      <c r="H82" s="9"/>
    </row>
    <row r="83" spans="2:8" ht="13.5" customHeight="1" x14ac:dyDescent="0.2">
      <c r="B83" s="9"/>
      <c r="C83" s="9"/>
      <c r="D83" s="9"/>
      <c r="E83" s="9"/>
      <c r="F83" s="9"/>
      <c r="G83" s="9"/>
      <c r="H83" s="9"/>
    </row>
    <row r="84" spans="2:8" ht="13.5" customHeight="1" x14ac:dyDescent="0.2">
      <c r="B84" s="9"/>
      <c r="C84" s="9"/>
      <c r="D84" s="9"/>
      <c r="E84" s="9"/>
      <c r="F84" s="9"/>
      <c r="G84" s="9"/>
      <c r="H84" s="9"/>
    </row>
    <row r="85" spans="2:8" ht="13.5" customHeight="1" x14ac:dyDescent="0.2">
      <c r="B85" s="9"/>
      <c r="C85" s="9"/>
      <c r="D85" s="9"/>
      <c r="E85" s="9"/>
      <c r="F85" s="9"/>
      <c r="G85" s="9"/>
      <c r="H85" s="9"/>
    </row>
    <row r="86" spans="2:8" ht="13.5" customHeight="1" x14ac:dyDescent="0.2">
      <c r="B86" s="9"/>
      <c r="C86" s="9"/>
      <c r="D86" s="9"/>
      <c r="E86" s="9"/>
      <c r="F86" s="9"/>
      <c r="G86" s="9"/>
      <c r="H86" s="9"/>
    </row>
    <row r="87" spans="2:8" ht="13.5" customHeight="1" x14ac:dyDescent="0.2">
      <c r="B87" s="9"/>
      <c r="C87" s="9"/>
      <c r="D87" s="9"/>
      <c r="E87" s="9"/>
      <c r="F87" s="9"/>
      <c r="G87" s="9"/>
      <c r="H87" s="9"/>
    </row>
    <row r="88" spans="2:8" ht="13.5" customHeight="1" x14ac:dyDescent="0.2">
      <c r="B88" s="9"/>
      <c r="C88" s="9"/>
      <c r="D88" s="9"/>
      <c r="E88" s="9"/>
      <c r="F88" s="9"/>
      <c r="G88" s="9"/>
      <c r="H88" s="9"/>
    </row>
    <row r="89" spans="2:8" ht="13.5" customHeight="1" x14ac:dyDescent="0.2">
      <c r="B89" s="9"/>
      <c r="C89" s="9"/>
      <c r="D89" s="9"/>
      <c r="E89" s="9"/>
      <c r="F89" s="9"/>
      <c r="G89" s="9"/>
      <c r="H89" s="9"/>
    </row>
    <row r="90" spans="2:8" ht="13.5" customHeight="1" x14ac:dyDescent="0.2">
      <c r="B90" s="9"/>
      <c r="C90" s="9"/>
      <c r="D90" s="9"/>
      <c r="E90" s="9"/>
      <c r="F90" s="9"/>
      <c r="G90" s="9"/>
      <c r="H90" s="9"/>
    </row>
    <row r="91" spans="2:8" ht="13.5" customHeight="1" x14ac:dyDescent="0.2">
      <c r="B91" s="9"/>
      <c r="C91" s="9"/>
      <c r="D91" s="9"/>
      <c r="E91" s="9"/>
      <c r="F91" s="9"/>
      <c r="G91" s="9"/>
      <c r="H91" s="9"/>
    </row>
    <row r="92" spans="2:8" ht="13.5" customHeight="1" x14ac:dyDescent="0.2">
      <c r="B92" s="9"/>
      <c r="C92" s="9"/>
      <c r="D92" s="9"/>
      <c r="E92" s="9"/>
      <c r="F92" s="9"/>
      <c r="G92" s="9"/>
      <c r="H92" s="9"/>
    </row>
    <row r="93" spans="2:8" ht="13.5" customHeight="1" x14ac:dyDescent="0.2">
      <c r="B93" s="9"/>
      <c r="C93" s="9"/>
      <c r="D93" s="9"/>
      <c r="E93" s="9"/>
      <c r="F93" s="9"/>
      <c r="G93" s="9"/>
      <c r="H93" s="9"/>
    </row>
    <row r="94" spans="2:8" ht="13.5" customHeight="1" x14ac:dyDescent="0.2">
      <c r="B94" s="9"/>
      <c r="C94" s="9"/>
      <c r="D94" s="9"/>
      <c r="E94" s="9"/>
      <c r="F94" s="9"/>
      <c r="G94" s="9"/>
      <c r="H94" s="9"/>
    </row>
    <row r="95" spans="2:8" ht="13.5" customHeight="1" x14ac:dyDescent="0.2">
      <c r="B95" s="9"/>
      <c r="C95" s="9"/>
      <c r="D95" s="9"/>
      <c r="E95" s="9"/>
      <c r="F95" s="9"/>
      <c r="G95" s="9"/>
      <c r="H95" s="9"/>
    </row>
    <row r="96" spans="2:8" ht="13.5" customHeight="1" x14ac:dyDescent="0.2">
      <c r="B96" s="9"/>
      <c r="C96" s="9"/>
      <c r="D96" s="9"/>
      <c r="E96" s="9"/>
      <c r="F96" s="9"/>
      <c r="G96" s="9"/>
      <c r="H96" s="9"/>
    </row>
    <row r="97" spans="2:8" ht="13.5" customHeight="1" x14ac:dyDescent="0.2">
      <c r="B97" s="9"/>
      <c r="C97" s="9"/>
      <c r="D97" s="9"/>
      <c r="E97" s="9"/>
      <c r="F97" s="9"/>
      <c r="G97" s="9"/>
      <c r="H97" s="9"/>
    </row>
    <row r="98" spans="2:8" ht="13.5" customHeight="1" x14ac:dyDescent="0.2">
      <c r="B98" s="9"/>
      <c r="C98" s="9"/>
      <c r="D98" s="9"/>
      <c r="E98" s="9"/>
      <c r="F98" s="9"/>
      <c r="G98" s="9"/>
      <c r="H98" s="9"/>
    </row>
    <row r="99" spans="2:8" ht="13.5" customHeight="1" x14ac:dyDescent="0.2">
      <c r="B99" s="9"/>
      <c r="C99" s="9"/>
      <c r="D99" s="9"/>
      <c r="E99" s="9"/>
      <c r="F99" s="9"/>
      <c r="G99" s="9"/>
      <c r="H99" s="9"/>
    </row>
    <row r="100" spans="2:8" ht="13.5" customHeight="1" x14ac:dyDescent="0.2">
      <c r="B100" s="9"/>
      <c r="C100" s="9"/>
      <c r="D100" s="9"/>
      <c r="E100" s="9"/>
      <c r="F100" s="9"/>
      <c r="G100" s="9"/>
      <c r="H100" s="9"/>
    </row>
    <row r="101" spans="2:8" ht="13.5" customHeight="1" x14ac:dyDescent="0.2">
      <c r="B101" s="9"/>
      <c r="C101" s="9"/>
      <c r="D101" s="9"/>
      <c r="E101" s="9"/>
      <c r="F101" s="9"/>
      <c r="G101" s="9"/>
      <c r="H101" s="9"/>
    </row>
    <row r="102" spans="2:8" ht="13.5" customHeight="1" x14ac:dyDescent="0.2">
      <c r="B102" s="9"/>
      <c r="C102" s="9"/>
      <c r="D102" s="9"/>
      <c r="E102" s="9"/>
      <c r="F102" s="9"/>
      <c r="G102" s="9"/>
      <c r="H102" s="9"/>
    </row>
    <row r="103" spans="2:8" ht="13.5" customHeight="1" x14ac:dyDescent="0.2">
      <c r="B103" s="9"/>
      <c r="C103" s="9"/>
      <c r="D103" s="9"/>
      <c r="E103" s="9"/>
      <c r="F103" s="9"/>
      <c r="G103" s="9"/>
      <c r="H103" s="9"/>
    </row>
    <row r="104" spans="2:8" ht="13.5" customHeight="1" x14ac:dyDescent="0.2">
      <c r="B104" s="9"/>
      <c r="C104" s="9"/>
      <c r="D104" s="9"/>
      <c r="E104" s="9"/>
      <c r="F104" s="9"/>
      <c r="G104" s="9"/>
      <c r="H104" s="9"/>
    </row>
    <row r="105" spans="2:8" ht="13.5" customHeight="1" x14ac:dyDescent="0.2">
      <c r="B105" s="9"/>
      <c r="C105" s="9"/>
      <c r="D105" s="9"/>
      <c r="E105" s="9"/>
      <c r="F105" s="9"/>
      <c r="G105" s="9"/>
      <c r="H105" s="9"/>
    </row>
    <row r="106" spans="2:8" ht="13.5" customHeight="1" x14ac:dyDescent="0.2">
      <c r="B106" s="9"/>
      <c r="C106" s="9"/>
      <c r="D106" s="9"/>
      <c r="E106" s="9"/>
      <c r="F106" s="9"/>
      <c r="G106" s="9"/>
      <c r="H106" s="9"/>
    </row>
    <row r="107" spans="2:8" ht="13.5" customHeight="1" x14ac:dyDescent="0.2">
      <c r="B107" s="9"/>
      <c r="C107" s="9"/>
      <c r="D107" s="9"/>
      <c r="E107" s="9"/>
      <c r="F107" s="9"/>
      <c r="G107" s="9"/>
      <c r="H107" s="9"/>
    </row>
    <row r="108" spans="2:8" ht="13.5" customHeight="1" x14ac:dyDescent="0.2">
      <c r="B108" s="9"/>
      <c r="C108" s="9"/>
      <c r="D108" s="9"/>
      <c r="E108" s="9"/>
      <c r="F108" s="9"/>
      <c r="G108" s="9"/>
      <c r="H108" s="9"/>
    </row>
    <row r="109" spans="2:8" ht="13.5" customHeight="1" x14ac:dyDescent="0.2">
      <c r="B109" s="9"/>
      <c r="C109" s="9"/>
      <c r="D109" s="9"/>
      <c r="E109" s="9"/>
      <c r="F109" s="9"/>
      <c r="G109" s="9"/>
      <c r="H109" s="9"/>
    </row>
  </sheetData>
  <mergeCells count="2">
    <mergeCell ref="B3:E3"/>
    <mergeCell ref="H3:K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5"/>
  <sheetViews>
    <sheetView zoomScaleNormal="100" workbookViewId="0">
      <selection activeCell="B4" sqref="B4:E4"/>
    </sheetView>
  </sheetViews>
  <sheetFormatPr defaultColWidth="9.125" defaultRowHeight="12.75" x14ac:dyDescent="0.2"/>
  <cols>
    <col min="1" max="1" width="56.625" style="6" customWidth="1"/>
    <col min="2" max="6" width="12.5" style="110" customWidth="1"/>
    <col min="7" max="7" width="57.375" style="110" customWidth="1"/>
    <col min="8" max="8" width="12.5" style="110" customWidth="1"/>
    <col min="9" max="11" width="12.5" style="6" customWidth="1"/>
    <col min="12" max="16384" width="9.125" style="6"/>
  </cols>
  <sheetData>
    <row r="1" spans="1:12" ht="15.75" customHeight="1" x14ac:dyDescent="0.2">
      <c r="A1" s="27" t="s">
        <v>26</v>
      </c>
      <c r="B1" s="27"/>
      <c r="C1" s="27"/>
      <c r="D1" s="27"/>
      <c r="E1" s="52"/>
      <c r="F1" s="27"/>
      <c r="G1" s="27" t="s">
        <v>21</v>
      </c>
      <c r="H1" s="27"/>
      <c r="I1" s="27"/>
      <c r="J1" s="27"/>
      <c r="K1" s="27"/>
    </row>
    <row r="2" spans="1:12" ht="14.25" customHeight="1" thickBot="1" x14ac:dyDescent="0.3">
      <c r="A2" s="10"/>
      <c r="B2" s="11"/>
      <c r="C2" s="11"/>
      <c r="D2" s="11"/>
      <c r="E2" s="11"/>
      <c r="F2" s="11"/>
      <c r="G2" s="10"/>
      <c r="H2" s="11"/>
      <c r="I2" s="11"/>
      <c r="J2" s="11"/>
    </row>
    <row r="3" spans="1:12" ht="13.5" customHeight="1" x14ac:dyDescent="0.2">
      <c r="A3" s="12" t="s">
        <v>0</v>
      </c>
      <c r="B3" s="131" t="s">
        <v>2</v>
      </c>
      <c r="C3" s="132"/>
      <c r="D3" s="132"/>
      <c r="E3" s="133"/>
      <c r="F3" s="6"/>
      <c r="G3" s="25" t="s">
        <v>0</v>
      </c>
      <c r="H3" s="131" t="s">
        <v>2</v>
      </c>
      <c r="I3" s="132"/>
      <c r="J3" s="132"/>
      <c r="K3" s="133"/>
    </row>
    <row r="4" spans="1:12" ht="14.25" customHeight="1" thickBot="1" x14ac:dyDescent="0.25">
      <c r="A4" s="13"/>
      <c r="B4" s="14">
        <v>2024</v>
      </c>
      <c r="C4" s="53">
        <v>2025</v>
      </c>
      <c r="D4" s="53">
        <v>2026</v>
      </c>
      <c r="E4" s="15">
        <v>2027</v>
      </c>
      <c r="F4" s="6"/>
      <c r="G4" s="13"/>
      <c r="H4" s="14">
        <v>2024</v>
      </c>
      <c r="I4" s="53">
        <v>2025</v>
      </c>
      <c r="J4" s="53">
        <v>2026</v>
      </c>
      <c r="K4" s="15">
        <v>2027</v>
      </c>
    </row>
    <row r="5" spans="1:12" ht="13.5" customHeight="1" x14ac:dyDescent="0.2">
      <c r="A5" s="16"/>
      <c r="B5" s="33"/>
      <c r="C5" s="34"/>
      <c r="D5" s="34"/>
      <c r="E5" s="35"/>
      <c r="F5" s="7"/>
      <c r="G5" s="16"/>
      <c r="H5" s="33"/>
      <c r="I5" s="34"/>
      <c r="J5" s="34"/>
      <c r="K5" s="35"/>
    </row>
    <row r="6" spans="1:12" ht="13.5" customHeight="1" x14ac:dyDescent="0.2">
      <c r="A6" s="24" t="s">
        <v>3</v>
      </c>
      <c r="B6" s="1">
        <v>1134925.2766273147</v>
      </c>
      <c r="C6" s="30">
        <v>1232289.7073503044</v>
      </c>
      <c r="D6" s="30">
        <v>1319709.2740508267</v>
      </c>
      <c r="E6" s="2">
        <v>1386049.7441089298</v>
      </c>
      <c r="F6" s="7"/>
      <c r="G6" s="24" t="s">
        <v>3</v>
      </c>
      <c r="H6" s="1">
        <f>feb2025_vydavky_cash!D6-PS_vydavky_cash!B6</f>
        <v>-59886.956887315027</v>
      </c>
      <c r="I6" s="30">
        <f>feb2025_vydavky_cash!E6-PS_vydavky_cash!C6</f>
        <v>-72613.282083079685</v>
      </c>
      <c r="J6" s="30">
        <f>feb2025_vydavky_cash!F6-PS_vydavky_cash!D6</f>
        <v>-94522.493532673689</v>
      </c>
      <c r="K6" s="2">
        <f>feb2025_vydavky_cash!G6-PS_vydavky_cash!E6</f>
        <v>-93317.959226817125</v>
      </c>
    </row>
    <row r="7" spans="1:12" ht="13.5" customHeight="1" x14ac:dyDescent="0.2">
      <c r="A7" s="17" t="s">
        <v>4</v>
      </c>
      <c r="B7" s="18">
        <v>648558.63781073119</v>
      </c>
      <c r="C7" s="19">
        <v>715481.31502288708</v>
      </c>
      <c r="D7" s="19">
        <v>777825.89565456763</v>
      </c>
      <c r="E7" s="20">
        <v>824453.15551645716</v>
      </c>
      <c r="F7" s="7"/>
      <c r="G7" s="17" t="s">
        <v>4</v>
      </c>
      <c r="H7" s="18">
        <f>feb2025_vydavky_cash!D7-PS_vydavky_cash!B7</f>
        <v>-14161.541010731249</v>
      </c>
      <c r="I7" s="19">
        <f>feb2025_vydavky_cash!E7-PS_vydavky_cash!C7</f>
        <v>-20189.784159364877</v>
      </c>
      <c r="J7" s="19">
        <f>feb2025_vydavky_cash!F7-PS_vydavky_cash!D7</f>
        <v>-32416.016154048964</v>
      </c>
      <c r="K7" s="20">
        <f>feb2025_vydavky_cash!G7-PS_vydavky_cash!E7</f>
        <v>-27582.487845618976</v>
      </c>
    </row>
    <row r="8" spans="1:12" ht="13.5" customHeight="1" x14ac:dyDescent="0.2">
      <c r="A8" s="17" t="s">
        <v>5</v>
      </c>
      <c r="B8" s="18">
        <v>42049.348019874589</v>
      </c>
      <c r="C8" s="19">
        <v>47685.967088835263</v>
      </c>
      <c r="D8" s="19">
        <v>53424.27020022209</v>
      </c>
      <c r="E8" s="20">
        <v>58492.047703675475</v>
      </c>
      <c r="F8" s="7"/>
      <c r="G8" s="17" t="s">
        <v>5</v>
      </c>
      <c r="H8" s="18">
        <f>feb2025_vydavky_cash!D8-PS_vydavky_cash!B8</f>
        <v>-917.51365987458121</v>
      </c>
      <c r="I8" s="19">
        <f>feb2025_vydavky_cash!E8-PS_vydavky_cash!C8</f>
        <v>-2661.277481212499</v>
      </c>
      <c r="J8" s="19">
        <f>feb2025_vydavky_cash!F8-PS_vydavky_cash!D8</f>
        <v>-5108.0230467425426</v>
      </c>
      <c r="K8" s="20">
        <f>feb2025_vydavky_cash!G8-PS_vydavky_cash!E8</f>
        <v>-6878.203775179325</v>
      </c>
    </row>
    <row r="9" spans="1:12" ht="13.5" customHeight="1" x14ac:dyDescent="0.2">
      <c r="A9" s="17" t="s">
        <v>6</v>
      </c>
      <c r="B9" s="18">
        <v>394185.51224280125</v>
      </c>
      <c r="C9" s="19">
        <v>417202.86974711646</v>
      </c>
      <c r="D9" s="19">
        <v>434988.61011144763</v>
      </c>
      <c r="E9" s="20">
        <v>448570.83490955748</v>
      </c>
      <c r="F9" s="7"/>
      <c r="G9" s="17" t="s">
        <v>6</v>
      </c>
      <c r="H9" s="18">
        <f>feb2025_vydavky_cash!D9-PS_vydavky_cash!B9</f>
        <v>-40885.283782801358</v>
      </c>
      <c r="I9" s="19">
        <f>feb2025_vydavky_cash!E9-PS_vydavky_cash!C9</f>
        <v>-45950.736581795791</v>
      </c>
      <c r="J9" s="19">
        <f>feb2025_vydavky_cash!F9-PS_vydavky_cash!D9</f>
        <v>-52967.6884349467</v>
      </c>
      <c r="K9" s="20">
        <f>feb2025_vydavky_cash!G9-PS_vydavky_cash!E9</f>
        <v>-55220.103930964775</v>
      </c>
    </row>
    <row r="10" spans="1:12" ht="13.5" customHeight="1" x14ac:dyDescent="0.2">
      <c r="A10" s="17" t="s">
        <v>7</v>
      </c>
      <c r="B10" s="18">
        <v>67.329534953206164</v>
      </c>
      <c r="C10" s="19">
        <v>71.553453387640729</v>
      </c>
      <c r="D10" s="19">
        <v>75.072372138566323</v>
      </c>
      <c r="E10" s="20">
        <v>78.137489632473077</v>
      </c>
      <c r="F10" s="7"/>
      <c r="G10" s="17" t="s">
        <v>7</v>
      </c>
      <c r="H10" s="18">
        <f>feb2025_vydavky_cash!D10-PS_vydavky_cash!B10</f>
        <v>-10.837334953206167</v>
      </c>
      <c r="I10" s="19">
        <f>feb2025_vydavky_cash!E10-PS_vydavky_cash!C10</f>
        <v>-11.90744920971111</v>
      </c>
      <c r="J10" s="19">
        <f>feb2025_vydavky_cash!F10-PS_vydavky_cash!D10</f>
        <v>-12.158702664572282</v>
      </c>
      <c r="K10" s="20">
        <f>feb2025_vydavky_cash!G10-PS_vydavky_cash!E10</f>
        <v>-12.040592636568761</v>
      </c>
    </row>
    <row r="11" spans="1:12" ht="13.5" customHeight="1" x14ac:dyDescent="0.2">
      <c r="A11" s="17" t="s">
        <v>11</v>
      </c>
      <c r="B11" s="18">
        <v>50064.449018954561</v>
      </c>
      <c r="C11" s="19">
        <v>51848.002038077953</v>
      </c>
      <c r="D11" s="19">
        <v>53395.42571245099</v>
      </c>
      <c r="E11" s="20">
        <v>54455.568489607234</v>
      </c>
      <c r="F11" s="7"/>
      <c r="G11" s="17" t="s">
        <v>11</v>
      </c>
      <c r="H11" s="18">
        <f>feb2025_vydavky_cash!D11-PS_vydavky_cash!B11</f>
        <v>-3911.7810989545615</v>
      </c>
      <c r="I11" s="19">
        <f>feb2025_vydavky_cash!E11-PS_vydavky_cash!C11</f>
        <v>-3799.5764114969425</v>
      </c>
      <c r="J11" s="19">
        <f>feb2025_vydavky_cash!F11-PS_vydavky_cash!D11</f>
        <v>-4018.6071942710696</v>
      </c>
      <c r="K11" s="20">
        <f>feb2025_vydavky_cash!G11-PS_vydavky_cash!E11</f>
        <v>-3625.1230824173981</v>
      </c>
    </row>
    <row r="12" spans="1:12" ht="13.5" customHeight="1" x14ac:dyDescent="0.2">
      <c r="A12" s="24" t="s">
        <v>12</v>
      </c>
      <c r="B12" s="1">
        <v>12377038.120547272</v>
      </c>
      <c r="C12" s="30">
        <v>13112269.738798033</v>
      </c>
      <c r="D12" s="30">
        <v>13717880.991569102</v>
      </c>
      <c r="E12" s="2">
        <v>13936175.74061409</v>
      </c>
      <c r="F12" s="7"/>
      <c r="G12" s="24" t="s">
        <v>12</v>
      </c>
      <c r="H12" s="1">
        <f>feb2025_vydavky_cash!D12-PS_vydavky_cash!B12</f>
        <v>252533.87945272774</v>
      </c>
      <c r="I12" s="30">
        <f>feb2025_vydavky_cash!E12-PS_vydavky_cash!C12</f>
        <v>-277241.16378621385</v>
      </c>
      <c r="J12" s="30">
        <f>feb2025_vydavky_cash!F12-PS_vydavky_cash!D12</f>
        <v>-442574.42532797158</v>
      </c>
      <c r="K12" s="2">
        <f>feb2025_vydavky_cash!G12-PS_vydavky_cash!E12</f>
        <v>-281970.37313176133</v>
      </c>
    </row>
    <row r="13" spans="1:12" ht="13.5" customHeight="1" x14ac:dyDescent="0.2">
      <c r="A13" s="38" t="s">
        <v>15</v>
      </c>
      <c r="B13" s="18">
        <v>10998738.775858948</v>
      </c>
      <c r="C13" s="19">
        <v>11674534.455419946</v>
      </c>
      <c r="D13" s="19">
        <v>12240004.825927997</v>
      </c>
      <c r="E13" s="20">
        <v>12478343.508401982</v>
      </c>
      <c r="F13" s="7"/>
      <c r="G13" s="38" t="s">
        <v>15</v>
      </c>
      <c r="H13" s="18">
        <f>feb2025_vydavky_cash!D13-PS_vydavky_cash!B13</f>
        <v>249853.01779467054</v>
      </c>
      <c r="I13" s="19">
        <f>feb2025_vydavky_cash!E13-PS_vydavky_cash!C13</f>
        <v>-266752.62733842246</v>
      </c>
      <c r="J13" s="19">
        <f>feb2025_vydavky_cash!F13-PS_vydavky_cash!D13</f>
        <v>-416558.01956389286</v>
      </c>
      <c r="K13" s="20">
        <f>feb2025_vydavky_cash!G13-PS_vydavky_cash!E13</f>
        <v>-270014.73524728417</v>
      </c>
    </row>
    <row r="14" spans="1:12" ht="13.5" customHeight="1" x14ac:dyDescent="0.2">
      <c r="A14" s="40" t="s">
        <v>13</v>
      </c>
      <c r="B14" s="18">
        <v>9757837.7839084696</v>
      </c>
      <c r="C14" s="19">
        <v>10247855.1848596</v>
      </c>
      <c r="D14" s="19">
        <v>10922670.068539362</v>
      </c>
      <c r="E14" s="20">
        <v>11215023.332530562</v>
      </c>
      <c r="F14" s="7"/>
      <c r="G14" s="40" t="s">
        <v>13</v>
      </c>
      <c r="H14" s="18">
        <f>feb2025_vydavky_cash!D14-PS_vydavky_cash!B14</f>
        <v>191817.2160915304</v>
      </c>
      <c r="I14" s="19">
        <f>feb2025_vydavky_cash!E14-PS_vydavky_cash!C14</f>
        <v>-200246.77339734882</v>
      </c>
      <c r="J14" s="19">
        <f>feb2025_vydavky_cash!F14-PS_vydavky_cash!D14</f>
        <v>-339477.70381524973</v>
      </c>
      <c r="K14" s="20">
        <f>feb2025_vydavky_cash!G14-PS_vydavky_cash!E14</f>
        <v>-255625.36786523089</v>
      </c>
      <c r="L14" s="8"/>
    </row>
    <row r="15" spans="1:12" ht="13.5" customHeight="1" x14ac:dyDescent="0.2">
      <c r="A15" s="40" t="s">
        <v>14</v>
      </c>
      <c r="B15" s="18">
        <v>397427.95741699019</v>
      </c>
      <c r="C15" s="19">
        <v>544430.1715984242</v>
      </c>
      <c r="D15" s="19">
        <v>371471.52184036048</v>
      </c>
      <c r="E15" s="20">
        <v>284800.44762858719</v>
      </c>
      <c r="F15" s="7"/>
      <c r="G15" s="40" t="s">
        <v>14</v>
      </c>
      <c r="H15" s="18">
        <f>feb2025_vydavky_cash!D15-PS_vydavky_cash!B15</f>
        <v>63853.042583009694</v>
      </c>
      <c r="I15" s="19">
        <f>feb2025_vydavky_cash!E15-PS_vydavky_cash!C15</f>
        <v>-53871.836856531852</v>
      </c>
      <c r="J15" s="19">
        <f>feb2025_vydavky_cash!F15-PS_vydavky_cash!D15</f>
        <v>-55309.581365753489</v>
      </c>
      <c r="K15" s="20">
        <f>feb2025_vydavky_cash!G15-PS_vydavky_cash!E15</f>
        <v>-3918.7746199783869</v>
      </c>
      <c r="L15" s="8"/>
    </row>
    <row r="16" spans="1:12" ht="13.5" customHeight="1" x14ac:dyDescent="0.2">
      <c r="A16" s="40" t="s">
        <v>16</v>
      </c>
      <c r="B16" s="18">
        <v>747562.99086265021</v>
      </c>
      <c r="C16" s="19">
        <v>780687.08643830428</v>
      </c>
      <c r="D16" s="19">
        <v>835890.54317170044</v>
      </c>
      <c r="E16" s="20">
        <v>862132.95704586315</v>
      </c>
      <c r="F16" s="7"/>
      <c r="G16" s="40" t="s">
        <v>16</v>
      </c>
      <c r="H16" s="18">
        <f>feb2025_vydavky_cash!D16-PS_vydavky_cash!B16</f>
        <v>-5561.9814553642645</v>
      </c>
      <c r="I16" s="19">
        <f>feb2025_vydavky_cash!E16-PS_vydavky_cash!C16</f>
        <v>-11541.209111524629</v>
      </c>
      <c r="J16" s="19">
        <f>feb2025_vydavky_cash!F16-PS_vydavky_cash!D16</f>
        <v>-19657.369208159507</v>
      </c>
      <c r="K16" s="20">
        <f>feb2025_vydavky_cash!G16-PS_vydavky_cash!E16</f>
        <v>-9707.7656261746306</v>
      </c>
      <c r="L16" s="8"/>
    </row>
    <row r="17" spans="1:12" ht="13.5" customHeight="1" x14ac:dyDescent="0.2">
      <c r="A17" s="40" t="s">
        <v>17</v>
      </c>
      <c r="B17" s="18">
        <v>93760.829928442748</v>
      </c>
      <c r="C17" s="19">
        <v>99434.5844454787</v>
      </c>
      <c r="D17" s="19">
        <v>107831.13899775909</v>
      </c>
      <c r="E17" s="20">
        <v>114276.00941238087</v>
      </c>
      <c r="F17" s="7"/>
      <c r="G17" s="40" t="s">
        <v>17</v>
      </c>
      <c r="H17" s="18">
        <f>feb2025_vydavky_cash!D17-PS_vydavky_cash!B17</f>
        <v>-249.23394685864332</v>
      </c>
      <c r="I17" s="19">
        <f>feb2025_vydavky_cash!E17-PS_vydavky_cash!C17</f>
        <v>-1058.3907626032014</v>
      </c>
      <c r="J17" s="19">
        <f>feb2025_vydavky_cash!F17-PS_vydavky_cash!D17</f>
        <v>-2059.6334517900978</v>
      </c>
      <c r="K17" s="20">
        <f>feb2025_vydavky_cash!G17-PS_vydavky_cash!E17</f>
        <v>-735.76820908444643</v>
      </c>
      <c r="L17" s="8"/>
    </row>
    <row r="18" spans="1:12" ht="13.5" customHeight="1" x14ac:dyDescent="0.2">
      <c r="A18" s="40" t="s">
        <v>18</v>
      </c>
      <c r="B18" s="18">
        <v>2149.2137423946701</v>
      </c>
      <c r="C18" s="19">
        <v>2127.4280781405191</v>
      </c>
      <c r="D18" s="19">
        <v>2141.5533788148173</v>
      </c>
      <c r="E18" s="20">
        <v>2110.7617845916038</v>
      </c>
      <c r="F18" s="7"/>
      <c r="G18" s="40" t="s">
        <v>18</v>
      </c>
      <c r="H18" s="18">
        <f>feb2025_vydavky_cash!D18-PS_vydavky_cash!B18</f>
        <v>-6.0254776464203132</v>
      </c>
      <c r="I18" s="19">
        <f>feb2025_vydavky_cash!E18-PS_vydavky_cash!C18</f>
        <v>-34.417210413861994</v>
      </c>
      <c r="J18" s="19">
        <f>feb2025_vydavky_cash!F18-PS_vydavky_cash!D18</f>
        <v>-53.731722939062365</v>
      </c>
      <c r="K18" s="20">
        <f>feb2025_vydavky_cash!G18-PS_vydavky_cash!E18</f>
        <v>-27.058926819267072</v>
      </c>
      <c r="L18" s="8"/>
    </row>
    <row r="19" spans="1:12" ht="13.5" customHeight="1" x14ac:dyDescent="0.2">
      <c r="A19" s="17" t="s">
        <v>19</v>
      </c>
      <c r="B19" s="18">
        <v>1378299.3446883252</v>
      </c>
      <c r="C19" s="19">
        <v>1437735.2833780861</v>
      </c>
      <c r="D19" s="19">
        <v>1477876.1656411046</v>
      </c>
      <c r="E19" s="20">
        <v>1457832.2322121083</v>
      </c>
      <c r="F19" s="7"/>
      <c r="G19" s="17" t="s">
        <v>19</v>
      </c>
      <c r="H19" s="18">
        <f>feb2025_vydavky_cash!D19-PS_vydavky_cash!B19</f>
        <v>2680.8616580564994</v>
      </c>
      <c r="I19" s="19">
        <f>feb2025_vydavky_cash!E19-PS_vydavky_cash!C19</f>
        <v>-10488.536447790917</v>
      </c>
      <c r="J19" s="19">
        <f>feb2025_vydavky_cash!F19-PS_vydavky_cash!D19</f>
        <v>-26016.405764079187</v>
      </c>
      <c r="K19" s="20">
        <f>feb2025_vydavky_cash!G19-PS_vydavky_cash!E19</f>
        <v>-11955.637884478318</v>
      </c>
      <c r="L19" s="8"/>
    </row>
    <row r="20" spans="1:12" ht="13.5" customHeight="1" x14ac:dyDescent="0.2">
      <c r="A20" s="40" t="s">
        <v>20</v>
      </c>
      <c r="B20" s="18">
        <v>1184762.5223442561</v>
      </c>
      <c r="C20" s="19">
        <v>1244361.5700228247</v>
      </c>
      <c r="D20" s="19">
        <v>1280711.0887083029</v>
      </c>
      <c r="E20" s="20">
        <v>1273571.3745723357</v>
      </c>
      <c r="F20" s="7"/>
      <c r="G20" s="40" t="s">
        <v>20</v>
      </c>
      <c r="H20" s="18">
        <f>feb2025_vydavky_cash!D20-PS_vydavky_cash!B20</f>
        <v>3714.4776557439473</v>
      </c>
      <c r="I20" s="19">
        <f>feb2025_vydavky_cash!E20-PS_vydavky_cash!C20</f>
        <v>-7778.7743139476515</v>
      </c>
      <c r="J20" s="19">
        <f>feb2025_vydavky_cash!F20-PS_vydavky_cash!D20</f>
        <v>-21619.728266513906</v>
      </c>
      <c r="K20" s="20">
        <f>feb2025_vydavky_cash!G20-PS_vydavky_cash!E20</f>
        <v>-9892.6467102360912</v>
      </c>
    </row>
    <row r="21" spans="1:12" ht="14.25" customHeight="1" x14ac:dyDescent="0.2">
      <c r="A21" s="40" t="s">
        <v>16</v>
      </c>
      <c r="B21" s="18">
        <v>119389.77105399167</v>
      </c>
      <c r="C21" s="19">
        <v>118518.94010559228</v>
      </c>
      <c r="D21" s="19">
        <v>120385.0965545291</v>
      </c>
      <c r="E21" s="20">
        <v>109141.97931532207</v>
      </c>
      <c r="F21" s="7"/>
      <c r="G21" s="40" t="s">
        <v>16</v>
      </c>
      <c r="H21" s="18">
        <f>feb2025_vydavky_cash!D21-PS_vydavky_cash!B21</f>
        <v>-833.78046127752168</v>
      </c>
      <c r="I21" s="19">
        <f>feb2025_vydavky_cash!E21-PS_vydavky_cash!C21</f>
        <v>-1639.8140428654006</v>
      </c>
      <c r="J21" s="19">
        <f>feb2025_vydavky_cash!F21-PS_vydavky_cash!D21</f>
        <v>-2640.2384020990576</v>
      </c>
      <c r="K21" s="20">
        <f>feb2025_vydavky_cash!G21-PS_vydavky_cash!E21</f>
        <v>-1228.9574902697786</v>
      </c>
    </row>
    <row r="22" spans="1:12" ht="13.5" customHeight="1" x14ac:dyDescent="0.2">
      <c r="A22" s="40" t="s">
        <v>17</v>
      </c>
      <c r="B22" s="18">
        <v>21626.995744479438</v>
      </c>
      <c r="C22" s="19">
        <v>21770.859117100106</v>
      </c>
      <c r="D22" s="19">
        <v>22217.744717150068</v>
      </c>
      <c r="E22" s="20">
        <v>20208.990980929899</v>
      </c>
      <c r="F22" s="7"/>
      <c r="G22" s="40" t="s">
        <v>17</v>
      </c>
      <c r="H22" s="18">
        <f>feb2025_vydavky_cash!D22-PS_vydavky_cash!B22</f>
        <v>-52.591726063554233</v>
      </c>
      <c r="I22" s="19">
        <f>feb2025_vydavky_cash!E22-PS_vydavky_cash!C22</f>
        <v>-211.16453863857532</v>
      </c>
      <c r="J22" s="19">
        <f>feb2025_vydavky_cash!F22-PS_vydavky_cash!D22</f>
        <v>-387.46881507030048</v>
      </c>
      <c r="K22" s="20">
        <f>feb2025_vydavky_cash!G22-PS_vydavky_cash!E22</f>
        <v>-130.11596377841124</v>
      </c>
    </row>
    <row r="23" spans="1:12" ht="13.5" customHeight="1" x14ac:dyDescent="0.2">
      <c r="A23" s="40" t="s">
        <v>18</v>
      </c>
      <c r="B23" s="18">
        <v>52520.055545598021</v>
      </c>
      <c r="C23" s="19">
        <v>53083.914132569</v>
      </c>
      <c r="D23" s="19">
        <v>54562.235661122504</v>
      </c>
      <c r="E23" s="20">
        <v>54909.887343520524</v>
      </c>
      <c r="F23" s="7"/>
      <c r="G23" s="40" t="s">
        <v>18</v>
      </c>
      <c r="H23" s="18">
        <f>feb2025_vydavky_cash!D23-PS_vydavky_cash!B23</f>
        <v>-147.24381034627004</v>
      </c>
      <c r="I23" s="19">
        <f>feb2025_vydavky_cash!E23-PS_vydavky_cash!C23</f>
        <v>-858.78355233935872</v>
      </c>
      <c r="J23" s="19">
        <f>feb2025_vydavky_cash!F23-PS_vydavky_cash!D23</f>
        <v>-1368.9702803960608</v>
      </c>
      <c r="K23" s="20">
        <f>feb2025_vydavky_cash!G23-PS_vydavky_cash!E23</f>
        <v>-703.91772019408381</v>
      </c>
    </row>
    <row r="24" spans="1:12" ht="13.5" customHeight="1" thickBot="1" x14ac:dyDescent="0.25">
      <c r="A24" s="24" t="s">
        <v>8</v>
      </c>
      <c r="B24" s="50">
        <v>276474.38634822122</v>
      </c>
      <c r="C24" s="51">
        <v>276506.78262065508</v>
      </c>
      <c r="D24" s="51">
        <v>279881.62852450833</v>
      </c>
      <c r="E24" s="54">
        <v>285071.93003779615</v>
      </c>
      <c r="F24" s="7"/>
      <c r="G24" s="24" t="s">
        <v>8</v>
      </c>
      <c r="H24" s="50">
        <f>feb2025_vydavky_cash!D24-PS_vydavky_cash!B24</f>
        <v>19940.372701778775</v>
      </c>
      <c r="I24" s="51">
        <f>feb2025_vydavky_cash!E24-PS_vydavky_cash!C24</f>
        <v>39660.576723086357</v>
      </c>
      <c r="J24" s="51">
        <f>feb2025_vydavky_cash!F24-PS_vydavky_cash!D24</f>
        <v>45800.785421259876</v>
      </c>
      <c r="K24" s="54">
        <f>feb2025_vydavky_cash!G24-PS_vydavky_cash!E24</f>
        <v>58126.792941395543</v>
      </c>
    </row>
    <row r="25" spans="1:12" ht="13.5" customHeight="1" thickBot="1" x14ac:dyDescent="0.25">
      <c r="A25" s="3" t="s">
        <v>9</v>
      </c>
      <c r="B25" s="4">
        <v>13788437.783522809</v>
      </c>
      <c r="C25" s="37">
        <v>14621066.228768993</v>
      </c>
      <c r="D25" s="37">
        <v>15317471.894144436</v>
      </c>
      <c r="E25" s="5">
        <v>15607297.414760817</v>
      </c>
      <c r="F25" s="7"/>
      <c r="G25" s="3" t="s">
        <v>9</v>
      </c>
      <c r="H25" s="4">
        <f>feb2025_vydavky_cash!D25-PS_vydavky_cash!B25</f>
        <v>212587.29526719078</v>
      </c>
      <c r="I25" s="37">
        <f>feb2025_vydavky_cash!E25-PS_vydavky_cash!C25</f>
        <v>-310193.86914620735</v>
      </c>
      <c r="J25" s="37">
        <f>feb2025_vydavky_cash!F25-PS_vydavky_cash!D25</f>
        <v>-491296.1334393844</v>
      </c>
      <c r="K25" s="5">
        <f>feb2025_vydavky_cash!G25-PS_vydavky_cash!E25</f>
        <v>-317161.53941718303</v>
      </c>
    </row>
    <row r="26" spans="1:12" ht="13.5" customHeight="1" thickBot="1" x14ac:dyDescent="0.25">
      <c r="A26" s="21" t="s">
        <v>10</v>
      </c>
      <c r="B26" s="55">
        <v>13788437.783522809</v>
      </c>
      <c r="C26" s="56">
        <v>14621066.228768993</v>
      </c>
      <c r="D26" s="56">
        <v>15317471.894144436</v>
      </c>
      <c r="E26" s="57">
        <v>15607297.414760817</v>
      </c>
      <c r="F26" s="7"/>
      <c r="G26" s="21" t="s">
        <v>10</v>
      </c>
      <c r="H26" s="55">
        <f>feb2025_vydavky_cash!D26-PS_vydavky_cash!B26</f>
        <v>212587.29526719078</v>
      </c>
      <c r="I26" s="56">
        <f>feb2025_vydavky_cash!E26-PS_vydavky_cash!C26</f>
        <v>-310193.86914620735</v>
      </c>
      <c r="J26" s="56">
        <f>feb2025_vydavky_cash!F26-PS_vydavky_cash!D26</f>
        <v>-491296.1334393844</v>
      </c>
      <c r="K26" s="57">
        <f>feb2025_vydavky_cash!G26-PS_vydavky_cash!E26</f>
        <v>-317161.53941718303</v>
      </c>
    </row>
    <row r="27" spans="1:12" ht="13.5" customHeight="1" x14ac:dyDescent="0.2">
      <c r="B27" s="9"/>
      <c r="C27" s="9"/>
      <c r="D27" s="9"/>
      <c r="E27" s="9"/>
      <c r="F27" s="9"/>
      <c r="G27" s="9"/>
      <c r="H27" s="9"/>
    </row>
    <row r="28" spans="1:12" ht="13.5" customHeight="1" x14ac:dyDescent="0.2">
      <c r="A28" s="28"/>
      <c r="B28" s="9"/>
      <c r="C28" s="9"/>
      <c r="D28" s="9"/>
      <c r="E28" s="9"/>
      <c r="F28" s="9"/>
      <c r="G28" s="9"/>
      <c r="H28" s="9"/>
    </row>
    <row r="29" spans="1:12" ht="13.5" customHeight="1" x14ac:dyDescent="0.2">
      <c r="A29" s="28"/>
      <c r="B29" s="9"/>
      <c r="C29" s="9"/>
      <c r="D29" s="9"/>
      <c r="E29" s="9"/>
      <c r="F29" s="9"/>
      <c r="G29" s="9"/>
      <c r="H29" s="9"/>
    </row>
    <row r="30" spans="1:12" ht="13.5" customHeight="1" x14ac:dyDescent="0.2">
      <c r="B30" s="9"/>
      <c r="C30" s="9"/>
      <c r="D30" s="9"/>
      <c r="E30" s="9"/>
      <c r="F30" s="9"/>
      <c r="G30" s="9"/>
      <c r="H30" s="9"/>
    </row>
    <row r="31" spans="1:12" ht="13.5" customHeight="1" x14ac:dyDescent="0.2">
      <c r="B31" s="9"/>
      <c r="C31" s="9"/>
      <c r="D31" s="9"/>
      <c r="E31" s="9"/>
      <c r="F31" s="9"/>
      <c r="G31" s="9"/>
      <c r="H31" s="9"/>
    </row>
    <row r="32" spans="1:12" ht="13.5" customHeight="1" x14ac:dyDescent="0.2">
      <c r="B32" s="9"/>
      <c r="C32" s="9"/>
      <c r="D32" s="9"/>
      <c r="E32" s="9"/>
      <c r="F32" s="9"/>
      <c r="G32" s="9"/>
      <c r="H32" s="9"/>
    </row>
    <row r="33" spans="2:8" ht="13.5" customHeight="1" x14ac:dyDescent="0.2">
      <c r="B33" s="9"/>
      <c r="C33" s="9"/>
      <c r="D33" s="9"/>
      <c r="E33" s="9"/>
      <c r="F33" s="9"/>
      <c r="G33" s="9"/>
      <c r="H33" s="9"/>
    </row>
    <row r="34" spans="2:8" ht="13.5" customHeight="1" x14ac:dyDescent="0.2">
      <c r="B34" s="9"/>
      <c r="C34" s="9"/>
      <c r="D34" s="9"/>
      <c r="E34" s="9"/>
      <c r="F34" s="9"/>
      <c r="G34" s="9"/>
      <c r="H34" s="9"/>
    </row>
    <row r="35" spans="2:8" ht="13.5" customHeight="1" x14ac:dyDescent="0.2">
      <c r="B35" s="9"/>
      <c r="C35" s="9"/>
      <c r="D35" s="9"/>
      <c r="E35" s="9"/>
      <c r="F35" s="9"/>
      <c r="G35" s="9"/>
      <c r="H35" s="9"/>
    </row>
    <row r="36" spans="2:8" ht="13.5" customHeight="1" x14ac:dyDescent="0.2">
      <c r="B36" s="9"/>
      <c r="C36" s="9"/>
      <c r="D36" s="9"/>
      <c r="E36" s="9"/>
      <c r="F36" s="9"/>
      <c r="G36" s="9"/>
      <c r="H36" s="9"/>
    </row>
    <row r="37" spans="2:8" ht="13.5" customHeight="1" x14ac:dyDescent="0.2">
      <c r="B37" s="9"/>
      <c r="C37" s="9"/>
      <c r="D37" s="9"/>
      <c r="E37" s="9"/>
      <c r="F37" s="9"/>
      <c r="G37" s="9"/>
      <c r="H37" s="9"/>
    </row>
    <row r="38" spans="2:8" ht="13.5" customHeight="1" x14ac:dyDescent="0.2">
      <c r="B38" s="9"/>
      <c r="C38" s="9"/>
      <c r="D38" s="9"/>
      <c r="E38" s="9"/>
      <c r="F38" s="9"/>
      <c r="G38" s="9"/>
      <c r="H38" s="9"/>
    </row>
    <row r="39" spans="2:8" ht="13.5" customHeight="1" x14ac:dyDescent="0.2">
      <c r="B39" s="9"/>
      <c r="C39" s="9"/>
      <c r="D39" s="9"/>
      <c r="E39" s="9"/>
      <c r="F39" s="9"/>
      <c r="G39" s="9"/>
      <c r="H39" s="9"/>
    </row>
    <row r="40" spans="2:8" ht="13.5" customHeight="1" x14ac:dyDescent="0.2">
      <c r="B40" s="9"/>
      <c r="C40" s="9"/>
      <c r="D40" s="9"/>
      <c r="E40" s="9"/>
      <c r="F40" s="9"/>
      <c r="G40" s="9"/>
      <c r="H40" s="9"/>
    </row>
    <row r="41" spans="2:8" ht="13.5" customHeight="1" x14ac:dyDescent="0.2">
      <c r="B41" s="9"/>
      <c r="C41" s="9"/>
      <c r="D41" s="9"/>
      <c r="E41" s="9"/>
      <c r="F41" s="9"/>
      <c r="G41" s="9"/>
      <c r="H41" s="9"/>
    </row>
    <row r="42" spans="2:8" ht="13.5" customHeight="1" x14ac:dyDescent="0.2">
      <c r="B42" s="9"/>
      <c r="C42" s="9"/>
      <c r="D42" s="9"/>
      <c r="E42" s="9"/>
      <c r="F42" s="9"/>
      <c r="G42" s="9"/>
      <c r="H42" s="9"/>
    </row>
    <row r="43" spans="2:8" ht="13.5" customHeight="1" x14ac:dyDescent="0.2">
      <c r="B43" s="9"/>
      <c r="C43" s="9"/>
      <c r="D43" s="9"/>
      <c r="E43" s="9"/>
      <c r="F43" s="9"/>
      <c r="G43" s="9"/>
      <c r="H43" s="9"/>
    </row>
    <row r="44" spans="2:8" ht="13.5" customHeight="1" x14ac:dyDescent="0.2">
      <c r="B44" s="9"/>
      <c r="C44" s="9"/>
      <c r="D44" s="9"/>
      <c r="E44" s="9"/>
      <c r="F44" s="9"/>
      <c r="G44" s="9"/>
      <c r="H44" s="9"/>
    </row>
    <row r="45" spans="2:8" ht="13.5" customHeight="1" x14ac:dyDescent="0.2">
      <c r="B45" s="9"/>
      <c r="C45" s="9"/>
      <c r="D45" s="9"/>
      <c r="E45" s="9"/>
      <c r="F45" s="9"/>
      <c r="G45" s="9"/>
      <c r="H45" s="9"/>
    </row>
    <row r="46" spans="2:8" ht="13.5" customHeight="1" x14ac:dyDescent="0.2">
      <c r="B46" s="9"/>
      <c r="C46" s="9"/>
      <c r="D46" s="9"/>
      <c r="E46" s="9"/>
      <c r="F46" s="9"/>
      <c r="G46" s="9"/>
      <c r="H46" s="9"/>
    </row>
    <row r="47" spans="2:8" ht="13.5" customHeight="1" x14ac:dyDescent="0.2">
      <c r="B47" s="9"/>
      <c r="C47" s="9"/>
      <c r="D47" s="9"/>
      <c r="E47" s="9"/>
      <c r="F47" s="9"/>
      <c r="G47" s="9"/>
      <c r="H47" s="9"/>
    </row>
    <row r="48" spans="2:8" ht="13.5" customHeight="1" x14ac:dyDescent="0.2">
      <c r="B48" s="9"/>
      <c r="C48" s="9"/>
      <c r="D48" s="9"/>
      <c r="E48" s="9"/>
      <c r="F48" s="9"/>
      <c r="G48" s="9"/>
      <c r="H48" s="9"/>
    </row>
    <row r="49" spans="2:8" ht="13.5" customHeight="1" x14ac:dyDescent="0.2">
      <c r="B49" s="9"/>
      <c r="C49" s="9"/>
      <c r="D49" s="9"/>
      <c r="E49" s="9"/>
      <c r="F49" s="9"/>
      <c r="G49" s="9"/>
      <c r="H49" s="9"/>
    </row>
    <row r="50" spans="2:8" ht="13.5" customHeight="1" x14ac:dyDescent="0.2">
      <c r="B50" s="9"/>
      <c r="C50" s="9"/>
      <c r="D50" s="9"/>
      <c r="E50" s="9"/>
      <c r="F50" s="9"/>
      <c r="G50" s="9"/>
      <c r="H50" s="9"/>
    </row>
    <row r="51" spans="2:8" ht="13.5" customHeight="1" x14ac:dyDescent="0.2">
      <c r="B51" s="9"/>
      <c r="C51" s="9"/>
      <c r="D51" s="9"/>
      <c r="E51" s="9"/>
      <c r="F51" s="9"/>
      <c r="G51" s="9"/>
      <c r="H51" s="9"/>
    </row>
    <row r="52" spans="2:8" ht="13.5" customHeight="1" x14ac:dyDescent="0.2">
      <c r="B52" s="9"/>
      <c r="C52" s="9"/>
      <c r="D52" s="9"/>
      <c r="E52" s="9"/>
      <c r="F52" s="9"/>
      <c r="G52" s="9"/>
      <c r="H52" s="9"/>
    </row>
    <row r="53" spans="2:8" ht="13.5" customHeight="1" x14ac:dyDescent="0.2">
      <c r="B53" s="9"/>
      <c r="C53" s="9"/>
      <c r="D53" s="9"/>
      <c r="E53" s="9"/>
      <c r="F53" s="9"/>
      <c r="G53" s="9"/>
      <c r="H53" s="9"/>
    </row>
    <row r="54" spans="2:8" ht="13.5" customHeight="1" x14ac:dyDescent="0.2">
      <c r="B54" s="9"/>
      <c r="C54" s="9"/>
      <c r="D54" s="9"/>
      <c r="E54" s="9"/>
      <c r="F54" s="9"/>
      <c r="G54" s="9"/>
      <c r="H54" s="9"/>
    </row>
    <row r="55" spans="2:8" ht="13.5" customHeight="1" x14ac:dyDescent="0.2">
      <c r="B55" s="9"/>
      <c r="C55" s="9"/>
      <c r="D55" s="9"/>
      <c r="E55" s="9"/>
      <c r="F55" s="9"/>
      <c r="G55" s="9"/>
      <c r="H55" s="9"/>
    </row>
    <row r="56" spans="2:8" ht="13.5" customHeight="1" x14ac:dyDescent="0.2">
      <c r="B56" s="9"/>
      <c r="C56" s="9"/>
      <c r="D56" s="9"/>
      <c r="E56" s="9"/>
      <c r="F56" s="9"/>
      <c r="G56" s="9"/>
      <c r="H56" s="9"/>
    </row>
    <row r="57" spans="2:8" ht="13.5" customHeight="1" x14ac:dyDescent="0.2">
      <c r="B57" s="9"/>
      <c r="C57" s="9"/>
      <c r="D57" s="9"/>
      <c r="E57" s="9"/>
      <c r="F57" s="9"/>
      <c r="G57" s="9"/>
      <c r="H57" s="9"/>
    </row>
    <row r="58" spans="2:8" ht="13.5" customHeight="1" x14ac:dyDescent="0.2">
      <c r="B58" s="9"/>
      <c r="C58" s="9"/>
      <c r="D58" s="9"/>
      <c r="E58" s="9"/>
      <c r="F58" s="9"/>
      <c r="G58" s="9"/>
      <c r="H58" s="9"/>
    </row>
    <row r="59" spans="2:8" ht="13.5" customHeight="1" x14ac:dyDescent="0.2">
      <c r="B59" s="9"/>
      <c r="C59" s="9"/>
      <c r="D59" s="9"/>
      <c r="E59" s="9"/>
      <c r="F59" s="9"/>
      <c r="G59" s="9"/>
      <c r="H59" s="9"/>
    </row>
    <row r="60" spans="2:8" ht="13.5" customHeight="1" x14ac:dyDescent="0.2">
      <c r="B60" s="9"/>
      <c r="C60" s="9"/>
      <c r="D60" s="9"/>
      <c r="E60" s="9"/>
      <c r="F60" s="9"/>
      <c r="G60" s="9"/>
      <c r="H60" s="9"/>
    </row>
    <row r="61" spans="2:8" ht="13.5" customHeight="1" x14ac:dyDescent="0.2">
      <c r="B61" s="9"/>
      <c r="C61" s="9"/>
      <c r="D61" s="9"/>
      <c r="E61" s="9"/>
      <c r="F61" s="9"/>
      <c r="G61" s="9"/>
      <c r="H61" s="9"/>
    </row>
    <row r="62" spans="2:8" ht="13.5" customHeight="1" x14ac:dyDescent="0.2">
      <c r="B62" s="9"/>
      <c r="C62" s="9"/>
      <c r="D62" s="9"/>
      <c r="E62" s="9"/>
      <c r="F62" s="9"/>
      <c r="G62" s="9"/>
      <c r="H62" s="9"/>
    </row>
    <row r="63" spans="2:8" ht="13.5" customHeight="1" x14ac:dyDescent="0.2">
      <c r="B63" s="9"/>
      <c r="C63" s="9"/>
      <c r="D63" s="9"/>
      <c r="E63" s="9"/>
      <c r="F63" s="9"/>
      <c r="G63" s="9"/>
      <c r="H63" s="9"/>
    </row>
    <row r="64" spans="2:8" ht="13.5" customHeight="1" x14ac:dyDescent="0.2">
      <c r="B64" s="9"/>
      <c r="C64" s="9"/>
      <c r="D64" s="9"/>
      <c r="E64" s="9"/>
      <c r="F64" s="9"/>
      <c r="G64" s="9"/>
      <c r="H64" s="9"/>
    </row>
    <row r="65" spans="2:8" ht="13.5" customHeight="1" x14ac:dyDescent="0.2">
      <c r="B65" s="9"/>
      <c r="C65" s="9"/>
      <c r="D65" s="9"/>
      <c r="E65" s="9"/>
      <c r="F65" s="9"/>
      <c r="G65" s="9"/>
      <c r="H65" s="9"/>
    </row>
    <row r="66" spans="2:8" ht="13.5" customHeight="1" x14ac:dyDescent="0.2">
      <c r="B66" s="9"/>
      <c r="C66" s="9"/>
      <c r="D66" s="9"/>
      <c r="E66" s="9"/>
      <c r="F66" s="9"/>
      <c r="G66" s="9"/>
      <c r="H66" s="9"/>
    </row>
    <row r="67" spans="2:8" ht="13.5" customHeight="1" x14ac:dyDescent="0.2">
      <c r="B67" s="9"/>
      <c r="C67" s="9"/>
      <c r="D67" s="9"/>
      <c r="E67" s="9"/>
      <c r="F67" s="9"/>
      <c r="G67" s="9"/>
      <c r="H67" s="9"/>
    </row>
    <row r="68" spans="2:8" ht="13.5" customHeight="1" x14ac:dyDescent="0.2">
      <c r="B68" s="9"/>
      <c r="C68" s="9"/>
      <c r="D68" s="9"/>
      <c r="E68" s="9"/>
      <c r="F68" s="9"/>
      <c r="G68" s="9"/>
      <c r="H68" s="9"/>
    </row>
    <row r="69" spans="2:8" ht="13.5" customHeight="1" x14ac:dyDescent="0.2">
      <c r="B69" s="9"/>
      <c r="C69" s="9"/>
      <c r="D69" s="9"/>
      <c r="E69" s="9"/>
      <c r="F69" s="9"/>
      <c r="G69" s="9"/>
      <c r="H69" s="9"/>
    </row>
    <row r="70" spans="2:8" ht="13.5" customHeight="1" x14ac:dyDescent="0.2">
      <c r="B70" s="9"/>
      <c r="C70" s="9"/>
      <c r="D70" s="9"/>
      <c r="E70" s="9"/>
      <c r="F70" s="9"/>
      <c r="G70" s="9"/>
      <c r="H70" s="9"/>
    </row>
    <row r="71" spans="2:8" ht="13.5" customHeight="1" x14ac:dyDescent="0.2">
      <c r="B71" s="9"/>
      <c r="C71" s="9"/>
      <c r="D71" s="9"/>
      <c r="E71" s="9"/>
      <c r="F71" s="9"/>
      <c r="G71" s="9"/>
      <c r="H71" s="9"/>
    </row>
    <row r="72" spans="2:8" ht="13.5" customHeight="1" x14ac:dyDescent="0.2">
      <c r="B72" s="9"/>
      <c r="C72" s="9"/>
      <c r="D72" s="9"/>
      <c r="E72" s="9"/>
      <c r="F72" s="9"/>
      <c r="G72" s="9"/>
      <c r="H72" s="9"/>
    </row>
    <row r="73" spans="2:8" ht="13.5" customHeight="1" x14ac:dyDescent="0.2">
      <c r="B73" s="9"/>
      <c r="C73" s="9"/>
      <c r="D73" s="9"/>
      <c r="E73" s="9"/>
      <c r="F73" s="9"/>
      <c r="G73" s="9"/>
      <c r="H73" s="9"/>
    </row>
    <row r="74" spans="2:8" ht="13.5" customHeight="1" x14ac:dyDescent="0.2">
      <c r="B74" s="9"/>
      <c r="C74" s="9"/>
      <c r="D74" s="9"/>
      <c r="E74" s="9"/>
      <c r="F74" s="9"/>
      <c r="G74" s="9"/>
      <c r="H74" s="9"/>
    </row>
    <row r="75" spans="2:8" ht="13.5" customHeight="1" x14ac:dyDescent="0.2">
      <c r="B75" s="9"/>
      <c r="C75" s="9"/>
      <c r="D75" s="9"/>
      <c r="E75" s="9"/>
      <c r="F75" s="9"/>
      <c r="G75" s="9"/>
      <c r="H75" s="9"/>
    </row>
    <row r="76" spans="2:8" ht="13.5" customHeight="1" x14ac:dyDescent="0.2">
      <c r="B76" s="9"/>
      <c r="C76" s="9"/>
      <c r="D76" s="9"/>
      <c r="E76" s="9"/>
      <c r="F76" s="9"/>
      <c r="G76" s="9"/>
      <c r="H76" s="9"/>
    </row>
    <row r="77" spans="2:8" ht="13.5" customHeight="1" x14ac:dyDescent="0.2">
      <c r="B77" s="9"/>
      <c r="C77" s="9"/>
      <c r="D77" s="9"/>
      <c r="E77" s="9"/>
      <c r="F77" s="9"/>
      <c r="G77" s="9"/>
      <c r="H77" s="9"/>
    </row>
    <row r="78" spans="2:8" ht="13.5" customHeight="1" x14ac:dyDescent="0.2">
      <c r="B78" s="9"/>
      <c r="C78" s="9"/>
      <c r="D78" s="9"/>
      <c r="E78" s="9"/>
      <c r="F78" s="9"/>
      <c r="G78" s="9"/>
      <c r="H78" s="9"/>
    </row>
    <row r="79" spans="2:8" ht="13.5" customHeight="1" x14ac:dyDescent="0.2">
      <c r="B79" s="9"/>
      <c r="C79" s="9"/>
      <c r="D79" s="9"/>
      <c r="E79" s="9"/>
      <c r="F79" s="9"/>
      <c r="G79" s="9"/>
      <c r="H79" s="9"/>
    </row>
    <row r="80" spans="2:8" ht="13.5" customHeight="1" x14ac:dyDescent="0.2">
      <c r="B80" s="9"/>
      <c r="C80" s="9"/>
      <c r="D80" s="9"/>
      <c r="E80" s="9"/>
      <c r="F80" s="9"/>
      <c r="G80" s="9"/>
      <c r="H80" s="9"/>
    </row>
    <row r="81" spans="2:8" ht="13.5" customHeight="1" x14ac:dyDescent="0.2">
      <c r="B81" s="9"/>
      <c r="C81" s="9"/>
      <c r="D81" s="9"/>
      <c r="E81" s="9"/>
      <c r="F81" s="9"/>
      <c r="G81" s="9"/>
      <c r="H81" s="9"/>
    </row>
    <row r="82" spans="2:8" ht="13.5" customHeight="1" x14ac:dyDescent="0.2">
      <c r="B82" s="9"/>
      <c r="C82" s="9"/>
      <c r="D82" s="9"/>
      <c r="E82" s="9"/>
      <c r="F82" s="9"/>
      <c r="G82" s="9"/>
      <c r="H82" s="9"/>
    </row>
    <row r="83" spans="2:8" ht="13.5" customHeight="1" x14ac:dyDescent="0.2">
      <c r="B83" s="9"/>
      <c r="C83" s="9"/>
      <c r="D83" s="9"/>
      <c r="E83" s="9"/>
      <c r="F83" s="9"/>
      <c r="G83" s="9"/>
      <c r="H83" s="9"/>
    </row>
    <row r="84" spans="2:8" ht="13.5" customHeight="1" x14ac:dyDescent="0.2">
      <c r="B84" s="9"/>
      <c r="C84" s="9"/>
      <c r="D84" s="9"/>
      <c r="E84" s="9"/>
      <c r="F84" s="9"/>
      <c r="G84" s="9"/>
      <c r="H84" s="9"/>
    </row>
    <row r="85" spans="2:8" ht="13.5" customHeight="1" x14ac:dyDescent="0.2">
      <c r="B85" s="9"/>
      <c r="C85" s="9"/>
      <c r="D85" s="9"/>
      <c r="E85" s="9"/>
      <c r="F85" s="9"/>
      <c r="G85" s="9"/>
      <c r="H85" s="9"/>
    </row>
    <row r="86" spans="2:8" ht="13.5" customHeight="1" x14ac:dyDescent="0.2">
      <c r="B86" s="9"/>
      <c r="C86" s="9"/>
      <c r="D86" s="9"/>
      <c r="E86" s="9"/>
      <c r="F86" s="9"/>
      <c r="G86" s="9"/>
      <c r="H86" s="9"/>
    </row>
    <row r="87" spans="2:8" ht="13.5" customHeight="1" x14ac:dyDescent="0.2">
      <c r="B87" s="9"/>
      <c r="C87" s="9"/>
      <c r="D87" s="9"/>
      <c r="E87" s="9"/>
      <c r="F87" s="9"/>
      <c r="G87" s="9"/>
      <c r="H87" s="9"/>
    </row>
    <row r="88" spans="2:8" ht="13.5" customHeight="1" x14ac:dyDescent="0.2">
      <c r="B88" s="9"/>
      <c r="C88" s="9"/>
      <c r="D88" s="9"/>
      <c r="E88" s="9"/>
      <c r="F88" s="9"/>
      <c r="G88" s="9"/>
      <c r="H88" s="9"/>
    </row>
    <row r="89" spans="2:8" ht="13.5" customHeight="1" x14ac:dyDescent="0.2">
      <c r="B89" s="9"/>
      <c r="C89" s="9"/>
      <c r="D89" s="9"/>
      <c r="E89" s="9"/>
      <c r="F89" s="9"/>
      <c r="G89" s="9"/>
      <c r="H89" s="9"/>
    </row>
    <row r="90" spans="2:8" ht="13.5" customHeight="1" x14ac:dyDescent="0.2">
      <c r="B90" s="9"/>
      <c r="C90" s="9"/>
      <c r="D90" s="9"/>
      <c r="E90" s="9"/>
      <c r="F90" s="9"/>
      <c r="G90" s="9"/>
      <c r="H90" s="9"/>
    </row>
    <row r="91" spans="2:8" ht="13.5" customHeight="1" x14ac:dyDescent="0.2">
      <c r="B91" s="9"/>
      <c r="C91" s="9"/>
      <c r="D91" s="9"/>
      <c r="E91" s="9"/>
      <c r="F91" s="9"/>
      <c r="G91" s="9"/>
      <c r="H91" s="9"/>
    </row>
    <row r="92" spans="2:8" ht="13.5" customHeight="1" x14ac:dyDescent="0.2">
      <c r="B92" s="9"/>
      <c r="C92" s="9"/>
      <c r="D92" s="9"/>
      <c r="E92" s="9"/>
      <c r="F92" s="9"/>
      <c r="G92" s="9"/>
      <c r="H92" s="9"/>
    </row>
    <row r="93" spans="2:8" ht="13.5" customHeight="1" x14ac:dyDescent="0.2">
      <c r="B93" s="9"/>
      <c r="C93" s="9"/>
      <c r="D93" s="9"/>
      <c r="E93" s="9"/>
      <c r="F93" s="9"/>
      <c r="G93" s="9"/>
      <c r="H93" s="9"/>
    </row>
    <row r="94" spans="2:8" ht="13.5" customHeight="1" x14ac:dyDescent="0.2">
      <c r="B94" s="9"/>
      <c r="C94" s="9"/>
      <c r="D94" s="9"/>
      <c r="E94" s="9"/>
      <c r="F94" s="9"/>
      <c r="G94" s="9"/>
      <c r="H94" s="9"/>
    </row>
    <row r="95" spans="2:8" ht="13.5" customHeight="1" x14ac:dyDescent="0.2">
      <c r="B95" s="9"/>
      <c r="C95" s="9"/>
      <c r="D95" s="9"/>
      <c r="E95" s="9"/>
      <c r="F95" s="9"/>
      <c r="G95" s="9"/>
      <c r="H95" s="9"/>
    </row>
    <row r="96" spans="2:8" ht="13.5" customHeight="1" x14ac:dyDescent="0.2">
      <c r="B96" s="9"/>
      <c r="C96" s="9"/>
      <c r="D96" s="9"/>
      <c r="E96" s="9"/>
      <c r="F96" s="9"/>
      <c r="G96" s="9"/>
      <c r="H96" s="9"/>
    </row>
    <row r="97" spans="2:8" ht="13.5" customHeight="1" x14ac:dyDescent="0.2">
      <c r="B97" s="9"/>
      <c r="C97" s="9"/>
      <c r="D97" s="9"/>
      <c r="E97" s="9"/>
      <c r="F97" s="9"/>
      <c r="G97" s="9"/>
      <c r="H97" s="9"/>
    </row>
    <row r="98" spans="2:8" ht="13.5" customHeight="1" x14ac:dyDescent="0.2">
      <c r="B98" s="9"/>
      <c r="C98" s="9"/>
      <c r="D98" s="9"/>
      <c r="E98" s="9"/>
      <c r="F98" s="9"/>
      <c r="G98" s="9"/>
      <c r="H98" s="9"/>
    </row>
    <row r="99" spans="2:8" ht="13.5" customHeight="1" x14ac:dyDescent="0.2">
      <c r="B99" s="9"/>
      <c r="C99" s="9"/>
      <c r="D99" s="9"/>
      <c r="E99" s="9"/>
      <c r="F99" s="9"/>
      <c r="G99" s="9"/>
      <c r="H99" s="9"/>
    </row>
    <row r="100" spans="2:8" ht="13.5" customHeight="1" x14ac:dyDescent="0.2">
      <c r="B100" s="9"/>
      <c r="C100" s="9"/>
      <c r="D100" s="9"/>
      <c r="E100" s="9"/>
      <c r="F100" s="9"/>
      <c r="G100" s="9"/>
      <c r="H100" s="9"/>
    </row>
    <row r="101" spans="2:8" ht="13.5" customHeight="1" x14ac:dyDescent="0.2">
      <c r="B101" s="9"/>
      <c r="C101" s="9"/>
      <c r="D101" s="9"/>
      <c r="E101" s="9"/>
      <c r="F101" s="9"/>
      <c r="G101" s="9"/>
      <c r="H101" s="9"/>
    </row>
    <row r="102" spans="2:8" ht="13.5" customHeight="1" x14ac:dyDescent="0.2">
      <c r="B102" s="9"/>
      <c r="C102" s="9"/>
      <c r="D102" s="9"/>
      <c r="E102" s="9"/>
      <c r="F102" s="9"/>
      <c r="G102" s="9"/>
      <c r="H102" s="9"/>
    </row>
    <row r="103" spans="2:8" ht="13.5" customHeight="1" x14ac:dyDescent="0.2">
      <c r="B103" s="9"/>
      <c r="C103" s="9"/>
      <c r="D103" s="9"/>
      <c r="E103" s="9"/>
      <c r="F103" s="9"/>
      <c r="G103" s="9"/>
      <c r="H103" s="9"/>
    </row>
    <row r="104" spans="2:8" ht="13.5" customHeight="1" x14ac:dyDescent="0.2">
      <c r="B104" s="9"/>
      <c r="C104" s="9"/>
      <c r="D104" s="9"/>
      <c r="E104" s="9"/>
      <c r="F104" s="9"/>
      <c r="G104" s="9"/>
      <c r="H104" s="9"/>
    </row>
    <row r="105" spans="2:8" ht="13.5" customHeight="1" x14ac:dyDescent="0.2">
      <c r="B105" s="9"/>
      <c r="C105" s="9"/>
      <c r="D105" s="9"/>
      <c r="E105" s="9"/>
      <c r="F105" s="9"/>
      <c r="G105" s="9"/>
      <c r="H105" s="9"/>
    </row>
  </sheetData>
  <mergeCells count="2">
    <mergeCell ref="H3:K3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feb2025_vydavky_ESA 2010</vt:lpstr>
      <vt:lpstr>feb2025_vydavky_cash</vt:lpstr>
      <vt:lpstr>RVS_vydavky_ESA2010</vt:lpstr>
      <vt:lpstr>RVS_vydavky_cash</vt:lpstr>
      <vt:lpstr>PS_vydavky_ESA2010</vt:lpstr>
      <vt:lpstr>PS_vydavky_cash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2025-02-07T13:42:22Z</dcterms:modified>
</cp:coreProperties>
</file>