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backupFile="1"/>
  <xr:revisionPtr revIDLastSave="0" documentId="8_{709C654A-1FD6-43BE-A465-559132633206}" xr6:coauthVersionLast="47" xr6:coauthVersionMax="47" xr10:uidLastSave="{00000000-0000-0000-0000-000000000000}"/>
  <bookViews>
    <workbookView xWindow="-28920" yWindow="-120" windowWidth="29040" windowHeight="16440" tabRatio="899" xr2:uid="{00000000-000D-0000-FFFF-FFFF00000000}"/>
  </bookViews>
  <sheets>
    <sheet name="nov2024_vydavky_ESA 2010" sheetId="3" r:id="rId1"/>
    <sheet name="nov2024_vydavky_cash" sheetId="4" r:id="rId2"/>
    <sheet name="RVS_vydavky_ESA2010" sheetId="2" r:id="rId3"/>
    <sheet name="RVS_vydavky_cash" sheetId="5" r:id="rId4"/>
    <sheet name="PS_vydavky_ESA2010" sheetId="8" r:id="rId5"/>
    <sheet name="PS_vydavky_cash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4" l="1"/>
  <c r="G7" i="5"/>
  <c r="H7" i="5"/>
  <c r="I7" i="5"/>
  <c r="G8" i="5"/>
  <c r="H8" i="5"/>
  <c r="I8" i="5"/>
  <c r="G9" i="5"/>
  <c r="H9" i="5"/>
  <c r="I9" i="5"/>
  <c r="G10" i="5"/>
  <c r="H10" i="5"/>
  <c r="I10" i="5"/>
  <c r="G11" i="5"/>
  <c r="H11" i="5"/>
  <c r="I11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H6" i="5"/>
  <c r="I6" i="5"/>
  <c r="G6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H6" i="2"/>
  <c r="I6" i="2"/>
  <c r="G6" i="2"/>
  <c r="AE14" i="3"/>
  <c r="N19" i="3" l="1"/>
  <c r="O19" i="3"/>
  <c r="P19" i="3"/>
  <c r="Q19" i="3"/>
  <c r="M19" i="3"/>
  <c r="AI14" i="4"/>
  <c r="AD23" i="4" l="1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AI22" i="4" l="1"/>
  <c r="H19" i="4"/>
  <c r="AI19" i="4" s="1"/>
  <c r="G19" i="4"/>
  <c r="F19" i="4"/>
  <c r="AI18" i="4"/>
  <c r="AI17" i="4"/>
  <c r="G13" i="4"/>
  <c r="E13" i="4"/>
  <c r="D13" i="4"/>
  <c r="H13" i="9" s="1"/>
  <c r="AI23" i="4"/>
  <c r="AI16" i="4"/>
  <c r="F13" i="4"/>
  <c r="AI23" i="3"/>
  <c r="AI18" i="3"/>
  <c r="AI16" i="3"/>
  <c r="AI14" i="3"/>
  <c r="D8" i="4"/>
  <c r="H8" i="9" s="1"/>
  <c r="E8" i="4"/>
  <c r="I8" i="9" s="1"/>
  <c r="F8" i="4"/>
  <c r="J8" i="9" s="1"/>
  <c r="G8" i="4"/>
  <c r="K8" i="9" s="1"/>
  <c r="H8" i="4"/>
  <c r="D9" i="4"/>
  <c r="H9" i="9" s="1"/>
  <c r="E9" i="4"/>
  <c r="I9" i="9" s="1"/>
  <c r="F9" i="4"/>
  <c r="J9" i="9" s="1"/>
  <c r="G9" i="4"/>
  <c r="K9" i="9" s="1"/>
  <c r="H9" i="4"/>
  <c r="AI9" i="4" s="1"/>
  <c r="D10" i="4"/>
  <c r="H10" i="9" s="1"/>
  <c r="E10" i="4"/>
  <c r="I10" i="9" s="1"/>
  <c r="F10" i="4"/>
  <c r="J10" i="9" s="1"/>
  <c r="G10" i="4"/>
  <c r="K10" i="9" s="1"/>
  <c r="H10" i="4"/>
  <c r="AI10" i="4" s="1"/>
  <c r="D11" i="4"/>
  <c r="H11" i="9" s="1"/>
  <c r="E11" i="4"/>
  <c r="I11" i="9" s="1"/>
  <c r="F11" i="4"/>
  <c r="J11" i="9" s="1"/>
  <c r="G11" i="4"/>
  <c r="K11" i="9" s="1"/>
  <c r="H11" i="4"/>
  <c r="E7" i="4"/>
  <c r="I7" i="9" s="1"/>
  <c r="F7" i="4"/>
  <c r="J7" i="9" s="1"/>
  <c r="G7" i="4"/>
  <c r="H7" i="4"/>
  <c r="AI7" i="4" s="1"/>
  <c r="E24" i="4"/>
  <c r="I24" i="9" s="1"/>
  <c r="F24" i="4"/>
  <c r="J24" i="9" s="1"/>
  <c r="G24" i="4"/>
  <c r="K24" i="9" s="1"/>
  <c r="H24" i="4"/>
  <c r="AI24" i="4" s="1"/>
  <c r="D7" i="4"/>
  <c r="H7" i="9" s="1"/>
  <c r="D24" i="4"/>
  <c r="H24" i="9" s="1"/>
  <c r="AI11" i="4"/>
  <c r="AI15" i="4"/>
  <c r="AI20" i="4"/>
  <c r="AI21" i="4"/>
  <c r="AI7" i="3"/>
  <c r="AI8" i="3"/>
  <c r="AI9" i="3"/>
  <c r="AI10" i="3"/>
  <c r="AI11" i="3"/>
  <c r="AI15" i="3"/>
  <c r="AI17" i="3"/>
  <c r="AI20" i="3"/>
  <c r="AI21" i="3"/>
  <c r="AI22" i="3"/>
  <c r="AI24" i="3"/>
  <c r="H13" i="4"/>
  <c r="AI13" i="4" s="1"/>
  <c r="D19" i="4"/>
  <c r="H19" i="9" s="1"/>
  <c r="E19" i="4"/>
  <c r="Q24" i="4"/>
  <c r="Q19" i="4"/>
  <c r="Q13" i="4"/>
  <c r="Q6" i="4"/>
  <c r="J19" i="9" l="1"/>
  <c r="H19" i="5"/>
  <c r="I19" i="9"/>
  <c r="G19" i="5"/>
  <c r="K19" i="9"/>
  <c r="I19" i="5"/>
  <c r="K13" i="9"/>
  <c r="I13" i="5"/>
  <c r="I13" i="9"/>
  <c r="G13" i="5"/>
  <c r="J13" i="9"/>
  <c r="H13" i="5"/>
  <c r="G6" i="4"/>
  <c r="K6" i="9" s="1"/>
  <c r="K7" i="9"/>
  <c r="H6" i="4"/>
  <c r="AI6" i="4" s="1"/>
  <c r="D6" i="4"/>
  <c r="H6" i="9" s="1"/>
  <c r="AI8" i="4"/>
  <c r="F6" i="4"/>
  <c r="J6" i="9" s="1"/>
  <c r="E6" i="4"/>
  <c r="I6" i="9" s="1"/>
  <c r="E12" i="4"/>
  <c r="D12" i="4"/>
  <c r="H12" i="9" s="1"/>
  <c r="H12" i="4"/>
  <c r="AI12" i="4" s="1"/>
  <c r="G12" i="4"/>
  <c r="I12" i="5" s="1"/>
  <c r="F12" i="4"/>
  <c r="Q12" i="4"/>
  <c r="Q25" i="4" s="1"/>
  <c r="Q26" i="4" s="1"/>
  <c r="Q13" i="3"/>
  <c r="Q6" i="3"/>
  <c r="H6" i="3"/>
  <c r="AI6" i="3" s="1"/>
  <c r="H13" i="3"/>
  <c r="AI13" i="3" s="1"/>
  <c r="H19" i="3"/>
  <c r="AI19" i="3" s="1"/>
  <c r="J12" i="9" l="1"/>
  <c r="H12" i="5"/>
  <c r="I12" i="9"/>
  <c r="G12" i="5"/>
  <c r="G25" i="4"/>
  <c r="K12" i="9"/>
  <c r="D25" i="4"/>
  <c r="E25" i="4"/>
  <c r="G25" i="5" s="1"/>
  <c r="H25" i="4"/>
  <c r="H26" i="4" s="1"/>
  <c r="AI26" i="4" s="1"/>
  <c r="F25" i="4"/>
  <c r="H25" i="5" s="1"/>
  <c r="H12" i="3"/>
  <c r="Q12" i="3"/>
  <c r="Q25" i="3" s="1"/>
  <c r="Q26" i="3" s="1"/>
  <c r="C24" i="4"/>
  <c r="G26" i="4" l="1"/>
  <c r="I25" i="5"/>
  <c r="K25" i="9"/>
  <c r="D26" i="4"/>
  <c r="H26" i="9" s="1"/>
  <c r="H25" i="9"/>
  <c r="F26" i="4"/>
  <c r="J25" i="9"/>
  <c r="E26" i="4"/>
  <c r="I25" i="9"/>
  <c r="AI25" i="4"/>
  <c r="H25" i="3"/>
  <c r="H26" i="3" s="1"/>
  <c r="AI26" i="3" s="1"/>
  <c r="AI12" i="3"/>
  <c r="J26" i="9" l="1"/>
  <c r="H26" i="5"/>
  <c r="K26" i="9"/>
  <c r="I26" i="5"/>
  <c r="I26" i="9"/>
  <c r="G26" i="5"/>
  <c r="AI25" i="3"/>
  <c r="F13" i="3"/>
  <c r="H13" i="2" s="1"/>
  <c r="C13" i="3"/>
  <c r="G13" i="3"/>
  <c r="E13" i="3"/>
  <c r="G13" i="2" s="1"/>
  <c r="D13" i="3"/>
  <c r="K13" i="8" l="1"/>
  <c r="I13" i="2"/>
  <c r="I13" i="8"/>
  <c r="J13" i="8"/>
  <c r="H13" i="8"/>
  <c r="K24" i="4"/>
  <c r="AH7" i="3" l="1"/>
  <c r="AH8" i="3"/>
  <c r="AH9" i="3"/>
  <c r="AH10" i="3"/>
  <c r="AH11" i="3"/>
  <c r="AH14" i="3"/>
  <c r="AH15" i="3"/>
  <c r="AH16" i="3"/>
  <c r="AH17" i="3"/>
  <c r="AH18" i="3"/>
  <c r="AH20" i="3"/>
  <c r="AH21" i="3"/>
  <c r="AH22" i="3"/>
  <c r="AH23" i="3"/>
  <c r="AH24" i="3"/>
  <c r="AH14" i="4"/>
  <c r="AH15" i="4"/>
  <c r="AH16" i="4"/>
  <c r="AH17" i="4"/>
  <c r="AH18" i="4"/>
  <c r="AH20" i="4"/>
  <c r="AH21" i="4"/>
  <c r="AH22" i="4"/>
  <c r="AH23" i="4"/>
  <c r="O19" i="4" l="1"/>
  <c r="N19" i="4"/>
  <c r="L19" i="4"/>
  <c r="P19" i="4"/>
  <c r="O13" i="4"/>
  <c r="N13" i="4"/>
  <c r="M13" i="4"/>
  <c r="L13" i="4"/>
  <c r="M19" i="4"/>
  <c r="P13" i="4"/>
  <c r="P6" i="3" l="1"/>
  <c r="K13" i="3" l="1"/>
  <c r="L19" i="3"/>
  <c r="P13" i="3"/>
  <c r="O13" i="3"/>
  <c r="N13" i="3"/>
  <c r="M13" i="3"/>
  <c r="L13" i="3"/>
  <c r="M24" i="4" l="1"/>
  <c r="N24" i="4"/>
  <c r="O24" i="4"/>
  <c r="P24" i="4"/>
  <c r="L24" i="4"/>
  <c r="AH24" i="4" l="1"/>
  <c r="AH7" i="4"/>
  <c r="AH8" i="4"/>
  <c r="AH9" i="4"/>
  <c r="AH10" i="4"/>
  <c r="AH11" i="4"/>
  <c r="C8" i="4"/>
  <c r="C9" i="4"/>
  <c r="C10" i="4"/>
  <c r="C11" i="4"/>
  <c r="C7" i="4"/>
  <c r="P6" i="4" l="1"/>
  <c r="AH6" i="4"/>
  <c r="AH13" i="4"/>
  <c r="AH19" i="4"/>
  <c r="P12" i="3"/>
  <c r="G6" i="3"/>
  <c r="AH13" i="3"/>
  <c r="G19" i="3"/>
  <c r="I19" i="2" s="1"/>
  <c r="K19" i="4"/>
  <c r="K13" i="4"/>
  <c r="O6" i="4"/>
  <c r="N6" i="4"/>
  <c r="M6" i="4"/>
  <c r="L6" i="4"/>
  <c r="K6" i="4"/>
  <c r="K19" i="3"/>
  <c r="K12" i="3" s="1"/>
  <c r="K6" i="3"/>
  <c r="O6" i="3"/>
  <c r="N6" i="3"/>
  <c r="M6" i="3"/>
  <c r="L6" i="3"/>
  <c r="AH19" i="3" l="1"/>
  <c r="K19" i="8"/>
  <c r="AH6" i="3"/>
  <c r="K6" i="8"/>
  <c r="G12" i="3"/>
  <c r="N12" i="3"/>
  <c r="N25" i="3" s="1"/>
  <c r="N26" i="3" s="1"/>
  <c r="L12" i="4"/>
  <c r="L25" i="4" s="1"/>
  <c r="L26" i="4" s="1"/>
  <c r="O12" i="4"/>
  <c r="O25" i="4" s="1"/>
  <c r="O26" i="4" s="1"/>
  <c r="L12" i="3"/>
  <c r="L25" i="3" s="1"/>
  <c r="L26" i="3" s="1"/>
  <c r="P12" i="4"/>
  <c r="P25" i="4" s="1"/>
  <c r="P26" i="4" s="1"/>
  <c r="AH12" i="4"/>
  <c r="M12" i="4"/>
  <c r="M25" i="4" s="1"/>
  <c r="M26" i="4" s="1"/>
  <c r="O12" i="3"/>
  <c r="O25" i="3" s="1"/>
  <c r="O26" i="3" s="1"/>
  <c r="P25" i="3"/>
  <c r="P26" i="3" s="1"/>
  <c r="K25" i="3"/>
  <c r="K26" i="3" s="1"/>
  <c r="K12" i="4"/>
  <c r="K25" i="4" s="1"/>
  <c r="K26" i="4" s="1"/>
  <c r="N12" i="4"/>
  <c r="N25" i="4" s="1"/>
  <c r="N26" i="4" s="1"/>
  <c r="M12" i="3"/>
  <c r="M25" i="3" s="1"/>
  <c r="M26" i="3" s="1"/>
  <c r="AG7" i="4"/>
  <c r="AG8" i="4"/>
  <c r="AG9" i="4"/>
  <c r="AG10" i="4"/>
  <c r="AG11" i="4"/>
  <c r="AG14" i="4"/>
  <c r="AG15" i="4"/>
  <c r="AG16" i="4"/>
  <c r="AG17" i="4"/>
  <c r="AG18" i="4"/>
  <c r="AG20" i="4"/>
  <c r="AG21" i="4"/>
  <c r="AG22" i="4"/>
  <c r="AG23" i="4"/>
  <c r="AG24" i="4"/>
  <c r="AG7" i="3"/>
  <c r="AG8" i="3"/>
  <c r="AG9" i="3"/>
  <c r="AG10" i="3"/>
  <c r="AG11" i="3"/>
  <c r="AG14" i="3"/>
  <c r="AG15" i="3"/>
  <c r="AG16" i="3"/>
  <c r="AG17" i="3"/>
  <c r="AG18" i="3"/>
  <c r="AG20" i="3"/>
  <c r="AG21" i="3"/>
  <c r="AG22" i="3"/>
  <c r="AG23" i="3"/>
  <c r="AG24" i="3"/>
  <c r="K12" i="8" l="1"/>
  <c r="I12" i="2"/>
  <c r="G25" i="3"/>
  <c r="I25" i="2" s="1"/>
  <c r="AH12" i="3"/>
  <c r="AH25" i="4"/>
  <c r="B19" i="4"/>
  <c r="G26" i="3" l="1"/>
  <c r="I26" i="2" s="1"/>
  <c r="K25" i="8"/>
  <c r="AH25" i="3"/>
  <c r="AH26" i="4"/>
  <c r="F6" i="3"/>
  <c r="F19" i="3"/>
  <c r="H19" i="2" s="1"/>
  <c r="J19" i="8" l="1"/>
  <c r="J6" i="8"/>
  <c r="AH26" i="3"/>
  <c r="K26" i="8"/>
  <c r="AG19" i="4"/>
  <c r="AG13" i="4"/>
  <c r="AG6" i="4"/>
  <c r="AG19" i="3"/>
  <c r="AG13" i="3"/>
  <c r="AG6" i="3"/>
  <c r="F12" i="3"/>
  <c r="H12" i="2" s="1"/>
  <c r="E19" i="3"/>
  <c r="D19" i="3"/>
  <c r="H19" i="8" s="1"/>
  <c r="C19" i="3"/>
  <c r="B19" i="3"/>
  <c r="AC19" i="3" s="1"/>
  <c r="C19" i="4"/>
  <c r="B13" i="3"/>
  <c r="B13" i="4"/>
  <c r="C13" i="4"/>
  <c r="AF24" i="4"/>
  <c r="AE24" i="4"/>
  <c r="AD24" i="4"/>
  <c r="AC24" i="4"/>
  <c r="AF23" i="4"/>
  <c r="AE23" i="4"/>
  <c r="AC23" i="4"/>
  <c r="AF22" i="4"/>
  <c r="AE22" i="4"/>
  <c r="AD22" i="4"/>
  <c r="AC22" i="4"/>
  <c r="AF21" i="4"/>
  <c r="AE21" i="4"/>
  <c r="AD21" i="4"/>
  <c r="AC21" i="4"/>
  <c r="AF20" i="4"/>
  <c r="AE20" i="4"/>
  <c r="AD20" i="4"/>
  <c r="AC20" i="4"/>
  <c r="AF18" i="4"/>
  <c r="AE18" i="4"/>
  <c r="AD18" i="4"/>
  <c r="AC18" i="4"/>
  <c r="AF17" i="4"/>
  <c r="AE17" i="4"/>
  <c r="AD17" i="4"/>
  <c r="AC17" i="4"/>
  <c r="AF16" i="4"/>
  <c r="AE16" i="4"/>
  <c r="AD16" i="4"/>
  <c r="AC16" i="4"/>
  <c r="AF15" i="4"/>
  <c r="AE15" i="4"/>
  <c r="AD15" i="4"/>
  <c r="AC15" i="4"/>
  <c r="AF14" i="4"/>
  <c r="AD14" i="4"/>
  <c r="AC14" i="4"/>
  <c r="AF11" i="4"/>
  <c r="AE11" i="4"/>
  <c r="AD11" i="4"/>
  <c r="AC11" i="4"/>
  <c r="AF10" i="4"/>
  <c r="AE10" i="4"/>
  <c r="AD10" i="4"/>
  <c r="AC10" i="4"/>
  <c r="AF9" i="4"/>
  <c r="AE9" i="4"/>
  <c r="AD9" i="4"/>
  <c r="AC9" i="4"/>
  <c r="AF8" i="4"/>
  <c r="AE8" i="4"/>
  <c r="AD8" i="4"/>
  <c r="AC8" i="4"/>
  <c r="AF7" i="4"/>
  <c r="AE7" i="4"/>
  <c r="AD7" i="4"/>
  <c r="AC7" i="4"/>
  <c r="AC7" i="3"/>
  <c r="AD7" i="3"/>
  <c r="AE7" i="3"/>
  <c r="AF7" i="3"/>
  <c r="AC8" i="3"/>
  <c r="AD8" i="3"/>
  <c r="AE8" i="3"/>
  <c r="AF8" i="3"/>
  <c r="AC9" i="3"/>
  <c r="AD9" i="3"/>
  <c r="AE9" i="3"/>
  <c r="AF9" i="3"/>
  <c r="AC10" i="3"/>
  <c r="AD10" i="3"/>
  <c r="AE10" i="3"/>
  <c r="AF10" i="3"/>
  <c r="AC11" i="3"/>
  <c r="AD11" i="3"/>
  <c r="AE11" i="3"/>
  <c r="AF11" i="3"/>
  <c r="AC14" i="3"/>
  <c r="AD14" i="3"/>
  <c r="AF14" i="3"/>
  <c r="AC15" i="3"/>
  <c r="AD15" i="3"/>
  <c r="AE15" i="3"/>
  <c r="AF15" i="3"/>
  <c r="AC16" i="3"/>
  <c r="AD16" i="3"/>
  <c r="AE16" i="3"/>
  <c r="AF16" i="3"/>
  <c r="AC17" i="3"/>
  <c r="AD17" i="3"/>
  <c r="AE17" i="3"/>
  <c r="AF17" i="3"/>
  <c r="AC18" i="3"/>
  <c r="AD18" i="3"/>
  <c r="AE18" i="3"/>
  <c r="AF18" i="3"/>
  <c r="AC20" i="3"/>
  <c r="AD20" i="3"/>
  <c r="AE20" i="3"/>
  <c r="AF20" i="3"/>
  <c r="AC21" i="3"/>
  <c r="AD21" i="3"/>
  <c r="AE21" i="3"/>
  <c r="AF21" i="3"/>
  <c r="AC22" i="3"/>
  <c r="AD22" i="3"/>
  <c r="AE22" i="3"/>
  <c r="AF22" i="3"/>
  <c r="AC23" i="3"/>
  <c r="AD23" i="3"/>
  <c r="AE23" i="3"/>
  <c r="AF23" i="3"/>
  <c r="AC24" i="3"/>
  <c r="AD24" i="3"/>
  <c r="AE24" i="3"/>
  <c r="AF24" i="3"/>
  <c r="I19" i="8" l="1"/>
  <c r="G19" i="2"/>
  <c r="J12" i="8"/>
  <c r="AG12" i="3"/>
  <c r="AG12" i="4"/>
  <c r="F25" i="3"/>
  <c r="AF13" i="4"/>
  <c r="AD13" i="3"/>
  <c r="AE19" i="3"/>
  <c r="AF13" i="3"/>
  <c r="AC13" i="3"/>
  <c r="AF19" i="4"/>
  <c r="AC13" i="4"/>
  <c r="AD19" i="3"/>
  <c r="AE19" i="4"/>
  <c r="AD13" i="4"/>
  <c r="AE13" i="4"/>
  <c r="AE13" i="3"/>
  <c r="AF19" i="3"/>
  <c r="AC19" i="4"/>
  <c r="AD19" i="4"/>
  <c r="J25" i="8" l="1"/>
  <c r="H25" i="2"/>
  <c r="AG25" i="4"/>
  <c r="F26" i="3"/>
  <c r="H26" i="2" s="1"/>
  <c r="AG25" i="3"/>
  <c r="C6" i="4"/>
  <c r="B6" i="4"/>
  <c r="E6" i="3"/>
  <c r="D6" i="3"/>
  <c r="C6" i="3"/>
  <c r="B6" i="3"/>
  <c r="H6" i="8" l="1"/>
  <c r="J26" i="8"/>
  <c r="I6" i="8"/>
  <c r="AG26" i="4"/>
  <c r="AG26" i="3"/>
  <c r="AF6" i="4"/>
  <c r="AD6" i="3"/>
  <c r="AE6" i="3"/>
  <c r="AC6" i="3"/>
  <c r="AF6" i="3"/>
  <c r="AC6" i="4"/>
  <c r="AD6" i="4"/>
  <c r="AE6" i="4"/>
  <c r="B12" i="4"/>
  <c r="C12" i="3"/>
  <c r="B12" i="3"/>
  <c r="C12" i="4"/>
  <c r="D12" i="3"/>
  <c r="AE12" i="3" s="1"/>
  <c r="E12" i="3"/>
  <c r="I12" i="8" l="1"/>
  <c r="G12" i="2"/>
  <c r="H12" i="8"/>
  <c r="AE12" i="4"/>
  <c r="AD12" i="4"/>
  <c r="AF12" i="4"/>
  <c r="AC12" i="4"/>
  <c r="AC12" i="3"/>
  <c r="AD12" i="3"/>
  <c r="E25" i="3"/>
  <c r="AF12" i="3"/>
  <c r="B25" i="4"/>
  <c r="B25" i="3"/>
  <c r="C25" i="4"/>
  <c r="C25" i="3"/>
  <c r="D25" i="3"/>
  <c r="I25" i="8" l="1"/>
  <c r="G25" i="2"/>
  <c r="H25" i="8"/>
  <c r="AD25" i="4"/>
  <c r="AF25" i="4"/>
  <c r="AE25" i="4"/>
  <c r="B26" i="4"/>
  <c r="AC25" i="4"/>
  <c r="AE25" i="3"/>
  <c r="C26" i="3"/>
  <c r="AD25" i="3"/>
  <c r="E26" i="3"/>
  <c r="G26" i="2" s="1"/>
  <c r="AF25" i="3"/>
  <c r="B26" i="3"/>
  <c r="AC25" i="3"/>
  <c r="D26" i="3"/>
  <c r="C26" i="4"/>
  <c r="I26" i="8" l="1"/>
  <c r="H26" i="8"/>
  <c r="AF26" i="4"/>
  <c r="AF26" i="3"/>
  <c r="AC26" i="4"/>
  <c r="AE26" i="4"/>
  <c r="AD26" i="4"/>
  <c r="AC26" i="3"/>
  <c r="AE26" i="3"/>
  <c r="AD26" i="3"/>
</calcChain>
</file>

<file path=xl/sharedStrings.xml><?xml version="1.0" encoding="utf-8"?>
<sst xmlns="http://schemas.openxmlformats.org/spreadsheetml/2006/main" count="392" uniqueCount="36">
  <si>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</si>
  <si>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</si>
  <si>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</si>
  <si>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</si>
  <si>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</si>
  <si>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</si>
  <si>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</si>
  <si>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</si>
  <si>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</si>
  <si>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</si>
  <si>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</si>
  <si>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</si>
  <si>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</si>
  <si>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</si>
  <si>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</si>
  <si>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</si>
  <si>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</si>
  <si>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</si>
  <si>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</si>
  <si>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</si>
  <si>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</si>
  <si>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</si>
  <si>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</si>
  <si>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</si>
  <si>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z Programu stability 2024 v metodike ESA 2010 (v tis. EUR)</t>
  </si>
  <si>
    <t>Prognóza vybraných výdavkov verejnej správy - rozdiel prognóza vs. PS na roky 2024 až 2027 (v tis. EUR)</t>
  </si>
  <si>
    <t>Prognóza vybraných výdavkov verejnej správy z Programu stability 2024 v hotovostnej metodike (v tis. EUR)</t>
  </si>
  <si>
    <t>Prognóza vybraných výdavkov verejnej správy v metodike ESA2010 (v tis. EUR) - november 2024</t>
  </si>
  <si>
    <t>Prognóza vybraných výdavkov verejnej správy v metodike ESA2010 (v tis. EUR) - vplyv legislatívy november 2024</t>
  </si>
  <si>
    <t xml:space="preserve">Prognóza vybraných výdavkov verejnej správy v metodike ESA2010 (v tis. EUR) - november 2024 </t>
  </si>
  <si>
    <t>Prognóza vybraných výdavkov verejnej správy v hotovostnej metodike (v tis. EUR) - november 2024</t>
  </si>
  <si>
    <t>Prognóza vybraných výdavkov verejnej správy v hotovostnej metodike (v tis. EUR) - vplyv legislatívy november 2024</t>
  </si>
  <si>
    <t>Prognóza vybraných výdavkov verejnej správy v hotovostnej metodike (v tis. EUR) - september 2024</t>
  </si>
  <si>
    <t>Prognóza vybraných výdavkov verejnej správy RVS na roky 2025 až 2027 v metodike ESA 2010 (v tis. EUR)</t>
  </si>
  <si>
    <t>Prognóza vybraných výdavkov verejnej správy - rozdiel prognóza vs. RVS na roky 2025 až 2027 (v tis. EUR)</t>
  </si>
  <si>
    <t>Prognóza vybraných výdavkov verejnej správy RVS na roky 2025 až 2027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</si>
</sst>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43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3" fontId="13" fillId="4" borderId="21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3" fontId="10" fillId="4" borderId="25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3" borderId="28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3" fillId="4" borderId="30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7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1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8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0" fontId="10" fillId="4" borderId="28" xfId="3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0" fillId="4" borderId="35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8" xfId="1" applyNumberFormat="1" applyFont="1" applyFill="1" applyBorder="1" applyAlignment="1">
      <alignment horizontal="center" vertical="center"/>
    </xf>
    <xf numFmtId="3" fontId="13" fillId="4" borderId="38" xfId="4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horizontal="center"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0" fillId="3" borderId="37" xfId="1" applyNumberFormat="1" applyFont="1" applyFill="1" applyBorder="1" applyAlignment="1">
      <alignment vertical="center"/>
    </xf>
    <xf numFmtId="3" fontId="13" fillId="4" borderId="40" xfId="1" applyNumberFormat="1" applyFont="1" applyFill="1" applyBorder="1" applyAlignment="1">
      <alignment vertical="center"/>
    </xf>
    <xf numFmtId="3" fontId="10" fillId="4" borderId="41" xfId="1" applyNumberFormat="1" applyFont="1" applyFill="1" applyBorder="1" applyAlignment="1">
      <alignment vertical="center"/>
    </xf>
    <xf numFmtId="3" fontId="12" fillId="2" borderId="42" xfId="1" applyNumberFormat="1" applyFont="1" applyFill="1" applyBorder="1" applyAlignment="1">
      <alignment horizontal="center" vertical="center"/>
    </xf>
    <xf numFmtId="3" fontId="13" fillId="4" borderId="42" xfId="4" applyNumberFormat="1" applyFont="1" applyFill="1" applyBorder="1" applyAlignment="1">
      <alignment vertical="center"/>
    </xf>
    <xf numFmtId="3" fontId="12" fillId="0" borderId="42" xfId="1" applyNumberFormat="1" applyFont="1" applyFill="1" applyBorder="1" applyAlignment="1">
      <alignment horizontal="center"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0" fillId="3" borderId="36" xfId="1" applyNumberFormat="1" applyFont="1" applyFill="1" applyBorder="1" applyAlignment="1">
      <alignment vertical="center"/>
    </xf>
    <xf numFmtId="3" fontId="13" fillId="4" borderId="44" xfId="1" applyNumberFormat="1" applyFont="1" applyFill="1" applyBorder="1" applyAlignment="1">
      <alignment vertical="center"/>
    </xf>
    <xf numFmtId="0" fontId="9" fillId="4" borderId="44" xfId="3" applyFont="1" applyFill="1" applyBorder="1" applyAlignment="1">
      <alignment horizontal="center" vertical="center"/>
    </xf>
    <xf numFmtId="3" fontId="12" fillId="2" borderId="46" xfId="1" applyNumberFormat="1" applyFont="1" applyFill="1" applyBorder="1" applyAlignment="1">
      <alignment horizontal="center" vertical="center"/>
    </xf>
    <xf numFmtId="3" fontId="13" fillId="4" borderId="46" xfId="4" applyNumberFormat="1" applyFont="1" applyFill="1" applyBorder="1" applyAlignment="1">
      <alignment vertical="center"/>
    </xf>
    <xf numFmtId="3" fontId="12" fillId="0" borderId="46" xfId="1" applyNumberFormat="1" applyFont="1" applyFill="1" applyBorder="1" applyAlignment="1">
      <alignment horizontal="center" vertical="center"/>
    </xf>
    <xf numFmtId="3" fontId="10" fillId="3" borderId="47" xfId="1" applyNumberFormat="1" applyFont="1" applyFill="1" applyBorder="1" applyAlignment="1">
      <alignment vertical="center"/>
    </xf>
    <xf numFmtId="3" fontId="13" fillId="4" borderId="36" xfId="1" applyNumberFormat="1" applyFont="1" applyFill="1" applyBorder="1" applyAlignment="1">
      <alignment vertical="center"/>
    </xf>
    <xf numFmtId="0" fontId="10" fillId="4" borderId="0" xfId="3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vertical="center"/>
    </xf>
    <xf numFmtId="3" fontId="13" fillId="4" borderId="0" xfId="4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vertical="center"/>
    </xf>
    <xf numFmtId="0" fontId="11" fillId="4" borderId="42" xfId="1" applyFont="1" applyFill="1" applyBorder="1" applyAlignment="1">
      <alignment horizontal="left" vertical="center"/>
    </xf>
    <xf numFmtId="0" fontId="6" fillId="4" borderId="42" xfId="1" applyFont="1" applyFill="1" applyBorder="1" applyAlignment="1">
      <alignment horizontal="left" vertical="center" indent="1"/>
    </xf>
    <xf numFmtId="0" fontId="16" fillId="4" borderId="42" xfId="1" applyFont="1" applyFill="1" applyBorder="1" applyAlignment="1">
      <alignment horizontal="left" vertical="center"/>
    </xf>
    <xf numFmtId="0" fontId="16" fillId="4" borderId="42" xfId="1" applyFont="1" applyFill="1" applyBorder="1" applyAlignment="1">
      <alignment horizontal="left" vertical="center" indent="1"/>
    </xf>
    <xf numFmtId="0" fontId="9" fillId="3" borderId="36" xfId="1" applyFont="1" applyFill="1" applyBorder="1" applyAlignment="1">
      <alignment horizontal="left" vertical="center"/>
    </xf>
    <xf numFmtId="0" fontId="6" fillId="4" borderId="44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Border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Border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37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3" fontId="10" fillId="4" borderId="49" xfId="1" applyNumberFormat="1" applyFont="1" applyFill="1" applyBorder="1" applyAlignment="1">
      <alignment vertical="center"/>
    </xf>
    <xf numFmtId="3" fontId="12" fillId="2" borderId="50" xfId="1" applyNumberFormat="1" applyFont="1" applyFill="1" applyBorder="1" applyAlignment="1">
      <alignment horizontal="center" vertical="center"/>
    </xf>
    <xf numFmtId="3" fontId="13" fillId="4" borderId="51" xfId="1" applyNumberFormat="1" applyFont="1" applyFill="1" applyBorder="1" applyAlignment="1">
      <alignment vertical="center"/>
    </xf>
    <xf numFmtId="3" fontId="10" fillId="4" borderId="48" xfId="1" applyNumberFormat="1" applyFont="1" applyFill="1" applyBorder="1" applyAlignment="1">
      <alignment vertical="center"/>
    </xf>
    <xf numFmtId="3" fontId="12" fillId="2" borderId="52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53" xfId="3" applyFont="1" applyFill="1" applyBorder="1" applyAlignment="1">
      <alignment horizontal="center" vertical="center"/>
    </xf>
    <xf numFmtId="3" fontId="10" fillId="4" borderId="54" xfId="1" applyNumberFormat="1" applyFont="1" applyFill="1" applyBorder="1" applyAlignment="1">
      <alignment vertical="center"/>
    </xf>
    <xf numFmtId="3" fontId="12" fillId="2" borderId="55" xfId="1" applyNumberFormat="1" applyFont="1" applyFill="1" applyBorder="1" applyAlignment="1">
      <alignment horizontal="center" vertical="center"/>
    </xf>
    <xf numFmtId="3" fontId="13" fillId="4" borderId="47" xfId="1" applyNumberFormat="1" applyFont="1" applyFill="1" applyBorder="1" applyAlignment="1">
      <alignment vertical="center"/>
    </xf>
    <xf numFmtId="3" fontId="12" fillId="0" borderId="56" xfId="1" applyNumberFormat="1" applyFont="1" applyFill="1" applyBorder="1" applyAlignment="1">
      <alignment horizontal="center" vertical="center"/>
    </xf>
    <xf numFmtId="169" fontId="14" fillId="4" borderId="0" xfId="23" applyNumberFormat="1" applyFont="1" applyFill="1"/>
    <xf numFmtId="169" fontId="5" fillId="4" borderId="0" xfId="23" applyNumberFormat="1" applyFont="1" applyFill="1"/>
    <xf numFmtId="0" fontId="10" fillId="4" borderId="1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45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zoomScaleNormal="100" workbookViewId="0">
      <selection activeCell="D30" sqref="D30"/>
    </sheetView>
  </sheetViews>
  <sheetFormatPr defaultColWidth="9.08203125" defaultRowHeight="12.5" x14ac:dyDescent="0.25"/>
  <cols>
    <col min="1" max="1" width="55.08203125" style="6" customWidth="1"/>
    <col min="2" max="4" width="12.5" style="114" customWidth="1"/>
    <col min="5" max="8" width="12.5" style="6" customWidth="1"/>
    <col min="9" max="9" width="9.08203125" style="6"/>
    <col min="10" max="10" width="55.08203125" style="6" customWidth="1"/>
    <col min="11" max="12" width="12.5" style="114" customWidth="1"/>
    <col min="13" max="13" width="13.5" style="114" customWidth="1"/>
    <col min="14" max="17" width="13.83203125" style="6" customWidth="1"/>
    <col min="18" max="18" width="9.08203125" style="6"/>
    <col min="19" max="19" width="55.08203125" style="6" customWidth="1"/>
    <col min="20" max="21" width="12.5" style="114" customWidth="1"/>
    <col min="22" max="22" width="13.5" style="114" customWidth="1"/>
    <col min="23" max="26" width="13.83203125" style="6" customWidth="1"/>
    <col min="27" max="27" width="9.08203125" style="6"/>
    <col min="28" max="28" width="55.08203125" style="6" customWidth="1"/>
    <col min="29" max="30" width="12.5" style="114" customWidth="1"/>
    <col min="31" max="31" width="13.5" style="114" customWidth="1"/>
    <col min="32" max="35" width="13.83203125" style="6" customWidth="1"/>
    <col min="36" max="16384" width="9.08203125" style="6"/>
  </cols>
  <sheetData>
    <row r="1" spans="1:35" ht="15.75" customHeight="1" x14ac:dyDescent="0.25">
      <c r="A1" s="28" t="s">
        <v>27</v>
      </c>
      <c r="B1" s="28"/>
      <c r="C1" s="28"/>
      <c r="D1" s="28"/>
      <c r="J1" s="28" t="s">
        <v>28</v>
      </c>
      <c r="K1" s="28"/>
      <c r="L1" s="28"/>
      <c r="M1" s="28"/>
      <c r="N1" s="28"/>
      <c r="S1" s="28" t="s">
        <v>29</v>
      </c>
      <c r="T1" s="28"/>
      <c r="U1" s="28"/>
      <c r="V1" s="28"/>
      <c r="AB1" s="123" t="s">
        <v>22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3">
      <c r="A3" s="12" t="s">
        <v>0</v>
      </c>
      <c r="B3" s="131" t="s">
        <v>1</v>
      </c>
      <c r="C3" s="133"/>
      <c r="D3" s="131" t="s">
        <v>2</v>
      </c>
      <c r="E3" s="132"/>
      <c r="F3" s="132"/>
      <c r="G3" s="132"/>
      <c r="H3" s="133"/>
      <c r="J3" s="12" t="s">
        <v>0</v>
      </c>
      <c r="K3" s="131" t="s">
        <v>1</v>
      </c>
      <c r="L3" s="133"/>
      <c r="M3" s="131" t="s">
        <v>2</v>
      </c>
      <c r="N3" s="132"/>
      <c r="O3" s="132"/>
      <c r="P3" s="132"/>
      <c r="Q3" s="133"/>
      <c r="S3" s="26" t="s">
        <v>0</v>
      </c>
      <c r="T3" s="131" t="s">
        <v>1</v>
      </c>
      <c r="U3" s="133"/>
      <c r="V3" s="131" t="s">
        <v>2</v>
      </c>
      <c r="W3" s="132"/>
      <c r="X3" s="132"/>
      <c r="Y3" s="132"/>
      <c r="Z3" s="133"/>
      <c r="AB3" s="26" t="s">
        <v>0</v>
      </c>
      <c r="AC3" s="131" t="s">
        <v>1</v>
      </c>
      <c r="AD3" s="133"/>
      <c r="AE3" s="131" t="s">
        <v>2</v>
      </c>
      <c r="AF3" s="132"/>
      <c r="AG3" s="132"/>
      <c r="AH3" s="132"/>
      <c r="AI3" s="133"/>
    </row>
    <row r="4" spans="1:35" ht="14.25" customHeight="1" thickBot="1" x14ac:dyDescent="0.3">
      <c r="A4" s="86"/>
      <c r="B4" s="71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J4" s="86"/>
      <c r="K4" s="71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70">
        <v>2022</v>
      </c>
      <c r="AD4" s="70">
        <v>2023</v>
      </c>
      <c r="AE4" s="117">
        <v>2024</v>
      </c>
      <c r="AF4" s="62">
        <v>2025</v>
      </c>
      <c r="AG4" s="62">
        <v>2026</v>
      </c>
      <c r="AH4" s="62">
        <v>2027</v>
      </c>
      <c r="AI4" s="60">
        <v>2028</v>
      </c>
    </row>
    <row r="5" spans="1:35" ht="13.5" customHeight="1" x14ac:dyDescent="0.25">
      <c r="A5" s="97"/>
      <c r="B5" s="72"/>
      <c r="C5" s="121"/>
      <c r="D5" s="118"/>
      <c r="E5" s="61"/>
      <c r="F5" s="61"/>
      <c r="G5" s="61"/>
      <c r="H5" s="65"/>
      <c r="I5" s="7"/>
      <c r="J5" s="16"/>
      <c r="K5" s="79"/>
      <c r="L5" s="121"/>
      <c r="M5" s="34"/>
      <c r="N5" s="35"/>
      <c r="O5" s="35"/>
      <c r="P5" s="35"/>
      <c r="Q5" s="36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121"/>
      <c r="AE5" s="118"/>
      <c r="AF5" s="61"/>
      <c r="AG5" s="61"/>
      <c r="AH5" s="61"/>
      <c r="AI5" s="65"/>
    </row>
    <row r="6" spans="1:35" ht="13.5" customHeight="1" x14ac:dyDescent="0.25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87">
        <f t="shared" si="0"/>
        <v>1084374.6841395572</v>
      </c>
      <c r="E6" s="31">
        <f t="shared" si="0"/>
        <v>1178392.5277721784</v>
      </c>
      <c r="F6" s="31">
        <f t="shared" ref="F6:G6" si="1">SUM(F7:F11)</f>
        <v>1257366.6083378207</v>
      </c>
      <c r="G6" s="31">
        <f t="shared" si="1"/>
        <v>1328815.2477939716</v>
      </c>
      <c r="H6" s="2">
        <f t="shared" ref="H6" si="2">SUM(H7:H11)</f>
        <v>1389740.5214215061</v>
      </c>
      <c r="J6" s="25" t="s">
        <v>3</v>
      </c>
      <c r="K6" s="80">
        <f t="shared" ref="K6" si="3">SUM(K7:K11)</f>
        <v>0</v>
      </c>
      <c r="L6" s="80">
        <f t="shared" ref="L6:Q6" si="4">SUM(L7:L11)</f>
        <v>0</v>
      </c>
      <c r="M6" s="1">
        <f t="shared" si="4"/>
        <v>0</v>
      </c>
      <c r="N6" s="31">
        <f t="shared" si="4"/>
        <v>0</v>
      </c>
      <c r="O6" s="31">
        <f t="shared" si="4"/>
        <v>0</v>
      </c>
      <c r="P6" s="31">
        <f t="shared" si="4"/>
        <v>0</v>
      </c>
      <c r="Q6" s="2">
        <f t="shared" si="4"/>
        <v>0</v>
      </c>
      <c r="S6" s="25" t="s">
        <v>3</v>
      </c>
      <c r="T6" s="80">
        <v>1022480.4802699998</v>
      </c>
      <c r="U6" s="80">
        <v>1028156.41446</v>
      </c>
      <c r="V6" s="87">
        <v>1084374.6841395572</v>
      </c>
      <c r="W6" s="31">
        <v>1178392.5277721784</v>
      </c>
      <c r="X6" s="31">
        <v>1257366.6083378207</v>
      </c>
      <c r="Y6" s="31">
        <v>1328815.2477939716</v>
      </c>
      <c r="Z6" s="2">
        <v>1389740.5214215061</v>
      </c>
      <c r="AB6" s="25" t="s">
        <v>3</v>
      </c>
      <c r="AC6" s="80">
        <f t="shared" ref="AC6:AI6" si="5">B6-T6</f>
        <v>0</v>
      </c>
      <c r="AD6" s="80">
        <f t="shared" si="5"/>
        <v>0</v>
      </c>
      <c r="AE6" s="87">
        <f t="shared" si="5"/>
        <v>0</v>
      </c>
      <c r="AF6" s="31">
        <f t="shared" si="5"/>
        <v>0</v>
      </c>
      <c r="AG6" s="31">
        <f t="shared" si="5"/>
        <v>0</v>
      </c>
      <c r="AH6" s="31">
        <f t="shared" si="5"/>
        <v>0</v>
      </c>
      <c r="AI6" s="2">
        <f t="shared" si="5"/>
        <v>0</v>
      </c>
    </row>
    <row r="7" spans="1:35" ht="13.5" customHeight="1" x14ac:dyDescent="0.25">
      <c r="A7" s="99" t="s">
        <v>4</v>
      </c>
      <c r="B7" s="74">
        <v>598455.59486999991</v>
      </c>
      <c r="C7" s="81">
        <v>592599.25555</v>
      </c>
      <c r="D7" s="88">
        <v>637741.69599107746</v>
      </c>
      <c r="E7" s="19">
        <v>705593.01625544846</v>
      </c>
      <c r="F7" s="19">
        <v>764519.35264410509</v>
      </c>
      <c r="G7" s="19">
        <v>818260.16702018376</v>
      </c>
      <c r="H7" s="20">
        <v>868112.12267274328</v>
      </c>
      <c r="J7" s="17" t="s">
        <v>4</v>
      </c>
      <c r="K7" s="81"/>
      <c r="L7" s="81"/>
      <c r="M7" s="18"/>
      <c r="N7" s="19"/>
      <c r="O7" s="19"/>
      <c r="P7" s="19"/>
      <c r="Q7" s="20"/>
      <c r="S7" s="17" t="s">
        <v>4</v>
      </c>
      <c r="T7" s="81">
        <v>598455.59486999991</v>
      </c>
      <c r="U7" s="81">
        <v>592599.25555</v>
      </c>
      <c r="V7" s="88">
        <v>637741.69599107746</v>
      </c>
      <c r="W7" s="19">
        <v>705593.01625544846</v>
      </c>
      <c r="X7" s="19">
        <v>764519.35264410509</v>
      </c>
      <c r="Y7" s="19">
        <v>818260.16702018376</v>
      </c>
      <c r="Z7" s="20">
        <v>868112.12267274328</v>
      </c>
      <c r="AB7" s="17" t="s">
        <v>4</v>
      </c>
      <c r="AC7" s="81">
        <f t="shared" ref="AC7:AC26" si="6">B7-T7</f>
        <v>0</v>
      </c>
      <c r="AD7" s="81">
        <f t="shared" ref="AD7:AD26" si="7">C7-U7</f>
        <v>0</v>
      </c>
      <c r="AE7" s="88">
        <f t="shared" ref="AE7:AE26" si="8">D7-V7</f>
        <v>0</v>
      </c>
      <c r="AF7" s="19">
        <f t="shared" ref="AE7:AF26" si="9">E7-W7</f>
        <v>0</v>
      </c>
      <c r="AG7" s="19">
        <f t="shared" ref="AG7:AG26" si="10">F7-X7</f>
        <v>0</v>
      </c>
      <c r="AH7" s="19">
        <f t="shared" ref="AH7:AI26" si="11">G7-Y7</f>
        <v>0</v>
      </c>
      <c r="AI7" s="20">
        <f t="shared" si="11"/>
        <v>0</v>
      </c>
    </row>
    <row r="8" spans="1:35" ht="13.5" customHeight="1" x14ac:dyDescent="0.25">
      <c r="A8" s="99" t="s">
        <v>5</v>
      </c>
      <c r="B8" s="74">
        <v>41625.225509999997</v>
      </c>
      <c r="C8" s="81">
        <v>38628.884790000004</v>
      </c>
      <c r="D8" s="88">
        <v>39161.682882189321</v>
      </c>
      <c r="E8" s="19">
        <v>44338.739814011053</v>
      </c>
      <c r="F8" s="19">
        <v>49385.462813967846</v>
      </c>
      <c r="G8" s="19">
        <v>54432.36208825856</v>
      </c>
      <c r="H8" s="20">
        <v>59505.888437382346</v>
      </c>
      <c r="J8" s="17" t="s">
        <v>5</v>
      </c>
      <c r="K8" s="81"/>
      <c r="L8" s="81"/>
      <c r="M8" s="18"/>
      <c r="N8" s="19"/>
      <c r="O8" s="19"/>
      <c r="P8" s="19"/>
      <c r="Q8" s="20"/>
      <c r="S8" s="17" t="s">
        <v>5</v>
      </c>
      <c r="T8" s="81">
        <v>41625.225509999997</v>
      </c>
      <c r="U8" s="81">
        <v>38628.884790000004</v>
      </c>
      <c r="V8" s="88">
        <v>39161.682882189321</v>
      </c>
      <c r="W8" s="19">
        <v>44338.739814011053</v>
      </c>
      <c r="X8" s="19">
        <v>49385.462813967846</v>
      </c>
      <c r="Y8" s="19">
        <v>54432.36208825856</v>
      </c>
      <c r="Z8" s="20">
        <v>59505.888437382346</v>
      </c>
      <c r="AB8" s="17" t="s">
        <v>5</v>
      </c>
      <c r="AC8" s="81">
        <f t="shared" si="6"/>
        <v>0</v>
      </c>
      <c r="AD8" s="81">
        <f t="shared" si="7"/>
        <v>0</v>
      </c>
      <c r="AE8" s="88">
        <f t="shared" si="8"/>
        <v>0</v>
      </c>
      <c r="AF8" s="19">
        <f t="shared" si="9"/>
        <v>0</v>
      </c>
      <c r="AG8" s="19">
        <f t="shared" si="10"/>
        <v>0</v>
      </c>
      <c r="AH8" s="19">
        <f t="shared" si="11"/>
        <v>0</v>
      </c>
      <c r="AI8" s="20">
        <f t="shared" si="11"/>
        <v>0</v>
      </c>
    </row>
    <row r="9" spans="1:35" ht="13.5" customHeight="1" x14ac:dyDescent="0.25">
      <c r="A9" s="99" t="s">
        <v>6</v>
      </c>
      <c r="B9" s="74">
        <v>335682.81054999994</v>
      </c>
      <c r="C9" s="81">
        <v>350006.72425999999</v>
      </c>
      <c r="D9" s="88">
        <v>360124.81725430745</v>
      </c>
      <c r="E9" s="19">
        <v>379168.23223360634</v>
      </c>
      <c r="F9" s="19">
        <v>392521.88065585028</v>
      </c>
      <c r="G9" s="19">
        <v>403758.1403352507</v>
      </c>
      <c r="H9" s="20">
        <v>408279.51785344363</v>
      </c>
      <c r="J9" s="17" t="s">
        <v>6</v>
      </c>
      <c r="K9" s="81"/>
      <c r="L9" s="81"/>
      <c r="M9" s="18"/>
      <c r="N9" s="19"/>
      <c r="O9" s="19"/>
      <c r="P9" s="19"/>
      <c r="Q9" s="20"/>
      <c r="S9" s="17" t="s">
        <v>6</v>
      </c>
      <c r="T9" s="81">
        <v>335682.81054999994</v>
      </c>
      <c r="U9" s="81">
        <v>350006.72425999999</v>
      </c>
      <c r="V9" s="88">
        <v>360124.81725430745</v>
      </c>
      <c r="W9" s="19">
        <v>379168.23223360634</v>
      </c>
      <c r="X9" s="19">
        <v>392521.88065585028</v>
      </c>
      <c r="Y9" s="19">
        <v>403758.1403352507</v>
      </c>
      <c r="Z9" s="20">
        <v>408279.51785344363</v>
      </c>
      <c r="AB9" s="17" t="s">
        <v>6</v>
      </c>
      <c r="AC9" s="81">
        <f t="shared" si="6"/>
        <v>0</v>
      </c>
      <c r="AD9" s="81">
        <f t="shared" si="7"/>
        <v>0</v>
      </c>
      <c r="AE9" s="88">
        <f t="shared" si="8"/>
        <v>0</v>
      </c>
      <c r="AF9" s="19">
        <f t="shared" si="9"/>
        <v>0</v>
      </c>
      <c r="AG9" s="19">
        <f t="shared" si="10"/>
        <v>0</v>
      </c>
      <c r="AH9" s="19">
        <f t="shared" si="11"/>
        <v>0</v>
      </c>
      <c r="AI9" s="20">
        <f t="shared" si="11"/>
        <v>0</v>
      </c>
    </row>
    <row r="10" spans="1:35" ht="13.5" customHeight="1" x14ac:dyDescent="0.25">
      <c r="A10" s="99" t="s">
        <v>7</v>
      </c>
      <c r="B10" s="74">
        <v>71.969300000000004</v>
      </c>
      <c r="C10" s="81">
        <v>72.258200000000002</v>
      </c>
      <c r="D10" s="88">
        <v>56.528589958420241</v>
      </c>
      <c r="E10" s="19">
        <v>60.107183469530014</v>
      </c>
      <c r="F10" s="19">
        <v>63.355948383473958</v>
      </c>
      <c r="G10" s="19">
        <v>66.479843739393601</v>
      </c>
      <c r="H10" s="20">
        <v>69.392112274116329</v>
      </c>
      <c r="I10" s="7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81">
        <v>72.258200000000002</v>
      </c>
      <c r="V10" s="88">
        <v>56.528589958420241</v>
      </c>
      <c r="W10" s="19">
        <v>60.107183469530014</v>
      </c>
      <c r="X10" s="19">
        <v>63.355948383473958</v>
      </c>
      <c r="Y10" s="19">
        <v>66.479843739393601</v>
      </c>
      <c r="Z10" s="20">
        <v>69.392112274116329</v>
      </c>
      <c r="AB10" s="17" t="s">
        <v>7</v>
      </c>
      <c r="AC10" s="81">
        <f t="shared" si="6"/>
        <v>0</v>
      </c>
      <c r="AD10" s="81">
        <f t="shared" si="7"/>
        <v>0</v>
      </c>
      <c r="AE10" s="88">
        <f t="shared" si="8"/>
        <v>0</v>
      </c>
      <c r="AF10" s="19">
        <f t="shared" si="9"/>
        <v>0</v>
      </c>
      <c r="AG10" s="19">
        <f t="shared" si="10"/>
        <v>0</v>
      </c>
      <c r="AH10" s="19">
        <f t="shared" si="11"/>
        <v>0</v>
      </c>
      <c r="AI10" s="20">
        <f t="shared" si="11"/>
        <v>0</v>
      </c>
    </row>
    <row r="11" spans="1:35" ht="13.5" customHeight="1" x14ac:dyDescent="0.25">
      <c r="A11" s="99" t="s">
        <v>11</v>
      </c>
      <c r="B11" s="74">
        <v>46644.880039999996</v>
      </c>
      <c r="C11" s="81">
        <v>46849.291660000003</v>
      </c>
      <c r="D11" s="88">
        <v>47289.959422024513</v>
      </c>
      <c r="E11" s="19">
        <v>49232.432285643226</v>
      </c>
      <c r="F11" s="19">
        <v>50876.556275514267</v>
      </c>
      <c r="G11" s="19">
        <v>52298.098506539041</v>
      </c>
      <c r="H11" s="20">
        <v>53773.600345662875</v>
      </c>
      <c r="I11" s="7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81">
        <v>46849.291660000003</v>
      </c>
      <c r="V11" s="88">
        <v>47289.959422024513</v>
      </c>
      <c r="W11" s="19">
        <v>49232.432285643226</v>
      </c>
      <c r="X11" s="19">
        <v>50876.556275514267</v>
      </c>
      <c r="Y11" s="19">
        <v>52298.098506539041</v>
      </c>
      <c r="Z11" s="20">
        <v>53773.600345662875</v>
      </c>
      <c r="AB11" s="17" t="s">
        <v>11</v>
      </c>
      <c r="AC11" s="81">
        <f t="shared" si="6"/>
        <v>0</v>
      </c>
      <c r="AD11" s="81">
        <f t="shared" si="7"/>
        <v>0</v>
      </c>
      <c r="AE11" s="88">
        <f t="shared" si="8"/>
        <v>0</v>
      </c>
      <c r="AF11" s="19">
        <f t="shared" si="9"/>
        <v>0</v>
      </c>
      <c r="AG11" s="19">
        <f t="shared" si="10"/>
        <v>0</v>
      </c>
      <c r="AH11" s="19">
        <f t="shared" si="11"/>
        <v>0</v>
      </c>
      <c r="AI11" s="20">
        <f t="shared" si="11"/>
        <v>0</v>
      </c>
    </row>
    <row r="12" spans="1:35" ht="13.5" customHeight="1" x14ac:dyDescent="0.25">
      <c r="A12" s="98" t="s">
        <v>12</v>
      </c>
      <c r="B12" s="73">
        <f>B13+B19</f>
        <v>8264692.6213491885</v>
      </c>
      <c r="C12" s="80">
        <f t="shared" ref="C12:E12" si="12">C13+C19</f>
        <v>10322867.627110325</v>
      </c>
      <c r="D12" s="87">
        <f t="shared" si="12"/>
        <v>12582172.679867355</v>
      </c>
      <c r="E12" s="31">
        <f t="shared" si="12"/>
        <v>12892689.510872282</v>
      </c>
      <c r="F12" s="31">
        <f t="shared" ref="F12:G12" si="13">F13+F19</f>
        <v>13506756.431755336</v>
      </c>
      <c r="G12" s="31">
        <f t="shared" si="13"/>
        <v>13949374.043939209</v>
      </c>
      <c r="H12" s="2">
        <f t="shared" ref="H12" si="14">H13+H19</f>
        <v>14442714.864713751</v>
      </c>
      <c r="J12" s="25" t="s">
        <v>12</v>
      </c>
      <c r="K12" s="80">
        <f>K13+K19</f>
        <v>0</v>
      </c>
      <c r="L12" s="80">
        <f t="shared" ref="L12:O12" si="15">L13+L19</f>
        <v>0</v>
      </c>
      <c r="M12" s="1">
        <f t="shared" si="15"/>
        <v>-5761.2420000005513</v>
      </c>
      <c r="N12" s="31">
        <f t="shared" si="15"/>
        <v>74.815053822472692</v>
      </c>
      <c r="O12" s="31">
        <f t="shared" si="15"/>
        <v>-3104.7548745740205</v>
      </c>
      <c r="P12" s="31">
        <f t="shared" ref="P12:Q12" si="16">P13+P19</f>
        <v>-3233.2606788314879</v>
      </c>
      <c r="Q12" s="2">
        <f t="shared" si="16"/>
        <v>-3347.3947807960212</v>
      </c>
      <c r="S12" s="25" t="s">
        <v>12</v>
      </c>
      <c r="T12" s="80">
        <v>8264692.6213491885</v>
      </c>
      <c r="U12" s="80">
        <v>10322867.627110325</v>
      </c>
      <c r="V12" s="87">
        <v>12587933.921867356</v>
      </c>
      <c r="W12" s="31">
        <v>12892614.69581846</v>
      </c>
      <c r="X12" s="31">
        <v>13509861.18662991</v>
      </c>
      <c r="Y12" s="31">
        <v>13952607.30461804</v>
      </c>
      <c r="Z12" s="2">
        <v>14446062.259494547</v>
      </c>
      <c r="AB12" s="25" t="s">
        <v>12</v>
      </c>
      <c r="AC12" s="80">
        <f t="shared" si="6"/>
        <v>0</v>
      </c>
      <c r="AD12" s="80">
        <f t="shared" si="7"/>
        <v>0</v>
      </c>
      <c r="AE12" s="31">
        <f t="shared" si="9"/>
        <v>-5761.2420000005513</v>
      </c>
      <c r="AF12" s="31">
        <f t="shared" si="9"/>
        <v>74.815053822472692</v>
      </c>
      <c r="AG12" s="31">
        <f t="shared" si="10"/>
        <v>-3104.7548745740205</v>
      </c>
      <c r="AH12" s="31">
        <f t="shared" si="11"/>
        <v>-3233.2606788314879</v>
      </c>
      <c r="AI12" s="2">
        <f t="shared" si="11"/>
        <v>-3347.3947807960212</v>
      </c>
    </row>
    <row r="13" spans="1:35" ht="13.5" customHeight="1" x14ac:dyDescent="0.25">
      <c r="A13" s="100" t="s">
        <v>15</v>
      </c>
      <c r="B13" s="75">
        <f t="shared" ref="B13:E13" si="17">SUM(B14:B18)</f>
        <v>7297432.6628389638</v>
      </c>
      <c r="C13" s="82">
        <f t="shared" si="17"/>
        <v>9172538.5080437046</v>
      </c>
      <c r="D13" s="89">
        <f t="shared" si="17"/>
        <v>11190571.658021368</v>
      </c>
      <c r="E13" s="41">
        <f t="shared" si="17"/>
        <v>11449339.09126127</v>
      </c>
      <c r="F13" s="41">
        <f t="shared" ref="F13:G13" si="18">SUM(F14:F18)</f>
        <v>12017113.768387148</v>
      </c>
      <c r="G13" s="41">
        <f t="shared" si="18"/>
        <v>12452094.96882903</v>
      </c>
      <c r="H13" s="51">
        <f t="shared" ref="H13" si="19">SUM(H14:H18)</f>
        <v>12943778.523928639</v>
      </c>
      <c r="J13" s="39" t="s">
        <v>15</v>
      </c>
      <c r="K13" s="82">
        <f>SUM(K14:K18)</f>
        <v>0</v>
      </c>
      <c r="L13" s="82">
        <f t="shared" ref="L13:Q13" si="20">SUM(L14:L18)</f>
        <v>0</v>
      </c>
      <c r="M13" s="40">
        <f t="shared" si="20"/>
        <v>-5761.2420000005513</v>
      </c>
      <c r="N13" s="41">
        <f t="shared" si="20"/>
        <v>74.815053822472692</v>
      </c>
      <c r="O13" s="41">
        <f t="shared" si="20"/>
        <v>-3104.7548745740205</v>
      </c>
      <c r="P13" s="41">
        <f t="shared" si="20"/>
        <v>-3233.2606788314879</v>
      </c>
      <c r="Q13" s="51">
        <f t="shared" si="20"/>
        <v>-3347.3947807960212</v>
      </c>
      <c r="S13" s="39" t="s">
        <v>15</v>
      </c>
      <c r="T13" s="82">
        <v>7297432.6628389638</v>
      </c>
      <c r="U13" s="82">
        <v>9172538.5080437046</v>
      </c>
      <c r="V13" s="89">
        <v>11196332.900021369</v>
      </c>
      <c r="W13" s="41">
        <v>11449264.276207447</v>
      </c>
      <c r="X13" s="41">
        <v>12020218.523261722</v>
      </c>
      <c r="Y13" s="41">
        <v>12455328.229507862</v>
      </c>
      <c r="Z13" s="51">
        <v>12947125.918709435</v>
      </c>
      <c r="AB13" s="39" t="s">
        <v>15</v>
      </c>
      <c r="AC13" s="82">
        <f t="shared" si="6"/>
        <v>0</v>
      </c>
      <c r="AD13" s="82">
        <f t="shared" si="7"/>
        <v>0</v>
      </c>
      <c r="AE13" s="89">
        <f t="shared" si="8"/>
        <v>-5761.2420000005513</v>
      </c>
      <c r="AF13" s="41">
        <f t="shared" si="9"/>
        <v>74.815053822472692</v>
      </c>
      <c r="AG13" s="41">
        <f t="shared" si="10"/>
        <v>-3104.7548745740205</v>
      </c>
      <c r="AH13" s="41">
        <f t="shared" si="11"/>
        <v>-3233.2606788314879</v>
      </c>
      <c r="AI13" s="51">
        <f t="shared" si="11"/>
        <v>-3347.3947807960212</v>
      </c>
    </row>
    <row r="14" spans="1:35" ht="13.5" customHeight="1" x14ac:dyDescent="0.25">
      <c r="A14" s="101" t="s">
        <v>13</v>
      </c>
      <c r="B14" s="74">
        <v>6571620.9608994108</v>
      </c>
      <c r="C14" s="81">
        <v>8265467.0889543174</v>
      </c>
      <c r="D14" s="88">
        <v>9877023.3695532139</v>
      </c>
      <c r="E14" s="19">
        <v>10005990.023839444</v>
      </c>
      <c r="F14" s="19">
        <v>10700102.027477017</v>
      </c>
      <c r="G14" s="19">
        <v>11171082.03821148</v>
      </c>
      <c r="H14" s="20">
        <v>11625301.001041934</v>
      </c>
      <c r="I14" s="7"/>
      <c r="J14" s="42" t="s">
        <v>13</v>
      </c>
      <c r="K14" s="81"/>
      <c r="L14" s="81"/>
      <c r="M14" s="18">
        <v>-5761.2420000005513</v>
      </c>
      <c r="N14" s="19">
        <v>74.815053822472692</v>
      </c>
      <c r="O14" s="19">
        <v>-3104.7548745740205</v>
      </c>
      <c r="P14" s="19">
        <v>-3233.2606788314879</v>
      </c>
      <c r="Q14" s="20">
        <v>-3347.3947807960212</v>
      </c>
      <c r="R14" s="7"/>
      <c r="S14" s="42" t="s">
        <v>13</v>
      </c>
      <c r="T14" s="81">
        <v>6571620.9608994108</v>
      </c>
      <c r="U14" s="81">
        <v>8265467.0889543174</v>
      </c>
      <c r="V14" s="88">
        <v>9882784.6115532145</v>
      </c>
      <c r="W14" s="19">
        <v>10005915.208785621</v>
      </c>
      <c r="X14" s="19">
        <v>10703206.782351591</v>
      </c>
      <c r="Y14" s="19">
        <v>11174315.298890311</v>
      </c>
      <c r="Z14" s="20">
        <v>11628648.39582273</v>
      </c>
      <c r="AB14" s="42" t="s">
        <v>13</v>
      </c>
      <c r="AC14" s="81">
        <f t="shared" si="6"/>
        <v>0</v>
      </c>
      <c r="AD14" s="81">
        <f t="shared" si="7"/>
        <v>0</v>
      </c>
      <c r="AE14" s="88">
        <f>D14-V14</f>
        <v>-5761.2420000005513</v>
      </c>
      <c r="AF14" s="19">
        <f t="shared" si="9"/>
        <v>74.815053822472692</v>
      </c>
      <c r="AG14" s="19">
        <f t="shared" si="10"/>
        <v>-3104.7548745740205</v>
      </c>
      <c r="AH14" s="19">
        <f t="shared" si="11"/>
        <v>-3233.2606788314879</v>
      </c>
      <c r="AI14" s="20">
        <f t="shared" si="11"/>
        <v>-3347.3947807960212</v>
      </c>
    </row>
    <row r="15" spans="1:35" ht="13.5" customHeight="1" x14ac:dyDescent="0.25">
      <c r="A15" s="101" t="s">
        <v>14</v>
      </c>
      <c r="B15" s="74">
        <v>90283.853176594799</v>
      </c>
      <c r="C15" s="81">
        <v>144662.06403539545</v>
      </c>
      <c r="D15" s="88">
        <v>466855.88245230523</v>
      </c>
      <c r="E15" s="19">
        <v>563481.97350140801</v>
      </c>
      <c r="F15" s="19">
        <v>369712.58607946505</v>
      </c>
      <c r="G15" s="19">
        <v>281215.12861759489</v>
      </c>
      <c r="H15" s="20">
        <v>277937.23398434988</v>
      </c>
      <c r="I15" s="7"/>
      <c r="J15" s="42" t="s">
        <v>14</v>
      </c>
      <c r="K15" s="81"/>
      <c r="L15" s="81"/>
      <c r="M15" s="18"/>
      <c r="N15" s="19"/>
      <c r="O15" s="19"/>
      <c r="P15" s="19"/>
      <c r="Q15" s="20"/>
      <c r="R15" s="7"/>
      <c r="S15" s="42" t="s">
        <v>14</v>
      </c>
      <c r="T15" s="81">
        <v>90283.853176594799</v>
      </c>
      <c r="U15" s="81">
        <v>144662.06403539545</v>
      </c>
      <c r="V15" s="88">
        <v>466855.88245230523</v>
      </c>
      <c r="W15" s="19">
        <v>563481.97350140801</v>
      </c>
      <c r="X15" s="19">
        <v>369712.58607946505</v>
      </c>
      <c r="Y15" s="19">
        <v>281215.12861759489</v>
      </c>
      <c r="Z15" s="20">
        <v>277937.23398434988</v>
      </c>
      <c r="AB15" s="42" t="s">
        <v>14</v>
      </c>
      <c r="AC15" s="81">
        <f t="shared" si="6"/>
        <v>0</v>
      </c>
      <c r="AD15" s="81">
        <f t="shared" si="7"/>
        <v>0</v>
      </c>
      <c r="AE15" s="88">
        <f t="shared" si="8"/>
        <v>0</v>
      </c>
      <c r="AF15" s="19">
        <f t="shared" si="9"/>
        <v>0</v>
      </c>
      <c r="AG15" s="19">
        <f t="shared" si="10"/>
        <v>0</v>
      </c>
      <c r="AH15" s="19">
        <f t="shared" si="11"/>
        <v>0</v>
      </c>
      <c r="AI15" s="20">
        <f t="shared" si="11"/>
        <v>0</v>
      </c>
    </row>
    <row r="16" spans="1:35" ht="13.5" customHeight="1" x14ac:dyDescent="0.25">
      <c r="A16" s="101" t="s">
        <v>16</v>
      </c>
      <c r="B16" s="74">
        <v>565374.02449461422</v>
      </c>
      <c r="C16" s="81">
        <v>677187.74713722663</v>
      </c>
      <c r="D16" s="88">
        <v>750146.74070732959</v>
      </c>
      <c r="E16" s="19">
        <v>778286.47403377283</v>
      </c>
      <c r="F16" s="19">
        <v>836741.56228400569</v>
      </c>
      <c r="G16" s="19">
        <v>881405.89917062665</v>
      </c>
      <c r="H16" s="20">
        <v>916356.02734047594</v>
      </c>
      <c r="I16" s="7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565374.02449461422</v>
      </c>
      <c r="U16" s="81">
        <v>677187.74713722663</v>
      </c>
      <c r="V16" s="88">
        <v>750146.74070732959</v>
      </c>
      <c r="W16" s="19">
        <v>778286.47403377283</v>
      </c>
      <c r="X16" s="19">
        <v>836741.56228400569</v>
      </c>
      <c r="Y16" s="19">
        <v>881405.89917062665</v>
      </c>
      <c r="Z16" s="20">
        <v>916356.02734047594</v>
      </c>
      <c r="AB16" s="42" t="s">
        <v>16</v>
      </c>
      <c r="AC16" s="81">
        <f t="shared" si="6"/>
        <v>0</v>
      </c>
      <c r="AD16" s="81">
        <f t="shared" si="7"/>
        <v>0</v>
      </c>
      <c r="AE16" s="88">
        <f t="shared" si="8"/>
        <v>0</v>
      </c>
      <c r="AF16" s="19">
        <f t="shared" si="9"/>
        <v>0</v>
      </c>
      <c r="AG16" s="19">
        <f t="shared" si="10"/>
        <v>0</v>
      </c>
      <c r="AH16" s="19">
        <f t="shared" si="11"/>
        <v>0</v>
      </c>
      <c r="AI16" s="20">
        <f t="shared" si="11"/>
        <v>0</v>
      </c>
    </row>
    <row r="17" spans="1:35" ht="13.5" customHeight="1" x14ac:dyDescent="0.25">
      <c r="A17" s="101" t="s">
        <v>17</v>
      </c>
      <c r="B17" s="74">
        <v>68347.82426834412</v>
      </c>
      <c r="C17" s="81">
        <v>83292.653350627152</v>
      </c>
      <c r="D17" s="88">
        <v>94391.319294637375</v>
      </c>
      <c r="E17" s="19">
        <v>99461.705999328449</v>
      </c>
      <c r="F17" s="19">
        <v>108398.12025138969</v>
      </c>
      <c r="G17" s="19">
        <v>116253.86041195474</v>
      </c>
      <c r="H17" s="20">
        <v>122077.15871877104</v>
      </c>
      <c r="I17" s="7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68347.82426834412</v>
      </c>
      <c r="U17" s="81">
        <v>83292.653350627152</v>
      </c>
      <c r="V17" s="88">
        <v>94391.319294637375</v>
      </c>
      <c r="W17" s="19">
        <v>99461.705999328449</v>
      </c>
      <c r="X17" s="19">
        <v>108398.12025138969</v>
      </c>
      <c r="Y17" s="19">
        <v>116253.86041195474</v>
      </c>
      <c r="Z17" s="20">
        <v>122077.15871877104</v>
      </c>
      <c r="AB17" s="42" t="s">
        <v>17</v>
      </c>
      <c r="AC17" s="81">
        <f t="shared" si="6"/>
        <v>0</v>
      </c>
      <c r="AD17" s="81">
        <f t="shared" si="7"/>
        <v>0</v>
      </c>
      <c r="AE17" s="88">
        <f t="shared" si="8"/>
        <v>0</v>
      </c>
      <c r="AF17" s="19">
        <f t="shared" si="9"/>
        <v>0</v>
      </c>
      <c r="AG17" s="19">
        <f t="shared" si="10"/>
        <v>0</v>
      </c>
      <c r="AH17" s="19">
        <f t="shared" si="11"/>
        <v>0</v>
      </c>
      <c r="AI17" s="20">
        <f t="shared" si="11"/>
        <v>0</v>
      </c>
    </row>
    <row r="18" spans="1:35" ht="13.5" customHeight="1" x14ac:dyDescent="0.25">
      <c r="A18" s="101" t="s">
        <v>18</v>
      </c>
      <c r="B18" s="74">
        <v>1806</v>
      </c>
      <c r="C18" s="81">
        <v>1928.9545661382597</v>
      </c>
      <c r="D18" s="88">
        <v>2154.3460138819637</v>
      </c>
      <c r="E18" s="19">
        <v>2118.9138873165243</v>
      </c>
      <c r="F18" s="19">
        <v>2159.4722952716565</v>
      </c>
      <c r="G18" s="19">
        <v>2138.0424173755814</v>
      </c>
      <c r="H18" s="20">
        <v>2107.1028431100758</v>
      </c>
      <c r="I18" s="7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1928.9545661382597</v>
      </c>
      <c r="V18" s="88">
        <v>2154.3460138819637</v>
      </c>
      <c r="W18" s="19">
        <v>2118.9138873165243</v>
      </c>
      <c r="X18" s="19">
        <v>2159.4722952716565</v>
      </c>
      <c r="Y18" s="19">
        <v>2138.0424173755814</v>
      </c>
      <c r="Z18" s="20">
        <v>2107.1028431100758</v>
      </c>
      <c r="AB18" s="42" t="s">
        <v>18</v>
      </c>
      <c r="AC18" s="81">
        <f t="shared" si="6"/>
        <v>0</v>
      </c>
      <c r="AD18" s="81">
        <f t="shared" si="7"/>
        <v>0</v>
      </c>
      <c r="AE18" s="88">
        <f t="shared" si="8"/>
        <v>0</v>
      </c>
      <c r="AF18" s="19">
        <f t="shared" si="9"/>
        <v>0</v>
      </c>
      <c r="AG18" s="19">
        <f t="shared" si="10"/>
        <v>0</v>
      </c>
      <c r="AH18" s="19">
        <f t="shared" si="11"/>
        <v>0</v>
      </c>
      <c r="AI18" s="20">
        <f t="shared" si="11"/>
        <v>0</v>
      </c>
    </row>
    <row r="19" spans="1:35" ht="13.5" customHeight="1" x14ac:dyDescent="0.25">
      <c r="A19" s="99" t="s">
        <v>19</v>
      </c>
      <c r="B19" s="75">
        <f t="shared" ref="B19:E19" si="21">SUM(B20:B23)</f>
        <v>967259.95851022447</v>
      </c>
      <c r="C19" s="82">
        <f t="shared" si="21"/>
        <v>1150329.1190666195</v>
      </c>
      <c r="D19" s="89">
        <f t="shared" si="21"/>
        <v>1391601.0218459864</v>
      </c>
      <c r="E19" s="41">
        <f t="shared" si="21"/>
        <v>1443350.4196110128</v>
      </c>
      <c r="F19" s="41">
        <f t="shared" ref="F19:G19" si="22">SUM(F20:F23)</f>
        <v>1489642.6633681885</v>
      </c>
      <c r="G19" s="41">
        <f t="shared" si="22"/>
        <v>1497279.0751101791</v>
      </c>
      <c r="H19" s="51">
        <f t="shared" ref="H19" si="23">SUM(H20:H23)</f>
        <v>1498936.3407851115</v>
      </c>
      <c r="I19" s="7"/>
      <c r="J19" s="17" t="s">
        <v>19</v>
      </c>
      <c r="K19" s="82">
        <f t="shared" ref="K19:L19" si="24">SUM(K20:K23)</f>
        <v>0</v>
      </c>
      <c r="L19" s="82">
        <f t="shared" si="24"/>
        <v>0</v>
      </c>
      <c r="M19" s="40">
        <f>SUM(M20:M23)</f>
        <v>0</v>
      </c>
      <c r="N19" s="89">
        <f t="shared" ref="N19:Q19" si="25">SUM(N20:N23)</f>
        <v>0</v>
      </c>
      <c r="O19" s="89">
        <f t="shared" si="25"/>
        <v>0</v>
      </c>
      <c r="P19" s="89">
        <f t="shared" si="25"/>
        <v>0</v>
      </c>
      <c r="Q19" s="128">
        <f t="shared" si="25"/>
        <v>0</v>
      </c>
      <c r="R19" s="7"/>
      <c r="S19" s="17" t="s">
        <v>19</v>
      </c>
      <c r="T19" s="82">
        <v>967259.95851022447</v>
      </c>
      <c r="U19" s="82">
        <v>1150329.1190666195</v>
      </c>
      <c r="V19" s="89">
        <v>1391601.0218459864</v>
      </c>
      <c r="W19" s="41">
        <v>1443350.4196110128</v>
      </c>
      <c r="X19" s="41">
        <v>1489642.6633681885</v>
      </c>
      <c r="Y19" s="41">
        <v>1497279.0751101791</v>
      </c>
      <c r="Z19" s="51">
        <v>1498936.3407851115</v>
      </c>
      <c r="AB19" s="17" t="s">
        <v>19</v>
      </c>
      <c r="AC19" s="82">
        <f t="shared" si="6"/>
        <v>0</v>
      </c>
      <c r="AD19" s="82">
        <f t="shared" si="7"/>
        <v>0</v>
      </c>
      <c r="AE19" s="89">
        <f t="shared" si="8"/>
        <v>0</v>
      </c>
      <c r="AF19" s="41">
        <f t="shared" si="9"/>
        <v>0</v>
      </c>
      <c r="AG19" s="41">
        <f t="shared" si="10"/>
        <v>0</v>
      </c>
      <c r="AH19" s="41">
        <f t="shared" si="11"/>
        <v>0</v>
      </c>
      <c r="AI19" s="51">
        <f t="shared" si="11"/>
        <v>0</v>
      </c>
    </row>
    <row r="20" spans="1:35" ht="13.5" customHeight="1" x14ac:dyDescent="0.25">
      <c r="A20" s="101" t="s">
        <v>20</v>
      </c>
      <c r="B20" s="74">
        <v>818823.8097566535</v>
      </c>
      <c r="C20" s="81">
        <v>970277.05402584188</v>
      </c>
      <c r="D20" s="88">
        <v>1197418.4186658529</v>
      </c>
      <c r="E20" s="19">
        <v>1250524.8296449704</v>
      </c>
      <c r="F20" s="19">
        <v>1291800.0841943861</v>
      </c>
      <c r="G20" s="19">
        <v>1309518.897902685</v>
      </c>
      <c r="H20" s="20">
        <v>1313761.6993259268</v>
      </c>
      <c r="I20" s="7"/>
      <c r="J20" s="42" t="s">
        <v>20</v>
      </c>
      <c r="K20" s="81"/>
      <c r="L20" s="81"/>
      <c r="M20" s="18"/>
      <c r="N20" s="19"/>
      <c r="O20" s="19"/>
      <c r="P20" s="19"/>
      <c r="Q20" s="20"/>
      <c r="R20" s="7"/>
      <c r="S20" s="42" t="s">
        <v>20</v>
      </c>
      <c r="T20" s="81">
        <v>818823.8097566535</v>
      </c>
      <c r="U20" s="81">
        <v>970277.05402584188</v>
      </c>
      <c r="V20" s="88">
        <v>1197418.4186658529</v>
      </c>
      <c r="W20" s="19">
        <v>1250524.8296449704</v>
      </c>
      <c r="X20" s="19">
        <v>1291800.0841943861</v>
      </c>
      <c r="Y20" s="19">
        <v>1309518.897902685</v>
      </c>
      <c r="Z20" s="20">
        <v>1313761.6993259268</v>
      </c>
      <c r="AB20" s="42" t="s">
        <v>20</v>
      </c>
      <c r="AC20" s="81">
        <f t="shared" si="6"/>
        <v>0</v>
      </c>
      <c r="AD20" s="81">
        <f t="shared" si="7"/>
        <v>0</v>
      </c>
      <c r="AE20" s="88">
        <f t="shared" si="8"/>
        <v>0</v>
      </c>
      <c r="AF20" s="19">
        <f t="shared" si="9"/>
        <v>0</v>
      </c>
      <c r="AG20" s="19">
        <f t="shared" si="10"/>
        <v>0</v>
      </c>
      <c r="AH20" s="19">
        <f t="shared" si="11"/>
        <v>0</v>
      </c>
      <c r="AI20" s="20">
        <f t="shared" si="11"/>
        <v>0</v>
      </c>
    </row>
    <row r="21" spans="1:35" ht="13.5" customHeight="1" x14ac:dyDescent="0.25">
      <c r="A21" s="101" t="s">
        <v>16</v>
      </c>
      <c r="B21" s="74">
        <v>93691.329303610066</v>
      </c>
      <c r="C21" s="81">
        <v>113695.08891448907</v>
      </c>
      <c r="D21" s="88">
        <v>119777.09347759394</v>
      </c>
      <c r="E21" s="19">
        <v>118177.85297213962</v>
      </c>
      <c r="F21" s="19">
        <v>120499.3994054058</v>
      </c>
      <c r="G21" s="19">
        <v>111581.84318264715</v>
      </c>
      <c r="H21" s="20">
        <v>108982.40514406253</v>
      </c>
      <c r="I21" s="7"/>
      <c r="J21" s="42" t="s">
        <v>16</v>
      </c>
      <c r="K21" s="81"/>
      <c r="L21" s="81"/>
      <c r="M21" s="18"/>
      <c r="N21" s="19"/>
      <c r="O21" s="19"/>
      <c r="P21" s="19"/>
      <c r="Q21" s="20"/>
      <c r="R21" s="7"/>
      <c r="S21" s="42" t="s">
        <v>16</v>
      </c>
      <c r="T21" s="81">
        <v>93691.329303610066</v>
      </c>
      <c r="U21" s="81">
        <v>113695.08891448907</v>
      </c>
      <c r="V21" s="88">
        <v>119777.09347759394</v>
      </c>
      <c r="W21" s="19">
        <v>118177.85297213962</v>
      </c>
      <c r="X21" s="19">
        <v>120499.3994054058</v>
      </c>
      <c r="Y21" s="19">
        <v>111581.84318264715</v>
      </c>
      <c r="Z21" s="20">
        <v>108982.40514406253</v>
      </c>
      <c r="AB21" s="42" t="s">
        <v>16</v>
      </c>
      <c r="AC21" s="81">
        <f t="shared" si="6"/>
        <v>0</v>
      </c>
      <c r="AD21" s="81">
        <f t="shared" si="7"/>
        <v>0</v>
      </c>
      <c r="AE21" s="88">
        <f t="shared" si="8"/>
        <v>0</v>
      </c>
      <c r="AF21" s="19">
        <f t="shared" si="9"/>
        <v>0</v>
      </c>
      <c r="AG21" s="19">
        <f t="shared" si="10"/>
        <v>0</v>
      </c>
      <c r="AH21" s="19">
        <f t="shared" si="11"/>
        <v>0</v>
      </c>
      <c r="AI21" s="20">
        <f t="shared" si="11"/>
        <v>0</v>
      </c>
    </row>
    <row r="22" spans="1:35" ht="13.5" customHeight="1" x14ac:dyDescent="0.25">
      <c r="A22" s="101" t="s">
        <v>17</v>
      </c>
      <c r="B22" s="74">
        <v>16016.819449961</v>
      </c>
      <c r="C22" s="81">
        <v>20193.591577263796</v>
      </c>
      <c r="D22" s="88">
        <v>21760.037508857138</v>
      </c>
      <c r="E22" s="19">
        <v>21776.270266373329</v>
      </c>
      <c r="F22" s="19">
        <v>22324.408140353054</v>
      </c>
      <c r="G22" s="19">
        <v>20558.761446468056</v>
      </c>
      <c r="H22" s="20">
        <v>20224.445194052074</v>
      </c>
      <c r="I22" s="7"/>
      <c r="J22" s="42" t="s">
        <v>17</v>
      </c>
      <c r="K22" s="81"/>
      <c r="L22" s="81"/>
      <c r="M22" s="18"/>
      <c r="N22" s="19"/>
      <c r="O22" s="19"/>
      <c r="P22" s="19"/>
      <c r="Q22" s="20"/>
      <c r="R22" s="7"/>
      <c r="S22" s="42" t="s">
        <v>17</v>
      </c>
      <c r="T22" s="81">
        <v>16016.819449961</v>
      </c>
      <c r="U22" s="81">
        <v>20193.591577263796</v>
      </c>
      <c r="V22" s="88">
        <v>21760.037508857138</v>
      </c>
      <c r="W22" s="19">
        <v>21776.270266373329</v>
      </c>
      <c r="X22" s="19">
        <v>22324.408140353054</v>
      </c>
      <c r="Y22" s="19">
        <v>20558.761446468056</v>
      </c>
      <c r="Z22" s="20">
        <v>20224.445194052074</v>
      </c>
      <c r="AB22" s="42" t="s">
        <v>17</v>
      </c>
      <c r="AC22" s="81">
        <f t="shared" si="6"/>
        <v>0</v>
      </c>
      <c r="AD22" s="81">
        <f t="shared" si="7"/>
        <v>0</v>
      </c>
      <c r="AE22" s="88">
        <f t="shared" si="8"/>
        <v>0</v>
      </c>
      <c r="AF22" s="19">
        <f t="shared" si="9"/>
        <v>0</v>
      </c>
      <c r="AG22" s="19">
        <f t="shared" si="10"/>
        <v>0</v>
      </c>
      <c r="AH22" s="19">
        <f t="shared" si="11"/>
        <v>0</v>
      </c>
      <c r="AI22" s="20">
        <f t="shared" si="11"/>
        <v>0</v>
      </c>
    </row>
    <row r="23" spans="1:35" ht="13.5" customHeight="1" x14ac:dyDescent="0.25">
      <c r="A23" s="101" t="s">
        <v>18</v>
      </c>
      <c r="B23" s="74">
        <v>38728</v>
      </c>
      <c r="C23" s="81">
        <v>46163.384549024762</v>
      </c>
      <c r="D23" s="88">
        <v>52645.472193682268</v>
      </c>
      <c r="E23" s="19">
        <v>52871.466727529449</v>
      </c>
      <c r="F23" s="19">
        <v>55018.771628043447</v>
      </c>
      <c r="G23" s="19">
        <v>55619.572578378989</v>
      </c>
      <c r="H23" s="20">
        <v>55967.791121070004</v>
      </c>
      <c r="I23" s="7"/>
      <c r="J23" s="42" t="s">
        <v>18</v>
      </c>
      <c r="K23" s="81"/>
      <c r="L23" s="81"/>
      <c r="M23" s="18"/>
      <c r="N23" s="19"/>
      <c r="O23" s="19"/>
      <c r="P23" s="19"/>
      <c r="Q23" s="20"/>
      <c r="R23" s="7"/>
      <c r="S23" s="42" t="s">
        <v>18</v>
      </c>
      <c r="T23" s="81">
        <v>38728</v>
      </c>
      <c r="U23" s="81">
        <v>46163.384549024762</v>
      </c>
      <c r="V23" s="88">
        <v>52645.472193682268</v>
      </c>
      <c r="W23" s="19">
        <v>52871.466727529449</v>
      </c>
      <c r="X23" s="19">
        <v>55018.771628043447</v>
      </c>
      <c r="Y23" s="19">
        <v>55619.572578378989</v>
      </c>
      <c r="Z23" s="20">
        <v>55967.791121070004</v>
      </c>
      <c r="AB23" s="42" t="s">
        <v>18</v>
      </c>
      <c r="AC23" s="81">
        <f t="shared" si="6"/>
        <v>0</v>
      </c>
      <c r="AD23" s="81">
        <f t="shared" si="7"/>
        <v>0</v>
      </c>
      <c r="AE23" s="88">
        <f t="shared" si="8"/>
        <v>0</v>
      </c>
      <c r="AF23" s="19">
        <f t="shared" si="9"/>
        <v>0</v>
      </c>
      <c r="AG23" s="19">
        <f t="shared" si="10"/>
        <v>0</v>
      </c>
      <c r="AH23" s="19">
        <f t="shared" si="11"/>
        <v>0</v>
      </c>
      <c r="AI23" s="20">
        <f t="shared" si="11"/>
        <v>0</v>
      </c>
    </row>
    <row r="24" spans="1:35" ht="13.5" customHeight="1" thickBot="1" x14ac:dyDescent="0.3">
      <c r="A24" s="98" t="s">
        <v>8</v>
      </c>
      <c r="B24" s="76">
        <v>239393.39986</v>
      </c>
      <c r="C24" s="122">
        <v>268129.92272999999</v>
      </c>
      <c r="D24" s="119">
        <v>292135.91707906418</v>
      </c>
      <c r="E24" s="45">
        <v>303244.17251664423</v>
      </c>
      <c r="F24" s="45">
        <v>310617.89568089473</v>
      </c>
      <c r="G24" s="45">
        <v>316451.6531937354</v>
      </c>
      <c r="H24" s="44">
        <v>330572.12744460476</v>
      </c>
      <c r="I24" s="7"/>
      <c r="J24" s="25" t="s">
        <v>8</v>
      </c>
      <c r="K24" s="83"/>
      <c r="L24" s="122"/>
      <c r="M24" s="43"/>
      <c r="N24" s="45"/>
      <c r="O24" s="45"/>
      <c r="P24" s="45"/>
      <c r="Q24" s="44"/>
      <c r="R24" s="7"/>
      <c r="S24" s="25" t="s">
        <v>8</v>
      </c>
      <c r="T24" s="83">
        <v>239393.39986</v>
      </c>
      <c r="U24" s="83">
        <v>268129.92272999999</v>
      </c>
      <c r="V24" s="126">
        <v>292135.91707906418</v>
      </c>
      <c r="W24" s="53">
        <v>303244.17251664423</v>
      </c>
      <c r="X24" s="53">
        <v>310617.89568089473</v>
      </c>
      <c r="Y24" s="53">
        <v>316451.6531937354</v>
      </c>
      <c r="Z24" s="56">
        <v>330572.12744460476</v>
      </c>
      <c r="AB24" s="25" t="s">
        <v>8</v>
      </c>
      <c r="AC24" s="83">
        <f t="shared" si="6"/>
        <v>0</v>
      </c>
      <c r="AD24" s="122">
        <f t="shared" si="7"/>
        <v>0</v>
      </c>
      <c r="AE24" s="119">
        <f t="shared" si="8"/>
        <v>0</v>
      </c>
      <c r="AF24" s="45">
        <f t="shared" si="9"/>
        <v>0</v>
      </c>
      <c r="AG24" s="45">
        <f t="shared" si="10"/>
        <v>0</v>
      </c>
      <c r="AH24" s="45">
        <f t="shared" si="11"/>
        <v>0</v>
      </c>
      <c r="AI24" s="44">
        <f t="shared" si="11"/>
        <v>0</v>
      </c>
    </row>
    <row r="25" spans="1:35" ht="14.25" customHeight="1" thickBot="1" x14ac:dyDescent="0.3">
      <c r="A25" s="102" t="s">
        <v>9</v>
      </c>
      <c r="B25" s="77">
        <f t="shared" ref="B25:E25" si="26">B6+B12+B24</f>
        <v>9526566.501479188</v>
      </c>
      <c r="C25" s="84">
        <f t="shared" si="26"/>
        <v>11619153.964300325</v>
      </c>
      <c r="D25" s="90">
        <f t="shared" si="26"/>
        <v>13958683.281085977</v>
      </c>
      <c r="E25" s="38">
        <f t="shared" si="26"/>
        <v>14374326.211161105</v>
      </c>
      <c r="F25" s="38">
        <f t="shared" ref="F25:G25" si="27">F6+F12+F24</f>
        <v>15074740.935774053</v>
      </c>
      <c r="G25" s="38">
        <f t="shared" si="27"/>
        <v>15594640.944926914</v>
      </c>
      <c r="H25" s="5">
        <f t="shared" ref="H25" si="28">H6+H12+H24</f>
        <v>16163027.513579862</v>
      </c>
      <c r="I25" s="7"/>
      <c r="J25" s="3" t="s">
        <v>9</v>
      </c>
      <c r="K25" s="84">
        <f t="shared" ref="K25" si="29">K6+K12+K24</f>
        <v>0</v>
      </c>
      <c r="L25" s="84">
        <f t="shared" ref="L25:O25" si="30">L6+L12+L24</f>
        <v>0</v>
      </c>
      <c r="M25" s="4">
        <f t="shared" si="30"/>
        <v>-5761.2420000005513</v>
      </c>
      <c r="N25" s="38">
        <f t="shared" si="30"/>
        <v>74.815053822472692</v>
      </c>
      <c r="O25" s="38">
        <f t="shared" si="30"/>
        <v>-3104.7548745740205</v>
      </c>
      <c r="P25" s="38">
        <f t="shared" ref="P25:Q25" si="31">P6+P12+P24</f>
        <v>-3233.2606788314879</v>
      </c>
      <c r="Q25" s="5">
        <f t="shared" si="31"/>
        <v>-3347.3947807960212</v>
      </c>
      <c r="R25" s="7"/>
      <c r="S25" s="3" t="s">
        <v>9</v>
      </c>
      <c r="T25" s="84">
        <v>9526566.501479188</v>
      </c>
      <c r="U25" s="84">
        <v>11619153.964300325</v>
      </c>
      <c r="V25" s="90">
        <v>13964444.523085978</v>
      </c>
      <c r="W25" s="38">
        <v>14374251.396107282</v>
      </c>
      <c r="X25" s="38">
        <v>15077845.690648627</v>
      </c>
      <c r="Y25" s="38">
        <v>15597874.205605745</v>
      </c>
      <c r="Z25" s="5">
        <v>16166374.908360658</v>
      </c>
      <c r="AB25" s="3" t="s">
        <v>9</v>
      </c>
      <c r="AC25" s="84">
        <f t="shared" si="6"/>
        <v>0</v>
      </c>
      <c r="AD25" s="84">
        <f t="shared" si="7"/>
        <v>0</v>
      </c>
      <c r="AE25" s="90">
        <f t="shared" si="8"/>
        <v>-5761.2420000005513</v>
      </c>
      <c r="AF25" s="38">
        <f t="shared" si="9"/>
        <v>74.815053822472692</v>
      </c>
      <c r="AG25" s="38">
        <f t="shared" si="10"/>
        <v>-3104.7548745740205</v>
      </c>
      <c r="AH25" s="38">
        <f t="shared" si="11"/>
        <v>-3233.2606788314879</v>
      </c>
      <c r="AI25" s="5">
        <f t="shared" si="11"/>
        <v>-3347.3947807960212</v>
      </c>
    </row>
    <row r="26" spans="1:35" ht="13.5" customHeight="1" thickBot="1" x14ac:dyDescent="0.3">
      <c r="A26" s="103" t="s">
        <v>10</v>
      </c>
      <c r="B26" s="78">
        <f t="shared" ref="B26:E26" si="32">B25</f>
        <v>9526566.501479188</v>
      </c>
      <c r="C26" s="85">
        <f t="shared" si="32"/>
        <v>11619153.964300325</v>
      </c>
      <c r="D26" s="120">
        <f t="shared" si="32"/>
        <v>13958683.281085977</v>
      </c>
      <c r="E26" s="46">
        <f t="shared" si="32"/>
        <v>14374326.211161105</v>
      </c>
      <c r="F26" s="46">
        <f t="shared" ref="F26:G26" si="33">F25</f>
        <v>15074740.935774053</v>
      </c>
      <c r="G26" s="46">
        <f t="shared" si="33"/>
        <v>15594640.944926914</v>
      </c>
      <c r="H26" s="23">
        <f t="shared" ref="H26" si="34">H25</f>
        <v>16163027.513579862</v>
      </c>
      <c r="J26" s="21" t="s">
        <v>10</v>
      </c>
      <c r="K26" s="85">
        <f t="shared" ref="K26" si="35">K25</f>
        <v>0</v>
      </c>
      <c r="L26" s="85">
        <f t="shared" ref="L26:O26" si="36">L25</f>
        <v>0</v>
      </c>
      <c r="M26" s="22">
        <f t="shared" si="36"/>
        <v>-5761.2420000005513</v>
      </c>
      <c r="N26" s="46">
        <f t="shared" si="36"/>
        <v>74.815053822472692</v>
      </c>
      <c r="O26" s="46">
        <f t="shared" si="36"/>
        <v>-3104.7548745740205</v>
      </c>
      <c r="P26" s="46">
        <f t="shared" ref="P26:Q26" si="37">P25</f>
        <v>-3233.2606788314879</v>
      </c>
      <c r="Q26" s="23">
        <f t="shared" si="37"/>
        <v>-3347.3947807960212</v>
      </c>
      <c r="S26" s="21" t="s">
        <v>10</v>
      </c>
      <c r="T26" s="91">
        <v>9526566.501479188</v>
      </c>
      <c r="U26" s="91">
        <v>11619153.964300325</v>
      </c>
      <c r="V26" s="127">
        <v>13964444.523085978</v>
      </c>
      <c r="W26" s="58">
        <v>14374251.396107282</v>
      </c>
      <c r="X26" s="58">
        <v>15077845.690648627</v>
      </c>
      <c r="Y26" s="58">
        <v>15597874.205605745</v>
      </c>
      <c r="Z26" s="59">
        <v>16166374.908360658</v>
      </c>
      <c r="AB26" s="21" t="s">
        <v>10</v>
      </c>
      <c r="AC26" s="85">
        <f t="shared" si="6"/>
        <v>0</v>
      </c>
      <c r="AD26" s="85">
        <f t="shared" si="7"/>
        <v>0</v>
      </c>
      <c r="AE26" s="120">
        <f t="shared" si="8"/>
        <v>-5761.2420000005513</v>
      </c>
      <c r="AF26" s="46">
        <f t="shared" si="9"/>
        <v>74.815053822472692</v>
      </c>
      <c r="AG26" s="46">
        <f t="shared" si="10"/>
        <v>-3104.7548745740205</v>
      </c>
      <c r="AH26" s="46">
        <f t="shared" si="11"/>
        <v>-3233.2606788314879</v>
      </c>
      <c r="AI26" s="23">
        <f t="shared" si="11"/>
        <v>-3347.3947807960212</v>
      </c>
    </row>
    <row r="27" spans="1:35" ht="13.5" customHeight="1" x14ac:dyDescent="0.25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5">
      <c r="B28" s="67">
        <v>0</v>
      </c>
      <c r="C28" s="67">
        <v>0</v>
      </c>
      <c r="D28" s="67"/>
      <c r="E28" s="67"/>
      <c r="F28" s="67"/>
      <c r="G28" s="67"/>
      <c r="H28" s="67"/>
      <c r="J28" s="29"/>
      <c r="K28" s="9"/>
      <c r="L28" s="9"/>
      <c r="M28" s="9"/>
      <c r="N28" s="67"/>
      <c r="O28" s="67"/>
      <c r="P28" s="67"/>
      <c r="Q28" s="67"/>
      <c r="S28" s="29"/>
      <c r="T28" s="9"/>
      <c r="U28" s="9"/>
      <c r="V28" s="9"/>
      <c r="W28" s="9"/>
      <c r="X28" s="9"/>
      <c r="Y28" s="9"/>
      <c r="Z28" s="9"/>
      <c r="AB28" s="29"/>
      <c r="AC28" s="66"/>
      <c r="AD28" s="66"/>
      <c r="AE28" s="129"/>
      <c r="AF28" s="129"/>
      <c r="AG28" s="129"/>
      <c r="AH28" s="129"/>
      <c r="AI28" s="129"/>
    </row>
    <row r="29" spans="1:35" ht="13.5" customHeight="1" x14ac:dyDescent="0.25">
      <c r="B29" s="67"/>
      <c r="C29" s="67"/>
      <c r="D29" s="67"/>
      <c r="E29" s="67"/>
      <c r="F29" s="67"/>
      <c r="G29" s="67"/>
      <c r="H29" s="67"/>
      <c r="J29" s="29"/>
      <c r="K29" s="9"/>
      <c r="L29" s="9"/>
      <c r="M29" s="9"/>
      <c r="N29" s="66"/>
      <c r="O29" s="66"/>
      <c r="P29" s="66"/>
      <c r="Q29" s="66"/>
      <c r="S29" s="29"/>
      <c r="T29" s="66"/>
      <c r="U29" s="66"/>
      <c r="V29" s="66"/>
      <c r="W29" s="66"/>
      <c r="X29" s="66"/>
      <c r="Y29" s="66"/>
      <c r="Z29" s="66"/>
      <c r="AB29" s="29"/>
      <c r="AC29" s="9"/>
      <c r="AD29" s="115"/>
      <c r="AE29" s="129"/>
      <c r="AF29" s="129"/>
      <c r="AG29" s="129"/>
      <c r="AH29" s="129"/>
      <c r="AI29" s="129"/>
    </row>
    <row r="30" spans="1:35" ht="13.5" customHeight="1" x14ac:dyDescent="0.25">
      <c r="B30" s="67"/>
      <c r="C30" s="67"/>
      <c r="D30" s="67"/>
      <c r="E30" s="67"/>
      <c r="F30" s="67"/>
      <c r="G30" s="67"/>
      <c r="H30" s="67"/>
      <c r="J30" s="109"/>
      <c r="K30" s="9"/>
      <c r="L30" s="9"/>
      <c r="M30" s="9"/>
      <c r="N30" s="9"/>
      <c r="O30" s="9"/>
      <c r="P30" s="9"/>
      <c r="Q30" s="9"/>
      <c r="T30" s="66"/>
      <c r="U30" s="66"/>
      <c r="V30" s="66"/>
      <c r="W30" s="66"/>
      <c r="X30" s="66"/>
      <c r="Y30" s="66"/>
      <c r="Z30" s="66"/>
      <c r="AC30" s="9"/>
      <c r="AD30" s="115"/>
      <c r="AE30" s="129"/>
      <c r="AF30" s="129"/>
      <c r="AG30" s="129"/>
      <c r="AH30" s="129"/>
      <c r="AI30" s="129"/>
    </row>
    <row r="31" spans="1:35" ht="13.5" customHeight="1" x14ac:dyDescent="0.25">
      <c r="B31" s="67"/>
      <c r="C31" s="67"/>
      <c r="D31" s="67"/>
      <c r="E31" s="67"/>
      <c r="F31" s="67"/>
      <c r="G31" s="67"/>
      <c r="H31" s="67"/>
      <c r="J31" s="109"/>
      <c r="K31" s="9"/>
      <c r="L31" s="9"/>
      <c r="M31" s="6"/>
      <c r="T31" s="66"/>
      <c r="U31" s="66"/>
      <c r="V31" s="66"/>
      <c r="W31" s="66"/>
      <c r="X31" s="66"/>
      <c r="Y31" s="66"/>
      <c r="Z31" s="66"/>
      <c r="AC31" s="6"/>
      <c r="AD31" s="115"/>
      <c r="AE31" s="129"/>
      <c r="AF31" s="129"/>
      <c r="AG31" s="129"/>
      <c r="AH31" s="129"/>
      <c r="AI31" s="129"/>
    </row>
    <row r="32" spans="1:35" ht="13.5" customHeight="1" x14ac:dyDescent="0.25">
      <c r="B32" s="67"/>
      <c r="C32" s="67"/>
      <c r="D32" s="67"/>
      <c r="E32" s="67"/>
      <c r="F32" s="67"/>
      <c r="G32" s="67"/>
      <c r="H32" s="67"/>
      <c r="J32" s="109"/>
      <c r="K32" s="9"/>
      <c r="L32" s="9"/>
      <c r="M32" s="66"/>
      <c r="N32" s="67"/>
      <c r="O32" s="67"/>
      <c r="P32" s="67"/>
      <c r="Q32" s="67"/>
      <c r="T32" s="66"/>
      <c r="U32" s="66"/>
      <c r="V32" s="66"/>
      <c r="W32" s="66"/>
      <c r="X32" s="66"/>
      <c r="Y32" s="66"/>
      <c r="Z32" s="66"/>
      <c r="AC32" s="9"/>
      <c r="AD32" s="115"/>
      <c r="AE32" s="129"/>
      <c r="AF32" s="129"/>
      <c r="AG32" s="129"/>
      <c r="AH32" s="129"/>
      <c r="AI32" s="129"/>
    </row>
    <row r="33" spans="2:35" ht="13.5" customHeight="1" x14ac:dyDescent="0.25">
      <c r="B33" s="67"/>
      <c r="C33" s="67"/>
      <c r="D33" s="67"/>
      <c r="E33" s="67"/>
      <c r="F33" s="67"/>
      <c r="G33" s="67"/>
      <c r="H33" s="67"/>
      <c r="K33" s="9"/>
      <c r="L33" s="9"/>
      <c r="M33" s="69"/>
      <c r="N33" s="69"/>
      <c r="O33" s="69"/>
      <c r="P33" s="69"/>
      <c r="Q33" s="69"/>
      <c r="T33" s="66"/>
      <c r="U33" s="66"/>
      <c r="V33" s="66"/>
      <c r="W33" s="66"/>
      <c r="X33" s="66"/>
      <c r="Y33" s="66"/>
      <c r="Z33" s="66"/>
      <c r="AC33" s="9"/>
      <c r="AD33" s="66"/>
      <c r="AE33" s="66"/>
      <c r="AF33" s="66"/>
      <c r="AG33" s="66"/>
      <c r="AH33" s="66"/>
      <c r="AI33" s="66"/>
    </row>
    <row r="34" spans="2:35" ht="13.5" customHeight="1" x14ac:dyDescent="0.25">
      <c r="B34" s="7"/>
      <c r="C34" s="7"/>
      <c r="D34" s="7"/>
      <c r="E34" s="7"/>
      <c r="F34" s="7"/>
      <c r="G34" s="7"/>
      <c r="H34" s="7"/>
      <c r="K34" s="9"/>
      <c r="L34" s="9"/>
      <c r="M34" s="9"/>
      <c r="T34" s="9"/>
      <c r="U34" s="9"/>
      <c r="V34" s="9"/>
      <c r="AC34" s="9"/>
      <c r="AD34" s="66"/>
      <c r="AE34" s="66"/>
      <c r="AF34" s="66"/>
      <c r="AG34" s="66"/>
      <c r="AH34" s="66"/>
    </row>
    <row r="35" spans="2:35" ht="13.5" customHeight="1" x14ac:dyDescent="0.25">
      <c r="B35" s="6"/>
      <c r="C35" s="67"/>
      <c r="D35" s="67"/>
      <c r="E35" s="67"/>
      <c r="F35" s="67"/>
      <c r="G35" s="67"/>
      <c r="H35" s="67"/>
      <c r="K35" s="9"/>
      <c r="L35" s="9"/>
      <c r="M35" s="69"/>
      <c r="N35" s="69"/>
      <c r="O35" s="69"/>
      <c r="P35" s="69"/>
      <c r="Q35" s="69"/>
      <c r="T35" s="9"/>
      <c r="U35" s="9"/>
      <c r="V35" s="9"/>
      <c r="W35" s="9"/>
      <c r="X35" s="9"/>
      <c r="Y35" s="9"/>
      <c r="Z35" s="9"/>
      <c r="AC35" s="9"/>
      <c r="AD35" s="66"/>
      <c r="AE35" s="66"/>
      <c r="AF35" s="66"/>
      <c r="AG35" s="66"/>
      <c r="AH35" s="66"/>
      <c r="AI35" s="9"/>
    </row>
    <row r="36" spans="2:35" ht="13.5" customHeight="1" x14ac:dyDescent="0.25">
      <c r="B36" s="6"/>
      <c r="C36" s="67"/>
      <c r="D36" s="6"/>
      <c r="K36" s="9"/>
      <c r="L36" s="9"/>
      <c r="M36" s="9"/>
      <c r="T36" s="9"/>
      <c r="U36" s="9"/>
      <c r="V36" s="9"/>
      <c r="AC36" s="9"/>
      <c r="AD36" s="9"/>
      <c r="AE36" s="9"/>
    </row>
    <row r="37" spans="2:35" ht="13.5" customHeight="1" x14ac:dyDescent="0.25">
      <c r="B37" s="6"/>
      <c r="C37" s="67"/>
      <c r="D37" s="6"/>
      <c r="K37" s="9"/>
      <c r="L37" s="69"/>
      <c r="M37" s="69"/>
      <c r="N37" s="69"/>
      <c r="O37" s="69"/>
      <c r="P37" s="69"/>
      <c r="Q37" s="69"/>
      <c r="T37" s="9"/>
      <c r="U37" s="69"/>
      <c r="V37" s="69"/>
      <c r="W37" s="69"/>
      <c r="X37" s="69"/>
      <c r="Y37" s="69"/>
      <c r="Z37" s="69"/>
      <c r="AC37" s="9"/>
      <c r="AD37" s="69"/>
      <c r="AE37" s="69"/>
      <c r="AF37" s="69"/>
      <c r="AG37" s="69"/>
      <c r="AH37" s="69"/>
      <c r="AI37" s="69"/>
    </row>
    <row r="38" spans="2:35" ht="13.5" customHeight="1" x14ac:dyDescent="0.25">
      <c r="B38" s="6"/>
      <c r="C38" s="67"/>
      <c r="D38" s="6"/>
      <c r="K38" s="9"/>
      <c r="L38" s="9"/>
      <c r="M38" s="9"/>
      <c r="T38" s="9"/>
      <c r="U38" s="9"/>
      <c r="V38" s="9"/>
      <c r="AC38" s="9"/>
      <c r="AD38" s="9"/>
      <c r="AE38" s="9"/>
    </row>
    <row r="39" spans="2:35" ht="13.5" customHeight="1" x14ac:dyDescent="0.25">
      <c r="B39" s="6"/>
      <c r="C39" s="67"/>
      <c r="D39" s="6"/>
      <c r="K39" s="9"/>
      <c r="L39" s="9"/>
      <c r="M39" s="9"/>
      <c r="T39" s="9"/>
      <c r="U39" s="9"/>
      <c r="V39" s="9"/>
      <c r="AC39" s="9"/>
      <c r="AD39" s="9"/>
      <c r="AE39" s="9"/>
    </row>
    <row r="40" spans="2:35" ht="13.5" customHeight="1" x14ac:dyDescent="0.25">
      <c r="B40" s="6"/>
      <c r="C40" s="67"/>
      <c r="D40" s="6"/>
      <c r="F40" s="9"/>
      <c r="G40" s="9"/>
      <c r="H40" s="9"/>
      <c r="K40" s="9"/>
      <c r="L40" s="9"/>
      <c r="M40" s="30"/>
      <c r="N40" s="30"/>
      <c r="O40" s="30"/>
      <c r="P40" s="30"/>
      <c r="Q40" s="30"/>
      <c r="T40" s="9"/>
      <c r="U40" s="9"/>
      <c r="V40" s="30"/>
      <c r="W40" s="30"/>
      <c r="X40" s="30"/>
      <c r="Y40" s="30"/>
      <c r="Z40" s="30"/>
      <c r="AC40" s="9"/>
      <c r="AD40" s="9"/>
      <c r="AE40" s="30"/>
      <c r="AF40" s="30"/>
      <c r="AG40" s="30"/>
      <c r="AH40" s="30"/>
      <c r="AI40" s="30"/>
    </row>
    <row r="41" spans="2:35" ht="13.5" customHeight="1" x14ac:dyDescent="0.25">
      <c r="B41" s="6"/>
      <c r="C41" s="67"/>
      <c r="D41" s="6"/>
      <c r="K41" s="9"/>
      <c r="L41" s="9"/>
      <c r="M41" s="30"/>
      <c r="N41" s="30"/>
      <c r="O41" s="30"/>
      <c r="P41" s="30"/>
      <c r="Q41" s="30"/>
      <c r="T41" s="9"/>
      <c r="U41" s="9"/>
      <c r="V41" s="30"/>
      <c r="W41" s="30"/>
      <c r="X41" s="30"/>
      <c r="Y41" s="30"/>
      <c r="Z41" s="30"/>
      <c r="AC41" s="9"/>
      <c r="AD41" s="9"/>
      <c r="AE41" s="30"/>
      <c r="AF41" s="30"/>
      <c r="AG41" s="30"/>
      <c r="AH41" s="30"/>
      <c r="AI41" s="30"/>
    </row>
    <row r="42" spans="2:35" ht="13.5" customHeight="1" x14ac:dyDescent="0.25">
      <c r="B42" s="6"/>
      <c r="C42" s="6"/>
      <c r="D42" s="6"/>
      <c r="K42" s="9"/>
      <c r="L42" s="9"/>
      <c r="M42" s="9"/>
      <c r="T42" s="9"/>
      <c r="U42" s="9"/>
      <c r="V42" s="9"/>
      <c r="AC42" s="9"/>
      <c r="AD42" s="9"/>
      <c r="AE42" s="9"/>
    </row>
    <row r="43" spans="2:35" ht="13.5" customHeight="1" x14ac:dyDescent="0.25">
      <c r="B43" s="6"/>
      <c r="C43" s="6"/>
      <c r="D43" s="6"/>
      <c r="K43" s="9"/>
      <c r="L43" s="9"/>
      <c r="M43" s="9"/>
      <c r="T43" s="9"/>
      <c r="U43" s="9"/>
      <c r="V43" s="9"/>
      <c r="AC43" s="9"/>
      <c r="AD43" s="9"/>
      <c r="AE43" s="9"/>
    </row>
    <row r="44" spans="2:35" ht="13.5" customHeight="1" x14ac:dyDescent="0.25">
      <c r="B44" s="6"/>
      <c r="C44" s="6"/>
      <c r="D44" s="6"/>
      <c r="K44" s="9"/>
      <c r="L44" s="9"/>
      <c r="M44" s="9"/>
      <c r="T44" s="9"/>
      <c r="U44" s="9"/>
      <c r="V44" s="9"/>
      <c r="AC44" s="9"/>
      <c r="AD44" s="9"/>
      <c r="AE44" s="9"/>
    </row>
    <row r="45" spans="2:35" ht="13.5" customHeight="1" x14ac:dyDescent="0.25">
      <c r="B45" s="6"/>
      <c r="C45" s="6"/>
      <c r="D45" s="6"/>
      <c r="K45" s="9"/>
      <c r="L45" s="9"/>
      <c r="M45" s="9"/>
      <c r="T45" s="9"/>
      <c r="U45" s="9"/>
      <c r="V45" s="9"/>
      <c r="AC45" s="9"/>
      <c r="AD45" s="9"/>
      <c r="AE45" s="9"/>
    </row>
    <row r="46" spans="2:35" ht="13.5" customHeight="1" x14ac:dyDescent="0.25">
      <c r="B46" s="6"/>
      <c r="C46" s="68"/>
      <c r="D46" s="6"/>
      <c r="K46" s="9"/>
      <c r="L46" s="9"/>
      <c r="M46" s="9"/>
      <c r="T46" s="9"/>
      <c r="U46" s="9"/>
      <c r="V46" s="9"/>
      <c r="AC46" s="9"/>
      <c r="AD46" s="9"/>
      <c r="AE46" s="9"/>
    </row>
    <row r="47" spans="2:35" ht="13.5" customHeight="1" x14ac:dyDescent="0.25">
      <c r="B47" s="6"/>
      <c r="C47" s="68"/>
      <c r="D47" s="6"/>
      <c r="K47" s="9"/>
      <c r="L47" s="9"/>
      <c r="M47" s="9"/>
      <c r="T47" s="9"/>
      <c r="U47" s="9"/>
      <c r="V47" s="9"/>
      <c r="AC47" s="9"/>
      <c r="AD47" s="9"/>
      <c r="AE47" s="9"/>
    </row>
    <row r="48" spans="2:35" ht="13.5" customHeight="1" x14ac:dyDescent="0.25">
      <c r="B48" s="6"/>
      <c r="C48" s="68"/>
      <c r="D48" s="6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5">
      <c r="B49" s="6"/>
      <c r="C49" s="68"/>
      <c r="D49" s="6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5">
      <c r="B50" s="6"/>
      <c r="C50" s="68"/>
      <c r="D50" s="6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5">
      <c r="B51" s="6"/>
      <c r="C51" s="6"/>
      <c r="D51" s="6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5">
      <c r="B52" s="6"/>
      <c r="C52" s="6"/>
      <c r="D52" s="6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5">
      <c r="B53" s="6"/>
      <c r="C53" s="6"/>
      <c r="D53" s="6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5">
      <c r="B54" s="6"/>
      <c r="C54" s="6"/>
      <c r="D54" s="6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5">
      <c r="B55" s="6"/>
      <c r="C55" s="6"/>
      <c r="D55" s="6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5">
      <c r="B56" s="6"/>
      <c r="C56" s="6"/>
      <c r="D56" s="6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5">
      <c r="B57" s="6"/>
      <c r="C57" s="6"/>
      <c r="D57" s="6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5">
      <c r="B58" s="6"/>
      <c r="C58" s="6"/>
      <c r="D58" s="6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5">
      <c r="B59" s="6"/>
      <c r="C59" s="6"/>
      <c r="D59" s="6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5">
      <c r="B60" s="6"/>
      <c r="C60" s="6"/>
      <c r="D60" s="6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5">
      <c r="B61" s="6"/>
      <c r="C61" s="6"/>
      <c r="D61" s="6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5">
      <c r="B62" s="6"/>
      <c r="C62" s="6"/>
      <c r="D62" s="6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5">
      <c r="B63" s="6"/>
      <c r="C63" s="6"/>
      <c r="D63" s="6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5">
      <c r="B64" s="6"/>
      <c r="C64" s="6"/>
      <c r="D64" s="6"/>
      <c r="F64" s="9"/>
      <c r="G64" s="9"/>
      <c r="H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5">
      <c r="B65" s="6"/>
      <c r="C65" s="6"/>
      <c r="D65" s="6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5">
      <c r="B66" s="6"/>
      <c r="C66" s="6"/>
      <c r="D66" s="6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5">
      <c r="B67" s="6"/>
      <c r="C67" s="6"/>
      <c r="D67" s="6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5">
      <c r="B68" s="6"/>
      <c r="C68" s="6"/>
      <c r="D68" s="6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5">
      <c r="B69" s="6"/>
      <c r="C69" s="6"/>
      <c r="D69" s="6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5">
      <c r="B70" s="6"/>
      <c r="C70" s="6"/>
      <c r="D70" s="6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5">
      <c r="B71" s="6"/>
      <c r="C71" s="6"/>
      <c r="D71" s="6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5">
      <c r="B72" s="6"/>
      <c r="C72" s="6"/>
      <c r="D72" s="6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5">
      <c r="B73" s="6"/>
      <c r="C73" s="6"/>
      <c r="D73" s="6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5">
      <c r="B74" s="6"/>
      <c r="C74" s="6"/>
      <c r="D74" s="6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5">
      <c r="B75" s="6"/>
      <c r="C75" s="6"/>
      <c r="D75" s="6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5">
      <c r="B76" s="6"/>
      <c r="C76" s="6"/>
      <c r="D76" s="6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5">
      <c r="B77" s="6"/>
      <c r="C77" s="6"/>
      <c r="D77" s="6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5">
      <c r="B78" s="6"/>
      <c r="C78" s="6"/>
      <c r="D78" s="6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5">
      <c r="B79" s="6"/>
      <c r="C79" s="6"/>
      <c r="D79" s="6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5">
      <c r="B80" s="6"/>
      <c r="C80" s="6"/>
      <c r="D80" s="6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5">
      <c r="B81" s="6"/>
      <c r="C81" s="6"/>
      <c r="D81" s="6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5">
      <c r="B82" s="6"/>
      <c r="C82" s="6"/>
      <c r="D82" s="6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5">
      <c r="B83" s="6"/>
      <c r="C83" s="6"/>
      <c r="D83" s="6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5">
      <c r="B84" s="6"/>
      <c r="C84" s="6"/>
      <c r="D84" s="6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5">
      <c r="B85" s="6"/>
      <c r="C85" s="6"/>
      <c r="D85" s="6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5">
      <c r="B86" s="6"/>
      <c r="C86" s="6"/>
      <c r="D86" s="6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5">
      <c r="B87" s="6"/>
      <c r="C87" s="6"/>
      <c r="D87" s="6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5">
      <c r="B88" s="6"/>
      <c r="C88" s="6"/>
      <c r="D88" s="6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5">
      <c r="B89" s="6"/>
      <c r="C89" s="6"/>
      <c r="D89" s="6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5">
      <c r="B90" s="6"/>
      <c r="C90" s="6"/>
      <c r="D90" s="6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5">
      <c r="B91" s="6"/>
      <c r="C91" s="6"/>
      <c r="D91" s="6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5">
      <c r="B92" s="6"/>
      <c r="C92" s="6"/>
      <c r="D92" s="6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5">
      <c r="B93" s="6"/>
      <c r="C93" s="6"/>
      <c r="D93" s="6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5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5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5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5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5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5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5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5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5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5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5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ht="13.5" customHeight="1" x14ac:dyDescent="0.25">
      <c r="B105" s="9"/>
      <c r="C105" s="9"/>
      <c r="D105" s="9"/>
      <c r="K105" s="9"/>
      <c r="L105" s="9"/>
      <c r="M105" s="9"/>
      <c r="T105" s="9"/>
      <c r="U105" s="9"/>
      <c r="V105" s="9"/>
      <c r="AC105" s="9"/>
      <c r="AD105" s="9"/>
      <c r="AE105" s="9"/>
    </row>
    <row r="106" spans="2:31" ht="13.5" customHeight="1" x14ac:dyDescent="0.25">
      <c r="B106" s="9"/>
      <c r="C106" s="9"/>
      <c r="D106" s="9"/>
      <c r="K106" s="9"/>
      <c r="L106" s="9"/>
      <c r="M106" s="9"/>
      <c r="T106" s="9"/>
      <c r="U106" s="9"/>
      <c r="V106" s="9"/>
      <c r="AC106" s="9"/>
      <c r="AD106" s="9"/>
      <c r="AE106" s="9"/>
    </row>
    <row r="107" spans="2:31" ht="13.5" customHeight="1" x14ac:dyDescent="0.25">
      <c r="B107" s="9"/>
      <c r="C107" s="9"/>
      <c r="D107" s="9"/>
      <c r="K107" s="9"/>
      <c r="L107" s="9"/>
      <c r="M107" s="9"/>
      <c r="T107" s="9"/>
      <c r="U107" s="9"/>
      <c r="V107" s="9"/>
      <c r="AC107" s="9"/>
      <c r="AD107" s="9"/>
      <c r="AE107" s="9"/>
    </row>
    <row r="108" spans="2:31" ht="13.5" customHeight="1" x14ac:dyDescent="0.25">
      <c r="B108" s="9"/>
      <c r="C108" s="9"/>
      <c r="D108" s="9"/>
      <c r="K108" s="9"/>
      <c r="L108" s="9"/>
      <c r="M108" s="9"/>
      <c r="T108" s="9"/>
      <c r="U108" s="9"/>
      <c r="V108" s="9"/>
      <c r="AC108" s="9"/>
      <c r="AD108" s="9"/>
      <c r="AE108" s="9"/>
    </row>
    <row r="109" spans="2:31" ht="13.5" customHeight="1" x14ac:dyDescent="0.25">
      <c r="B109" s="9"/>
      <c r="C109" s="9"/>
      <c r="D109" s="9"/>
      <c r="K109" s="9"/>
      <c r="L109" s="9"/>
      <c r="M109" s="9"/>
      <c r="T109" s="9"/>
      <c r="U109" s="9"/>
      <c r="V109" s="9"/>
      <c r="AC109" s="9"/>
      <c r="AD109" s="9"/>
      <c r="AE109" s="9"/>
    </row>
    <row r="110" spans="2:31" ht="13.5" customHeight="1" x14ac:dyDescent="0.25">
      <c r="B110" s="9"/>
      <c r="C110" s="9"/>
      <c r="D110" s="9"/>
      <c r="K110" s="9"/>
      <c r="L110" s="9"/>
      <c r="M110" s="9"/>
      <c r="T110" s="9"/>
      <c r="U110" s="9"/>
      <c r="V110" s="9"/>
      <c r="AC110" s="9"/>
      <c r="AD110" s="9"/>
      <c r="AE110" s="9"/>
    </row>
  </sheetData>
  <mergeCells count="8">
    <mergeCell ref="AE3:AI3"/>
    <mergeCell ref="AC3:AD3"/>
    <mergeCell ref="B3:C3"/>
    <mergeCell ref="K3:L3"/>
    <mergeCell ref="V3:Z3"/>
    <mergeCell ref="T3:U3"/>
    <mergeCell ref="D3:H3"/>
    <mergeCell ref="M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9"/>
  <sheetViews>
    <sheetView topLeftCell="B1" zoomScaleNormal="100" workbookViewId="0">
      <selection activeCell="B31" sqref="B31"/>
    </sheetView>
  </sheetViews>
  <sheetFormatPr defaultColWidth="9.08203125" defaultRowHeight="12.5" x14ac:dyDescent="0.25"/>
  <cols>
    <col min="1" max="1" width="52.33203125" style="6" customWidth="1"/>
    <col min="2" max="4" width="12.5" style="114" customWidth="1"/>
    <col min="5" max="9" width="12.5" style="6" customWidth="1"/>
    <col min="10" max="10" width="55.08203125" style="6" customWidth="1"/>
    <col min="11" max="12" width="12.5" style="114" customWidth="1"/>
    <col min="13" max="13" width="13.5" style="114" customWidth="1"/>
    <col min="14" max="17" width="13.83203125" style="6" customWidth="1"/>
    <col min="18" max="18" width="9.08203125" style="6"/>
    <col min="19" max="19" width="52.33203125" style="6" customWidth="1"/>
    <col min="20" max="22" width="12.5" style="114" customWidth="1"/>
    <col min="23" max="26" width="12.5" style="6" customWidth="1"/>
    <col min="27" max="27" width="9.08203125" style="6"/>
    <col min="28" max="28" width="52.33203125" style="6" customWidth="1"/>
    <col min="29" max="31" width="12.5" style="114" customWidth="1"/>
    <col min="32" max="34" width="12.5" style="6" customWidth="1"/>
    <col min="35" max="35" width="12.83203125" style="6" customWidth="1"/>
    <col min="36" max="16384" width="9.08203125" style="6"/>
  </cols>
  <sheetData>
    <row r="1" spans="1:35" ht="15.75" customHeight="1" x14ac:dyDescent="0.25">
      <c r="A1" s="134" t="s">
        <v>30</v>
      </c>
      <c r="B1" s="134"/>
      <c r="C1" s="134"/>
      <c r="D1" s="134"/>
      <c r="J1" s="134" t="s">
        <v>31</v>
      </c>
      <c r="K1" s="134"/>
      <c r="L1" s="134"/>
      <c r="M1" s="134"/>
      <c r="S1" s="134" t="s">
        <v>32</v>
      </c>
      <c r="T1" s="134"/>
      <c r="U1" s="134"/>
      <c r="V1" s="134"/>
      <c r="AB1" s="28" t="s">
        <v>23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3">
      <c r="A3" s="12" t="s">
        <v>0</v>
      </c>
      <c r="B3" s="135" t="s">
        <v>1</v>
      </c>
      <c r="C3" s="136"/>
      <c r="D3" s="131" t="s">
        <v>2</v>
      </c>
      <c r="E3" s="132"/>
      <c r="F3" s="132"/>
      <c r="G3" s="132"/>
      <c r="H3" s="133"/>
      <c r="I3" s="92"/>
      <c r="J3" s="12" t="s">
        <v>0</v>
      </c>
      <c r="K3" s="131" t="s">
        <v>1</v>
      </c>
      <c r="L3" s="133"/>
      <c r="M3" s="131" t="s">
        <v>2</v>
      </c>
      <c r="N3" s="132"/>
      <c r="O3" s="132"/>
      <c r="P3" s="132"/>
      <c r="Q3" s="133"/>
      <c r="S3" s="26" t="s">
        <v>0</v>
      </c>
      <c r="T3" s="131" t="s">
        <v>1</v>
      </c>
      <c r="U3" s="133"/>
      <c r="V3" s="131" t="s">
        <v>2</v>
      </c>
      <c r="W3" s="132"/>
      <c r="X3" s="132"/>
      <c r="Y3" s="132"/>
      <c r="Z3" s="133"/>
      <c r="AB3" s="26" t="s">
        <v>0</v>
      </c>
      <c r="AC3" s="131" t="s">
        <v>1</v>
      </c>
      <c r="AD3" s="133"/>
      <c r="AE3" s="132" t="s">
        <v>2</v>
      </c>
      <c r="AF3" s="132"/>
      <c r="AG3" s="132"/>
      <c r="AH3" s="132"/>
      <c r="AI3" s="133"/>
    </row>
    <row r="4" spans="1:35" ht="14.25" customHeight="1" thickBot="1" x14ac:dyDescent="0.3">
      <c r="A4" s="86"/>
      <c r="B4" s="116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I4" s="92"/>
      <c r="J4" s="86"/>
      <c r="K4" s="116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104">
        <v>2022</v>
      </c>
      <c r="AD4" s="104">
        <v>2023</v>
      </c>
      <c r="AE4" s="124">
        <v>2024</v>
      </c>
      <c r="AF4" s="63">
        <v>2025</v>
      </c>
      <c r="AG4" s="63">
        <v>2026</v>
      </c>
      <c r="AH4" s="63">
        <v>2027</v>
      </c>
      <c r="AI4" s="64">
        <v>2028</v>
      </c>
    </row>
    <row r="5" spans="1:35" ht="13.5" customHeight="1" x14ac:dyDescent="0.25">
      <c r="A5" s="97"/>
      <c r="B5" s="72"/>
      <c r="C5" s="121"/>
      <c r="D5" s="34"/>
      <c r="E5" s="35"/>
      <c r="F5" s="35"/>
      <c r="G5" s="35"/>
      <c r="H5" s="36"/>
      <c r="I5" s="93"/>
      <c r="J5" s="16"/>
      <c r="K5" s="79"/>
      <c r="L5" s="121"/>
      <c r="M5" s="34"/>
      <c r="N5" s="35"/>
      <c r="O5" s="35"/>
      <c r="P5" s="35"/>
      <c r="Q5" s="36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79"/>
      <c r="AE5" s="125"/>
      <c r="AF5" s="35"/>
      <c r="AG5" s="35"/>
      <c r="AH5" s="35"/>
      <c r="AI5" s="36"/>
    </row>
    <row r="6" spans="1:35" ht="13.5" customHeight="1" x14ac:dyDescent="0.25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1">
        <f t="shared" si="0"/>
        <v>1084374.6841395572</v>
      </c>
      <c r="E6" s="31">
        <f t="shared" si="0"/>
        <v>1178392.5277721784</v>
      </c>
      <c r="F6" s="31">
        <f t="shared" ref="F6:H6" si="1">SUM(F7:F11)</f>
        <v>1257366.6083378207</v>
      </c>
      <c r="G6" s="31">
        <f t="shared" si="1"/>
        <v>1328815.2477939716</v>
      </c>
      <c r="H6" s="2">
        <f t="shared" si="1"/>
        <v>1389740.5214215061</v>
      </c>
      <c r="I6" s="96"/>
      <c r="J6" s="25" t="s">
        <v>3</v>
      </c>
      <c r="K6" s="80">
        <f t="shared" ref="K6:O6" si="2">SUM(K7:K11)</f>
        <v>0</v>
      </c>
      <c r="L6" s="80">
        <f t="shared" si="2"/>
        <v>0</v>
      </c>
      <c r="M6" s="1">
        <f t="shared" si="2"/>
        <v>0</v>
      </c>
      <c r="N6" s="31">
        <f t="shared" si="2"/>
        <v>0</v>
      </c>
      <c r="O6" s="31">
        <f t="shared" si="2"/>
        <v>0</v>
      </c>
      <c r="P6" s="31">
        <f t="shared" ref="P6:Q6" si="3">SUM(P7:P11)</f>
        <v>0</v>
      </c>
      <c r="Q6" s="2">
        <f t="shared" si="3"/>
        <v>0</v>
      </c>
      <c r="R6" s="7"/>
      <c r="S6" s="25" t="s">
        <v>3</v>
      </c>
      <c r="T6" s="80">
        <v>1022480.4802699998</v>
      </c>
      <c r="U6" s="80">
        <v>1028156.41446</v>
      </c>
      <c r="V6" s="87">
        <v>1084374.6841395572</v>
      </c>
      <c r="W6" s="31">
        <v>1178392.5277721784</v>
      </c>
      <c r="X6" s="31">
        <v>1257366.6083378207</v>
      </c>
      <c r="Y6" s="31">
        <v>1328815.2477939716</v>
      </c>
      <c r="Z6" s="2">
        <v>1389740.5214215061</v>
      </c>
      <c r="AB6" s="25" t="s">
        <v>3</v>
      </c>
      <c r="AC6" s="80">
        <f t="shared" ref="AC6:AC26" si="4">B6-T6</f>
        <v>0</v>
      </c>
      <c r="AD6" s="80">
        <f t="shared" ref="AD6:AD26" si="5">C6-U6</f>
        <v>0</v>
      </c>
      <c r="AE6" s="87">
        <f t="shared" ref="AE6:AE26" si="6">D6-V6</f>
        <v>0</v>
      </c>
      <c r="AF6" s="31">
        <f t="shared" ref="AF6:AF26" si="7">E6-W6</f>
        <v>0</v>
      </c>
      <c r="AG6" s="31">
        <f t="shared" ref="AG6:AG26" si="8">F6-X6</f>
        <v>0</v>
      </c>
      <c r="AH6" s="31">
        <f t="shared" ref="AH6:AI26" si="9">G6-Y6</f>
        <v>0</v>
      </c>
      <c r="AI6" s="2">
        <f t="shared" si="9"/>
        <v>0</v>
      </c>
    </row>
    <row r="7" spans="1:35" ht="13.5" customHeight="1" x14ac:dyDescent="0.25">
      <c r="A7" s="99" t="s">
        <v>4</v>
      </c>
      <c r="B7" s="74">
        <v>598455.59486999991</v>
      </c>
      <c r="C7" s="81">
        <f>'nov2024_vydavky_ESA 2010'!C7</f>
        <v>592599.25555</v>
      </c>
      <c r="D7" s="18">
        <f>'nov2024_vydavky_ESA 2010'!D7</f>
        <v>637741.69599107746</v>
      </c>
      <c r="E7" s="19">
        <f>'nov2024_vydavky_ESA 2010'!E7</f>
        <v>705593.01625544846</v>
      </c>
      <c r="F7" s="19">
        <f>'nov2024_vydavky_ESA 2010'!F7</f>
        <v>764519.35264410509</v>
      </c>
      <c r="G7" s="19">
        <f>'nov2024_vydavky_ESA 2010'!G7</f>
        <v>818260.16702018376</v>
      </c>
      <c r="H7" s="20">
        <f>'nov2024_vydavky_ESA 2010'!H7</f>
        <v>868112.12267274328</v>
      </c>
      <c r="I7" s="94"/>
      <c r="J7" s="17" t="s">
        <v>4</v>
      </c>
      <c r="K7" s="81"/>
      <c r="L7" s="81"/>
      <c r="M7" s="18"/>
      <c r="N7" s="19"/>
      <c r="O7" s="19"/>
      <c r="P7" s="19"/>
      <c r="Q7" s="20"/>
      <c r="R7" s="7"/>
      <c r="S7" s="17" t="s">
        <v>4</v>
      </c>
      <c r="T7" s="81">
        <v>598455.59486999991</v>
      </c>
      <c r="U7" s="81">
        <v>592599.25555</v>
      </c>
      <c r="V7" s="88">
        <v>637741.69599107746</v>
      </c>
      <c r="W7" s="19">
        <v>705593.01625544846</v>
      </c>
      <c r="X7" s="19">
        <v>764519.35264410509</v>
      </c>
      <c r="Y7" s="19">
        <v>818260.16702018376</v>
      </c>
      <c r="Z7" s="20">
        <v>868112.12267274328</v>
      </c>
      <c r="AB7" s="17" t="s">
        <v>4</v>
      </c>
      <c r="AC7" s="81">
        <f t="shared" si="4"/>
        <v>0</v>
      </c>
      <c r="AD7" s="81">
        <f t="shared" si="5"/>
        <v>0</v>
      </c>
      <c r="AE7" s="88">
        <f t="shared" si="6"/>
        <v>0</v>
      </c>
      <c r="AF7" s="19">
        <f t="shared" si="7"/>
        <v>0</v>
      </c>
      <c r="AG7" s="19">
        <f t="shared" si="8"/>
        <v>0</v>
      </c>
      <c r="AH7" s="19">
        <f t="shared" si="9"/>
        <v>0</v>
      </c>
      <c r="AI7" s="20">
        <f t="shared" si="9"/>
        <v>0</v>
      </c>
    </row>
    <row r="8" spans="1:35" ht="13.5" customHeight="1" x14ac:dyDescent="0.25">
      <c r="A8" s="99" t="s">
        <v>5</v>
      </c>
      <c r="B8" s="74">
        <v>41625.225509999997</v>
      </c>
      <c r="C8" s="81">
        <f>'nov2024_vydavky_ESA 2010'!C8</f>
        <v>38628.884790000004</v>
      </c>
      <c r="D8" s="18">
        <f>'nov2024_vydavky_ESA 2010'!D8</f>
        <v>39161.682882189321</v>
      </c>
      <c r="E8" s="19">
        <f>'nov2024_vydavky_ESA 2010'!E8</f>
        <v>44338.739814011053</v>
      </c>
      <c r="F8" s="19">
        <f>'nov2024_vydavky_ESA 2010'!F8</f>
        <v>49385.462813967846</v>
      </c>
      <c r="G8" s="19">
        <f>'nov2024_vydavky_ESA 2010'!G8</f>
        <v>54432.36208825856</v>
      </c>
      <c r="H8" s="20">
        <f>'nov2024_vydavky_ESA 2010'!H8</f>
        <v>59505.888437382346</v>
      </c>
      <c r="I8" s="94"/>
      <c r="J8" s="17" t="s">
        <v>5</v>
      </c>
      <c r="K8" s="81"/>
      <c r="L8" s="81"/>
      <c r="M8" s="18"/>
      <c r="N8" s="19"/>
      <c r="O8" s="19"/>
      <c r="P8" s="19"/>
      <c r="Q8" s="20"/>
      <c r="R8" s="7"/>
      <c r="S8" s="17" t="s">
        <v>5</v>
      </c>
      <c r="T8" s="81">
        <v>41625.225509999997</v>
      </c>
      <c r="U8" s="81">
        <v>38628.884790000004</v>
      </c>
      <c r="V8" s="88">
        <v>39161.682882189321</v>
      </c>
      <c r="W8" s="19">
        <v>44338.739814011053</v>
      </c>
      <c r="X8" s="19">
        <v>49385.462813967846</v>
      </c>
      <c r="Y8" s="19">
        <v>54432.36208825856</v>
      </c>
      <c r="Z8" s="20">
        <v>59505.888437382346</v>
      </c>
      <c r="AB8" s="17" t="s">
        <v>5</v>
      </c>
      <c r="AC8" s="81">
        <f t="shared" si="4"/>
        <v>0</v>
      </c>
      <c r="AD8" s="81">
        <f t="shared" si="5"/>
        <v>0</v>
      </c>
      <c r="AE8" s="88">
        <f t="shared" si="6"/>
        <v>0</v>
      </c>
      <c r="AF8" s="19">
        <f t="shared" si="7"/>
        <v>0</v>
      </c>
      <c r="AG8" s="19">
        <f t="shared" si="8"/>
        <v>0</v>
      </c>
      <c r="AH8" s="19">
        <f t="shared" si="9"/>
        <v>0</v>
      </c>
      <c r="AI8" s="20">
        <f t="shared" si="9"/>
        <v>0</v>
      </c>
    </row>
    <row r="9" spans="1:35" ht="13.5" customHeight="1" x14ac:dyDescent="0.25">
      <c r="A9" s="99" t="s">
        <v>6</v>
      </c>
      <c r="B9" s="74">
        <v>335682.81054999994</v>
      </c>
      <c r="C9" s="81">
        <f>'nov2024_vydavky_ESA 2010'!C9</f>
        <v>350006.72425999999</v>
      </c>
      <c r="D9" s="18">
        <f>'nov2024_vydavky_ESA 2010'!D9</f>
        <v>360124.81725430745</v>
      </c>
      <c r="E9" s="19">
        <f>'nov2024_vydavky_ESA 2010'!E9</f>
        <v>379168.23223360634</v>
      </c>
      <c r="F9" s="19">
        <f>'nov2024_vydavky_ESA 2010'!F9</f>
        <v>392521.88065585028</v>
      </c>
      <c r="G9" s="19">
        <f>'nov2024_vydavky_ESA 2010'!G9</f>
        <v>403758.1403352507</v>
      </c>
      <c r="H9" s="20">
        <f>'nov2024_vydavky_ESA 2010'!H9</f>
        <v>408279.51785344363</v>
      </c>
      <c r="I9" s="94"/>
      <c r="J9" s="17" t="s">
        <v>6</v>
      </c>
      <c r="K9" s="81"/>
      <c r="L9" s="81"/>
      <c r="M9" s="18"/>
      <c r="N9" s="19"/>
      <c r="O9" s="19"/>
      <c r="P9" s="19"/>
      <c r="Q9" s="20"/>
      <c r="R9" s="7"/>
      <c r="S9" s="17" t="s">
        <v>6</v>
      </c>
      <c r="T9" s="81">
        <v>335682.81054999994</v>
      </c>
      <c r="U9" s="81">
        <v>350006.72425999999</v>
      </c>
      <c r="V9" s="88">
        <v>360124.81725430745</v>
      </c>
      <c r="W9" s="19">
        <v>379168.23223360634</v>
      </c>
      <c r="X9" s="19">
        <v>392521.88065585028</v>
      </c>
      <c r="Y9" s="19">
        <v>403758.1403352507</v>
      </c>
      <c r="Z9" s="20">
        <v>408279.51785344363</v>
      </c>
      <c r="AB9" s="17" t="s">
        <v>6</v>
      </c>
      <c r="AC9" s="81">
        <f t="shared" si="4"/>
        <v>0</v>
      </c>
      <c r="AD9" s="81">
        <f t="shared" si="5"/>
        <v>0</v>
      </c>
      <c r="AE9" s="88">
        <f t="shared" si="6"/>
        <v>0</v>
      </c>
      <c r="AF9" s="19">
        <f t="shared" si="7"/>
        <v>0</v>
      </c>
      <c r="AG9" s="19">
        <f t="shared" si="8"/>
        <v>0</v>
      </c>
      <c r="AH9" s="19">
        <f t="shared" si="9"/>
        <v>0</v>
      </c>
      <c r="AI9" s="20">
        <f t="shared" si="9"/>
        <v>0</v>
      </c>
    </row>
    <row r="10" spans="1:35" ht="13.5" customHeight="1" x14ac:dyDescent="0.25">
      <c r="A10" s="99" t="s">
        <v>7</v>
      </c>
      <c r="B10" s="74">
        <v>71.969300000000004</v>
      </c>
      <c r="C10" s="81">
        <f>'nov2024_vydavky_ESA 2010'!C10</f>
        <v>72.258200000000002</v>
      </c>
      <c r="D10" s="18">
        <f>'nov2024_vydavky_ESA 2010'!D10</f>
        <v>56.528589958420241</v>
      </c>
      <c r="E10" s="19">
        <f>'nov2024_vydavky_ESA 2010'!E10</f>
        <v>60.107183469530014</v>
      </c>
      <c r="F10" s="19">
        <f>'nov2024_vydavky_ESA 2010'!F10</f>
        <v>63.355948383473958</v>
      </c>
      <c r="G10" s="19">
        <f>'nov2024_vydavky_ESA 2010'!G10</f>
        <v>66.479843739393601</v>
      </c>
      <c r="H10" s="20">
        <f>'nov2024_vydavky_ESA 2010'!H10</f>
        <v>69.392112274116329</v>
      </c>
      <c r="I10" s="94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81">
        <v>72.258200000000002</v>
      </c>
      <c r="V10" s="88">
        <v>56.528589958420241</v>
      </c>
      <c r="W10" s="19">
        <v>60.107183469530014</v>
      </c>
      <c r="X10" s="19">
        <v>63.355948383473958</v>
      </c>
      <c r="Y10" s="19">
        <v>66.479843739393601</v>
      </c>
      <c r="Z10" s="20">
        <v>69.392112274116329</v>
      </c>
      <c r="AB10" s="17" t="s">
        <v>7</v>
      </c>
      <c r="AC10" s="81">
        <f t="shared" si="4"/>
        <v>0</v>
      </c>
      <c r="AD10" s="81">
        <f t="shared" si="5"/>
        <v>0</v>
      </c>
      <c r="AE10" s="88">
        <f t="shared" si="6"/>
        <v>0</v>
      </c>
      <c r="AF10" s="19">
        <f t="shared" si="7"/>
        <v>0</v>
      </c>
      <c r="AG10" s="19">
        <f t="shared" si="8"/>
        <v>0</v>
      </c>
      <c r="AH10" s="19">
        <f t="shared" si="9"/>
        <v>0</v>
      </c>
      <c r="AI10" s="20">
        <f t="shared" si="9"/>
        <v>0</v>
      </c>
    </row>
    <row r="11" spans="1:35" ht="13.5" customHeight="1" x14ac:dyDescent="0.25">
      <c r="A11" s="99" t="s">
        <v>11</v>
      </c>
      <c r="B11" s="74">
        <v>46644.880039999996</v>
      </c>
      <c r="C11" s="81">
        <f>'nov2024_vydavky_ESA 2010'!C11</f>
        <v>46849.291660000003</v>
      </c>
      <c r="D11" s="18">
        <f>'nov2024_vydavky_ESA 2010'!D11</f>
        <v>47289.959422024513</v>
      </c>
      <c r="E11" s="19">
        <f>'nov2024_vydavky_ESA 2010'!E11</f>
        <v>49232.432285643226</v>
      </c>
      <c r="F11" s="19">
        <f>'nov2024_vydavky_ESA 2010'!F11</f>
        <v>50876.556275514267</v>
      </c>
      <c r="G11" s="19">
        <f>'nov2024_vydavky_ESA 2010'!G11</f>
        <v>52298.098506539041</v>
      </c>
      <c r="H11" s="20">
        <f>'nov2024_vydavky_ESA 2010'!H11</f>
        <v>53773.600345662875</v>
      </c>
      <c r="I11" s="94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81">
        <v>46849.291660000003</v>
      </c>
      <c r="V11" s="88">
        <v>47289.959422024513</v>
      </c>
      <c r="W11" s="19">
        <v>49232.432285643226</v>
      </c>
      <c r="X11" s="19">
        <v>50876.556275514267</v>
      </c>
      <c r="Y11" s="19">
        <v>52298.098506539041</v>
      </c>
      <c r="Z11" s="20">
        <v>53773.600345662875</v>
      </c>
      <c r="AB11" s="17" t="s">
        <v>11</v>
      </c>
      <c r="AC11" s="81">
        <f t="shared" si="4"/>
        <v>0</v>
      </c>
      <c r="AD11" s="81">
        <f t="shared" si="5"/>
        <v>0</v>
      </c>
      <c r="AE11" s="88">
        <f t="shared" si="6"/>
        <v>0</v>
      </c>
      <c r="AF11" s="19">
        <f t="shared" si="7"/>
        <v>0</v>
      </c>
      <c r="AG11" s="19">
        <f t="shared" si="8"/>
        <v>0</v>
      </c>
      <c r="AH11" s="19">
        <f t="shared" si="9"/>
        <v>0</v>
      </c>
      <c r="AI11" s="20">
        <f t="shared" si="9"/>
        <v>0</v>
      </c>
    </row>
    <row r="12" spans="1:35" ht="13.5" customHeight="1" x14ac:dyDescent="0.25">
      <c r="A12" s="98" t="s">
        <v>12</v>
      </c>
      <c r="B12" s="73">
        <f>B13+B19</f>
        <v>8269597</v>
      </c>
      <c r="C12" s="80">
        <f t="shared" ref="C12:D12" si="10">C13+C19</f>
        <v>10318673.339115161</v>
      </c>
      <c r="D12" s="1">
        <f t="shared" si="10"/>
        <v>12587313.062319536</v>
      </c>
      <c r="E12" s="31">
        <f>E13+E19</f>
        <v>12895428.481690548</v>
      </c>
      <c r="F12" s="31">
        <f>F13+F19</f>
        <v>13607418.245799499</v>
      </c>
      <c r="G12" s="31">
        <f>G13+G19</f>
        <v>13852054.518040698</v>
      </c>
      <c r="H12" s="2">
        <f>H13+H19</f>
        <v>14443920.172953432</v>
      </c>
      <c r="I12" s="96"/>
      <c r="J12" s="25" t="s">
        <v>12</v>
      </c>
      <c r="K12" s="80">
        <f>K13+K19</f>
        <v>0</v>
      </c>
      <c r="L12" s="80">
        <f t="shared" ref="L12:O12" si="11">L13+L19</f>
        <v>0</v>
      </c>
      <c r="M12" s="1">
        <f t="shared" si="11"/>
        <v>-5761.2420000000002</v>
      </c>
      <c r="N12" s="31">
        <f t="shared" si="11"/>
        <v>74.815053822500758</v>
      </c>
      <c r="O12" s="31">
        <f t="shared" si="11"/>
        <v>-3104.7548745737604</v>
      </c>
      <c r="P12" s="31">
        <f t="shared" ref="P12:Q12" si="12">P13+P19</f>
        <v>-3233.2606788323683</v>
      </c>
      <c r="Q12" s="2">
        <f t="shared" si="12"/>
        <v>-3347.3947807951508</v>
      </c>
      <c r="S12" s="25" t="s">
        <v>12</v>
      </c>
      <c r="T12" s="80">
        <v>8269597</v>
      </c>
      <c r="U12" s="80">
        <v>10318673.339115161</v>
      </c>
      <c r="V12" s="87">
        <v>12593074.304319536</v>
      </c>
      <c r="W12" s="31">
        <v>12895353.666636724</v>
      </c>
      <c r="X12" s="31">
        <v>13610523.000674073</v>
      </c>
      <c r="Y12" s="31">
        <v>13855287.77871953</v>
      </c>
      <c r="Z12" s="2">
        <v>14447267.567734228</v>
      </c>
      <c r="AB12" s="25" t="s">
        <v>12</v>
      </c>
      <c r="AC12" s="80">
        <f t="shared" si="4"/>
        <v>0</v>
      </c>
      <c r="AD12" s="80">
        <f t="shared" si="5"/>
        <v>0</v>
      </c>
      <c r="AE12" s="87">
        <f t="shared" si="6"/>
        <v>-5761.2420000005513</v>
      </c>
      <c r="AF12" s="31">
        <f t="shared" si="7"/>
        <v>74.815053824335337</v>
      </c>
      <c r="AG12" s="31">
        <f t="shared" si="8"/>
        <v>-3104.7548745740205</v>
      </c>
      <c r="AH12" s="31">
        <f t="shared" si="9"/>
        <v>-3233.2606788314879</v>
      </c>
      <c r="AI12" s="2">
        <f t="shared" si="9"/>
        <v>-3347.3947807960212</v>
      </c>
    </row>
    <row r="13" spans="1:35" ht="13.5" customHeight="1" x14ac:dyDescent="0.25">
      <c r="A13" s="100" t="s">
        <v>15</v>
      </c>
      <c r="B13" s="75">
        <f>SUM(B14:B18)</f>
        <v>7301764</v>
      </c>
      <c r="C13" s="82">
        <f t="shared" ref="C13:E13" si="13">SUM(C14:C18)</f>
        <v>9168791.9628119357</v>
      </c>
      <c r="D13" s="40">
        <f t="shared" si="13"/>
        <v>11195168.982766626</v>
      </c>
      <c r="E13" s="41">
        <f t="shared" si="13"/>
        <v>11451788.762389174</v>
      </c>
      <c r="F13" s="41">
        <f t="shared" ref="F13:G13" si="14">SUM(F14:F18)</f>
        <v>12106252.129752396</v>
      </c>
      <c r="G13" s="41">
        <f t="shared" si="14"/>
        <v>12365847.300072137</v>
      </c>
      <c r="H13" s="51">
        <f t="shared" ref="H13" si="15">SUM(H14:H18)</f>
        <v>12944856.681445085</v>
      </c>
      <c r="I13" s="96"/>
      <c r="J13" s="39" t="s">
        <v>15</v>
      </c>
      <c r="K13" s="82">
        <f t="shared" ref="K13" si="16">SUM(K14:K18)</f>
        <v>0</v>
      </c>
      <c r="L13" s="82">
        <f>SUM(L14:L18)</f>
        <v>0</v>
      </c>
      <c r="M13" s="40">
        <f t="shared" ref="M13:Q13" si="17">SUM(M14:M18)</f>
        <v>-5761.2420000000002</v>
      </c>
      <c r="N13" s="41">
        <f t="shared" si="17"/>
        <v>74.815053822500758</v>
      </c>
      <c r="O13" s="41">
        <f t="shared" si="17"/>
        <v>-3104.7548745737604</v>
      </c>
      <c r="P13" s="41">
        <f t="shared" si="17"/>
        <v>-3233.2606788323683</v>
      </c>
      <c r="Q13" s="51">
        <f t="shared" si="17"/>
        <v>-3347.3947807951508</v>
      </c>
      <c r="R13" s="7"/>
      <c r="S13" s="39" t="s">
        <v>15</v>
      </c>
      <c r="T13" s="82">
        <v>7301764</v>
      </c>
      <c r="U13" s="82">
        <v>9168791.9628119357</v>
      </c>
      <c r="V13" s="89">
        <v>11200930.224766627</v>
      </c>
      <c r="W13" s="41">
        <v>11451713.947335349</v>
      </c>
      <c r="X13" s="41">
        <v>12109356.88462697</v>
      </c>
      <c r="Y13" s="41">
        <v>12369080.560750969</v>
      </c>
      <c r="Z13" s="51">
        <v>12948204.076225881</v>
      </c>
      <c r="AB13" s="39" t="s">
        <v>15</v>
      </c>
      <c r="AC13" s="82">
        <f t="shared" si="4"/>
        <v>0</v>
      </c>
      <c r="AD13" s="82">
        <f t="shared" si="5"/>
        <v>0</v>
      </c>
      <c r="AE13" s="89">
        <f t="shared" si="6"/>
        <v>-5761.2420000005513</v>
      </c>
      <c r="AF13" s="41">
        <f t="shared" si="7"/>
        <v>74.815053824335337</v>
      </c>
      <c r="AG13" s="41">
        <f t="shared" si="8"/>
        <v>-3104.7548745740205</v>
      </c>
      <c r="AH13" s="41">
        <f t="shared" si="9"/>
        <v>-3233.2606788314879</v>
      </c>
      <c r="AI13" s="51">
        <f t="shared" si="9"/>
        <v>-3347.3947807960212</v>
      </c>
    </row>
    <row r="14" spans="1:35" ht="13.5" customHeight="1" x14ac:dyDescent="0.25">
      <c r="A14" s="101" t="s">
        <v>13</v>
      </c>
      <c r="B14" s="74">
        <v>6575522</v>
      </c>
      <c r="C14" s="81">
        <v>8262092.9999999991</v>
      </c>
      <c r="D14" s="18">
        <v>9881193.2403676789</v>
      </c>
      <c r="E14" s="19">
        <v>10008195.362740153</v>
      </c>
      <c r="F14" s="19">
        <v>10780183.288229201</v>
      </c>
      <c r="G14" s="19">
        <v>11092903.235889183</v>
      </c>
      <c r="H14" s="20">
        <v>11626285.353972051</v>
      </c>
      <c r="I14" s="94"/>
      <c r="J14" s="42" t="s">
        <v>13</v>
      </c>
      <c r="K14" s="81"/>
      <c r="L14" s="81"/>
      <c r="M14" s="18">
        <v>-5761.2420000000002</v>
      </c>
      <c r="N14" s="19">
        <v>74.815053822500758</v>
      </c>
      <c r="O14" s="19">
        <v>-3104.7548745737604</v>
      </c>
      <c r="P14" s="19">
        <v>-3233.2606788323683</v>
      </c>
      <c r="Q14" s="20">
        <v>-3347.3947807951508</v>
      </c>
      <c r="R14" s="7"/>
      <c r="S14" s="42" t="s">
        <v>13</v>
      </c>
      <c r="T14" s="81">
        <v>6575522</v>
      </c>
      <c r="U14" s="81">
        <v>8262092.9999999991</v>
      </c>
      <c r="V14" s="88">
        <v>9886954.4823676795</v>
      </c>
      <c r="W14" s="19">
        <v>10008120.547686331</v>
      </c>
      <c r="X14" s="19">
        <v>10783288.043103775</v>
      </c>
      <c r="Y14" s="19">
        <v>11096136.496568015</v>
      </c>
      <c r="Z14" s="20">
        <v>11629632.748752847</v>
      </c>
      <c r="AB14" s="42" t="s">
        <v>13</v>
      </c>
      <c r="AC14" s="81">
        <f>B14-T14</f>
        <v>0</v>
      </c>
      <c r="AD14" s="81">
        <f t="shared" si="5"/>
        <v>0</v>
      </c>
      <c r="AE14" s="88">
        <f>D14-V14</f>
        <v>-5761.2420000005513</v>
      </c>
      <c r="AF14" s="19">
        <f t="shared" si="7"/>
        <v>74.815053822472692</v>
      </c>
      <c r="AG14" s="19">
        <f t="shared" si="8"/>
        <v>-3104.7548745740205</v>
      </c>
      <c r="AH14" s="19">
        <f t="shared" si="9"/>
        <v>-3233.2606788314879</v>
      </c>
      <c r="AI14" s="20">
        <f>H14-Z14</f>
        <v>-3347.3947807960212</v>
      </c>
    </row>
    <row r="15" spans="1:35" ht="13.5" customHeight="1" x14ac:dyDescent="0.25">
      <c r="A15" s="101" t="s">
        <v>14</v>
      </c>
      <c r="B15" s="74">
        <v>90333</v>
      </c>
      <c r="C15" s="81">
        <v>144603</v>
      </c>
      <c r="D15" s="18">
        <v>466928.87679261883</v>
      </c>
      <c r="E15" s="19">
        <v>563520.57835642342</v>
      </c>
      <c r="F15" s="19">
        <v>370726.69857129251</v>
      </c>
      <c r="G15" s="19">
        <v>280234.31900354056</v>
      </c>
      <c r="H15" s="20">
        <v>277937.23398434988</v>
      </c>
      <c r="I15" s="94"/>
      <c r="J15" s="42" t="s">
        <v>14</v>
      </c>
      <c r="K15" s="81"/>
      <c r="L15" s="81"/>
      <c r="M15" s="18"/>
      <c r="N15" s="19"/>
      <c r="O15" s="19"/>
      <c r="P15" s="19"/>
      <c r="Q15" s="20"/>
      <c r="R15" s="7"/>
      <c r="S15" s="42" t="s">
        <v>14</v>
      </c>
      <c r="T15" s="81">
        <v>90333</v>
      </c>
      <c r="U15" s="81">
        <v>144603</v>
      </c>
      <c r="V15" s="88">
        <v>466928.87679261883</v>
      </c>
      <c r="W15" s="19">
        <v>563520.57835642342</v>
      </c>
      <c r="X15" s="19">
        <v>370726.69857129251</v>
      </c>
      <c r="Y15" s="19">
        <v>280234.31900354056</v>
      </c>
      <c r="Z15" s="20">
        <v>277937.23398434988</v>
      </c>
      <c r="AB15" s="42" t="s">
        <v>14</v>
      </c>
      <c r="AC15" s="81">
        <f>B15-T15</f>
        <v>0</v>
      </c>
      <c r="AD15" s="81">
        <f t="shared" si="5"/>
        <v>0</v>
      </c>
      <c r="AE15" s="88">
        <f t="shared" si="6"/>
        <v>0</v>
      </c>
      <c r="AF15" s="19">
        <f t="shared" si="7"/>
        <v>0</v>
      </c>
      <c r="AG15" s="19">
        <f t="shared" si="8"/>
        <v>0</v>
      </c>
      <c r="AH15" s="19">
        <f t="shared" si="9"/>
        <v>0</v>
      </c>
      <c r="AI15" s="20">
        <f t="shared" si="9"/>
        <v>0</v>
      </c>
    </row>
    <row r="16" spans="1:35" ht="13.5" customHeight="1" x14ac:dyDescent="0.25">
      <c r="A16" s="101" t="s">
        <v>16</v>
      </c>
      <c r="B16" s="74">
        <v>565716</v>
      </c>
      <c r="C16" s="81">
        <v>676908.90761116892</v>
      </c>
      <c r="D16" s="18">
        <v>750493.7054514566</v>
      </c>
      <c r="E16" s="19">
        <v>778471.23193676071</v>
      </c>
      <c r="F16" s="19">
        <v>843949.94640757202</v>
      </c>
      <c r="G16" s="19">
        <v>874309.7093322376</v>
      </c>
      <c r="H16" s="20">
        <v>916440.200444357</v>
      </c>
      <c r="I16" s="94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565716</v>
      </c>
      <c r="U16" s="81">
        <v>676908.90761116892</v>
      </c>
      <c r="V16" s="88">
        <v>750493.7054514566</v>
      </c>
      <c r="W16" s="19">
        <v>778471.23193676071</v>
      </c>
      <c r="X16" s="19">
        <v>843949.94640757202</v>
      </c>
      <c r="Y16" s="19">
        <v>874309.7093322376</v>
      </c>
      <c r="Z16" s="20">
        <v>916440.200444357</v>
      </c>
      <c r="AB16" s="42" t="s">
        <v>16</v>
      </c>
      <c r="AC16" s="81">
        <f>B16-T16</f>
        <v>0</v>
      </c>
      <c r="AD16" s="81">
        <f t="shared" si="5"/>
        <v>0</v>
      </c>
      <c r="AE16" s="88">
        <f t="shared" si="6"/>
        <v>0</v>
      </c>
      <c r="AF16" s="19">
        <f t="shared" si="7"/>
        <v>0</v>
      </c>
      <c r="AG16" s="19">
        <f t="shared" si="8"/>
        <v>0</v>
      </c>
      <c r="AH16" s="19">
        <f t="shared" si="9"/>
        <v>0</v>
      </c>
      <c r="AI16" s="20">
        <f t="shared" si="9"/>
        <v>0</v>
      </c>
    </row>
    <row r="17" spans="1:35" ht="13.5" customHeight="1" x14ac:dyDescent="0.25">
      <c r="A17" s="101" t="s">
        <v>17</v>
      </c>
      <c r="B17" s="74">
        <v>68387.000000000015</v>
      </c>
      <c r="C17" s="81">
        <v>83258.10063462962</v>
      </c>
      <c r="D17" s="18">
        <v>94398.814140989678</v>
      </c>
      <c r="E17" s="19">
        <v>99482.675468518937</v>
      </c>
      <c r="F17" s="19">
        <v>109232.72424905903</v>
      </c>
      <c r="G17" s="19">
        <v>116261.99342980109</v>
      </c>
      <c r="H17" s="20">
        <v>122086.79020121685</v>
      </c>
      <c r="I17" s="94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68387.000000000015</v>
      </c>
      <c r="U17" s="81">
        <v>83258.10063462962</v>
      </c>
      <c r="V17" s="88">
        <v>94398.814140989678</v>
      </c>
      <c r="W17" s="19">
        <v>99482.675468518937</v>
      </c>
      <c r="X17" s="19">
        <v>109232.72424905903</v>
      </c>
      <c r="Y17" s="19">
        <v>116261.99342980109</v>
      </c>
      <c r="Z17" s="20">
        <v>122086.79020121685</v>
      </c>
      <c r="AB17" s="42" t="s">
        <v>17</v>
      </c>
      <c r="AC17" s="81">
        <f>B17-T17</f>
        <v>0</v>
      </c>
      <c r="AD17" s="81">
        <f t="shared" si="5"/>
        <v>0</v>
      </c>
      <c r="AE17" s="88">
        <f t="shared" si="6"/>
        <v>0</v>
      </c>
      <c r="AF17" s="19">
        <f t="shared" si="7"/>
        <v>0</v>
      </c>
      <c r="AG17" s="19">
        <f t="shared" si="8"/>
        <v>0</v>
      </c>
      <c r="AH17" s="19">
        <f t="shared" si="9"/>
        <v>0</v>
      </c>
      <c r="AI17" s="20">
        <f t="shared" si="9"/>
        <v>0</v>
      </c>
    </row>
    <row r="18" spans="1:35" ht="13.5" customHeight="1" x14ac:dyDescent="0.25">
      <c r="A18" s="101" t="s">
        <v>18</v>
      </c>
      <c r="B18" s="74">
        <v>1806</v>
      </c>
      <c r="C18" s="81">
        <v>1928.9545661382597</v>
      </c>
      <c r="D18" s="18">
        <v>2154.3460138819637</v>
      </c>
      <c r="E18" s="19">
        <v>2118.9138873165243</v>
      </c>
      <c r="F18" s="19">
        <v>2159.4722952716565</v>
      </c>
      <c r="G18" s="19">
        <v>2138.0424173755814</v>
      </c>
      <c r="H18" s="20">
        <v>2107.1028431100758</v>
      </c>
      <c r="I18" s="94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1928.9545661382597</v>
      </c>
      <c r="V18" s="88">
        <v>2154.3460138819637</v>
      </c>
      <c r="W18" s="19">
        <v>2118.9138873165243</v>
      </c>
      <c r="X18" s="19">
        <v>2159.4722952716565</v>
      </c>
      <c r="Y18" s="19">
        <v>2138.0424173755814</v>
      </c>
      <c r="Z18" s="20">
        <v>2107.1028431100758</v>
      </c>
      <c r="AB18" s="42" t="s">
        <v>18</v>
      </c>
      <c r="AC18" s="81">
        <f>B18-T18</f>
        <v>0</v>
      </c>
      <c r="AD18" s="81">
        <f t="shared" si="5"/>
        <v>0</v>
      </c>
      <c r="AE18" s="88">
        <f t="shared" si="6"/>
        <v>0</v>
      </c>
      <c r="AF18" s="19">
        <f t="shared" si="7"/>
        <v>0</v>
      </c>
      <c r="AG18" s="19">
        <f t="shared" si="8"/>
        <v>0</v>
      </c>
      <c r="AH18" s="19">
        <f t="shared" si="9"/>
        <v>0</v>
      </c>
      <c r="AI18" s="20">
        <f t="shared" si="9"/>
        <v>0</v>
      </c>
    </row>
    <row r="19" spans="1:35" ht="13.5" customHeight="1" x14ac:dyDescent="0.25">
      <c r="A19" s="99" t="s">
        <v>19</v>
      </c>
      <c r="B19" s="75">
        <f>SUM(B20:B23)</f>
        <v>967833</v>
      </c>
      <c r="C19" s="82">
        <f t="shared" ref="C19:E19" si="18">SUM(C20:C23)</f>
        <v>1149881.3763032262</v>
      </c>
      <c r="D19" s="40">
        <f t="shared" si="18"/>
        <v>1392144.0795529101</v>
      </c>
      <c r="E19" s="41">
        <f t="shared" si="18"/>
        <v>1443639.7193013749</v>
      </c>
      <c r="F19" s="41">
        <f t="shared" ref="F19:H19" si="19">SUM(F20:F23)</f>
        <v>1501166.1160471025</v>
      </c>
      <c r="G19" s="41">
        <f t="shared" si="19"/>
        <v>1486207.217968561</v>
      </c>
      <c r="H19" s="51">
        <f t="shared" si="19"/>
        <v>1499063.4915083484</v>
      </c>
      <c r="I19" s="96"/>
      <c r="J19" s="17" t="s">
        <v>19</v>
      </c>
      <c r="K19" s="82">
        <f t="shared" ref="K19" si="20">SUM(K20:K23)</f>
        <v>0</v>
      </c>
      <c r="L19" s="82">
        <f>SUM(L20:L23)</f>
        <v>0</v>
      </c>
      <c r="M19" s="40">
        <f t="shared" ref="M19:Q19" si="21">SUM(M20:M23)</f>
        <v>0</v>
      </c>
      <c r="N19" s="41">
        <f t="shared" si="21"/>
        <v>0</v>
      </c>
      <c r="O19" s="41">
        <f t="shared" si="21"/>
        <v>0</v>
      </c>
      <c r="P19" s="41">
        <f t="shared" si="21"/>
        <v>0</v>
      </c>
      <c r="Q19" s="51">
        <f t="shared" si="21"/>
        <v>0</v>
      </c>
      <c r="R19" s="7"/>
      <c r="S19" s="17" t="s">
        <v>19</v>
      </c>
      <c r="T19" s="82">
        <v>967833</v>
      </c>
      <c r="U19" s="82">
        <v>1149881.3763032262</v>
      </c>
      <c r="V19" s="89">
        <v>1392144.0795529101</v>
      </c>
      <c r="W19" s="41">
        <v>1443639.7193013749</v>
      </c>
      <c r="X19" s="41">
        <v>1501166.1160471025</v>
      </c>
      <c r="Y19" s="41">
        <v>1486207.217968561</v>
      </c>
      <c r="Z19" s="51">
        <v>1499063.4915083484</v>
      </c>
      <c r="AB19" s="17" t="s">
        <v>19</v>
      </c>
      <c r="AC19" s="82">
        <f t="shared" si="4"/>
        <v>0</v>
      </c>
      <c r="AD19" s="82">
        <f t="shared" si="5"/>
        <v>0</v>
      </c>
      <c r="AE19" s="89">
        <f t="shared" si="6"/>
        <v>0</v>
      </c>
      <c r="AF19" s="41">
        <f t="shared" si="7"/>
        <v>0</v>
      </c>
      <c r="AG19" s="41">
        <f t="shared" si="8"/>
        <v>0</v>
      </c>
      <c r="AH19" s="41">
        <f t="shared" si="9"/>
        <v>0</v>
      </c>
      <c r="AI19" s="51">
        <f t="shared" si="9"/>
        <v>0</v>
      </c>
    </row>
    <row r="20" spans="1:35" ht="14.25" customHeight="1" x14ac:dyDescent="0.25">
      <c r="A20" s="101" t="s">
        <v>20</v>
      </c>
      <c r="B20" s="74">
        <v>819331</v>
      </c>
      <c r="C20" s="81">
        <v>969881</v>
      </c>
      <c r="D20" s="18">
        <v>1197907.8823835168</v>
      </c>
      <c r="E20" s="19">
        <v>1250783.6945894922</v>
      </c>
      <c r="F20" s="19">
        <v>1302198.3478597105</v>
      </c>
      <c r="G20" s="19">
        <v>1299343.9467612319</v>
      </c>
      <c r="H20" s="20">
        <v>1313877.2436835596</v>
      </c>
      <c r="I20" s="94"/>
      <c r="J20" s="42" t="s">
        <v>20</v>
      </c>
      <c r="K20" s="81"/>
      <c r="L20" s="81"/>
      <c r="M20" s="18"/>
      <c r="N20" s="19"/>
      <c r="O20" s="19"/>
      <c r="P20" s="19"/>
      <c r="Q20" s="20"/>
      <c r="R20" s="7"/>
      <c r="S20" s="42" t="s">
        <v>20</v>
      </c>
      <c r="T20" s="81">
        <v>819331</v>
      </c>
      <c r="U20" s="81">
        <v>969881</v>
      </c>
      <c r="V20" s="88">
        <v>1197907.8823835168</v>
      </c>
      <c r="W20" s="19">
        <v>1250783.6945894922</v>
      </c>
      <c r="X20" s="19">
        <v>1302198.3478597105</v>
      </c>
      <c r="Y20" s="19">
        <v>1299343.9467612319</v>
      </c>
      <c r="Z20" s="20">
        <v>1313877.2436835596</v>
      </c>
      <c r="AB20" s="42" t="s">
        <v>20</v>
      </c>
      <c r="AC20" s="81">
        <f t="shared" si="4"/>
        <v>0</v>
      </c>
      <c r="AD20" s="81">
        <f t="shared" si="5"/>
        <v>0</v>
      </c>
      <c r="AE20" s="88">
        <f t="shared" si="6"/>
        <v>0</v>
      </c>
      <c r="AF20" s="19">
        <f t="shared" si="7"/>
        <v>0</v>
      </c>
      <c r="AG20" s="19">
        <f t="shared" si="8"/>
        <v>0</v>
      </c>
      <c r="AH20" s="19">
        <f t="shared" si="9"/>
        <v>0</v>
      </c>
      <c r="AI20" s="20">
        <f t="shared" si="9"/>
        <v>0</v>
      </c>
    </row>
    <row r="21" spans="1:35" ht="13.5" customHeight="1" x14ac:dyDescent="0.25">
      <c r="A21" s="101" t="s">
        <v>16</v>
      </c>
      <c r="B21" s="74">
        <v>93747.999999999985</v>
      </c>
      <c r="C21" s="81">
        <v>113651.09238883108</v>
      </c>
      <c r="D21" s="18">
        <v>119829.1059531347</v>
      </c>
      <c r="E21" s="19">
        <v>118204.10400016645</v>
      </c>
      <c r="F21" s="19">
        <v>121467.57843173356</v>
      </c>
      <c r="G21" s="19">
        <v>110683.49890960963</v>
      </c>
      <c r="H21" s="20">
        <v>108992.41586809959</v>
      </c>
      <c r="I21" s="94"/>
      <c r="J21" s="42" t="s">
        <v>16</v>
      </c>
      <c r="K21" s="81"/>
      <c r="L21" s="81"/>
      <c r="M21" s="18"/>
      <c r="N21" s="19"/>
      <c r="O21" s="19"/>
      <c r="P21" s="19"/>
      <c r="Q21" s="20"/>
      <c r="S21" s="42" t="s">
        <v>16</v>
      </c>
      <c r="T21" s="81">
        <v>93747.999999999985</v>
      </c>
      <c r="U21" s="81">
        <v>113651.09238883108</v>
      </c>
      <c r="V21" s="88">
        <v>119829.1059531347</v>
      </c>
      <c r="W21" s="19">
        <v>118204.10400016645</v>
      </c>
      <c r="X21" s="19">
        <v>121467.57843173356</v>
      </c>
      <c r="Y21" s="19">
        <v>110683.49890960963</v>
      </c>
      <c r="Z21" s="20">
        <v>108992.41586809959</v>
      </c>
      <c r="AB21" s="42" t="s">
        <v>16</v>
      </c>
      <c r="AC21" s="81">
        <f t="shared" si="4"/>
        <v>0</v>
      </c>
      <c r="AD21" s="81">
        <f t="shared" si="5"/>
        <v>0</v>
      </c>
      <c r="AE21" s="88">
        <f t="shared" si="6"/>
        <v>0</v>
      </c>
      <c r="AF21" s="19">
        <f t="shared" si="7"/>
        <v>0</v>
      </c>
      <c r="AG21" s="19">
        <f t="shared" si="8"/>
        <v>0</v>
      </c>
      <c r="AH21" s="19">
        <f t="shared" si="9"/>
        <v>0</v>
      </c>
      <c r="AI21" s="20">
        <f t="shared" si="9"/>
        <v>0</v>
      </c>
    </row>
    <row r="22" spans="1:35" ht="13.5" customHeight="1" x14ac:dyDescent="0.25">
      <c r="A22" s="101" t="s">
        <v>17</v>
      </c>
      <c r="B22" s="74">
        <v>16026.000000000004</v>
      </c>
      <c r="C22" s="81">
        <v>20185.899365370376</v>
      </c>
      <c r="D22" s="18">
        <v>21761.619022576346</v>
      </c>
      <c r="E22" s="19">
        <v>21780.453984186788</v>
      </c>
      <c r="F22" s="19">
        <v>22481.418127615019</v>
      </c>
      <c r="G22" s="19">
        <v>20560.199719340464</v>
      </c>
      <c r="H22" s="20">
        <v>20226.040835619318</v>
      </c>
      <c r="I22" s="94"/>
      <c r="J22" s="42" t="s">
        <v>17</v>
      </c>
      <c r="K22" s="81"/>
      <c r="L22" s="81"/>
      <c r="M22" s="18"/>
      <c r="N22" s="19"/>
      <c r="O22" s="19"/>
      <c r="P22" s="19"/>
      <c r="Q22" s="20"/>
      <c r="S22" s="42" t="s">
        <v>17</v>
      </c>
      <c r="T22" s="81">
        <v>16026.000000000004</v>
      </c>
      <c r="U22" s="81">
        <v>20185.899365370376</v>
      </c>
      <c r="V22" s="88">
        <v>21761.619022576346</v>
      </c>
      <c r="W22" s="19">
        <v>21780.453984186788</v>
      </c>
      <c r="X22" s="19">
        <v>22481.418127615019</v>
      </c>
      <c r="Y22" s="19">
        <v>20560.199719340464</v>
      </c>
      <c r="Z22" s="20">
        <v>20226.040835619318</v>
      </c>
      <c r="AB22" s="42" t="s">
        <v>17</v>
      </c>
      <c r="AC22" s="81">
        <f t="shared" si="4"/>
        <v>0</v>
      </c>
      <c r="AD22" s="81">
        <f t="shared" si="5"/>
        <v>0</v>
      </c>
      <c r="AE22" s="88">
        <f t="shared" si="6"/>
        <v>0</v>
      </c>
      <c r="AF22" s="19">
        <f t="shared" si="7"/>
        <v>0</v>
      </c>
      <c r="AG22" s="19">
        <f t="shared" si="8"/>
        <v>0</v>
      </c>
      <c r="AH22" s="19">
        <f t="shared" si="9"/>
        <v>0</v>
      </c>
      <c r="AI22" s="20">
        <f t="shared" si="9"/>
        <v>0</v>
      </c>
    </row>
    <row r="23" spans="1:35" ht="13.5" customHeight="1" x14ac:dyDescent="0.25">
      <c r="A23" s="101" t="s">
        <v>18</v>
      </c>
      <c r="B23" s="74">
        <v>38728</v>
      </c>
      <c r="C23" s="81">
        <v>46163.384549024762</v>
      </c>
      <c r="D23" s="18">
        <v>52645.472193682268</v>
      </c>
      <c r="E23" s="19">
        <v>52871.466727529449</v>
      </c>
      <c r="F23" s="19">
        <v>55018.771628043447</v>
      </c>
      <c r="G23" s="19">
        <v>55619.572578378989</v>
      </c>
      <c r="H23" s="20">
        <v>55967.791121070004</v>
      </c>
      <c r="I23" s="94"/>
      <c r="J23" s="42" t="s">
        <v>18</v>
      </c>
      <c r="K23" s="81"/>
      <c r="L23" s="81"/>
      <c r="M23" s="18"/>
      <c r="N23" s="19"/>
      <c r="O23" s="19"/>
      <c r="P23" s="19"/>
      <c r="Q23" s="20"/>
      <c r="S23" s="42" t="s">
        <v>18</v>
      </c>
      <c r="T23" s="81">
        <v>38728</v>
      </c>
      <c r="U23" s="81">
        <v>46163.384549024762</v>
      </c>
      <c r="V23" s="88">
        <v>52645.472193682268</v>
      </c>
      <c r="W23" s="19">
        <v>52871.466727529449</v>
      </c>
      <c r="X23" s="19">
        <v>55018.771628043447</v>
      </c>
      <c r="Y23" s="19">
        <v>55619.572578378989</v>
      </c>
      <c r="Z23" s="20">
        <v>55967.791121070004</v>
      </c>
      <c r="AB23" s="42" t="s">
        <v>18</v>
      </c>
      <c r="AC23" s="81">
        <f t="shared" si="4"/>
        <v>0</v>
      </c>
      <c r="AD23" s="81">
        <f>C23-U23</f>
        <v>0</v>
      </c>
      <c r="AE23" s="88">
        <f t="shared" si="6"/>
        <v>0</v>
      </c>
      <c r="AF23" s="19">
        <f t="shared" si="7"/>
        <v>0</v>
      </c>
      <c r="AG23" s="19">
        <f t="shared" si="8"/>
        <v>0</v>
      </c>
      <c r="AH23" s="19">
        <f t="shared" si="9"/>
        <v>0</v>
      </c>
      <c r="AI23" s="20">
        <f t="shared" si="9"/>
        <v>0</v>
      </c>
    </row>
    <row r="24" spans="1:35" ht="13.5" customHeight="1" thickBot="1" x14ac:dyDescent="0.3">
      <c r="A24" s="98" t="s">
        <v>8</v>
      </c>
      <c r="B24" s="76">
        <v>239393.39986</v>
      </c>
      <c r="C24" s="122">
        <f>'nov2024_vydavky_ESA 2010'!C24</f>
        <v>268129.92272999999</v>
      </c>
      <c r="D24" s="43">
        <f>'nov2024_vydavky_ESA 2010'!D24</f>
        <v>292135.91707906418</v>
      </c>
      <c r="E24" s="45">
        <f>'nov2024_vydavky_ESA 2010'!E24</f>
        <v>303244.17251664423</v>
      </c>
      <c r="F24" s="45">
        <f>'nov2024_vydavky_ESA 2010'!F24</f>
        <v>310617.89568089473</v>
      </c>
      <c r="G24" s="45">
        <f>'nov2024_vydavky_ESA 2010'!G24</f>
        <v>316451.6531937354</v>
      </c>
      <c r="H24" s="44">
        <f>'nov2024_vydavky_ESA 2010'!H24</f>
        <v>330572.12744460476</v>
      </c>
      <c r="I24" s="96"/>
      <c r="J24" s="25" t="s">
        <v>8</v>
      </c>
      <c r="K24" s="83">
        <f>'nov2024_vydavky_ESA 2010'!K24</f>
        <v>0</v>
      </c>
      <c r="L24" s="122">
        <f>'nov2024_vydavky_ESA 2010'!L24</f>
        <v>0</v>
      </c>
      <c r="M24" s="43">
        <f>'nov2024_vydavky_ESA 2010'!M24</f>
        <v>0</v>
      </c>
      <c r="N24" s="45">
        <f>'nov2024_vydavky_ESA 2010'!N24</f>
        <v>0</v>
      </c>
      <c r="O24" s="45">
        <f>'nov2024_vydavky_ESA 2010'!O24</f>
        <v>0</v>
      </c>
      <c r="P24" s="45">
        <f>'nov2024_vydavky_ESA 2010'!P24</f>
        <v>0</v>
      </c>
      <c r="Q24" s="44">
        <f>'nov2024_vydavky_ESA 2010'!Q24</f>
        <v>0</v>
      </c>
      <c r="S24" s="25" t="s">
        <v>8</v>
      </c>
      <c r="T24" s="83">
        <v>239393.39986</v>
      </c>
      <c r="U24" s="83">
        <v>268129.92272999999</v>
      </c>
      <c r="V24" s="126">
        <v>292135.91707906418</v>
      </c>
      <c r="W24" s="53">
        <v>303244.17251664423</v>
      </c>
      <c r="X24" s="53">
        <v>310617.89568089473</v>
      </c>
      <c r="Y24" s="53">
        <v>316451.6531937354</v>
      </c>
      <c r="Z24" s="56">
        <v>330572.12744460476</v>
      </c>
      <c r="AB24" s="25" t="s">
        <v>8</v>
      </c>
      <c r="AC24" s="83">
        <f t="shared" si="4"/>
        <v>0</v>
      </c>
      <c r="AD24" s="83">
        <f t="shared" si="5"/>
        <v>0</v>
      </c>
      <c r="AE24" s="126">
        <f t="shared" si="6"/>
        <v>0</v>
      </c>
      <c r="AF24" s="53">
        <f t="shared" si="7"/>
        <v>0</v>
      </c>
      <c r="AG24" s="53">
        <f t="shared" si="8"/>
        <v>0</v>
      </c>
      <c r="AH24" s="53">
        <f t="shared" si="9"/>
        <v>0</v>
      </c>
      <c r="AI24" s="56">
        <f t="shared" si="9"/>
        <v>0</v>
      </c>
    </row>
    <row r="25" spans="1:35" ht="13.5" customHeight="1" thickBot="1" x14ac:dyDescent="0.3">
      <c r="A25" s="102" t="s">
        <v>9</v>
      </c>
      <c r="B25" s="77">
        <f t="shared" ref="B25:E25" si="22">B6+B12+B24</f>
        <v>9531470.8801300004</v>
      </c>
      <c r="C25" s="84">
        <f t="shared" si="22"/>
        <v>11614959.676305162</v>
      </c>
      <c r="D25" s="4">
        <f t="shared" si="22"/>
        <v>13963823.663538158</v>
      </c>
      <c r="E25" s="38">
        <f t="shared" si="22"/>
        <v>14377065.181979371</v>
      </c>
      <c r="F25" s="38">
        <f t="shared" ref="F25:G25" si="23">F6+F12+F24</f>
        <v>15175402.749818215</v>
      </c>
      <c r="G25" s="38">
        <f t="shared" si="23"/>
        <v>15497321.419028405</v>
      </c>
      <c r="H25" s="5">
        <f t="shared" ref="H25" si="24">H6+H12+H24</f>
        <v>16164232.821819542</v>
      </c>
      <c r="I25" s="93"/>
      <c r="J25" s="3" t="s">
        <v>9</v>
      </c>
      <c r="K25" s="84">
        <f t="shared" ref="K25:O25" si="25">K6+K12+K24</f>
        <v>0</v>
      </c>
      <c r="L25" s="84">
        <f t="shared" si="25"/>
        <v>0</v>
      </c>
      <c r="M25" s="4">
        <f t="shared" si="25"/>
        <v>-5761.2420000000002</v>
      </c>
      <c r="N25" s="38">
        <f t="shared" si="25"/>
        <v>74.815053822500758</v>
      </c>
      <c r="O25" s="38">
        <f t="shared" si="25"/>
        <v>-3104.7548745737604</v>
      </c>
      <c r="P25" s="38">
        <f t="shared" ref="P25:Q25" si="26">P6+P12+P24</f>
        <v>-3233.2606788323683</v>
      </c>
      <c r="Q25" s="5">
        <f t="shared" si="26"/>
        <v>-3347.3947807951508</v>
      </c>
      <c r="S25" s="3" t="s">
        <v>9</v>
      </c>
      <c r="T25" s="84">
        <v>9531470.8801300004</v>
      </c>
      <c r="U25" s="84">
        <v>11614959.676305162</v>
      </c>
      <c r="V25" s="90">
        <v>13969584.905538158</v>
      </c>
      <c r="W25" s="38">
        <v>14376990.366925547</v>
      </c>
      <c r="X25" s="38">
        <v>15178507.504692789</v>
      </c>
      <c r="Y25" s="38">
        <v>15500554.679707237</v>
      </c>
      <c r="Z25" s="5">
        <v>16167580.216600338</v>
      </c>
      <c r="AB25" s="3" t="s">
        <v>9</v>
      </c>
      <c r="AC25" s="84">
        <f t="shared" si="4"/>
        <v>0</v>
      </c>
      <c r="AD25" s="84">
        <f t="shared" si="5"/>
        <v>0</v>
      </c>
      <c r="AE25" s="90">
        <f t="shared" si="6"/>
        <v>-5761.2420000005513</v>
      </c>
      <c r="AF25" s="38">
        <f t="shared" si="7"/>
        <v>74.815053824335337</v>
      </c>
      <c r="AG25" s="38">
        <f t="shared" si="8"/>
        <v>-3104.7548745740205</v>
      </c>
      <c r="AH25" s="38">
        <f t="shared" si="9"/>
        <v>-3233.2606788314879</v>
      </c>
      <c r="AI25" s="5">
        <f t="shared" si="9"/>
        <v>-3347.3947807960212</v>
      </c>
    </row>
    <row r="26" spans="1:35" ht="13.5" customHeight="1" thickBot="1" x14ac:dyDescent="0.3">
      <c r="A26" s="103" t="s">
        <v>10</v>
      </c>
      <c r="B26" s="78">
        <f t="shared" ref="B26:E26" si="27">B25</f>
        <v>9531470.8801300004</v>
      </c>
      <c r="C26" s="85">
        <f t="shared" si="27"/>
        <v>11614959.676305162</v>
      </c>
      <c r="D26" s="22">
        <f t="shared" si="27"/>
        <v>13963823.663538158</v>
      </c>
      <c r="E26" s="46">
        <f t="shared" si="27"/>
        <v>14377065.181979371</v>
      </c>
      <c r="F26" s="46">
        <f t="shared" ref="F26:G26" si="28">F25</f>
        <v>15175402.749818215</v>
      </c>
      <c r="G26" s="46">
        <f t="shared" si="28"/>
        <v>15497321.419028405</v>
      </c>
      <c r="H26" s="23">
        <f t="shared" ref="H26" si="29">H25</f>
        <v>16164232.821819542</v>
      </c>
      <c r="I26" s="95"/>
      <c r="J26" s="21" t="s">
        <v>10</v>
      </c>
      <c r="K26" s="85">
        <f t="shared" ref="K26:O26" si="30">K25</f>
        <v>0</v>
      </c>
      <c r="L26" s="85">
        <f t="shared" si="30"/>
        <v>0</v>
      </c>
      <c r="M26" s="22">
        <f t="shared" si="30"/>
        <v>-5761.2420000000002</v>
      </c>
      <c r="N26" s="46">
        <f t="shared" si="30"/>
        <v>74.815053822500758</v>
      </c>
      <c r="O26" s="46">
        <f t="shared" si="30"/>
        <v>-3104.7548745737604</v>
      </c>
      <c r="P26" s="46">
        <f t="shared" ref="P26:Q26" si="31">P25</f>
        <v>-3233.2606788323683</v>
      </c>
      <c r="Q26" s="23">
        <f t="shared" si="31"/>
        <v>-3347.3947807951508</v>
      </c>
      <c r="S26" s="21" t="s">
        <v>10</v>
      </c>
      <c r="T26" s="91">
        <v>9531470.8801300004</v>
      </c>
      <c r="U26" s="91">
        <v>11614959.676305162</v>
      </c>
      <c r="V26" s="127">
        <v>13969584.905538158</v>
      </c>
      <c r="W26" s="58">
        <v>14376990.366925547</v>
      </c>
      <c r="X26" s="58">
        <v>15178507.504692789</v>
      </c>
      <c r="Y26" s="58">
        <v>15500554.679707237</v>
      </c>
      <c r="Z26" s="59">
        <v>16167580.216600338</v>
      </c>
      <c r="AB26" s="21" t="s">
        <v>10</v>
      </c>
      <c r="AC26" s="91">
        <f t="shared" si="4"/>
        <v>0</v>
      </c>
      <c r="AD26" s="91">
        <f t="shared" si="5"/>
        <v>0</v>
      </c>
      <c r="AE26" s="127">
        <f t="shared" si="6"/>
        <v>-5761.2420000005513</v>
      </c>
      <c r="AF26" s="58">
        <f t="shared" si="7"/>
        <v>74.815053824335337</v>
      </c>
      <c r="AG26" s="58">
        <f t="shared" si="8"/>
        <v>-3104.7548745740205</v>
      </c>
      <c r="AH26" s="58">
        <f t="shared" si="9"/>
        <v>-3233.2606788314879</v>
      </c>
      <c r="AI26" s="59">
        <f t="shared" si="9"/>
        <v>-3347.3947807960212</v>
      </c>
    </row>
    <row r="27" spans="1:35" ht="13.5" customHeight="1" x14ac:dyDescent="0.25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5">
      <c r="B28" s="9"/>
      <c r="C28" s="9"/>
      <c r="D28" s="9"/>
      <c r="J28" s="29"/>
      <c r="K28" s="9"/>
      <c r="L28" s="9"/>
      <c r="M28" s="9"/>
      <c r="N28" s="9"/>
      <c r="O28" s="9"/>
      <c r="P28" s="9"/>
      <c r="Q28" s="9"/>
      <c r="T28" s="9"/>
      <c r="U28" s="9"/>
      <c r="V28" s="9"/>
      <c r="AC28" s="9"/>
      <c r="AD28" s="9"/>
      <c r="AE28" s="66"/>
      <c r="AF28" s="66"/>
      <c r="AG28" s="66"/>
      <c r="AH28" s="66"/>
      <c r="AI28" s="66"/>
    </row>
    <row r="29" spans="1:35" ht="13.5" customHeight="1" x14ac:dyDescent="0.25">
      <c r="B29" s="9"/>
      <c r="C29" s="9"/>
      <c r="D29" s="9"/>
      <c r="J29" s="29"/>
      <c r="K29" s="9"/>
      <c r="L29" s="9"/>
      <c r="M29" s="9"/>
      <c r="N29" s="130"/>
      <c r="O29" s="130"/>
      <c r="P29" s="130"/>
      <c r="Q29" s="130"/>
      <c r="T29" s="9"/>
      <c r="U29" s="66"/>
      <c r="V29" s="66"/>
      <c r="W29" s="66"/>
      <c r="X29" s="66"/>
      <c r="Y29" s="66"/>
      <c r="Z29" s="66"/>
      <c r="AC29" s="9"/>
      <c r="AD29" s="9"/>
      <c r="AE29" s="66"/>
      <c r="AF29" s="66"/>
      <c r="AG29" s="66"/>
      <c r="AH29" s="66"/>
      <c r="AI29" s="66"/>
    </row>
    <row r="30" spans="1:35" ht="13.5" customHeight="1" x14ac:dyDescent="0.25">
      <c r="B30" s="9"/>
      <c r="C30" s="9"/>
      <c r="D30" s="9"/>
      <c r="E30" s="9"/>
      <c r="F30" s="9"/>
      <c r="G30" s="9"/>
      <c r="H30" s="9"/>
      <c r="K30" s="9"/>
      <c r="L30" s="9"/>
      <c r="M30" s="9"/>
      <c r="N30" s="130"/>
      <c r="O30" s="130"/>
      <c r="P30" s="130"/>
      <c r="Q30" s="130"/>
      <c r="T30" s="9"/>
      <c r="U30" s="9"/>
      <c r="V30" s="9"/>
      <c r="AC30" s="9"/>
      <c r="AD30" s="9"/>
      <c r="AE30" s="66"/>
      <c r="AF30" s="66"/>
      <c r="AG30" s="66"/>
      <c r="AH30" s="66"/>
      <c r="AI30" s="66"/>
    </row>
    <row r="31" spans="1:35" ht="13.5" customHeight="1" x14ac:dyDescent="0.25">
      <c r="B31" s="9"/>
      <c r="C31" s="9"/>
      <c r="D31" s="9"/>
      <c r="K31" s="6"/>
      <c r="L31" s="6"/>
      <c r="M31" s="6"/>
      <c r="T31" s="9"/>
      <c r="U31" s="9"/>
      <c r="V31" s="9"/>
      <c r="AC31" s="9"/>
      <c r="AD31" s="9"/>
      <c r="AE31" s="66"/>
      <c r="AF31" s="66"/>
      <c r="AG31" s="66"/>
      <c r="AH31" s="66"/>
      <c r="AI31" s="66"/>
    </row>
    <row r="32" spans="1:35" ht="13.5" customHeight="1" x14ac:dyDescent="0.25">
      <c r="B32" s="9"/>
      <c r="C32" s="9"/>
      <c r="D32" s="9"/>
      <c r="K32" s="9"/>
      <c r="L32" s="66"/>
      <c r="M32" s="66"/>
      <c r="N32" s="67"/>
      <c r="O32" s="67"/>
      <c r="P32" s="67"/>
      <c r="Q32" s="67"/>
      <c r="T32" s="9"/>
      <c r="U32" s="9"/>
      <c r="V32" s="9"/>
      <c r="AC32" s="9"/>
      <c r="AD32" s="9"/>
      <c r="AE32" s="66"/>
      <c r="AF32" s="66"/>
      <c r="AG32" s="66"/>
      <c r="AH32" s="66"/>
      <c r="AI32" s="66"/>
    </row>
    <row r="33" spans="2:31" ht="13.5" customHeight="1" x14ac:dyDescent="0.25">
      <c r="B33" s="9"/>
      <c r="C33" s="9"/>
      <c r="D33" s="9"/>
      <c r="K33" s="9"/>
      <c r="L33" s="68"/>
      <c r="M33" s="69"/>
      <c r="N33" s="69"/>
      <c r="O33" s="69"/>
      <c r="P33" s="69"/>
      <c r="Q33" s="69"/>
      <c r="T33" s="9"/>
      <c r="U33" s="9"/>
      <c r="V33" s="9"/>
      <c r="AC33" s="9"/>
      <c r="AD33" s="9"/>
      <c r="AE33" s="9"/>
    </row>
    <row r="34" spans="2:31" ht="13.5" customHeight="1" x14ac:dyDescent="0.25">
      <c r="B34" s="9"/>
      <c r="C34" s="9"/>
      <c r="D34" s="9"/>
      <c r="K34" s="9"/>
      <c r="L34" s="9"/>
      <c r="M34" s="9"/>
      <c r="T34" s="9"/>
      <c r="U34" s="9"/>
      <c r="V34" s="9"/>
      <c r="AC34" s="9"/>
      <c r="AD34" s="9"/>
      <c r="AE34" s="9"/>
    </row>
    <row r="35" spans="2:31" ht="13.5" customHeight="1" x14ac:dyDescent="0.25">
      <c r="B35" s="9"/>
      <c r="C35" s="9"/>
      <c r="D35" s="9"/>
      <c r="K35" s="9"/>
      <c r="L35" s="69"/>
      <c r="M35" s="69"/>
      <c r="N35" s="69"/>
      <c r="O35" s="69"/>
      <c r="P35" s="69"/>
      <c r="Q35" s="69"/>
      <c r="T35" s="9"/>
      <c r="U35" s="9"/>
      <c r="V35" s="9"/>
      <c r="AC35" s="9"/>
      <c r="AD35" s="9"/>
      <c r="AE35" s="9"/>
    </row>
    <row r="36" spans="2:31" ht="13.5" customHeight="1" x14ac:dyDescent="0.25">
      <c r="B36" s="9"/>
      <c r="C36" s="9"/>
      <c r="D36" s="9"/>
      <c r="K36" s="9"/>
      <c r="L36" s="9"/>
      <c r="M36" s="9"/>
      <c r="T36" s="9"/>
      <c r="U36" s="9"/>
      <c r="V36" s="9"/>
      <c r="AC36" s="9"/>
      <c r="AD36" s="9"/>
      <c r="AE36" s="9"/>
    </row>
    <row r="37" spans="2:31" ht="13.5" customHeight="1" x14ac:dyDescent="0.25">
      <c r="B37" s="9"/>
      <c r="C37" s="9"/>
      <c r="D37" s="9"/>
      <c r="K37" s="9"/>
      <c r="L37" s="69"/>
      <c r="M37" s="69"/>
      <c r="N37" s="69"/>
      <c r="O37" s="69"/>
      <c r="P37" s="69"/>
      <c r="Q37" s="69"/>
      <c r="T37" s="9"/>
      <c r="U37" s="9"/>
      <c r="V37" s="9"/>
      <c r="AC37" s="9"/>
      <c r="AD37" s="9"/>
      <c r="AE37" s="9"/>
    </row>
    <row r="38" spans="2:31" ht="13.5" customHeight="1" x14ac:dyDescent="0.25">
      <c r="B38" s="9"/>
      <c r="C38" s="9"/>
      <c r="D38" s="9"/>
      <c r="K38" s="9"/>
      <c r="L38" s="9"/>
      <c r="M38" s="9"/>
      <c r="T38" s="9"/>
      <c r="U38" s="9"/>
      <c r="V38" s="9"/>
      <c r="AC38" s="9"/>
      <c r="AD38" s="9"/>
      <c r="AE38" s="9"/>
    </row>
    <row r="39" spans="2:31" ht="13.5" customHeight="1" x14ac:dyDescent="0.25">
      <c r="B39" s="9"/>
      <c r="C39" s="9"/>
      <c r="D39" s="9"/>
      <c r="K39" s="9"/>
      <c r="L39" s="9"/>
      <c r="M39" s="30"/>
      <c r="N39" s="30"/>
      <c r="O39" s="30"/>
      <c r="P39" s="30"/>
      <c r="Q39" s="30"/>
      <c r="T39" s="9"/>
      <c r="U39" s="9"/>
      <c r="V39" s="9"/>
      <c r="AC39" s="9"/>
      <c r="AD39" s="9"/>
      <c r="AE39" s="9"/>
    </row>
    <row r="40" spans="2:31" ht="13.5" customHeight="1" x14ac:dyDescent="0.25">
      <c r="B40" s="9"/>
      <c r="C40" s="9"/>
      <c r="D40" s="9"/>
      <c r="K40" s="9"/>
      <c r="L40" s="9"/>
      <c r="M40" s="30"/>
      <c r="N40" s="30"/>
      <c r="O40" s="30"/>
      <c r="P40" s="30"/>
      <c r="Q40" s="30"/>
      <c r="T40" s="9"/>
      <c r="U40" s="9"/>
      <c r="V40" s="9"/>
      <c r="AC40" s="9"/>
      <c r="AD40" s="9"/>
      <c r="AE40" s="9"/>
    </row>
    <row r="41" spans="2:31" ht="13.5" customHeight="1" x14ac:dyDescent="0.25">
      <c r="B41" s="9"/>
      <c r="C41" s="9"/>
      <c r="D41" s="9"/>
      <c r="K41" s="9"/>
      <c r="L41" s="9"/>
      <c r="M41" s="9"/>
      <c r="T41" s="9"/>
      <c r="U41" s="9"/>
      <c r="V41" s="9"/>
      <c r="AC41" s="9"/>
      <c r="AD41" s="9"/>
      <c r="AE41" s="9"/>
    </row>
    <row r="42" spans="2:31" ht="13.5" customHeight="1" x14ac:dyDescent="0.25">
      <c r="B42" s="9"/>
      <c r="C42" s="9"/>
      <c r="D42" s="9"/>
      <c r="K42" s="9"/>
      <c r="L42" s="9"/>
      <c r="M42" s="9"/>
      <c r="T42" s="9"/>
      <c r="U42" s="9"/>
      <c r="V42" s="9"/>
      <c r="AC42" s="9"/>
      <c r="AD42" s="9"/>
      <c r="AE42" s="9"/>
    </row>
    <row r="43" spans="2:31" ht="13.5" customHeight="1" x14ac:dyDescent="0.25">
      <c r="B43" s="9"/>
      <c r="C43" s="9"/>
      <c r="D43" s="9"/>
      <c r="K43" s="9"/>
      <c r="L43" s="9"/>
      <c r="M43" s="9"/>
      <c r="T43" s="9"/>
      <c r="U43" s="9"/>
      <c r="V43" s="9"/>
      <c r="AC43" s="9"/>
      <c r="AD43" s="9"/>
      <c r="AE43" s="9"/>
    </row>
    <row r="44" spans="2:31" ht="13.5" customHeight="1" x14ac:dyDescent="0.25">
      <c r="B44" s="9"/>
      <c r="C44" s="9"/>
      <c r="D44" s="9"/>
      <c r="K44" s="9"/>
      <c r="L44" s="9"/>
      <c r="M44" s="9"/>
      <c r="T44" s="9"/>
      <c r="U44" s="9"/>
      <c r="V44" s="9"/>
      <c r="AC44" s="9"/>
      <c r="AD44" s="9"/>
      <c r="AE44" s="9"/>
    </row>
    <row r="45" spans="2:31" ht="13.5" customHeight="1" x14ac:dyDescent="0.25">
      <c r="B45" s="9"/>
      <c r="C45" s="9"/>
      <c r="D45" s="9"/>
      <c r="K45" s="9"/>
      <c r="L45" s="9"/>
      <c r="M45" s="9"/>
      <c r="T45" s="9"/>
      <c r="U45" s="9"/>
      <c r="V45" s="9"/>
      <c r="AC45" s="9"/>
      <c r="AD45" s="9"/>
      <c r="AE45" s="9"/>
    </row>
    <row r="46" spans="2:31" ht="13.5" customHeight="1" x14ac:dyDescent="0.25">
      <c r="B46" s="9"/>
      <c r="C46" s="9"/>
      <c r="D46" s="9"/>
      <c r="K46" s="9"/>
      <c r="L46" s="9"/>
      <c r="M46" s="9"/>
      <c r="T46" s="9"/>
      <c r="U46" s="9"/>
      <c r="V46" s="9"/>
      <c r="AC46" s="9"/>
      <c r="AD46" s="9"/>
      <c r="AE46" s="9"/>
    </row>
    <row r="47" spans="2:31" ht="13.5" customHeight="1" x14ac:dyDescent="0.25">
      <c r="B47" s="9"/>
      <c r="C47" s="9"/>
      <c r="D47" s="9"/>
      <c r="K47" s="9"/>
      <c r="L47" s="9"/>
      <c r="M47" s="9"/>
      <c r="T47" s="9"/>
      <c r="U47" s="9"/>
      <c r="V47" s="9"/>
      <c r="AC47" s="9"/>
      <c r="AD47" s="9"/>
      <c r="AE47" s="9"/>
    </row>
    <row r="48" spans="2:31" ht="13.5" customHeight="1" x14ac:dyDescent="0.25">
      <c r="B48" s="9"/>
      <c r="C48" s="9"/>
      <c r="D48" s="9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5">
      <c r="B49" s="9"/>
      <c r="C49" s="9"/>
      <c r="D49" s="9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5">
      <c r="B50" s="9"/>
      <c r="C50" s="9"/>
      <c r="D50" s="9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5">
      <c r="B51" s="9"/>
      <c r="C51" s="9"/>
      <c r="D51" s="9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5">
      <c r="B52" s="9"/>
      <c r="C52" s="9"/>
      <c r="D52" s="9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5">
      <c r="B53" s="9"/>
      <c r="C53" s="9"/>
      <c r="D53" s="9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5">
      <c r="B54" s="9"/>
      <c r="C54" s="9"/>
      <c r="D54" s="9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5">
      <c r="B55" s="9"/>
      <c r="C55" s="9"/>
      <c r="D55" s="9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5">
      <c r="B56" s="9"/>
      <c r="C56" s="9"/>
      <c r="D56" s="9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5">
      <c r="B57" s="9"/>
      <c r="C57" s="9"/>
      <c r="D57" s="9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5">
      <c r="B58" s="9"/>
      <c r="C58" s="9"/>
      <c r="D58" s="9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5">
      <c r="B59" s="9"/>
      <c r="C59" s="9"/>
      <c r="D59" s="9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5">
      <c r="B60" s="9"/>
      <c r="C60" s="9"/>
      <c r="D60" s="9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5">
      <c r="B61" s="9"/>
      <c r="C61" s="9"/>
      <c r="D61" s="9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5">
      <c r="B62" s="9"/>
      <c r="C62" s="9"/>
      <c r="D62" s="9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5">
      <c r="B63" s="9"/>
      <c r="C63" s="9"/>
      <c r="D63" s="9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5">
      <c r="B64" s="9"/>
      <c r="C64" s="9"/>
      <c r="D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5">
      <c r="B65" s="9"/>
      <c r="C65" s="9"/>
      <c r="D65" s="9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5">
      <c r="B66" s="9"/>
      <c r="C66" s="9"/>
      <c r="D66" s="9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5">
      <c r="B67" s="9"/>
      <c r="C67" s="9"/>
      <c r="D67" s="9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5">
      <c r="B68" s="9"/>
      <c r="C68" s="9"/>
      <c r="D68" s="9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5">
      <c r="B69" s="9"/>
      <c r="C69" s="9"/>
      <c r="D69" s="9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5">
      <c r="B70" s="9"/>
      <c r="C70" s="9"/>
      <c r="D70" s="9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5">
      <c r="B71" s="9"/>
      <c r="C71" s="9"/>
      <c r="D71" s="9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5">
      <c r="B72" s="9"/>
      <c r="C72" s="9"/>
      <c r="D72" s="9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5">
      <c r="B73" s="9"/>
      <c r="C73" s="9"/>
      <c r="D73" s="9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5">
      <c r="B74" s="9"/>
      <c r="C74" s="9"/>
      <c r="D74" s="9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5">
      <c r="B75" s="9"/>
      <c r="C75" s="9"/>
      <c r="D75" s="9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5">
      <c r="B76" s="9"/>
      <c r="C76" s="9"/>
      <c r="D76" s="9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5">
      <c r="B77" s="9"/>
      <c r="C77" s="9"/>
      <c r="D77" s="9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5">
      <c r="B78" s="9"/>
      <c r="C78" s="9"/>
      <c r="D78" s="9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5">
      <c r="B79" s="9"/>
      <c r="C79" s="9"/>
      <c r="D79" s="9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5">
      <c r="B80" s="9"/>
      <c r="C80" s="9"/>
      <c r="D80" s="9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5">
      <c r="B81" s="9"/>
      <c r="C81" s="9"/>
      <c r="D81" s="9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5">
      <c r="B82" s="9"/>
      <c r="C82" s="9"/>
      <c r="D82" s="9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5">
      <c r="B83" s="9"/>
      <c r="C83" s="9"/>
      <c r="D83" s="9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5">
      <c r="B84" s="9"/>
      <c r="C84" s="9"/>
      <c r="D84" s="9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5">
      <c r="B85" s="9"/>
      <c r="C85" s="9"/>
      <c r="D85" s="9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5">
      <c r="B86" s="9"/>
      <c r="C86" s="9"/>
      <c r="D86" s="9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5">
      <c r="B87" s="9"/>
      <c r="C87" s="9"/>
      <c r="D87" s="9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5">
      <c r="B88" s="9"/>
      <c r="C88" s="9"/>
      <c r="D88" s="9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5">
      <c r="B89" s="9"/>
      <c r="C89" s="9"/>
      <c r="D89" s="9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5">
      <c r="B90" s="9"/>
      <c r="C90" s="9"/>
      <c r="D90" s="9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5">
      <c r="B91" s="9"/>
      <c r="C91" s="9"/>
      <c r="D91" s="9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5">
      <c r="B92" s="9"/>
      <c r="C92" s="9"/>
      <c r="D92" s="9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5">
      <c r="B93" s="9"/>
      <c r="C93" s="9"/>
      <c r="D93" s="9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5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5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5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5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5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5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5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5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5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5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5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x14ac:dyDescent="0.25">
      <c r="K105" s="9"/>
      <c r="L105" s="9"/>
      <c r="M105" s="9"/>
    </row>
    <row r="106" spans="2:31" x14ac:dyDescent="0.25">
      <c r="K106" s="9"/>
      <c r="L106" s="9"/>
      <c r="M106" s="9"/>
    </row>
    <row r="107" spans="2:31" x14ac:dyDescent="0.25">
      <c r="K107" s="9"/>
      <c r="L107" s="9"/>
      <c r="M107" s="9"/>
    </row>
    <row r="108" spans="2:31" x14ac:dyDescent="0.25">
      <c r="K108" s="9"/>
      <c r="L108" s="9"/>
      <c r="M108" s="9"/>
    </row>
    <row r="109" spans="2:31" x14ac:dyDescent="0.25">
      <c r="K109" s="9"/>
      <c r="L109" s="9"/>
      <c r="M109" s="9"/>
    </row>
  </sheetData>
  <mergeCells count="11">
    <mergeCell ref="AC3:AD3"/>
    <mergeCell ref="AE3:AI3"/>
    <mergeCell ref="T3:U3"/>
    <mergeCell ref="V3:Z3"/>
    <mergeCell ref="K3:L3"/>
    <mergeCell ref="A1:D1"/>
    <mergeCell ref="S1:V1"/>
    <mergeCell ref="J1:M1"/>
    <mergeCell ref="D3:H3"/>
    <mergeCell ref="M3:Q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A49" sqref="A49"/>
    </sheetView>
  </sheetViews>
  <sheetFormatPr defaultColWidth="9.08203125" defaultRowHeight="12.5" x14ac:dyDescent="0.25"/>
  <cols>
    <col min="1" max="1" width="57.5" style="110" customWidth="1"/>
    <col min="2" max="5" width="12.5" style="112" customWidth="1"/>
    <col min="6" max="6" width="56.83203125" style="112" customWidth="1"/>
    <col min="7" max="7" width="12.5" style="112" customWidth="1"/>
    <col min="8" max="9" width="12.5" style="110" customWidth="1"/>
    <col min="10" max="16384" width="9.08203125" style="110"/>
  </cols>
  <sheetData>
    <row r="1" spans="1:16" s="6" customFormat="1" ht="15.75" customHeight="1" x14ac:dyDescent="0.25">
      <c r="A1" s="28" t="s">
        <v>33</v>
      </c>
      <c r="B1" s="28"/>
      <c r="C1" s="28"/>
      <c r="D1" s="28"/>
      <c r="E1" s="28"/>
      <c r="F1" s="28" t="s">
        <v>34</v>
      </c>
      <c r="G1" s="28"/>
      <c r="H1" s="28"/>
      <c r="I1" s="28"/>
      <c r="J1" s="28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5">
      <c r="A3" s="26" t="s">
        <v>0</v>
      </c>
      <c r="B3" s="137" t="s">
        <v>2</v>
      </c>
      <c r="C3" s="138"/>
      <c r="D3" s="139"/>
      <c r="F3" s="26" t="s">
        <v>0</v>
      </c>
      <c r="G3" s="137" t="s">
        <v>2</v>
      </c>
      <c r="H3" s="138"/>
      <c r="I3" s="139"/>
    </row>
    <row r="4" spans="1:16" s="6" customFormat="1" ht="14.25" customHeight="1" thickBot="1" x14ac:dyDescent="0.3">
      <c r="A4" s="13"/>
      <c r="B4" s="37">
        <v>2025</v>
      </c>
      <c r="C4" s="32">
        <v>2026</v>
      </c>
      <c r="D4" s="33">
        <v>2027</v>
      </c>
      <c r="F4" s="13"/>
      <c r="G4" s="37">
        <v>2025</v>
      </c>
      <c r="H4" s="32">
        <v>2026</v>
      </c>
      <c r="I4" s="33">
        <v>2027</v>
      </c>
    </row>
    <row r="5" spans="1:16" s="6" customFormat="1" ht="13.5" customHeight="1" x14ac:dyDescent="0.25">
      <c r="A5" s="16"/>
      <c r="B5" s="34"/>
      <c r="C5" s="35"/>
      <c r="D5" s="36"/>
      <c r="E5" s="7"/>
      <c r="F5" s="16"/>
      <c r="G5" s="34"/>
      <c r="H5" s="35"/>
      <c r="I5" s="36"/>
    </row>
    <row r="6" spans="1:16" s="6" customFormat="1" ht="13.5" customHeight="1" x14ac:dyDescent="0.25">
      <c r="A6" s="25" t="s">
        <v>3</v>
      </c>
      <c r="B6" s="1">
        <v>1178392.5277721784</v>
      </c>
      <c r="C6" s="31">
        <v>1257366.6083378207</v>
      </c>
      <c r="D6" s="2">
        <v>1328815.2477939716</v>
      </c>
      <c r="E6" s="7"/>
      <c r="F6" s="25" t="s">
        <v>3</v>
      </c>
      <c r="G6" s="1">
        <f>'nov2024_vydavky_ESA 2010'!E6-RVS_vydavky_ESA2010!B6</f>
        <v>0</v>
      </c>
      <c r="H6" s="31">
        <f>'nov2024_vydavky_ESA 2010'!F6-RVS_vydavky_ESA2010!C6</f>
        <v>0</v>
      </c>
      <c r="I6" s="2">
        <f>'nov2024_vydavky_ESA 2010'!G6-RVS_vydavky_ESA2010!D6</f>
        <v>0</v>
      </c>
      <c r="M6" s="113"/>
      <c r="N6" s="113"/>
      <c r="O6" s="113"/>
      <c r="P6" s="113"/>
    </row>
    <row r="7" spans="1:16" s="6" customFormat="1" ht="13.5" customHeight="1" x14ac:dyDescent="0.25">
      <c r="A7" s="17" t="s">
        <v>4</v>
      </c>
      <c r="B7" s="18">
        <v>705593.01625544846</v>
      </c>
      <c r="C7" s="19">
        <v>764519.35264410509</v>
      </c>
      <c r="D7" s="20">
        <v>818260.16702018376</v>
      </c>
      <c r="E7" s="7"/>
      <c r="F7" s="17" t="s">
        <v>4</v>
      </c>
      <c r="G7" s="18">
        <f>'nov2024_vydavky_ESA 2010'!E7-RVS_vydavky_ESA2010!B7</f>
        <v>0</v>
      </c>
      <c r="H7" s="19">
        <f>'nov2024_vydavky_ESA 2010'!F7-RVS_vydavky_ESA2010!C7</f>
        <v>0</v>
      </c>
      <c r="I7" s="20">
        <f>'nov2024_vydavky_ESA 2010'!G7-RVS_vydavky_ESA2010!D7</f>
        <v>0</v>
      </c>
    </row>
    <row r="8" spans="1:16" s="6" customFormat="1" ht="13.5" customHeight="1" x14ac:dyDescent="0.25">
      <c r="A8" s="17" t="s">
        <v>5</v>
      </c>
      <c r="B8" s="18">
        <v>44338.739814011053</v>
      </c>
      <c r="C8" s="19">
        <v>49385.462813967846</v>
      </c>
      <c r="D8" s="20">
        <v>54432.36208825856</v>
      </c>
      <c r="E8" s="7"/>
      <c r="F8" s="17" t="s">
        <v>5</v>
      </c>
      <c r="G8" s="18">
        <f>'nov2024_vydavky_ESA 2010'!E8-RVS_vydavky_ESA2010!B8</f>
        <v>0</v>
      </c>
      <c r="H8" s="19">
        <f>'nov2024_vydavky_ESA 2010'!F8-RVS_vydavky_ESA2010!C8</f>
        <v>0</v>
      </c>
      <c r="I8" s="20">
        <f>'nov2024_vydavky_ESA 2010'!G8-RVS_vydavky_ESA2010!D8</f>
        <v>0</v>
      </c>
    </row>
    <row r="9" spans="1:16" s="6" customFormat="1" ht="13.5" customHeight="1" x14ac:dyDescent="0.25">
      <c r="A9" s="17" t="s">
        <v>6</v>
      </c>
      <c r="B9" s="18">
        <v>379168.23223360634</v>
      </c>
      <c r="C9" s="19">
        <v>392521.88065585028</v>
      </c>
      <c r="D9" s="20">
        <v>403758.1403352507</v>
      </c>
      <c r="E9" s="7"/>
      <c r="F9" s="17" t="s">
        <v>6</v>
      </c>
      <c r="G9" s="18">
        <f>'nov2024_vydavky_ESA 2010'!E9-RVS_vydavky_ESA2010!B9</f>
        <v>0</v>
      </c>
      <c r="H9" s="19">
        <f>'nov2024_vydavky_ESA 2010'!F9-RVS_vydavky_ESA2010!C9</f>
        <v>0</v>
      </c>
      <c r="I9" s="20">
        <f>'nov2024_vydavky_ESA 2010'!G9-RVS_vydavky_ESA2010!D9</f>
        <v>0</v>
      </c>
    </row>
    <row r="10" spans="1:16" s="6" customFormat="1" ht="13.5" customHeight="1" x14ac:dyDescent="0.25">
      <c r="A10" s="17" t="s">
        <v>7</v>
      </c>
      <c r="B10" s="18">
        <v>60.107183469530014</v>
      </c>
      <c r="C10" s="19">
        <v>63.355948383473958</v>
      </c>
      <c r="D10" s="20">
        <v>66.479843739393601</v>
      </c>
      <c r="E10" s="7"/>
      <c r="F10" s="17" t="s">
        <v>7</v>
      </c>
      <c r="G10" s="18">
        <f>'nov2024_vydavky_ESA 2010'!E10-RVS_vydavky_ESA2010!B10</f>
        <v>0</v>
      </c>
      <c r="H10" s="19">
        <f>'nov2024_vydavky_ESA 2010'!F10-RVS_vydavky_ESA2010!C10</f>
        <v>0</v>
      </c>
      <c r="I10" s="20">
        <f>'nov2024_vydavky_ESA 2010'!G10-RVS_vydavky_ESA2010!D10</f>
        <v>0</v>
      </c>
    </row>
    <row r="11" spans="1:16" s="6" customFormat="1" ht="13.5" customHeight="1" x14ac:dyDescent="0.25">
      <c r="A11" s="17" t="s">
        <v>11</v>
      </c>
      <c r="B11" s="18">
        <v>49232.432285643226</v>
      </c>
      <c r="C11" s="19">
        <v>50876.556275514267</v>
      </c>
      <c r="D11" s="20">
        <v>52298.098506539041</v>
      </c>
      <c r="E11" s="7"/>
      <c r="F11" s="17" t="s">
        <v>11</v>
      </c>
      <c r="G11" s="18">
        <f>'nov2024_vydavky_ESA 2010'!E11-RVS_vydavky_ESA2010!B11</f>
        <v>0</v>
      </c>
      <c r="H11" s="19">
        <f>'nov2024_vydavky_ESA 2010'!F11-RVS_vydavky_ESA2010!C11</f>
        <v>0</v>
      </c>
      <c r="I11" s="20">
        <f>'nov2024_vydavky_ESA 2010'!G11-RVS_vydavky_ESA2010!D11</f>
        <v>0</v>
      </c>
    </row>
    <row r="12" spans="1:16" s="6" customFormat="1" ht="13.5" customHeight="1" x14ac:dyDescent="0.25">
      <c r="A12" s="25" t="s">
        <v>12</v>
      </c>
      <c r="B12" s="1">
        <v>12892614.69581846</v>
      </c>
      <c r="C12" s="31">
        <v>13509861.18662991</v>
      </c>
      <c r="D12" s="2">
        <v>13952607.30461804</v>
      </c>
      <c r="E12" s="7"/>
      <c r="F12" s="25" t="s">
        <v>12</v>
      </c>
      <c r="G12" s="1">
        <f>'nov2024_vydavky_ESA 2010'!E12-RVS_vydavky_ESA2010!B12</f>
        <v>74.815053822472692</v>
      </c>
      <c r="H12" s="31">
        <f>'nov2024_vydavky_ESA 2010'!F12-RVS_vydavky_ESA2010!C12</f>
        <v>-3104.7548745740205</v>
      </c>
      <c r="I12" s="2">
        <f>'nov2024_vydavky_ESA 2010'!G12-RVS_vydavky_ESA2010!D12</f>
        <v>-3233.2606788314879</v>
      </c>
    </row>
    <row r="13" spans="1:16" s="6" customFormat="1" ht="13.5" customHeight="1" x14ac:dyDescent="0.25">
      <c r="A13" s="39" t="s">
        <v>15</v>
      </c>
      <c r="B13" s="18">
        <v>11449264.276207447</v>
      </c>
      <c r="C13" s="19">
        <v>12020218.523261722</v>
      </c>
      <c r="D13" s="20">
        <v>12455328.229507862</v>
      </c>
      <c r="E13" s="7"/>
      <c r="F13" s="39" t="s">
        <v>15</v>
      </c>
      <c r="G13" s="18">
        <f>'nov2024_vydavky_ESA 2010'!E13-RVS_vydavky_ESA2010!B13</f>
        <v>74.815053822472692</v>
      </c>
      <c r="H13" s="19">
        <f>'nov2024_vydavky_ESA 2010'!F13-RVS_vydavky_ESA2010!C13</f>
        <v>-3104.7548745740205</v>
      </c>
      <c r="I13" s="20">
        <f>'nov2024_vydavky_ESA 2010'!G13-RVS_vydavky_ESA2010!D13</f>
        <v>-3233.2606788314879</v>
      </c>
    </row>
    <row r="14" spans="1:16" s="6" customFormat="1" ht="13.5" customHeight="1" x14ac:dyDescent="0.25">
      <c r="A14" s="42" t="s">
        <v>13</v>
      </c>
      <c r="B14" s="18">
        <v>10005915.208785621</v>
      </c>
      <c r="C14" s="19">
        <v>10703206.782351591</v>
      </c>
      <c r="D14" s="20">
        <v>11174315.298890311</v>
      </c>
      <c r="E14" s="7"/>
      <c r="F14" s="42" t="s">
        <v>13</v>
      </c>
      <c r="G14" s="18">
        <f>'nov2024_vydavky_ESA 2010'!E14-RVS_vydavky_ESA2010!B14</f>
        <v>74.815053822472692</v>
      </c>
      <c r="H14" s="19">
        <f>'nov2024_vydavky_ESA 2010'!F14-RVS_vydavky_ESA2010!C14</f>
        <v>-3104.7548745740205</v>
      </c>
      <c r="I14" s="20">
        <f>'nov2024_vydavky_ESA 2010'!G14-RVS_vydavky_ESA2010!D14</f>
        <v>-3233.2606788314879</v>
      </c>
      <c r="J14" s="7"/>
      <c r="K14" s="8"/>
    </row>
    <row r="15" spans="1:16" s="6" customFormat="1" ht="13.5" customHeight="1" x14ac:dyDescent="0.25">
      <c r="A15" s="42" t="s">
        <v>14</v>
      </c>
      <c r="B15" s="18">
        <v>563481.97350140801</v>
      </c>
      <c r="C15" s="19">
        <v>369712.58607946505</v>
      </c>
      <c r="D15" s="20">
        <v>281215.12861759489</v>
      </c>
      <c r="E15" s="7"/>
      <c r="F15" s="42" t="s">
        <v>14</v>
      </c>
      <c r="G15" s="18">
        <f>'nov2024_vydavky_ESA 2010'!E15-RVS_vydavky_ESA2010!B15</f>
        <v>0</v>
      </c>
      <c r="H15" s="19">
        <f>'nov2024_vydavky_ESA 2010'!F15-RVS_vydavky_ESA2010!C15</f>
        <v>0</v>
      </c>
      <c r="I15" s="20">
        <f>'nov2024_vydavky_ESA 2010'!G15-RVS_vydavky_ESA2010!D15</f>
        <v>0</v>
      </c>
      <c r="J15" s="7"/>
      <c r="K15" s="8"/>
    </row>
    <row r="16" spans="1:16" s="6" customFormat="1" ht="13.5" customHeight="1" x14ac:dyDescent="0.25">
      <c r="A16" s="42" t="s">
        <v>16</v>
      </c>
      <c r="B16" s="18">
        <v>778286.47403377283</v>
      </c>
      <c r="C16" s="19">
        <v>836741.56228400569</v>
      </c>
      <c r="D16" s="20">
        <v>881405.89917062665</v>
      </c>
      <c r="E16" s="7"/>
      <c r="F16" s="42" t="s">
        <v>16</v>
      </c>
      <c r="G16" s="18">
        <f>'nov2024_vydavky_ESA 2010'!E16-RVS_vydavky_ESA2010!B16</f>
        <v>0</v>
      </c>
      <c r="H16" s="19">
        <f>'nov2024_vydavky_ESA 2010'!F16-RVS_vydavky_ESA2010!C16</f>
        <v>0</v>
      </c>
      <c r="I16" s="20">
        <f>'nov2024_vydavky_ESA 2010'!G16-RVS_vydavky_ESA2010!D16</f>
        <v>0</v>
      </c>
      <c r="J16" s="7"/>
      <c r="K16" s="8"/>
    </row>
    <row r="17" spans="1:11" s="6" customFormat="1" ht="13.5" customHeight="1" x14ac:dyDescent="0.25">
      <c r="A17" s="42" t="s">
        <v>17</v>
      </c>
      <c r="B17" s="18">
        <v>99461.705999328449</v>
      </c>
      <c r="C17" s="19">
        <v>108398.12025138969</v>
      </c>
      <c r="D17" s="20">
        <v>116253.86041195474</v>
      </c>
      <c r="E17" s="7"/>
      <c r="F17" s="42" t="s">
        <v>17</v>
      </c>
      <c r="G17" s="18">
        <f>'nov2024_vydavky_ESA 2010'!E17-RVS_vydavky_ESA2010!B17</f>
        <v>0</v>
      </c>
      <c r="H17" s="19">
        <f>'nov2024_vydavky_ESA 2010'!F17-RVS_vydavky_ESA2010!C17</f>
        <v>0</v>
      </c>
      <c r="I17" s="20">
        <f>'nov2024_vydavky_ESA 2010'!G17-RVS_vydavky_ESA2010!D17</f>
        <v>0</v>
      </c>
      <c r="J17" s="7"/>
      <c r="K17" s="8"/>
    </row>
    <row r="18" spans="1:11" s="6" customFormat="1" ht="13.5" customHeight="1" x14ac:dyDescent="0.25">
      <c r="A18" s="42" t="s">
        <v>18</v>
      </c>
      <c r="B18" s="18">
        <v>2118.9138873165243</v>
      </c>
      <c r="C18" s="19">
        <v>2159.4722952716565</v>
      </c>
      <c r="D18" s="20">
        <v>2138.0424173755814</v>
      </c>
      <c r="E18" s="7"/>
      <c r="F18" s="42" t="s">
        <v>18</v>
      </c>
      <c r="G18" s="18">
        <f>'nov2024_vydavky_ESA 2010'!E18-RVS_vydavky_ESA2010!B18</f>
        <v>0</v>
      </c>
      <c r="H18" s="19">
        <f>'nov2024_vydavky_ESA 2010'!F18-RVS_vydavky_ESA2010!C18</f>
        <v>0</v>
      </c>
      <c r="I18" s="20">
        <f>'nov2024_vydavky_ESA 2010'!G18-RVS_vydavky_ESA2010!D18</f>
        <v>0</v>
      </c>
      <c r="J18" s="7"/>
      <c r="K18" s="8"/>
    </row>
    <row r="19" spans="1:11" s="6" customFormat="1" ht="13.5" customHeight="1" x14ac:dyDescent="0.25">
      <c r="A19" s="17" t="s">
        <v>19</v>
      </c>
      <c r="B19" s="18">
        <v>1443350.4196110128</v>
      </c>
      <c r="C19" s="19">
        <v>1489642.6633681885</v>
      </c>
      <c r="D19" s="20">
        <v>1497279.0751101791</v>
      </c>
      <c r="E19" s="7"/>
      <c r="F19" s="17" t="s">
        <v>19</v>
      </c>
      <c r="G19" s="18">
        <f>'nov2024_vydavky_ESA 2010'!E19-RVS_vydavky_ESA2010!B19</f>
        <v>0</v>
      </c>
      <c r="H19" s="19">
        <f>'nov2024_vydavky_ESA 2010'!F19-RVS_vydavky_ESA2010!C19</f>
        <v>0</v>
      </c>
      <c r="I19" s="20">
        <f>'nov2024_vydavky_ESA 2010'!G19-RVS_vydavky_ESA2010!D19</f>
        <v>0</v>
      </c>
      <c r="J19" s="7"/>
      <c r="K19" s="8"/>
    </row>
    <row r="20" spans="1:11" s="6" customFormat="1" ht="13.5" customHeight="1" x14ac:dyDescent="0.25">
      <c r="A20" s="42" t="s">
        <v>20</v>
      </c>
      <c r="B20" s="18">
        <v>1250524.8296449704</v>
      </c>
      <c r="C20" s="19">
        <v>1291800.0841943861</v>
      </c>
      <c r="D20" s="20">
        <v>1309518.897902685</v>
      </c>
      <c r="E20" s="7"/>
      <c r="F20" s="42" t="s">
        <v>20</v>
      </c>
      <c r="G20" s="18">
        <f>'nov2024_vydavky_ESA 2010'!E20-RVS_vydavky_ESA2010!B20</f>
        <v>0</v>
      </c>
      <c r="H20" s="19">
        <f>'nov2024_vydavky_ESA 2010'!F20-RVS_vydavky_ESA2010!C20</f>
        <v>0</v>
      </c>
      <c r="I20" s="20">
        <f>'nov2024_vydavky_ESA 2010'!G20-RVS_vydavky_ESA2010!D20</f>
        <v>0</v>
      </c>
      <c r="J20" s="7"/>
      <c r="K20" s="8"/>
    </row>
    <row r="21" spans="1:11" s="6" customFormat="1" ht="13.5" customHeight="1" x14ac:dyDescent="0.25">
      <c r="A21" s="42" t="s">
        <v>16</v>
      </c>
      <c r="B21" s="18">
        <v>118177.85297213962</v>
      </c>
      <c r="C21" s="19">
        <v>120499.3994054058</v>
      </c>
      <c r="D21" s="20">
        <v>111581.84318264715</v>
      </c>
      <c r="E21" s="7"/>
      <c r="F21" s="42" t="s">
        <v>16</v>
      </c>
      <c r="G21" s="18">
        <f>'nov2024_vydavky_ESA 2010'!E21-RVS_vydavky_ESA2010!B21</f>
        <v>0</v>
      </c>
      <c r="H21" s="19">
        <f>'nov2024_vydavky_ESA 2010'!F21-RVS_vydavky_ESA2010!C21</f>
        <v>0</v>
      </c>
      <c r="I21" s="20">
        <f>'nov2024_vydavky_ESA 2010'!G21-RVS_vydavky_ESA2010!D21</f>
        <v>0</v>
      </c>
      <c r="J21" s="7"/>
      <c r="K21" s="8"/>
    </row>
    <row r="22" spans="1:11" s="6" customFormat="1" ht="13.5" customHeight="1" x14ac:dyDescent="0.25">
      <c r="A22" s="42" t="s">
        <v>17</v>
      </c>
      <c r="B22" s="18">
        <v>21776.270266373329</v>
      </c>
      <c r="C22" s="19">
        <v>22324.408140353054</v>
      </c>
      <c r="D22" s="20">
        <v>20558.761446468056</v>
      </c>
      <c r="E22" s="7"/>
      <c r="F22" s="42" t="s">
        <v>17</v>
      </c>
      <c r="G22" s="18">
        <f>'nov2024_vydavky_ESA 2010'!E22-RVS_vydavky_ESA2010!B22</f>
        <v>0</v>
      </c>
      <c r="H22" s="19">
        <f>'nov2024_vydavky_ESA 2010'!F22-RVS_vydavky_ESA2010!C22</f>
        <v>0</v>
      </c>
      <c r="I22" s="20">
        <f>'nov2024_vydavky_ESA 2010'!G22-RVS_vydavky_ESA2010!D22</f>
        <v>0</v>
      </c>
      <c r="J22" s="7"/>
      <c r="K22" s="8"/>
    </row>
    <row r="23" spans="1:11" s="6" customFormat="1" ht="13.5" customHeight="1" x14ac:dyDescent="0.25">
      <c r="A23" s="42" t="s">
        <v>18</v>
      </c>
      <c r="B23" s="18">
        <v>52871.466727529449</v>
      </c>
      <c r="C23" s="19">
        <v>55018.771628043447</v>
      </c>
      <c r="D23" s="20">
        <v>55619.572578378989</v>
      </c>
      <c r="E23" s="7"/>
      <c r="F23" s="42" t="s">
        <v>18</v>
      </c>
      <c r="G23" s="18">
        <f>'nov2024_vydavky_ESA 2010'!E23-RVS_vydavky_ESA2010!B23</f>
        <v>0</v>
      </c>
      <c r="H23" s="19">
        <f>'nov2024_vydavky_ESA 2010'!F23-RVS_vydavky_ESA2010!C23</f>
        <v>0</v>
      </c>
      <c r="I23" s="20">
        <f>'nov2024_vydavky_ESA 2010'!G23-RVS_vydavky_ESA2010!D23</f>
        <v>0</v>
      </c>
      <c r="J23" s="7"/>
      <c r="K23" s="8"/>
    </row>
    <row r="24" spans="1:11" s="6" customFormat="1" ht="13.5" customHeight="1" thickBot="1" x14ac:dyDescent="0.3">
      <c r="A24" s="25" t="s">
        <v>8</v>
      </c>
      <c r="B24" s="43">
        <v>303244.17251664423</v>
      </c>
      <c r="C24" s="45">
        <v>310617.89568089473</v>
      </c>
      <c r="D24" s="44">
        <v>316451.6531937354</v>
      </c>
      <c r="E24" s="7"/>
      <c r="F24" s="25" t="s">
        <v>8</v>
      </c>
      <c r="G24" s="43">
        <f>'nov2024_vydavky_ESA 2010'!E24-RVS_vydavky_ESA2010!B24</f>
        <v>0</v>
      </c>
      <c r="H24" s="45">
        <f>'nov2024_vydavky_ESA 2010'!F24-RVS_vydavky_ESA2010!C24</f>
        <v>0</v>
      </c>
      <c r="I24" s="44">
        <f>'nov2024_vydavky_ESA 2010'!G24-RVS_vydavky_ESA2010!D24</f>
        <v>0</v>
      </c>
    </row>
    <row r="25" spans="1:11" s="6" customFormat="1" ht="14.25" customHeight="1" thickBot="1" x14ac:dyDescent="0.3">
      <c r="A25" s="3" t="s">
        <v>9</v>
      </c>
      <c r="B25" s="4">
        <v>14374251.396107282</v>
      </c>
      <c r="C25" s="38">
        <v>15077845.690648627</v>
      </c>
      <c r="D25" s="5">
        <v>15597874.205605745</v>
      </c>
      <c r="E25" s="7"/>
      <c r="F25" s="3" t="s">
        <v>9</v>
      </c>
      <c r="G25" s="4">
        <f>'nov2024_vydavky_ESA 2010'!E25-RVS_vydavky_ESA2010!B25</f>
        <v>74.815053822472692</v>
      </c>
      <c r="H25" s="38">
        <f>'nov2024_vydavky_ESA 2010'!F25-RVS_vydavky_ESA2010!C25</f>
        <v>-3104.7548745740205</v>
      </c>
      <c r="I25" s="5">
        <f>'nov2024_vydavky_ESA 2010'!G25-RVS_vydavky_ESA2010!D25</f>
        <v>-3233.2606788314879</v>
      </c>
    </row>
    <row r="26" spans="1:11" s="6" customFormat="1" ht="13.5" customHeight="1" thickBot="1" x14ac:dyDescent="0.3">
      <c r="A26" s="21" t="s">
        <v>10</v>
      </c>
      <c r="B26" s="27">
        <v>14374251.396107282</v>
      </c>
      <c r="C26" s="24">
        <v>15077845.690648627</v>
      </c>
      <c r="D26" s="23">
        <v>15597874.205605745</v>
      </c>
      <c r="E26" s="7"/>
      <c r="F26" s="21" t="s">
        <v>10</v>
      </c>
      <c r="G26" s="27">
        <f>'nov2024_vydavky_ESA 2010'!E26-RVS_vydavky_ESA2010!B26</f>
        <v>74.815053822472692</v>
      </c>
      <c r="H26" s="24">
        <f>'nov2024_vydavky_ESA 2010'!F26-RVS_vydavky_ESA2010!C26</f>
        <v>-3104.7548745740205</v>
      </c>
      <c r="I26" s="23">
        <f>'nov2024_vydavky_ESA 2010'!G26-RVS_vydavky_ESA2010!D26</f>
        <v>-3233.2606788314879</v>
      </c>
    </row>
    <row r="27" spans="1:11" s="6" customFormat="1" ht="12.65" customHeight="1" x14ac:dyDescent="0.25">
      <c r="A27" s="106"/>
      <c r="B27" s="95"/>
      <c r="C27" s="95"/>
      <c r="D27" s="95"/>
      <c r="E27" s="7"/>
      <c r="F27" s="106"/>
      <c r="G27" s="95"/>
      <c r="H27" s="95"/>
      <c r="I27" s="95"/>
    </row>
    <row r="28" spans="1:11" s="6" customFormat="1" ht="13.5" customHeight="1" x14ac:dyDescent="0.25">
      <c r="B28" s="9"/>
      <c r="C28" s="9"/>
      <c r="D28" s="9"/>
      <c r="E28" s="9"/>
      <c r="F28" s="105"/>
      <c r="G28" s="107"/>
      <c r="H28" s="107"/>
      <c r="I28" s="107"/>
    </row>
    <row r="29" spans="1:11" s="6" customFormat="1" ht="13.5" customHeight="1" x14ac:dyDescent="0.25">
      <c r="B29" s="9"/>
      <c r="C29" s="9"/>
      <c r="D29" s="9"/>
      <c r="E29" s="9"/>
      <c r="F29" s="105"/>
      <c r="G29" s="107"/>
      <c r="H29" s="108"/>
      <c r="I29" s="108"/>
    </row>
    <row r="30" spans="1:11" s="6" customFormat="1" ht="13.5" customHeight="1" x14ac:dyDescent="0.25">
      <c r="B30" s="9"/>
      <c r="C30" s="9"/>
      <c r="D30" s="9"/>
      <c r="E30" s="9"/>
      <c r="F30" s="105"/>
      <c r="G30" s="107"/>
      <c r="H30" s="107"/>
      <c r="I30" s="107"/>
    </row>
    <row r="31" spans="1:11" s="6" customFormat="1" ht="13.5" customHeight="1" x14ac:dyDescent="0.25">
      <c r="B31" s="9"/>
      <c r="C31" s="9"/>
      <c r="D31" s="9"/>
      <c r="E31" s="9"/>
      <c r="F31" s="9"/>
      <c r="G31" s="9"/>
    </row>
    <row r="32" spans="1:11" s="6" customFormat="1" ht="13.5" customHeight="1" x14ac:dyDescent="0.25">
      <c r="B32" s="9"/>
      <c r="C32" s="9"/>
      <c r="D32" s="9"/>
      <c r="E32" s="9"/>
      <c r="F32" s="9"/>
      <c r="G32" s="9"/>
    </row>
    <row r="33" spans="2:7" s="6" customFormat="1" ht="13.5" customHeight="1" x14ac:dyDescent="0.25">
      <c r="B33" s="9"/>
      <c r="C33" s="9"/>
      <c r="D33" s="9"/>
      <c r="E33" s="9"/>
      <c r="F33" s="9"/>
      <c r="G33" s="9"/>
    </row>
    <row r="34" spans="2:7" s="6" customFormat="1" ht="13.5" customHeight="1" x14ac:dyDescent="0.25">
      <c r="B34" s="9"/>
      <c r="C34" s="9"/>
      <c r="D34" s="9"/>
      <c r="E34" s="9"/>
      <c r="F34" s="9"/>
      <c r="G34" s="9"/>
    </row>
    <row r="35" spans="2:7" s="6" customFormat="1" ht="13.5" customHeight="1" x14ac:dyDescent="0.25">
      <c r="B35" s="9"/>
      <c r="C35" s="9"/>
      <c r="D35" s="9"/>
      <c r="E35" s="9"/>
      <c r="F35" s="9"/>
      <c r="G35" s="9"/>
    </row>
    <row r="36" spans="2:7" s="6" customFormat="1" ht="13.5" customHeight="1" x14ac:dyDescent="0.25">
      <c r="B36" s="9"/>
      <c r="C36" s="9"/>
      <c r="D36" s="9"/>
      <c r="E36" s="9"/>
      <c r="F36" s="9"/>
      <c r="G36" s="9"/>
    </row>
    <row r="37" spans="2:7" s="6" customFormat="1" ht="13.5" customHeight="1" x14ac:dyDescent="0.25">
      <c r="B37" s="9"/>
      <c r="C37" s="9"/>
      <c r="D37" s="9"/>
      <c r="E37" s="9"/>
      <c r="F37" s="9"/>
      <c r="G37" s="9"/>
    </row>
    <row r="38" spans="2:7" s="6" customFormat="1" ht="13.5" customHeight="1" x14ac:dyDescent="0.25">
      <c r="B38" s="9"/>
      <c r="C38" s="9"/>
      <c r="D38" s="9"/>
      <c r="E38" s="9"/>
      <c r="F38" s="9"/>
      <c r="G38" s="9"/>
    </row>
    <row r="39" spans="2:7" s="6" customFormat="1" ht="13.5" customHeight="1" x14ac:dyDescent="0.25">
      <c r="B39" s="9"/>
      <c r="C39" s="9"/>
      <c r="D39" s="9"/>
      <c r="E39" s="9"/>
      <c r="F39" s="9"/>
      <c r="G39" s="9"/>
    </row>
    <row r="40" spans="2:7" s="6" customFormat="1" ht="13.5" customHeight="1" x14ac:dyDescent="0.25">
      <c r="B40" s="9"/>
      <c r="C40" s="9"/>
      <c r="D40" s="9"/>
      <c r="E40" s="9"/>
      <c r="F40" s="9"/>
      <c r="G40" s="9"/>
    </row>
    <row r="41" spans="2:7" s="6" customFormat="1" ht="13.5" customHeight="1" x14ac:dyDescent="0.25">
      <c r="B41" s="9"/>
      <c r="C41" s="9"/>
      <c r="D41" s="9"/>
      <c r="E41" s="9"/>
      <c r="F41" s="9"/>
      <c r="G41" s="9"/>
    </row>
    <row r="42" spans="2:7" s="6" customFormat="1" ht="13.5" customHeight="1" x14ac:dyDescent="0.25">
      <c r="B42" s="9"/>
      <c r="C42" s="9"/>
      <c r="D42" s="9"/>
      <c r="E42" s="9"/>
      <c r="F42" s="9"/>
      <c r="G42" s="9"/>
    </row>
    <row r="43" spans="2:7" s="6" customFormat="1" ht="13.5" customHeight="1" x14ac:dyDescent="0.25">
      <c r="B43" s="9"/>
      <c r="C43" s="9"/>
      <c r="D43" s="9"/>
      <c r="E43" s="9"/>
      <c r="F43" s="9"/>
      <c r="G43" s="9"/>
    </row>
    <row r="44" spans="2:7" s="6" customFormat="1" ht="13.5" customHeight="1" x14ac:dyDescent="0.25">
      <c r="B44" s="9"/>
      <c r="C44" s="9"/>
      <c r="D44" s="9"/>
      <c r="E44" s="9"/>
      <c r="F44" s="9"/>
      <c r="G44" s="9"/>
    </row>
    <row r="45" spans="2:7" s="6" customFormat="1" ht="13.5" customHeight="1" x14ac:dyDescent="0.25">
      <c r="B45" s="9"/>
      <c r="C45" s="9"/>
      <c r="D45" s="9"/>
      <c r="E45" s="9"/>
      <c r="F45" s="9"/>
      <c r="G45" s="9"/>
    </row>
    <row r="46" spans="2:7" s="6" customFormat="1" ht="13.5" customHeight="1" x14ac:dyDescent="0.25">
      <c r="B46" s="9"/>
      <c r="C46" s="9"/>
      <c r="D46" s="9"/>
      <c r="E46" s="9"/>
      <c r="F46" s="9"/>
      <c r="G46" s="9"/>
    </row>
    <row r="47" spans="2:7" s="6" customFormat="1" ht="13.5" customHeight="1" x14ac:dyDescent="0.25">
      <c r="B47" s="9"/>
      <c r="C47" s="9"/>
      <c r="D47" s="9"/>
      <c r="E47" s="9"/>
      <c r="F47" s="9"/>
      <c r="G47" s="9"/>
    </row>
    <row r="48" spans="2:7" s="6" customFormat="1" ht="13.5" customHeight="1" x14ac:dyDescent="0.25">
      <c r="B48" s="9"/>
      <c r="C48" s="9"/>
      <c r="D48" s="9"/>
      <c r="E48" s="9"/>
      <c r="F48" s="9"/>
      <c r="G48" s="9"/>
    </row>
    <row r="49" spans="2:7" s="6" customFormat="1" ht="13.5" customHeight="1" x14ac:dyDescent="0.25">
      <c r="B49" s="9"/>
      <c r="C49" s="9"/>
      <c r="D49" s="9"/>
      <c r="E49" s="9"/>
      <c r="F49" s="9"/>
      <c r="G49" s="9"/>
    </row>
    <row r="50" spans="2:7" s="6" customFormat="1" ht="13.5" customHeight="1" x14ac:dyDescent="0.25">
      <c r="B50" s="9"/>
      <c r="C50" s="9"/>
      <c r="D50" s="9"/>
      <c r="E50" s="9"/>
      <c r="F50" s="9"/>
      <c r="G50" s="9"/>
    </row>
    <row r="51" spans="2:7" s="6" customFormat="1" ht="13.5" customHeight="1" x14ac:dyDescent="0.25">
      <c r="B51" s="9"/>
      <c r="C51" s="9"/>
      <c r="D51" s="9"/>
      <c r="E51" s="9"/>
      <c r="F51" s="9"/>
      <c r="G51" s="9"/>
    </row>
    <row r="52" spans="2:7" s="6" customFormat="1" ht="13.5" customHeight="1" x14ac:dyDescent="0.25">
      <c r="B52" s="9"/>
      <c r="C52" s="9"/>
      <c r="D52" s="9"/>
      <c r="E52" s="9"/>
      <c r="F52" s="9"/>
      <c r="G52" s="9"/>
    </row>
    <row r="53" spans="2:7" s="6" customFormat="1" ht="13.5" customHeight="1" x14ac:dyDescent="0.25">
      <c r="B53" s="9"/>
      <c r="C53" s="9"/>
      <c r="D53" s="9"/>
      <c r="E53" s="9"/>
      <c r="F53" s="9"/>
      <c r="G53" s="9"/>
    </row>
    <row r="54" spans="2:7" s="6" customFormat="1" ht="13.5" customHeight="1" x14ac:dyDescent="0.25">
      <c r="B54" s="9"/>
      <c r="C54" s="9"/>
      <c r="D54" s="9"/>
      <c r="E54" s="9"/>
      <c r="F54" s="9"/>
      <c r="G54" s="9"/>
    </row>
    <row r="55" spans="2:7" s="6" customFormat="1" ht="13.5" customHeight="1" x14ac:dyDescent="0.25">
      <c r="B55" s="9"/>
      <c r="C55" s="9"/>
      <c r="D55" s="9"/>
      <c r="E55" s="9"/>
      <c r="F55" s="9"/>
      <c r="G55" s="9"/>
    </row>
    <row r="56" spans="2:7" s="6" customFormat="1" ht="13.5" customHeight="1" x14ac:dyDescent="0.25">
      <c r="B56" s="9"/>
      <c r="C56" s="9"/>
      <c r="D56" s="9"/>
      <c r="E56" s="9"/>
      <c r="F56" s="9"/>
      <c r="G56" s="9"/>
    </row>
    <row r="57" spans="2:7" s="6" customFormat="1" ht="13.5" customHeight="1" x14ac:dyDescent="0.25">
      <c r="B57" s="9"/>
      <c r="C57" s="9"/>
      <c r="D57" s="9"/>
      <c r="E57" s="9"/>
      <c r="F57" s="9"/>
      <c r="G57" s="9"/>
    </row>
    <row r="58" spans="2:7" s="6" customFormat="1" ht="13.5" customHeight="1" x14ac:dyDescent="0.25">
      <c r="B58" s="9"/>
      <c r="C58" s="9"/>
      <c r="D58" s="9"/>
      <c r="E58" s="9"/>
      <c r="F58" s="9"/>
      <c r="G58" s="9"/>
    </row>
    <row r="59" spans="2:7" s="6" customFormat="1" ht="13.5" customHeight="1" x14ac:dyDescent="0.25">
      <c r="B59" s="9"/>
      <c r="C59" s="9"/>
      <c r="D59" s="9"/>
      <c r="E59" s="9"/>
      <c r="F59" s="9"/>
      <c r="G59" s="9"/>
    </row>
    <row r="60" spans="2:7" s="6" customFormat="1" ht="13.5" customHeight="1" x14ac:dyDescent="0.25">
      <c r="B60" s="9"/>
      <c r="C60" s="9"/>
      <c r="D60" s="9"/>
      <c r="E60" s="9"/>
      <c r="F60" s="9"/>
      <c r="G60" s="9"/>
    </row>
    <row r="61" spans="2:7" s="6" customFormat="1" ht="13.5" customHeight="1" x14ac:dyDescent="0.25">
      <c r="B61" s="9"/>
      <c r="C61" s="9"/>
      <c r="D61" s="9"/>
      <c r="E61" s="9"/>
      <c r="F61" s="9"/>
      <c r="G61" s="9"/>
    </row>
    <row r="62" spans="2:7" s="6" customFormat="1" ht="13.5" customHeight="1" x14ac:dyDescent="0.25">
      <c r="B62" s="9"/>
      <c r="C62" s="9"/>
      <c r="D62" s="9"/>
      <c r="E62" s="9"/>
      <c r="F62" s="9"/>
      <c r="G62" s="9"/>
    </row>
    <row r="63" spans="2:7" s="6" customFormat="1" ht="13.5" customHeight="1" x14ac:dyDescent="0.25">
      <c r="B63" s="9"/>
      <c r="C63" s="9"/>
      <c r="D63" s="9"/>
      <c r="E63" s="9"/>
      <c r="F63" s="9"/>
      <c r="G63" s="9"/>
    </row>
    <row r="64" spans="2:7" s="6" customFormat="1" ht="13.5" customHeight="1" x14ac:dyDescent="0.25">
      <c r="B64" s="9"/>
      <c r="C64" s="9"/>
      <c r="D64" s="9"/>
      <c r="E64" s="9"/>
      <c r="F64" s="9"/>
      <c r="G64" s="9"/>
    </row>
    <row r="65" spans="2:7" s="6" customFormat="1" ht="13.5" customHeight="1" x14ac:dyDescent="0.25">
      <c r="B65" s="9"/>
      <c r="C65" s="9"/>
      <c r="D65" s="9"/>
      <c r="E65" s="9"/>
      <c r="F65" s="9"/>
      <c r="G65" s="9"/>
    </row>
    <row r="66" spans="2:7" s="6" customFormat="1" ht="13.5" customHeight="1" x14ac:dyDescent="0.25">
      <c r="B66" s="9"/>
      <c r="C66" s="9"/>
      <c r="D66" s="9"/>
      <c r="E66" s="9"/>
      <c r="F66" s="9"/>
      <c r="G66" s="9"/>
    </row>
    <row r="67" spans="2:7" s="6" customFormat="1" ht="13.5" customHeight="1" x14ac:dyDescent="0.25">
      <c r="B67" s="9"/>
      <c r="C67" s="9"/>
      <c r="D67" s="9"/>
      <c r="E67" s="9"/>
      <c r="F67" s="9"/>
      <c r="G67" s="9"/>
    </row>
    <row r="68" spans="2:7" s="6" customFormat="1" ht="13.5" customHeight="1" x14ac:dyDescent="0.25">
      <c r="B68" s="9"/>
      <c r="C68" s="9"/>
      <c r="D68" s="9"/>
      <c r="E68" s="9"/>
      <c r="F68" s="9"/>
      <c r="G68" s="9"/>
    </row>
    <row r="69" spans="2:7" s="6" customFormat="1" ht="13.5" customHeight="1" x14ac:dyDescent="0.25">
      <c r="B69" s="9"/>
      <c r="C69" s="9"/>
      <c r="D69" s="9"/>
      <c r="E69" s="9"/>
      <c r="F69" s="9"/>
      <c r="G69" s="9"/>
    </row>
    <row r="70" spans="2:7" s="6" customFormat="1" ht="13.5" customHeight="1" x14ac:dyDescent="0.25">
      <c r="B70" s="9"/>
      <c r="C70" s="9"/>
      <c r="D70" s="9"/>
      <c r="E70" s="9"/>
      <c r="F70" s="9"/>
      <c r="G70" s="9"/>
    </row>
    <row r="71" spans="2:7" s="6" customFormat="1" ht="13.5" customHeight="1" x14ac:dyDescent="0.25">
      <c r="B71" s="9"/>
      <c r="C71" s="9"/>
      <c r="D71" s="9"/>
      <c r="E71" s="9"/>
      <c r="F71" s="9"/>
      <c r="G71" s="9"/>
    </row>
    <row r="72" spans="2:7" s="6" customFormat="1" ht="13.5" customHeight="1" x14ac:dyDescent="0.25">
      <c r="B72" s="9"/>
      <c r="C72" s="9"/>
      <c r="D72" s="9"/>
      <c r="E72" s="9"/>
      <c r="F72" s="9"/>
      <c r="G72" s="9"/>
    </row>
    <row r="73" spans="2:7" s="6" customFormat="1" ht="13.5" customHeight="1" x14ac:dyDescent="0.25">
      <c r="B73" s="9"/>
      <c r="C73" s="9"/>
      <c r="D73" s="9"/>
      <c r="E73" s="9"/>
      <c r="F73" s="9"/>
      <c r="G73" s="9"/>
    </row>
    <row r="74" spans="2:7" s="6" customFormat="1" ht="13.5" customHeight="1" x14ac:dyDescent="0.25">
      <c r="B74" s="9"/>
      <c r="C74" s="9"/>
      <c r="D74" s="9"/>
      <c r="E74" s="9"/>
      <c r="F74" s="9"/>
      <c r="G74" s="9"/>
    </row>
    <row r="75" spans="2:7" s="6" customFormat="1" ht="13.5" customHeight="1" x14ac:dyDescent="0.25">
      <c r="B75" s="9"/>
      <c r="C75" s="9"/>
      <c r="D75" s="9"/>
      <c r="E75" s="9"/>
      <c r="F75" s="9"/>
      <c r="G75" s="9"/>
    </row>
    <row r="76" spans="2:7" s="6" customFormat="1" ht="13.5" customHeight="1" x14ac:dyDescent="0.25">
      <c r="B76" s="9"/>
      <c r="C76" s="9"/>
      <c r="D76" s="9"/>
      <c r="E76" s="9"/>
      <c r="F76" s="9"/>
      <c r="G76" s="9"/>
    </row>
    <row r="77" spans="2:7" s="6" customFormat="1" ht="13.5" customHeight="1" x14ac:dyDescent="0.25">
      <c r="B77" s="9"/>
      <c r="C77" s="9"/>
      <c r="D77" s="9"/>
      <c r="E77" s="9"/>
      <c r="F77" s="9"/>
      <c r="G77" s="9"/>
    </row>
    <row r="78" spans="2:7" s="6" customFormat="1" ht="13.5" customHeight="1" x14ac:dyDescent="0.25">
      <c r="B78" s="9"/>
      <c r="C78" s="9"/>
      <c r="D78" s="9"/>
      <c r="E78" s="9"/>
      <c r="F78" s="9"/>
      <c r="G78" s="9"/>
    </row>
    <row r="79" spans="2:7" s="6" customFormat="1" ht="13.5" customHeight="1" x14ac:dyDescent="0.25">
      <c r="B79" s="9"/>
      <c r="C79" s="9"/>
      <c r="D79" s="9"/>
      <c r="E79" s="9"/>
      <c r="F79" s="9"/>
      <c r="G79" s="9"/>
    </row>
    <row r="80" spans="2:7" s="6" customFormat="1" ht="13.5" customHeight="1" x14ac:dyDescent="0.25">
      <c r="B80" s="9"/>
      <c r="C80" s="9"/>
      <c r="D80" s="9"/>
      <c r="E80" s="9"/>
      <c r="F80" s="9"/>
      <c r="G80" s="9"/>
    </row>
    <row r="81" spans="2:7" s="6" customFormat="1" ht="13.5" customHeight="1" x14ac:dyDescent="0.25">
      <c r="B81" s="9"/>
      <c r="C81" s="9"/>
      <c r="D81" s="9"/>
      <c r="E81" s="9"/>
      <c r="F81" s="9"/>
      <c r="G81" s="9"/>
    </row>
    <row r="82" spans="2:7" s="6" customFormat="1" ht="13.5" customHeight="1" x14ac:dyDescent="0.25">
      <c r="B82" s="9"/>
      <c r="C82" s="9"/>
      <c r="D82" s="9"/>
      <c r="E82" s="9"/>
      <c r="F82" s="9"/>
      <c r="G82" s="9"/>
    </row>
    <row r="83" spans="2:7" s="6" customFormat="1" ht="13.5" customHeight="1" x14ac:dyDescent="0.25">
      <c r="B83" s="9"/>
      <c r="C83" s="9"/>
      <c r="D83" s="9"/>
      <c r="E83" s="9"/>
      <c r="F83" s="9"/>
      <c r="G83" s="9"/>
    </row>
    <row r="84" spans="2:7" ht="13.5" customHeight="1" x14ac:dyDescent="0.25">
      <c r="B84" s="111"/>
      <c r="C84" s="111"/>
      <c r="D84" s="111"/>
      <c r="E84" s="111"/>
      <c r="F84" s="111"/>
      <c r="G84" s="111"/>
    </row>
    <row r="85" spans="2:7" ht="13.5" customHeight="1" x14ac:dyDescent="0.25">
      <c r="B85" s="111"/>
      <c r="C85" s="111"/>
      <c r="D85" s="111"/>
      <c r="E85" s="111"/>
      <c r="F85" s="111"/>
      <c r="G85" s="111"/>
    </row>
    <row r="86" spans="2:7" ht="13.5" customHeight="1" x14ac:dyDescent="0.25">
      <c r="B86" s="111"/>
      <c r="C86" s="111"/>
      <c r="D86" s="111"/>
      <c r="E86" s="111"/>
      <c r="F86" s="111"/>
      <c r="G86" s="111"/>
    </row>
    <row r="87" spans="2:7" ht="13.5" customHeight="1" x14ac:dyDescent="0.25">
      <c r="B87" s="111"/>
      <c r="C87" s="111"/>
      <c r="D87" s="111"/>
      <c r="E87" s="111"/>
      <c r="F87" s="111"/>
      <c r="G87" s="111"/>
    </row>
    <row r="88" spans="2:7" ht="13.5" customHeight="1" x14ac:dyDescent="0.25">
      <c r="B88" s="111"/>
      <c r="C88" s="111"/>
      <c r="D88" s="111"/>
      <c r="E88" s="111"/>
      <c r="F88" s="111"/>
      <c r="G88" s="111"/>
    </row>
    <row r="89" spans="2:7" ht="13.5" customHeight="1" x14ac:dyDescent="0.25">
      <c r="B89" s="111"/>
      <c r="C89" s="111"/>
      <c r="D89" s="111"/>
      <c r="E89" s="111"/>
      <c r="F89" s="111"/>
      <c r="G89" s="111"/>
    </row>
    <row r="90" spans="2:7" ht="13.5" customHeight="1" x14ac:dyDescent="0.25">
      <c r="B90" s="111"/>
      <c r="C90" s="111"/>
      <c r="D90" s="111"/>
      <c r="E90" s="111"/>
      <c r="F90" s="111"/>
      <c r="G90" s="111"/>
    </row>
    <row r="91" spans="2:7" ht="13.5" customHeight="1" x14ac:dyDescent="0.25">
      <c r="B91" s="111"/>
      <c r="C91" s="111"/>
      <c r="D91" s="111"/>
      <c r="E91" s="111"/>
      <c r="F91" s="111"/>
      <c r="G91" s="111"/>
    </row>
    <row r="92" spans="2:7" ht="13.5" customHeight="1" x14ac:dyDescent="0.25">
      <c r="B92" s="111"/>
      <c r="C92" s="111"/>
      <c r="D92" s="111"/>
      <c r="E92" s="111"/>
      <c r="F92" s="111"/>
      <c r="G92" s="111"/>
    </row>
    <row r="93" spans="2:7" ht="13.5" customHeight="1" x14ac:dyDescent="0.25">
      <c r="B93" s="111"/>
      <c r="C93" s="111"/>
      <c r="D93" s="111"/>
      <c r="E93" s="111"/>
      <c r="F93" s="111"/>
      <c r="G93" s="111"/>
    </row>
    <row r="94" spans="2:7" ht="13.5" customHeight="1" x14ac:dyDescent="0.25">
      <c r="B94" s="111"/>
      <c r="C94" s="111"/>
      <c r="D94" s="111"/>
      <c r="E94" s="111"/>
      <c r="F94" s="111"/>
      <c r="G94" s="111"/>
    </row>
    <row r="95" spans="2:7" ht="13.5" customHeight="1" x14ac:dyDescent="0.25">
      <c r="B95" s="111"/>
      <c r="C95" s="111"/>
      <c r="D95" s="111"/>
      <c r="E95" s="111"/>
      <c r="F95" s="111"/>
      <c r="G95" s="111"/>
    </row>
    <row r="96" spans="2:7" ht="13.5" customHeight="1" x14ac:dyDescent="0.25">
      <c r="B96" s="111"/>
      <c r="C96" s="111"/>
      <c r="D96" s="111"/>
      <c r="E96" s="111"/>
      <c r="F96" s="111"/>
      <c r="G96" s="111"/>
    </row>
    <row r="97" spans="2:7" ht="13.5" customHeight="1" x14ac:dyDescent="0.25">
      <c r="B97" s="111"/>
      <c r="C97" s="111"/>
      <c r="D97" s="111"/>
      <c r="E97" s="111"/>
      <c r="F97" s="111"/>
      <c r="G97" s="111"/>
    </row>
    <row r="98" spans="2:7" ht="13.5" customHeight="1" x14ac:dyDescent="0.25">
      <c r="B98" s="111"/>
      <c r="C98" s="111"/>
      <c r="D98" s="111"/>
      <c r="E98" s="111"/>
      <c r="F98" s="111"/>
      <c r="G98" s="111"/>
    </row>
    <row r="99" spans="2:7" ht="13.5" customHeight="1" x14ac:dyDescent="0.25">
      <c r="B99" s="111"/>
      <c r="C99" s="111"/>
      <c r="D99" s="111"/>
      <c r="E99" s="111"/>
      <c r="F99" s="111"/>
      <c r="G99" s="111"/>
    </row>
    <row r="100" spans="2:7" ht="13.5" customHeight="1" x14ac:dyDescent="0.25">
      <c r="B100" s="111"/>
      <c r="C100" s="111"/>
      <c r="D100" s="111"/>
      <c r="E100" s="111"/>
      <c r="F100" s="111"/>
      <c r="G100" s="111"/>
    </row>
    <row r="101" spans="2:7" ht="13.5" customHeight="1" x14ac:dyDescent="0.25">
      <c r="B101" s="111"/>
      <c r="C101" s="111"/>
      <c r="D101" s="111"/>
      <c r="E101" s="111"/>
      <c r="F101" s="111"/>
      <c r="G101" s="111"/>
    </row>
    <row r="102" spans="2:7" ht="13.5" customHeight="1" x14ac:dyDescent="0.25">
      <c r="B102" s="111"/>
      <c r="C102" s="111"/>
      <c r="D102" s="111"/>
      <c r="E102" s="111"/>
      <c r="F102" s="111"/>
      <c r="G102" s="111"/>
    </row>
    <row r="103" spans="2:7" ht="13.5" customHeight="1" x14ac:dyDescent="0.25">
      <c r="B103" s="111"/>
      <c r="C103" s="111"/>
      <c r="D103" s="111"/>
      <c r="E103" s="111"/>
      <c r="F103" s="111"/>
      <c r="G103" s="111"/>
    </row>
    <row r="104" spans="2:7" ht="13.5" customHeight="1" x14ac:dyDescent="0.25">
      <c r="B104" s="111"/>
      <c r="C104" s="111"/>
      <c r="D104" s="111"/>
      <c r="E104" s="111"/>
      <c r="F104" s="111"/>
      <c r="G104" s="111"/>
    </row>
    <row r="105" spans="2:7" ht="13.5" customHeight="1" x14ac:dyDescent="0.25">
      <c r="B105" s="111"/>
      <c r="C105" s="111"/>
      <c r="D105" s="111"/>
      <c r="E105" s="111"/>
      <c r="F105" s="111"/>
      <c r="G105" s="111"/>
    </row>
    <row r="106" spans="2:7" ht="13.5" customHeight="1" x14ac:dyDescent="0.25">
      <c r="B106" s="111"/>
      <c r="C106" s="111"/>
      <c r="D106" s="111"/>
      <c r="E106" s="111"/>
      <c r="F106" s="111"/>
      <c r="G106" s="111"/>
    </row>
    <row r="107" spans="2:7" ht="13.5" customHeight="1" x14ac:dyDescent="0.25">
      <c r="B107" s="111"/>
      <c r="C107" s="111"/>
      <c r="D107" s="111"/>
      <c r="E107" s="111"/>
      <c r="F107" s="111"/>
      <c r="G107" s="111"/>
    </row>
    <row r="108" spans="2:7" ht="13.5" customHeight="1" x14ac:dyDescent="0.25">
      <c r="B108" s="111"/>
      <c r="C108" s="111"/>
      <c r="D108" s="111"/>
      <c r="E108" s="111"/>
      <c r="F108" s="111"/>
      <c r="G108" s="111"/>
    </row>
    <row r="109" spans="2:7" ht="13.5" customHeight="1" x14ac:dyDescent="0.25">
      <c r="B109" s="111"/>
      <c r="C109" s="111"/>
      <c r="D109" s="111"/>
      <c r="E109" s="111"/>
      <c r="F109" s="111"/>
      <c r="G109" s="111"/>
    </row>
    <row r="110" spans="2:7" ht="13.5" customHeight="1" x14ac:dyDescent="0.25">
      <c r="B110" s="111"/>
      <c r="C110" s="111"/>
      <c r="D110" s="111"/>
      <c r="E110" s="111"/>
      <c r="F110" s="111"/>
      <c r="G110" s="111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Normal="100" workbookViewId="0">
      <selection activeCell="E49" sqref="E49"/>
    </sheetView>
  </sheetViews>
  <sheetFormatPr defaultColWidth="9.08203125" defaultRowHeight="12.5" x14ac:dyDescent="0.25"/>
  <cols>
    <col min="1" max="1" width="58.33203125" style="6" customWidth="1"/>
    <col min="2" max="5" width="12.5" style="114" customWidth="1"/>
    <col min="6" max="6" width="59.08203125" style="114" customWidth="1"/>
    <col min="7" max="7" width="12.5" style="114" customWidth="1"/>
    <col min="8" max="9" width="12.5" style="6" customWidth="1"/>
    <col min="10" max="16384" width="9.08203125" style="6"/>
  </cols>
  <sheetData>
    <row r="1" spans="1:11" ht="15.75" customHeight="1" x14ac:dyDescent="0.25">
      <c r="A1" s="28" t="s">
        <v>35</v>
      </c>
      <c r="B1" s="28"/>
      <c r="C1" s="28"/>
      <c r="D1" s="28"/>
      <c r="E1" s="28"/>
      <c r="F1" s="28" t="s">
        <v>34</v>
      </c>
      <c r="G1" s="28"/>
      <c r="H1" s="28"/>
      <c r="I1" s="28"/>
      <c r="J1" s="28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5">
      <c r="A3" s="26" t="s">
        <v>0</v>
      </c>
      <c r="B3" s="137" t="s">
        <v>2</v>
      </c>
      <c r="C3" s="138"/>
      <c r="D3" s="139"/>
      <c r="E3" s="6"/>
      <c r="F3" s="26" t="s">
        <v>0</v>
      </c>
      <c r="G3" s="137" t="s">
        <v>2</v>
      </c>
      <c r="H3" s="138"/>
      <c r="I3" s="139"/>
    </row>
    <row r="4" spans="1:11" ht="14.25" customHeight="1" thickBot="1" x14ac:dyDescent="0.3">
      <c r="A4" s="13"/>
      <c r="B4" s="37">
        <v>2025</v>
      </c>
      <c r="C4" s="32">
        <v>2026</v>
      </c>
      <c r="D4" s="33">
        <v>2027</v>
      </c>
      <c r="E4" s="6"/>
      <c r="F4" s="13"/>
      <c r="G4" s="37">
        <v>2025</v>
      </c>
      <c r="H4" s="32">
        <v>2026</v>
      </c>
      <c r="I4" s="33">
        <v>2027</v>
      </c>
    </row>
    <row r="5" spans="1:11" ht="13.5" customHeight="1" x14ac:dyDescent="0.25">
      <c r="A5" s="16"/>
      <c r="B5" s="34"/>
      <c r="C5" s="35"/>
      <c r="D5" s="36"/>
      <c r="E5" s="7"/>
      <c r="F5" s="16"/>
      <c r="G5" s="34"/>
      <c r="H5" s="35"/>
      <c r="I5" s="36"/>
    </row>
    <row r="6" spans="1:11" ht="13.5" customHeight="1" x14ac:dyDescent="0.25">
      <c r="A6" s="25" t="s">
        <v>3</v>
      </c>
      <c r="B6" s="1">
        <v>1178392.5277721784</v>
      </c>
      <c r="C6" s="31">
        <v>1257366.6083378207</v>
      </c>
      <c r="D6" s="2">
        <v>1328815.2477939716</v>
      </c>
      <c r="E6" s="7"/>
      <c r="F6" s="25" t="s">
        <v>3</v>
      </c>
      <c r="G6" s="1">
        <f>nov2024_vydavky_cash!E6-RVS_vydavky_cash!B6</f>
        <v>0</v>
      </c>
      <c r="H6" s="31">
        <f>nov2024_vydavky_cash!F6-RVS_vydavky_cash!C6</f>
        <v>0</v>
      </c>
      <c r="I6" s="2">
        <f>nov2024_vydavky_cash!G6-RVS_vydavky_cash!D6</f>
        <v>0</v>
      </c>
    </row>
    <row r="7" spans="1:11" ht="13.5" customHeight="1" x14ac:dyDescent="0.25">
      <c r="A7" s="17" t="s">
        <v>4</v>
      </c>
      <c r="B7" s="18">
        <v>705593.01625544846</v>
      </c>
      <c r="C7" s="47">
        <v>764519.35264410509</v>
      </c>
      <c r="D7" s="20">
        <v>818260.16702018376</v>
      </c>
      <c r="E7" s="7"/>
      <c r="F7" s="17" t="s">
        <v>4</v>
      </c>
      <c r="G7" s="18">
        <f>nov2024_vydavky_cash!E7-RVS_vydavky_cash!B7</f>
        <v>0</v>
      </c>
      <c r="H7" s="47">
        <f>nov2024_vydavky_cash!F7-RVS_vydavky_cash!C7</f>
        <v>0</v>
      </c>
      <c r="I7" s="20">
        <f>nov2024_vydavky_cash!G7-RVS_vydavky_cash!D7</f>
        <v>0</v>
      </c>
    </row>
    <row r="8" spans="1:11" ht="13.5" customHeight="1" x14ac:dyDescent="0.25">
      <c r="A8" s="17" t="s">
        <v>5</v>
      </c>
      <c r="B8" s="18">
        <v>44338.739814011053</v>
      </c>
      <c r="C8" s="47">
        <v>49385.462813967846</v>
      </c>
      <c r="D8" s="20">
        <v>54432.36208825856</v>
      </c>
      <c r="E8" s="7"/>
      <c r="F8" s="17" t="s">
        <v>5</v>
      </c>
      <c r="G8" s="18">
        <f>nov2024_vydavky_cash!E8-RVS_vydavky_cash!B8</f>
        <v>0</v>
      </c>
      <c r="H8" s="47">
        <f>nov2024_vydavky_cash!F8-RVS_vydavky_cash!C8</f>
        <v>0</v>
      </c>
      <c r="I8" s="20">
        <f>nov2024_vydavky_cash!G8-RVS_vydavky_cash!D8</f>
        <v>0</v>
      </c>
    </row>
    <row r="9" spans="1:11" ht="13.5" customHeight="1" x14ac:dyDescent="0.25">
      <c r="A9" s="17" t="s">
        <v>6</v>
      </c>
      <c r="B9" s="18">
        <v>379168.23223360634</v>
      </c>
      <c r="C9" s="47">
        <v>392521.88065585028</v>
      </c>
      <c r="D9" s="20">
        <v>403758.1403352507</v>
      </c>
      <c r="E9" s="7"/>
      <c r="F9" s="17" t="s">
        <v>6</v>
      </c>
      <c r="G9" s="18">
        <f>nov2024_vydavky_cash!E9-RVS_vydavky_cash!B9</f>
        <v>0</v>
      </c>
      <c r="H9" s="47">
        <f>nov2024_vydavky_cash!F9-RVS_vydavky_cash!C9</f>
        <v>0</v>
      </c>
      <c r="I9" s="20">
        <f>nov2024_vydavky_cash!G9-RVS_vydavky_cash!D9</f>
        <v>0</v>
      </c>
    </row>
    <row r="10" spans="1:11" ht="13.5" customHeight="1" x14ac:dyDescent="0.25">
      <c r="A10" s="17" t="s">
        <v>7</v>
      </c>
      <c r="B10" s="18">
        <v>60.107183469530014</v>
      </c>
      <c r="C10" s="47">
        <v>63.355948383473958</v>
      </c>
      <c r="D10" s="20">
        <v>66.479843739393601</v>
      </c>
      <c r="E10" s="7"/>
      <c r="F10" s="17" t="s">
        <v>7</v>
      </c>
      <c r="G10" s="18">
        <f>nov2024_vydavky_cash!E10-RVS_vydavky_cash!B10</f>
        <v>0</v>
      </c>
      <c r="H10" s="47">
        <f>nov2024_vydavky_cash!F10-RVS_vydavky_cash!C10</f>
        <v>0</v>
      </c>
      <c r="I10" s="20">
        <f>nov2024_vydavky_cash!G10-RVS_vydavky_cash!D10</f>
        <v>0</v>
      </c>
    </row>
    <row r="11" spans="1:11" ht="13.5" customHeight="1" x14ac:dyDescent="0.25">
      <c r="A11" s="17" t="s">
        <v>11</v>
      </c>
      <c r="B11" s="48">
        <v>49232.432285643226</v>
      </c>
      <c r="C11" s="47">
        <v>50876.556275514267</v>
      </c>
      <c r="D11" s="20">
        <v>52298.098506539041</v>
      </c>
      <c r="E11" s="7"/>
      <c r="F11" s="17" t="s">
        <v>11</v>
      </c>
      <c r="G11" s="48">
        <f>nov2024_vydavky_cash!E11-RVS_vydavky_cash!B11</f>
        <v>0</v>
      </c>
      <c r="H11" s="47">
        <f>nov2024_vydavky_cash!F11-RVS_vydavky_cash!C11</f>
        <v>0</v>
      </c>
      <c r="I11" s="20">
        <f>nov2024_vydavky_cash!G11-RVS_vydavky_cash!D11</f>
        <v>0</v>
      </c>
    </row>
    <row r="12" spans="1:11" ht="13.5" customHeight="1" x14ac:dyDescent="0.25">
      <c r="A12" s="25" t="s">
        <v>12</v>
      </c>
      <c r="B12" s="1">
        <v>12895353.666636724</v>
      </c>
      <c r="C12" s="31">
        <v>13610523.000674073</v>
      </c>
      <c r="D12" s="2">
        <v>13855287.77871953</v>
      </c>
      <c r="E12" s="7"/>
      <c r="F12" s="25" t="s">
        <v>12</v>
      </c>
      <c r="G12" s="1">
        <f>nov2024_vydavky_cash!E12-RVS_vydavky_cash!B12</f>
        <v>74.815053824335337</v>
      </c>
      <c r="H12" s="31">
        <f>nov2024_vydavky_cash!F12-RVS_vydavky_cash!C12</f>
        <v>-3104.7548745740205</v>
      </c>
      <c r="I12" s="2">
        <f>nov2024_vydavky_cash!G12-RVS_vydavky_cash!D12</f>
        <v>-3233.2606788314879</v>
      </c>
    </row>
    <row r="13" spans="1:11" ht="13.5" customHeight="1" x14ac:dyDescent="0.25">
      <c r="A13" s="39" t="s">
        <v>15</v>
      </c>
      <c r="B13" s="18">
        <v>11451713.947335349</v>
      </c>
      <c r="C13" s="47">
        <v>12109356.88462697</v>
      </c>
      <c r="D13" s="20">
        <v>12369080.560750969</v>
      </c>
      <c r="E13" s="7"/>
      <c r="F13" s="39" t="s">
        <v>15</v>
      </c>
      <c r="G13" s="18">
        <f>nov2024_vydavky_cash!E13-RVS_vydavky_cash!B13</f>
        <v>74.815053824335337</v>
      </c>
      <c r="H13" s="47">
        <f>nov2024_vydavky_cash!F13-RVS_vydavky_cash!C13</f>
        <v>-3104.7548745740205</v>
      </c>
      <c r="I13" s="20">
        <f>nov2024_vydavky_cash!G13-RVS_vydavky_cash!D13</f>
        <v>-3233.2606788314879</v>
      </c>
    </row>
    <row r="14" spans="1:11" ht="13.5" customHeight="1" x14ac:dyDescent="0.25">
      <c r="A14" s="42" t="s">
        <v>13</v>
      </c>
      <c r="B14" s="18">
        <v>10008120.547686331</v>
      </c>
      <c r="C14" s="47">
        <v>10783288.043103775</v>
      </c>
      <c r="D14" s="20">
        <v>11096136.496568015</v>
      </c>
      <c r="E14" s="7"/>
      <c r="F14" s="42" t="s">
        <v>13</v>
      </c>
      <c r="G14" s="18">
        <f>nov2024_vydavky_cash!E14-RVS_vydavky_cash!B14</f>
        <v>74.815053822472692</v>
      </c>
      <c r="H14" s="47">
        <f>nov2024_vydavky_cash!F14-RVS_vydavky_cash!C14</f>
        <v>-3104.7548745740205</v>
      </c>
      <c r="I14" s="20">
        <f>nov2024_vydavky_cash!G14-RVS_vydavky_cash!D14</f>
        <v>-3233.2606788314879</v>
      </c>
      <c r="J14" s="7"/>
      <c r="K14" s="8"/>
    </row>
    <row r="15" spans="1:11" ht="13.5" customHeight="1" x14ac:dyDescent="0.25">
      <c r="A15" s="42" t="s">
        <v>14</v>
      </c>
      <c r="B15" s="18">
        <v>563520.57835642342</v>
      </c>
      <c r="C15" s="19">
        <v>370726.69857129251</v>
      </c>
      <c r="D15" s="20">
        <v>280234.31900354056</v>
      </c>
      <c r="E15" s="7"/>
      <c r="F15" s="42" t="s">
        <v>14</v>
      </c>
      <c r="G15" s="18">
        <f>nov2024_vydavky_cash!E15-RVS_vydavky_cash!B15</f>
        <v>0</v>
      </c>
      <c r="H15" s="19">
        <f>nov2024_vydavky_cash!F15-RVS_vydavky_cash!C15</f>
        <v>0</v>
      </c>
      <c r="I15" s="20">
        <f>nov2024_vydavky_cash!G15-RVS_vydavky_cash!D15</f>
        <v>0</v>
      </c>
      <c r="J15" s="7"/>
      <c r="K15" s="8"/>
    </row>
    <row r="16" spans="1:11" ht="13.5" customHeight="1" x14ac:dyDescent="0.25">
      <c r="A16" s="42" t="s">
        <v>16</v>
      </c>
      <c r="B16" s="18">
        <v>778471.23193676071</v>
      </c>
      <c r="C16" s="19">
        <v>843949.94640757202</v>
      </c>
      <c r="D16" s="20">
        <v>874309.7093322376</v>
      </c>
      <c r="E16" s="7"/>
      <c r="F16" s="42" t="s">
        <v>16</v>
      </c>
      <c r="G16" s="18">
        <f>nov2024_vydavky_cash!E16-RVS_vydavky_cash!B16</f>
        <v>0</v>
      </c>
      <c r="H16" s="19">
        <f>nov2024_vydavky_cash!F16-RVS_vydavky_cash!C16</f>
        <v>0</v>
      </c>
      <c r="I16" s="20">
        <f>nov2024_vydavky_cash!G16-RVS_vydavky_cash!D16</f>
        <v>0</v>
      </c>
      <c r="J16" s="7"/>
      <c r="K16" s="8"/>
    </row>
    <row r="17" spans="1:11" ht="13.5" customHeight="1" x14ac:dyDescent="0.25">
      <c r="A17" s="42" t="s">
        <v>17</v>
      </c>
      <c r="B17" s="18">
        <v>99482.675468518937</v>
      </c>
      <c r="C17" s="19">
        <v>109232.72424905903</v>
      </c>
      <c r="D17" s="20">
        <v>116261.99342980109</v>
      </c>
      <c r="E17" s="7"/>
      <c r="F17" s="42" t="s">
        <v>17</v>
      </c>
      <c r="G17" s="18">
        <f>nov2024_vydavky_cash!E17-RVS_vydavky_cash!B17</f>
        <v>0</v>
      </c>
      <c r="H17" s="19">
        <f>nov2024_vydavky_cash!F17-RVS_vydavky_cash!C17</f>
        <v>0</v>
      </c>
      <c r="I17" s="20">
        <f>nov2024_vydavky_cash!G17-RVS_vydavky_cash!D17</f>
        <v>0</v>
      </c>
      <c r="J17" s="7"/>
      <c r="K17" s="8"/>
    </row>
    <row r="18" spans="1:11" ht="13.5" customHeight="1" x14ac:dyDescent="0.25">
      <c r="A18" s="42" t="s">
        <v>18</v>
      </c>
      <c r="B18" s="18">
        <v>2118.9138873165243</v>
      </c>
      <c r="C18" s="19">
        <v>2159.4722952716565</v>
      </c>
      <c r="D18" s="20">
        <v>2138.0424173755814</v>
      </c>
      <c r="E18" s="7"/>
      <c r="F18" s="42" t="s">
        <v>18</v>
      </c>
      <c r="G18" s="18">
        <f>nov2024_vydavky_cash!E18-RVS_vydavky_cash!B18</f>
        <v>0</v>
      </c>
      <c r="H18" s="19">
        <f>nov2024_vydavky_cash!F18-RVS_vydavky_cash!C18</f>
        <v>0</v>
      </c>
      <c r="I18" s="20">
        <f>nov2024_vydavky_cash!G18-RVS_vydavky_cash!D18</f>
        <v>0</v>
      </c>
      <c r="J18" s="7"/>
      <c r="K18" s="8"/>
    </row>
    <row r="19" spans="1:11" ht="13.5" customHeight="1" x14ac:dyDescent="0.25">
      <c r="A19" s="17" t="s">
        <v>19</v>
      </c>
      <c r="B19" s="18">
        <v>1443639.7193013749</v>
      </c>
      <c r="C19" s="19">
        <v>1501166.1160471025</v>
      </c>
      <c r="D19" s="20">
        <v>1486207.217968561</v>
      </c>
      <c r="E19" s="7"/>
      <c r="F19" s="17" t="s">
        <v>19</v>
      </c>
      <c r="G19" s="18">
        <f>nov2024_vydavky_cash!E19-RVS_vydavky_cash!B19</f>
        <v>0</v>
      </c>
      <c r="H19" s="19">
        <f>nov2024_vydavky_cash!F19-RVS_vydavky_cash!C19</f>
        <v>0</v>
      </c>
      <c r="I19" s="20">
        <f>nov2024_vydavky_cash!G19-RVS_vydavky_cash!D19</f>
        <v>0</v>
      </c>
      <c r="J19" s="7"/>
      <c r="K19" s="8"/>
    </row>
    <row r="20" spans="1:11" ht="13.5" customHeight="1" x14ac:dyDescent="0.25">
      <c r="A20" s="42" t="s">
        <v>20</v>
      </c>
      <c r="B20" s="18">
        <v>1250783.6945894922</v>
      </c>
      <c r="C20" s="19">
        <v>1302198.3478597105</v>
      </c>
      <c r="D20" s="20">
        <v>1299343.9467612319</v>
      </c>
      <c r="E20" s="7"/>
      <c r="F20" s="42" t="s">
        <v>20</v>
      </c>
      <c r="G20" s="18">
        <f>nov2024_vydavky_cash!E20-RVS_vydavky_cash!B20</f>
        <v>0</v>
      </c>
      <c r="H20" s="19">
        <f>nov2024_vydavky_cash!F20-RVS_vydavky_cash!C20</f>
        <v>0</v>
      </c>
      <c r="I20" s="20">
        <f>nov2024_vydavky_cash!G20-RVS_vydavky_cash!D20</f>
        <v>0</v>
      </c>
    </row>
    <row r="21" spans="1:11" ht="14.25" customHeight="1" x14ac:dyDescent="0.25">
      <c r="A21" s="42" t="s">
        <v>16</v>
      </c>
      <c r="B21" s="18">
        <v>118204.10400016645</v>
      </c>
      <c r="C21" s="19">
        <v>121467.57843173356</v>
      </c>
      <c r="D21" s="20">
        <v>110683.49890960963</v>
      </c>
      <c r="E21" s="7"/>
      <c r="F21" s="42" t="s">
        <v>16</v>
      </c>
      <c r="G21" s="18">
        <f>nov2024_vydavky_cash!E21-RVS_vydavky_cash!B21</f>
        <v>0</v>
      </c>
      <c r="H21" s="19">
        <f>nov2024_vydavky_cash!F21-RVS_vydavky_cash!C21</f>
        <v>0</v>
      </c>
      <c r="I21" s="20">
        <f>nov2024_vydavky_cash!G21-RVS_vydavky_cash!D21</f>
        <v>0</v>
      </c>
    </row>
    <row r="22" spans="1:11" ht="13.5" customHeight="1" x14ac:dyDescent="0.25">
      <c r="A22" s="42" t="s">
        <v>17</v>
      </c>
      <c r="B22" s="18">
        <v>21780.453984186788</v>
      </c>
      <c r="C22" s="19">
        <v>22481.418127615019</v>
      </c>
      <c r="D22" s="20">
        <v>20560.199719340464</v>
      </c>
      <c r="E22" s="7"/>
      <c r="F22" s="42" t="s">
        <v>17</v>
      </c>
      <c r="G22" s="18">
        <f>nov2024_vydavky_cash!E22-RVS_vydavky_cash!B22</f>
        <v>0</v>
      </c>
      <c r="H22" s="19">
        <f>nov2024_vydavky_cash!F22-RVS_vydavky_cash!C22</f>
        <v>0</v>
      </c>
      <c r="I22" s="20">
        <f>nov2024_vydavky_cash!G22-RVS_vydavky_cash!D22</f>
        <v>0</v>
      </c>
    </row>
    <row r="23" spans="1:11" ht="13.5" customHeight="1" x14ac:dyDescent="0.25">
      <c r="A23" s="42" t="s">
        <v>18</v>
      </c>
      <c r="B23" s="18">
        <v>52871.466727529449</v>
      </c>
      <c r="C23" s="19">
        <v>55018.771628043447</v>
      </c>
      <c r="D23" s="20">
        <v>55619.572578378989</v>
      </c>
      <c r="E23" s="7"/>
      <c r="F23" s="42" t="s">
        <v>18</v>
      </c>
      <c r="G23" s="18">
        <f>nov2024_vydavky_cash!E23-RVS_vydavky_cash!B23</f>
        <v>0</v>
      </c>
      <c r="H23" s="19">
        <f>nov2024_vydavky_cash!F23-RVS_vydavky_cash!C23</f>
        <v>0</v>
      </c>
      <c r="I23" s="20">
        <f>nov2024_vydavky_cash!G23-RVS_vydavky_cash!D23</f>
        <v>0</v>
      </c>
    </row>
    <row r="24" spans="1:11" ht="13.5" customHeight="1" thickBot="1" x14ac:dyDescent="0.3">
      <c r="A24" s="25" t="s">
        <v>8</v>
      </c>
      <c r="B24" s="49">
        <v>303244.17251664423</v>
      </c>
      <c r="C24" s="50">
        <v>310617.89568089473</v>
      </c>
      <c r="D24" s="44">
        <v>316451.6531937354</v>
      </c>
      <c r="E24" s="7"/>
      <c r="F24" s="25" t="s">
        <v>8</v>
      </c>
      <c r="G24" s="49">
        <f>nov2024_vydavky_cash!E24-RVS_vydavky_cash!B24</f>
        <v>0</v>
      </c>
      <c r="H24" s="50">
        <f>nov2024_vydavky_cash!F24-RVS_vydavky_cash!C24</f>
        <v>0</v>
      </c>
      <c r="I24" s="44">
        <f>nov2024_vydavky_cash!G24-RVS_vydavky_cash!D24</f>
        <v>0</v>
      </c>
    </row>
    <row r="25" spans="1:11" ht="13.5" customHeight="1" thickBot="1" x14ac:dyDescent="0.3">
      <c r="A25" s="3" t="s">
        <v>9</v>
      </c>
      <c r="B25" s="4">
        <v>14376990.366925547</v>
      </c>
      <c r="C25" s="38">
        <v>15178507.504692789</v>
      </c>
      <c r="D25" s="5">
        <v>15500554.679707237</v>
      </c>
      <c r="E25" s="7"/>
      <c r="F25" s="3" t="s">
        <v>9</v>
      </c>
      <c r="G25" s="4">
        <f>nov2024_vydavky_cash!E25-RVS_vydavky_cash!B25</f>
        <v>74.815053824335337</v>
      </c>
      <c r="H25" s="38">
        <f>nov2024_vydavky_cash!F25-RVS_vydavky_cash!C25</f>
        <v>-3104.7548745740205</v>
      </c>
      <c r="I25" s="5">
        <f>nov2024_vydavky_cash!G25-RVS_vydavky_cash!D25</f>
        <v>-3233.2606788314879</v>
      </c>
    </row>
    <row r="26" spans="1:11" ht="13.5" customHeight="1" thickBot="1" x14ac:dyDescent="0.3">
      <c r="A26" s="21" t="s">
        <v>10</v>
      </c>
      <c r="B26" s="27">
        <v>14376990.366925547</v>
      </c>
      <c r="C26" s="24">
        <v>15178507.504692789</v>
      </c>
      <c r="D26" s="23">
        <v>15500554.679707237</v>
      </c>
      <c r="E26" s="7"/>
      <c r="F26" s="21" t="s">
        <v>10</v>
      </c>
      <c r="G26" s="27">
        <f>nov2024_vydavky_cash!E26-RVS_vydavky_cash!B26</f>
        <v>74.815053824335337</v>
      </c>
      <c r="H26" s="24">
        <f>nov2024_vydavky_cash!F26-RVS_vydavky_cash!C26</f>
        <v>-3104.7548745740205</v>
      </c>
      <c r="I26" s="23">
        <f>nov2024_vydavky_cash!G26-RVS_vydavky_cash!D26</f>
        <v>-3233.2606788314879</v>
      </c>
    </row>
    <row r="27" spans="1:11" ht="13.5" customHeight="1" x14ac:dyDescent="0.25">
      <c r="B27" s="9"/>
      <c r="C27" s="9"/>
      <c r="D27" s="9"/>
      <c r="E27" s="9"/>
      <c r="F27" s="9"/>
      <c r="G27" s="9"/>
    </row>
    <row r="28" spans="1:11" ht="13.5" customHeight="1" x14ac:dyDescent="0.25">
      <c r="B28" s="9"/>
      <c r="C28" s="9"/>
      <c r="D28" s="9"/>
      <c r="E28" s="9"/>
      <c r="F28" s="9"/>
      <c r="G28" s="9"/>
    </row>
    <row r="29" spans="1:11" ht="13.5" customHeight="1" x14ac:dyDescent="0.25">
      <c r="B29" s="9"/>
      <c r="C29" s="9"/>
      <c r="D29" s="9"/>
      <c r="E29" s="9"/>
      <c r="F29" s="9"/>
      <c r="G29" s="9"/>
    </row>
    <row r="30" spans="1:11" ht="13.5" customHeight="1" x14ac:dyDescent="0.25">
      <c r="B30" s="9"/>
      <c r="C30" s="9"/>
      <c r="D30" s="9"/>
      <c r="E30" s="9"/>
      <c r="F30" s="9"/>
      <c r="G30" s="9"/>
    </row>
    <row r="31" spans="1:11" ht="13.5" customHeight="1" x14ac:dyDescent="0.25">
      <c r="B31" s="9"/>
      <c r="C31" s="9"/>
      <c r="D31" s="9"/>
      <c r="E31" s="9"/>
      <c r="F31" s="9"/>
      <c r="G31" s="9"/>
    </row>
    <row r="32" spans="1:11" ht="13.5" customHeight="1" x14ac:dyDescent="0.25">
      <c r="B32" s="9"/>
      <c r="C32" s="9"/>
      <c r="D32" s="9"/>
      <c r="E32" s="9"/>
      <c r="F32" s="9"/>
      <c r="G32" s="9"/>
    </row>
    <row r="33" spans="2:7" ht="13.5" customHeight="1" x14ac:dyDescent="0.25">
      <c r="B33" s="9"/>
      <c r="C33" s="9"/>
      <c r="D33" s="9"/>
      <c r="E33" s="9"/>
      <c r="F33" s="9"/>
      <c r="G33" s="9"/>
    </row>
    <row r="34" spans="2:7" ht="13.5" customHeight="1" x14ac:dyDescent="0.25">
      <c r="B34" s="9"/>
      <c r="C34" s="9"/>
      <c r="D34" s="9"/>
      <c r="E34" s="9"/>
      <c r="F34" s="9"/>
      <c r="G34" s="9"/>
    </row>
    <row r="35" spans="2:7" ht="13.5" customHeight="1" x14ac:dyDescent="0.25">
      <c r="B35" s="9"/>
      <c r="C35" s="9"/>
      <c r="D35" s="9"/>
      <c r="E35" s="9"/>
      <c r="F35" s="9"/>
      <c r="G35" s="9"/>
    </row>
    <row r="36" spans="2:7" ht="13.5" customHeight="1" x14ac:dyDescent="0.25">
      <c r="B36" s="9"/>
      <c r="C36" s="9"/>
      <c r="D36" s="9"/>
      <c r="E36" s="9"/>
      <c r="F36" s="9"/>
      <c r="G36" s="9"/>
    </row>
    <row r="37" spans="2:7" ht="13.5" customHeight="1" x14ac:dyDescent="0.25">
      <c r="B37" s="9"/>
      <c r="C37" s="9"/>
      <c r="D37" s="9"/>
      <c r="E37" s="9"/>
      <c r="F37" s="9"/>
      <c r="G37" s="9"/>
    </row>
    <row r="38" spans="2:7" ht="13.5" customHeight="1" x14ac:dyDescent="0.25">
      <c r="B38" s="9"/>
      <c r="C38" s="9"/>
      <c r="D38" s="9"/>
      <c r="E38" s="9"/>
      <c r="F38" s="9"/>
      <c r="G38" s="9"/>
    </row>
    <row r="39" spans="2:7" ht="13.5" customHeight="1" x14ac:dyDescent="0.25">
      <c r="B39" s="9"/>
      <c r="C39" s="9"/>
      <c r="D39" s="9"/>
      <c r="E39" s="9"/>
      <c r="F39" s="9"/>
      <c r="G39" s="9"/>
    </row>
    <row r="40" spans="2:7" ht="13.5" customHeight="1" x14ac:dyDescent="0.25">
      <c r="B40" s="9"/>
      <c r="C40" s="9"/>
      <c r="D40" s="9"/>
      <c r="E40" s="9"/>
      <c r="F40" s="9"/>
      <c r="G40" s="9"/>
    </row>
    <row r="41" spans="2:7" ht="13.5" customHeight="1" x14ac:dyDescent="0.25">
      <c r="B41" s="9"/>
      <c r="C41" s="9"/>
      <c r="D41" s="9"/>
      <c r="E41" s="9"/>
      <c r="F41" s="9"/>
      <c r="G41" s="9"/>
    </row>
    <row r="42" spans="2:7" ht="13.5" customHeight="1" x14ac:dyDescent="0.25">
      <c r="B42" s="9"/>
      <c r="C42" s="9"/>
      <c r="D42" s="9"/>
      <c r="E42" s="9"/>
      <c r="F42" s="9"/>
      <c r="G42" s="9"/>
    </row>
    <row r="43" spans="2:7" ht="13.5" customHeight="1" x14ac:dyDescent="0.25">
      <c r="B43" s="9"/>
      <c r="C43" s="9"/>
      <c r="D43" s="9"/>
      <c r="E43" s="9"/>
      <c r="F43" s="9"/>
      <c r="G43" s="9"/>
    </row>
    <row r="44" spans="2:7" ht="13.5" customHeight="1" x14ac:dyDescent="0.25">
      <c r="B44" s="9"/>
      <c r="C44" s="9"/>
      <c r="D44" s="9"/>
      <c r="E44" s="9"/>
      <c r="F44" s="9"/>
      <c r="G44" s="9"/>
    </row>
    <row r="45" spans="2:7" ht="13.5" customHeight="1" x14ac:dyDescent="0.25">
      <c r="B45" s="9"/>
      <c r="C45" s="9"/>
      <c r="D45" s="9"/>
      <c r="E45" s="9"/>
      <c r="F45" s="9"/>
      <c r="G45" s="9"/>
    </row>
    <row r="46" spans="2:7" ht="13.5" customHeight="1" x14ac:dyDescent="0.25">
      <c r="B46" s="9"/>
      <c r="C46" s="9"/>
      <c r="D46" s="9"/>
      <c r="E46" s="9"/>
      <c r="F46" s="9"/>
      <c r="G46" s="9"/>
    </row>
    <row r="47" spans="2:7" ht="13.5" customHeight="1" x14ac:dyDescent="0.25">
      <c r="B47" s="9"/>
      <c r="C47" s="9"/>
      <c r="D47" s="9"/>
      <c r="E47" s="9"/>
      <c r="F47" s="9"/>
      <c r="G47" s="9"/>
    </row>
    <row r="48" spans="2:7" ht="13.5" customHeight="1" x14ac:dyDescent="0.25">
      <c r="B48" s="9"/>
      <c r="C48" s="9"/>
      <c r="D48" s="9"/>
      <c r="E48" s="9"/>
      <c r="F48" s="9"/>
      <c r="G48" s="9"/>
    </row>
    <row r="49" spans="2:7" ht="13.5" customHeight="1" x14ac:dyDescent="0.25">
      <c r="B49" s="9"/>
      <c r="C49" s="9"/>
      <c r="D49" s="9"/>
      <c r="E49" s="9"/>
      <c r="F49" s="9"/>
      <c r="G49" s="9"/>
    </row>
    <row r="50" spans="2:7" ht="13.5" customHeight="1" x14ac:dyDescent="0.25">
      <c r="B50" s="9"/>
      <c r="C50" s="9"/>
      <c r="D50" s="9"/>
      <c r="E50" s="9"/>
      <c r="F50" s="9"/>
      <c r="G50" s="9"/>
    </row>
    <row r="51" spans="2:7" ht="13.5" customHeight="1" x14ac:dyDescent="0.25">
      <c r="B51" s="9"/>
      <c r="C51" s="9"/>
      <c r="D51" s="9"/>
      <c r="E51" s="9"/>
      <c r="F51" s="9"/>
      <c r="G51" s="9"/>
    </row>
    <row r="52" spans="2:7" ht="13.5" customHeight="1" x14ac:dyDescent="0.25">
      <c r="B52" s="9"/>
      <c r="C52" s="9"/>
      <c r="D52" s="9"/>
      <c r="E52" s="9"/>
      <c r="F52" s="9"/>
      <c r="G52" s="9"/>
    </row>
    <row r="53" spans="2:7" ht="13.5" customHeight="1" x14ac:dyDescent="0.25">
      <c r="B53" s="9"/>
      <c r="C53" s="9"/>
      <c r="D53" s="9"/>
      <c r="E53" s="9"/>
      <c r="F53" s="9"/>
      <c r="G53" s="9"/>
    </row>
    <row r="54" spans="2:7" ht="13.5" customHeight="1" x14ac:dyDescent="0.25">
      <c r="B54" s="9"/>
      <c r="C54" s="9"/>
      <c r="D54" s="9"/>
      <c r="E54" s="9"/>
      <c r="F54" s="9"/>
      <c r="G54" s="9"/>
    </row>
    <row r="55" spans="2:7" ht="13.5" customHeight="1" x14ac:dyDescent="0.25">
      <c r="B55" s="9"/>
      <c r="C55" s="9"/>
      <c r="D55" s="9"/>
      <c r="E55" s="9"/>
      <c r="F55" s="9"/>
      <c r="G55" s="9"/>
    </row>
    <row r="56" spans="2:7" ht="13.5" customHeight="1" x14ac:dyDescent="0.25">
      <c r="B56" s="9"/>
      <c r="C56" s="9"/>
      <c r="D56" s="9"/>
      <c r="E56" s="9"/>
      <c r="F56" s="9"/>
      <c r="G56" s="9"/>
    </row>
    <row r="57" spans="2:7" ht="13.5" customHeight="1" x14ac:dyDescent="0.25">
      <c r="B57" s="9"/>
      <c r="C57" s="9"/>
      <c r="D57" s="9"/>
      <c r="E57" s="9"/>
      <c r="F57" s="9"/>
      <c r="G57" s="9"/>
    </row>
    <row r="58" spans="2:7" ht="13.5" customHeight="1" x14ac:dyDescent="0.25">
      <c r="B58" s="9"/>
      <c r="C58" s="9"/>
      <c r="D58" s="9"/>
      <c r="E58" s="9"/>
      <c r="F58" s="9"/>
      <c r="G58" s="9"/>
    </row>
    <row r="59" spans="2:7" ht="13.5" customHeight="1" x14ac:dyDescent="0.25">
      <c r="B59" s="9"/>
      <c r="C59" s="9"/>
      <c r="D59" s="9"/>
      <c r="E59" s="9"/>
      <c r="F59" s="9"/>
      <c r="G59" s="9"/>
    </row>
    <row r="60" spans="2:7" ht="13.5" customHeight="1" x14ac:dyDescent="0.25">
      <c r="B60" s="9"/>
      <c r="C60" s="9"/>
      <c r="D60" s="9"/>
      <c r="E60" s="9"/>
      <c r="F60" s="9"/>
      <c r="G60" s="9"/>
    </row>
    <row r="61" spans="2:7" ht="13.5" customHeight="1" x14ac:dyDescent="0.25">
      <c r="B61" s="9"/>
      <c r="C61" s="9"/>
      <c r="D61" s="9"/>
      <c r="E61" s="9"/>
      <c r="F61" s="9"/>
      <c r="G61" s="9"/>
    </row>
    <row r="62" spans="2:7" ht="13.5" customHeight="1" x14ac:dyDescent="0.25">
      <c r="B62" s="9"/>
      <c r="C62" s="9"/>
      <c r="D62" s="9"/>
      <c r="E62" s="9"/>
      <c r="F62" s="9"/>
      <c r="G62" s="9"/>
    </row>
    <row r="63" spans="2:7" ht="13.5" customHeight="1" x14ac:dyDescent="0.25">
      <c r="B63" s="9"/>
      <c r="C63" s="9"/>
      <c r="D63" s="9"/>
      <c r="E63" s="9"/>
      <c r="F63" s="9"/>
      <c r="G63" s="9"/>
    </row>
    <row r="64" spans="2:7" ht="13.5" customHeight="1" x14ac:dyDescent="0.25">
      <c r="B64" s="9"/>
      <c r="C64" s="9"/>
      <c r="D64" s="9"/>
      <c r="E64" s="9"/>
      <c r="F64" s="9"/>
      <c r="G64" s="9"/>
    </row>
    <row r="65" spans="2:7" ht="13.5" customHeight="1" x14ac:dyDescent="0.25">
      <c r="B65" s="9"/>
      <c r="C65" s="9"/>
      <c r="D65" s="9"/>
      <c r="E65" s="9"/>
      <c r="F65" s="9"/>
      <c r="G65" s="9"/>
    </row>
    <row r="66" spans="2:7" ht="13.5" customHeight="1" x14ac:dyDescent="0.25">
      <c r="B66" s="9"/>
      <c r="C66" s="9"/>
      <c r="D66" s="9"/>
      <c r="E66" s="9"/>
      <c r="F66" s="9"/>
      <c r="G66" s="9"/>
    </row>
    <row r="67" spans="2:7" ht="13.5" customHeight="1" x14ac:dyDescent="0.25">
      <c r="B67" s="9"/>
      <c r="C67" s="9"/>
      <c r="D67" s="9"/>
      <c r="E67" s="9"/>
      <c r="F67" s="9"/>
      <c r="G67" s="9"/>
    </row>
    <row r="68" spans="2:7" ht="13.5" customHeight="1" x14ac:dyDescent="0.25">
      <c r="B68" s="9"/>
      <c r="C68" s="9"/>
      <c r="D68" s="9"/>
      <c r="E68" s="9"/>
      <c r="F68" s="9"/>
      <c r="G68" s="9"/>
    </row>
    <row r="69" spans="2:7" ht="13.5" customHeight="1" x14ac:dyDescent="0.25">
      <c r="B69" s="9"/>
      <c r="C69" s="9"/>
      <c r="D69" s="9"/>
      <c r="E69" s="9"/>
      <c r="F69" s="9"/>
      <c r="G69" s="9"/>
    </row>
    <row r="70" spans="2:7" ht="13.5" customHeight="1" x14ac:dyDescent="0.25">
      <c r="B70" s="9"/>
      <c r="C70" s="9"/>
      <c r="D70" s="9"/>
      <c r="E70" s="9"/>
      <c r="F70" s="9"/>
      <c r="G70" s="9"/>
    </row>
    <row r="71" spans="2:7" ht="13.5" customHeight="1" x14ac:dyDescent="0.25">
      <c r="B71" s="9"/>
      <c r="C71" s="9"/>
      <c r="D71" s="9"/>
      <c r="E71" s="9"/>
      <c r="F71" s="9"/>
      <c r="G71" s="9"/>
    </row>
    <row r="72" spans="2:7" ht="13.5" customHeight="1" x14ac:dyDescent="0.25">
      <c r="B72" s="9"/>
      <c r="C72" s="9"/>
      <c r="D72" s="9"/>
      <c r="E72" s="9"/>
      <c r="F72" s="9"/>
      <c r="G72" s="9"/>
    </row>
    <row r="73" spans="2:7" ht="13.5" customHeight="1" x14ac:dyDescent="0.25">
      <c r="B73" s="9"/>
      <c r="C73" s="9"/>
      <c r="D73" s="9"/>
      <c r="E73" s="9"/>
      <c r="F73" s="9"/>
      <c r="G73" s="9"/>
    </row>
    <row r="74" spans="2:7" ht="13.5" customHeight="1" x14ac:dyDescent="0.25">
      <c r="B74" s="9"/>
      <c r="C74" s="9"/>
      <c r="D74" s="9"/>
      <c r="E74" s="9"/>
      <c r="F74" s="9"/>
      <c r="G74" s="9"/>
    </row>
    <row r="75" spans="2:7" ht="13.5" customHeight="1" x14ac:dyDescent="0.25">
      <c r="B75" s="9"/>
      <c r="C75" s="9"/>
      <c r="D75" s="9"/>
      <c r="E75" s="9"/>
      <c r="F75" s="9"/>
      <c r="G75" s="9"/>
    </row>
    <row r="76" spans="2:7" ht="13.5" customHeight="1" x14ac:dyDescent="0.25">
      <c r="B76" s="9"/>
      <c r="C76" s="9"/>
      <c r="D76" s="9"/>
      <c r="E76" s="9"/>
      <c r="F76" s="9"/>
      <c r="G76" s="9"/>
    </row>
    <row r="77" spans="2:7" ht="13.5" customHeight="1" x14ac:dyDescent="0.25">
      <c r="B77" s="9"/>
      <c r="C77" s="9"/>
      <c r="D77" s="9"/>
      <c r="E77" s="9"/>
      <c r="F77" s="9"/>
      <c r="G77" s="9"/>
    </row>
    <row r="78" spans="2:7" ht="13.5" customHeight="1" x14ac:dyDescent="0.25">
      <c r="B78" s="9"/>
      <c r="C78" s="9"/>
      <c r="D78" s="9"/>
      <c r="E78" s="9"/>
      <c r="F78" s="9"/>
      <c r="G78" s="9"/>
    </row>
    <row r="79" spans="2:7" ht="13.5" customHeight="1" x14ac:dyDescent="0.25">
      <c r="B79" s="9"/>
      <c r="C79" s="9"/>
      <c r="D79" s="9"/>
      <c r="E79" s="9"/>
      <c r="F79" s="9"/>
      <c r="G79" s="9"/>
    </row>
    <row r="80" spans="2:7" ht="13.5" customHeight="1" x14ac:dyDescent="0.25">
      <c r="B80" s="9"/>
      <c r="C80" s="9"/>
      <c r="D80" s="9"/>
      <c r="E80" s="9"/>
      <c r="F80" s="9"/>
      <c r="G80" s="9"/>
    </row>
    <row r="81" spans="2:7" ht="13.5" customHeight="1" x14ac:dyDescent="0.25">
      <c r="B81" s="9"/>
      <c r="C81" s="9"/>
      <c r="D81" s="9"/>
      <c r="E81" s="9"/>
      <c r="F81" s="9"/>
      <c r="G81" s="9"/>
    </row>
    <row r="82" spans="2:7" ht="13.5" customHeight="1" x14ac:dyDescent="0.25">
      <c r="B82" s="9"/>
      <c r="C82" s="9"/>
      <c r="D82" s="9"/>
      <c r="E82" s="9"/>
      <c r="F82" s="9"/>
      <c r="G82" s="9"/>
    </row>
    <row r="83" spans="2:7" ht="13.5" customHeight="1" x14ac:dyDescent="0.25">
      <c r="B83" s="9"/>
      <c r="C83" s="9"/>
      <c r="D83" s="9"/>
      <c r="E83" s="9"/>
      <c r="F83" s="9"/>
      <c r="G83" s="9"/>
    </row>
    <row r="84" spans="2:7" ht="13.5" customHeight="1" x14ac:dyDescent="0.25">
      <c r="B84" s="9"/>
      <c r="C84" s="9"/>
      <c r="D84" s="9"/>
      <c r="E84" s="9"/>
      <c r="F84" s="9"/>
      <c r="G84" s="9"/>
    </row>
    <row r="85" spans="2:7" ht="13.5" customHeight="1" x14ac:dyDescent="0.25">
      <c r="B85" s="9"/>
      <c r="C85" s="9"/>
      <c r="D85" s="9"/>
      <c r="E85" s="9"/>
      <c r="F85" s="9"/>
      <c r="G85" s="9"/>
    </row>
    <row r="86" spans="2:7" ht="13.5" customHeight="1" x14ac:dyDescent="0.25">
      <c r="B86" s="9"/>
      <c r="C86" s="9"/>
      <c r="D86" s="9"/>
      <c r="E86" s="9"/>
      <c r="F86" s="9"/>
      <c r="G86" s="9"/>
    </row>
    <row r="87" spans="2:7" ht="13.5" customHeight="1" x14ac:dyDescent="0.25">
      <c r="B87" s="9"/>
      <c r="C87" s="9"/>
      <c r="D87" s="9"/>
      <c r="E87" s="9"/>
      <c r="F87" s="9"/>
      <c r="G87" s="9"/>
    </row>
    <row r="88" spans="2:7" ht="13.5" customHeight="1" x14ac:dyDescent="0.25">
      <c r="B88" s="9"/>
      <c r="C88" s="9"/>
      <c r="D88" s="9"/>
      <c r="E88" s="9"/>
      <c r="F88" s="9"/>
      <c r="G88" s="9"/>
    </row>
    <row r="89" spans="2:7" ht="13.5" customHeight="1" x14ac:dyDescent="0.25">
      <c r="B89" s="9"/>
      <c r="C89" s="9"/>
      <c r="D89" s="9"/>
      <c r="E89" s="9"/>
      <c r="F89" s="9"/>
      <c r="G89" s="9"/>
    </row>
    <row r="90" spans="2:7" ht="13.5" customHeight="1" x14ac:dyDescent="0.25">
      <c r="B90" s="9"/>
      <c r="C90" s="9"/>
      <c r="D90" s="9"/>
      <c r="E90" s="9"/>
      <c r="F90" s="9"/>
      <c r="G90" s="9"/>
    </row>
    <row r="91" spans="2:7" ht="13.5" customHeight="1" x14ac:dyDescent="0.25">
      <c r="B91" s="9"/>
      <c r="C91" s="9"/>
      <c r="D91" s="9"/>
      <c r="E91" s="9"/>
      <c r="F91" s="9"/>
      <c r="G91" s="9"/>
    </row>
    <row r="92" spans="2:7" ht="13.5" customHeight="1" x14ac:dyDescent="0.25">
      <c r="B92" s="9"/>
      <c r="C92" s="9"/>
      <c r="D92" s="9"/>
      <c r="E92" s="9"/>
      <c r="F92" s="9"/>
      <c r="G92" s="9"/>
    </row>
    <row r="93" spans="2:7" ht="13.5" customHeight="1" x14ac:dyDescent="0.25">
      <c r="B93" s="9"/>
      <c r="C93" s="9"/>
      <c r="D93" s="9"/>
      <c r="E93" s="9"/>
      <c r="F93" s="9"/>
      <c r="G93" s="9"/>
    </row>
    <row r="94" spans="2:7" ht="13.5" customHeight="1" x14ac:dyDescent="0.25">
      <c r="B94" s="9"/>
      <c r="C94" s="9"/>
      <c r="D94" s="9"/>
      <c r="E94" s="9"/>
      <c r="F94" s="9"/>
      <c r="G94" s="9"/>
    </row>
    <row r="95" spans="2:7" ht="13.5" customHeight="1" x14ac:dyDescent="0.25">
      <c r="B95" s="9"/>
      <c r="C95" s="9"/>
      <c r="D95" s="9"/>
      <c r="E95" s="9"/>
      <c r="F95" s="9"/>
      <c r="G95" s="9"/>
    </row>
    <row r="96" spans="2:7" ht="13.5" customHeight="1" x14ac:dyDescent="0.25">
      <c r="B96" s="9"/>
      <c r="C96" s="9"/>
      <c r="D96" s="9"/>
      <c r="E96" s="9"/>
      <c r="F96" s="9"/>
      <c r="G96" s="9"/>
    </row>
    <row r="97" spans="2:7" ht="13.5" customHeight="1" x14ac:dyDescent="0.25">
      <c r="B97" s="9"/>
      <c r="C97" s="9"/>
      <c r="D97" s="9"/>
      <c r="E97" s="9"/>
      <c r="F97" s="9"/>
      <c r="G97" s="9"/>
    </row>
    <row r="98" spans="2:7" ht="13.5" customHeight="1" x14ac:dyDescent="0.25">
      <c r="B98" s="9"/>
      <c r="C98" s="9"/>
      <c r="D98" s="9"/>
      <c r="E98" s="9"/>
      <c r="F98" s="9"/>
      <c r="G98" s="9"/>
    </row>
    <row r="99" spans="2:7" ht="13.5" customHeight="1" x14ac:dyDescent="0.25">
      <c r="B99" s="9"/>
      <c r="C99" s="9"/>
      <c r="D99" s="9"/>
      <c r="E99" s="9"/>
      <c r="F99" s="9"/>
      <c r="G99" s="9"/>
    </row>
    <row r="100" spans="2:7" ht="13.5" customHeight="1" x14ac:dyDescent="0.25">
      <c r="B100" s="9"/>
      <c r="C100" s="9"/>
      <c r="D100" s="9"/>
      <c r="E100" s="9"/>
      <c r="F100" s="9"/>
      <c r="G100" s="9"/>
    </row>
    <row r="101" spans="2:7" ht="13.5" customHeight="1" x14ac:dyDescent="0.25">
      <c r="B101" s="9"/>
      <c r="C101" s="9"/>
      <c r="D101" s="9"/>
      <c r="E101" s="9"/>
      <c r="F101" s="9"/>
      <c r="G101" s="9"/>
    </row>
    <row r="102" spans="2:7" ht="13.5" customHeight="1" x14ac:dyDescent="0.25">
      <c r="B102" s="9"/>
      <c r="C102" s="9"/>
      <c r="D102" s="9"/>
      <c r="E102" s="9"/>
      <c r="F102" s="9"/>
      <c r="G102" s="9"/>
    </row>
    <row r="103" spans="2:7" ht="13.5" customHeight="1" x14ac:dyDescent="0.25">
      <c r="B103" s="9"/>
      <c r="C103" s="9"/>
      <c r="D103" s="9"/>
      <c r="E103" s="9"/>
      <c r="F103" s="9"/>
      <c r="G103" s="9"/>
    </row>
    <row r="104" spans="2:7" ht="13.5" customHeight="1" x14ac:dyDescent="0.25">
      <c r="B104" s="9"/>
      <c r="C104" s="9"/>
      <c r="D104" s="9"/>
      <c r="E104" s="9"/>
      <c r="F104" s="9"/>
      <c r="G104" s="9"/>
    </row>
    <row r="105" spans="2:7" ht="13.5" customHeight="1" x14ac:dyDescent="0.25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topLeftCell="B1" zoomScaleNormal="100" workbookViewId="0">
      <selection activeCell="F29" sqref="F29"/>
    </sheetView>
  </sheetViews>
  <sheetFormatPr defaultColWidth="9.08203125" defaultRowHeight="12.5" x14ac:dyDescent="0.25"/>
  <cols>
    <col min="1" max="1" width="57.5" style="6" customWidth="1"/>
    <col min="2" max="6" width="12.5" style="114" customWidth="1"/>
    <col min="7" max="7" width="56.08203125" style="114" customWidth="1"/>
    <col min="8" max="8" width="12.5" style="114" customWidth="1"/>
    <col min="9" max="11" width="12.5" style="6" customWidth="1"/>
    <col min="12" max="16384" width="9.08203125" style="6"/>
  </cols>
  <sheetData>
    <row r="1" spans="1:12" ht="15.75" customHeight="1" x14ac:dyDescent="0.25">
      <c r="A1" s="28" t="s">
        <v>24</v>
      </c>
      <c r="B1" s="28"/>
      <c r="C1" s="28"/>
      <c r="D1" s="28"/>
      <c r="E1" s="28"/>
      <c r="F1" s="28"/>
      <c r="G1" s="28" t="s">
        <v>25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5">
      <c r="A3" s="26" t="s">
        <v>0</v>
      </c>
      <c r="B3" s="140" t="s">
        <v>2</v>
      </c>
      <c r="C3" s="141"/>
      <c r="D3" s="141"/>
      <c r="E3" s="142"/>
      <c r="F3" s="6"/>
      <c r="G3" s="26" t="s">
        <v>0</v>
      </c>
      <c r="H3" s="140" t="s">
        <v>2</v>
      </c>
      <c r="I3" s="141"/>
      <c r="J3" s="141"/>
      <c r="K3" s="142"/>
    </row>
    <row r="4" spans="1:12" ht="14.25" customHeight="1" thickBot="1" x14ac:dyDescent="0.3">
      <c r="A4" s="13"/>
      <c r="B4" s="14">
        <v>2024</v>
      </c>
      <c r="C4" s="55">
        <v>2025</v>
      </c>
      <c r="D4" s="55">
        <v>2026</v>
      </c>
      <c r="E4" s="15">
        <v>2027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5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5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'nov2024_vydavky_ESA 2010'!D6-PS_vydavky_ESA2010!B6</f>
        <v>-50550.59248775756</v>
      </c>
      <c r="I6" s="31">
        <f>'nov2024_vydavky_ESA 2010'!E6-PS_vydavky_ESA2010!C6</f>
        <v>-53897.179578125942</v>
      </c>
      <c r="J6" s="31">
        <f>'nov2024_vydavky_ESA 2010'!F6-PS_vydavky_ESA2010!D6</f>
        <v>-62342.665713005932</v>
      </c>
      <c r="K6" s="2">
        <f>'nov2024_vydavky_ESA 2010'!G6-PS_vydavky_ESA2010!E6</f>
        <v>-57234.496314958204</v>
      </c>
    </row>
    <row r="7" spans="1:12" ht="13.5" customHeight="1" x14ac:dyDescent="0.25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'nov2024_vydavky_ESA 2010'!D7-PS_vydavky_ESA2010!B7</f>
        <v>-10816.94181965373</v>
      </c>
      <c r="I7" s="19">
        <f>'nov2024_vydavky_ESA 2010'!E7-PS_vydavky_ESA2010!C7</f>
        <v>-9888.2987674386241</v>
      </c>
      <c r="J7" s="19">
        <f>'nov2024_vydavky_ESA 2010'!F7-PS_vydavky_ESA2010!D7</f>
        <v>-13306.543010462541</v>
      </c>
      <c r="K7" s="20">
        <f>'nov2024_vydavky_ESA 2010'!G7-PS_vydavky_ESA2010!E7</f>
        <v>-6192.9884962734068</v>
      </c>
    </row>
    <row r="8" spans="1:12" ht="13.5" customHeight="1" x14ac:dyDescent="0.25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'nov2024_vydavky_ESA 2010'!D8-PS_vydavky_ESA2010!B8</f>
        <v>-2887.6651376852678</v>
      </c>
      <c r="I8" s="19">
        <f>'nov2024_vydavky_ESA 2010'!E8-PS_vydavky_ESA2010!C8</f>
        <v>-3347.2272748242103</v>
      </c>
      <c r="J8" s="19">
        <f>'nov2024_vydavky_ESA 2010'!F8-PS_vydavky_ESA2010!D8</f>
        <v>-4038.8073862542442</v>
      </c>
      <c r="K8" s="20">
        <f>'nov2024_vydavky_ESA 2010'!G8-PS_vydavky_ESA2010!E8</f>
        <v>-4059.6856154169145</v>
      </c>
    </row>
    <row r="9" spans="1:12" ht="13.5" customHeight="1" x14ac:dyDescent="0.25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'nov2024_vydavky_ESA 2010'!D9-PS_vydavky_ESA2010!B9</f>
        <v>-34060.694988493808</v>
      </c>
      <c r="I9" s="19">
        <f>'nov2024_vydavky_ESA 2010'!E9-PS_vydavky_ESA2010!C9</f>
        <v>-38034.637513510126</v>
      </c>
      <c r="J9" s="19">
        <f>'nov2024_vydavky_ESA 2010'!F9-PS_vydavky_ESA2010!D9</f>
        <v>-42466.729455597349</v>
      </c>
      <c r="K9" s="20">
        <f>'nov2024_vydavky_ESA 2010'!G9-PS_vydavky_ESA2010!E9</f>
        <v>-44812.694574306777</v>
      </c>
    </row>
    <row r="10" spans="1:12" ht="13.5" customHeight="1" x14ac:dyDescent="0.25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'nov2024_vydavky_ESA 2010'!D10-PS_vydavky_ESA2010!B10</f>
        <v>-10.800944994785922</v>
      </c>
      <c r="I10" s="19">
        <f>'nov2024_vydavky_ESA 2010'!E10-PS_vydavky_ESA2010!C10</f>
        <v>-11.446269918110715</v>
      </c>
      <c r="J10" s="19">
        <f>'nov2024_vydavky_ESA 2010'!F10-PS_vydavky_ESA2010!D10</f>
        <v>-11.716423755092364</v>
      </c>
      <c r="K10" s="20">
        <f>'nov2024_vydavky_ESA 2010'!G10-PS_vydavky_ESA2010!E10</f>
        <v>-11.657645893079476</v>
      </c>
    </row>
    <row r="11" spans="1:12" ht="13.5" customHeight="1" x14ac:dyDescent="0.25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'nov2024_vydavky_ESA 2010'!D11-PS_vydavky_ESA2010!B11</f>
        <v>-2774.4895969300487</v>
      </c>
      <c r="I11" s="19">
        <f>'nov2024_vydavky_ESA 2010'!E11-PS_vydavky_ESA2010!C11</f>
        <v>-2615.569752434727</v>
      </c>
      <c r="J11" s="19">
        <f>'nov2024_vydavky_ESA 2010'!F11-PS_vydavky_ESA2010!D11</f>
        <v>-2518.8694369367222</v>
      </c>
      <c r="K11" s="20">
        <f>'nov2024_vydavky_ESA 2010'!G11-PS_vydavky_ESA2010!E11</f>
        <v>-2157.469983068193</v>
      </c>
    </row>
    <row r="12" spans="1:12" ht="13.5" customHeight="1" x14ac:dyDescent="0.25">
      <c r="A12" s="25" t="s">
        <v>12</v>
      </c>
      <c r="B12" s="1">
        <v>12375558.176133839</v>
      </c>
      <c r="C12" s="31">
        <v>13109854.469355324</v>
      </c>
      <c r="D12" s="31">
        <v>13618325.034102574</v>
      </c>
      <c r="E12" s="2">
        <v>14032293.844091443</v>
      </c>
      <c r="F12" s="7"/>
      <c r="G12" s="25" t="s">
        <v>12</v>
      </c>
      <c r="H12" s="1">
        <f>'nov2024_vydavky_ESA 2010'!D12-PS_vydavky_ESA2010!B12</f>
        <v>206614.50373351574</v>
      </c>
      <c r="I12" s="31">
        <f>'nov2024_vydavky_ESA 2010'!E12-PS_vydavky_ESA2010!C12</f>
        <v>-217164.9584830422</v>
      </c>
      <c r="J12" s="31">
        <f>'nov2024_vydavky_ESA 2010'!F12-PS_vydavky_ESA2010!D12</f>
        <v>-111568.60234723799</v>
      </c>
      <c r="K12" s="2">
        <f>'nov2024_vydavky_ESA 2010'!G12-PS_vydavky_ESA2010!E12</f>
        <v>-82919.800152234733</v>
      </c>
    </row>
    <row r="13" spans="1:12" ht="13.5" customHeight="1" x14ac:dyDescent="0.25">
      <c r="A13" s="39" t="s">
        <v>15</v>
      </c>
      <c r="B13" s="18">
        <v>10997430.105920292</v>
      </c>
      <c r="C13" s="19">
        <v>11672397.347873237</v>
      </c>
      <c r="D13" s="19">
        <v>12151858.151568247</v>
      </c>
      <c r="E13" s="20">
        <v>12563536.274915919</v>
      </c>
      <c r="F13" s="7"/>
      <c r="G13" s="39" t="s">
        <v>15</v>
      </c>
      <c r="H13" s="18">
        <f>'nov2024_vydavky_ESA 2010'!D13-PS_vydavky_ESA2010!B13</f>
        <v>193141.55210107565</v>
      </c>
      <c r="I13" s="19">
        <f>'nov2024_vydavky_ESA 2010'!E13-PS_vydavky_ESA2010!C13</f>
        <v>-223058.25661196746</v>
      </c>
      <c r="J13" s="19">
        <f>'nov2024_vydavky_ESA 2010'!F13-PS_vydavky_ESA2010!D13</f>
        <v>-134744.38318109885</v>
      </c>
      <c r="K13" s="20">
        <f>'nov2024_vydavky_ESA 2010'!G13-PS_vydavky_ESA2010!E13</f>
        <v>-111441.30608688854</v>
      </c>
    </row>
    <row r="14" spans="1:12" ht="13.5" customHeight="1" x14ac:dyDescent="0.25">
      <c r="A14" s="42" t="s">
        <v>13</v>
      </c>
      <c r="B14" s="18">
        <v>9756660.6070559956</v>
      </c>
      <c r="C14" s="19">
        <v>10245934.032109106</v>
      </c>
      <c r="D14" s="19">
        <v>10843481.304696819</v>
      </c>
      <c r="E14" s="20">
        <v>11292248.703056267</v>
      </c>
      <c r="F14" s="7"/>
      <c r="G14" s="42" t="s">
        <v>13</v>
      </c>
      <c r="H14" s="18">
        <f>'nov2024_vydavky_ESA 2010'!D14-PS_vydavky_ESA2010!B14</f>
        <v>120362.76249721833</v>
      </c>
      <c r="I14" s="19">
        <f>'nov2024_vydavky_ESA 2010'!E14-PS_vydavky_ESA2010!C14</f>
        <v>-239944.00826966204</v>
      </c>
      <c r="J14" s="19">
        <f>'nov2024_vydavky_ESA 2010'!F14-PS_vydavky_ESA2010!D14</f>
        <v>-143379.27721980214</v>
      </c>
      <c r="K14" s="20">
        <f>'nov2024_vydavky_ESA 2010'!G14-PS_vydavky_ESA2010!E14</f>
        <v>-121166.66484478675</v>
      </c>
      <c r="L14" s="8"/>
    </row>
    <row r="15" spans="1:12" ht="13.5" customHeight="1" x14ac:dyDescent="0.25">
      <c r="A15" s="42" t="s">
        <v>14</v>
      </c>
      <c r="B15" s="18">
        <v>397413.12688046042</v>
      </c>
      <c r="C15" s="19">
        <v>544405.96816120436</v>
      </c>
      <c r="D15" s="19">
        <v>370473.87067822355</v>
      </c>
      <c r="E15" s="20">
        <v>285773.36319025222</v>
      </c>
      <c r="F15" s="7"/>
      <c r="G15" s="42" t="s">
        <v>14</v>
      </c>
      <c r="H15" s="18">
        <f>'nov2024_vydavky_ESA 2010'!D15-PS_vydavky_ESA2010!B15</f>
        <v>69442.755571844813</v>
      </c>
      <c r="I15" s="19">
        <f>'nov2024_vydavky_ESA 2010'!E15-PS_vydavky_ESA2010!C15</f>
        <v>19076.005340203643</v>
      </c>
      <c r="J15" s="19">
        <f>'nov2024_vydavky_ESA 2010'!F15-PS_vydavky_ESA2010!D15</f>
        <v>-761.2845987585024</v>
      </c>
      <c r="K15" s="20">
        <f>'nov2024_vydavky_ESA 2010'!G15-PS_vydavky_ESA2010!E15</f>
        <v>-4558.2345726573258</v>
      </c>
      <c r="L15" s="8"/>
    </row>
    <row r="16" spans="1:12" ht="13.5" customHeight="1" x14ac:dyDescent="0.25">
      <c r="A16" s="42" t="s">
        <v>16</v>
      </c>
      <c r="B16" s="18">
        <v>747458.37771036208</v>
      </c>
      <c r="C16" s="19">
        <v>780515.18820581061</v>
      </c>
      <c r="D16" s="19">
        <v>828756.46248342306</v>
      </c>
      <c r="E16" s="20">
        <v>869137.8159731729</v>
      </c>
      <c r="F16" s="7"/>
      <c r="G16" s="42" t="s">
        <v>16</v>
      </c>
      <c r="H16" s="18">
        <f>'nov2024_vydavky_ESA 2010'!D16-PS_vydavky_ESA2010!B16</f>
        <v>2688.3629969675094</v>
      </c>
      <c r="I16" s="19">
        <f>'nov2024_vydavky_ESA 2010'!E16-PS_vydavky_ESA2010!C16</f>
        <v>-2228.714172037784</v>
      </c>
      <c r="J16" s="19">
        <f>'nov2024_vydavky_ESA 2010'!F16-PS_vydavky_ESA2010!D16</f>
        <v>7985.0998005826259</v>
      </c>
      <c r="K16" s="20">
        <f>'nov2024_vydavky_ESA 2010'!G16-PS_vydavky_ESA2010!E16</f>
        <v>12268.083197453758</v>
      </c>
      <c r="L16" s="8"/>
    </row>
    <row r="17" spans="1:12" ht="13.5" customHeight="1" x14ac:dyDescent="0.25">
      <c r="A17" s="42" t="s">
        <v>17</v>
      </c>
      <c r="B17" s="18">
        <v>93748.780531079945</v>
      </c>
      <c r="C17" s="19">
        <v>99414.731318974154</v>
      </c>
      <c r="D17" s="19">
        <v>107004.96033096744</v>
      </c>
      <c r="E17" s="20">
        <v>114265.63091163718</v>
      </c>
      <c r="F17" s="7"/>
      <c r="G17" s="42" t="s">
        <v>17</v>
      </c>
      <c r="H17" s="18">
        <f>'nov2024_vydavky_ESA 2010'!D17-PS_vydavky_ESA2010!B17</f>
        <v>642.53876355742977</v>
      </c>
      <c r="I17" s="19">
        <f>'nov2024_vydavky_ESA 2010'!E17-PS_vydavky_ESA2010!C17</f>
        <v>46.974680354294833</v>
      </c>
      <c r="J17" s="19">
        <f>'nov2024_vydavky_ESA 2010'!F17-PS_vydavky_ESA2010!D17</f>
        <v>1393.1599204222439</v>
      </c>
      <c r="K17" s="20">
        <f>'nov2024_vydavky_ESA 2010'!G17-PS_vydavky_ESA2010!E17</f>
        <v>1988.2295003175532</v>
      </c>
      <c r="L17" s="8"/>
    </row>
    <row r="18" spans="1:12" ht="13.5" customHeight="1" x14ac:dyDescent="0.25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'nov2024_vydavky_ESA 2010'!D18-PS_vydavky_ESA2010!B18</f>
        <v>5.1322714872935649</v>
      </c>
      <c r="I18" s="19">
        <f>'nov2024_vydavky_ESA 2010'!E18-PS_vydavky_ESA2010!C18</f>
        <v>-8.5141908239947952</v>
      </c>
      <c r="J18" s="19">
        <f>'nov2024_vydavky_ESA 2010'!F18-PS_vydavky_ESA2010!D18</f>
        <v>17.91891645683927</v>
      </c>
      <c r="K18" s="20">
        <f>'nov2024_vydavky_ESA 2010'!G18-PS_vydavky_ESA2010!E18</f>
        <v>27.28063278397758</v>
      </c>
      <c r="L18" s="8"/>
    </row>
    <row r="19" spans="1:12" ht="13.5" customHeight="1" x14ac:dyDescent="0.25">
      <c r="A19" s="17" t="s">
        <v>19</v>
      </c>
      <c r="B19" s="18">
        <v>1378128.0702135463</v>
      </c>
      <c r="C19" s="19">
        <v>1437457.121482088</v>
      </c>
      <c r="D19" s="19">
        <v>1466466.8825343268</v>
      </c>
      <c r="E19" s="20">
        <v>1468757.5691755239</v>
      </c>
      <c r="F19" s="7"/>
      <c r="G19" s="17" t="s">
        <v>19</v>
      </c>
      <c r="H19" s="18">
        <f>'nov2024_vydavky_ESA 2010'!D19-PS_vydavky_ESA2010!B19</f>
        <v>13472.95163244009</v>
      </c>
      <c r="I19" s="19">
        <f>'nov2024_vydavky_ESA 2010'!E19-PS_vydavky_ESA2010!C19</f>
        <v>5893.2981289247982</v>
      </c>
      <c r="J19" s="19">
        <f>'nov2024_vydavky_ESA 2010'!F19-PS_vydavky_ESA2010!D19</f>
        <v>23175.780833861791</v>
      </c>
      <c r="K19" s="20">
        <f>'nov2024_vydavky_ESA 2010'!G19-PS_vydavky_ESA2010!E19</f>
        <v>28521.505934655201</v>
      </c>
      <c r="L19" s="8"/>
    </row>
    <row r="20" spans="1:12" ht="13.5" customHeight="1" x14ac:dyDescent="0.25">
      <c r="A20" s="42" t="s">
        <v>20</v>
      </c>
      <c r="B20" s="18">
        <v>1184609.4727082814</v>
      </c>
      <c r="C20" s="19">
        <v>1244111.7930003689</v>
      </c>
      <c r="D20" s="19">
        <v>1270415.4296882381</v>
      </c>
      <c r="E20" s="20">
        <v>1283611.764699043</v>
      </c>
      <c r="F20" s="7"/>
      <c r="G20" s="42" t="s">
        <v>20</v>
      </c>
      <c r="H20" s="18">
        <f>'nov2024_vydavky_ESA 2010'!D20-PS_vydavky_ESA2010!B20</f>
        <v>12808.945957571501</v>
      </c>
      <c r="I20" s="19">
        <f>'nov2024_vydavky_ESA 2010'!E20-PS_vydavky_ESA2010!C20</f>
        <v>6413.0366446014959</v>
      </c>
      <c r="J20" s="19">
        <f>'nov2024_vydavky_ESA 2010'!F20-PS_vydavky_ESA2010!D20</f>
        <v>21384.654506148072</v>
      </c>
      <c r="K20" s="20">
        <f>'nov2024_vydavky_ESA 2010'!G20-PS_vydavky_ESA2010!E20</f>
        <v>25907.133203641977</v>
      </c>
      <c r="L20" s="8"/>
    </row>
    <row r="21" spans="1:12" ht="13.5" customHeight="1" x14ac:dyDescent="0.25">
      <c r="A21" s="42" t="s">
        <v>16</v>
      </c>
      <c r="B21" s="18">
        <v>119374.088800631</v>
      </c>
      <c r="C21" s="19">
        <v>118494.51622306291</v>
      </c>
      <c r="D21" s="19">
        <v>119426.89743859426</v>
      </c>
      <c r="E21" s="20">
        <v>110028.76152438046</v>
      </c>
      <c r="F21" s="7"/>
      <c r="G21" s="42" t="s">
        <v>16</v>
      </c>
      <c r="H21" s="18">
        <f>'nov2024_vydavky_ESA 2010'!D21-PS_vydavky_ESA2010!B21</f>
        <v>403.00467696294072</v>
      </c>
      <c r="I21" s="19">
        <f>'nov2024_vydavky_ESA 2010'!E21-PS_vydavky_ESA2010!C21</f>
        <v>-316.66325092328771</v>
      </c>
      <c r="J21" s="19">
        <f>'nov2024_vydavky_ESA 2010'!F21-PS_vydavky_ESA2010!D21</f>
        <v>1072.5019668115419</v>
      </c>
      <c r="K21" s="20">
        <f>'nov2024_vydavky_ESA 2010'!G21-PS_vydavky_ESA2010!E21</f>
        <v>1553.0816582666885</v>
      </c>
      <c r="L21" s="8"/>
    </row>
    <row r="22" spans="1:12" ht="13.5" customHeight="1" x14ac:dyDescent="0.25">
      <c r="A22" s="42" t="s">
        <v>17</v>
      </c>
      <c r="B22" s="18">
        <v>21624.453159035831</v>
      </c>
      <c r="C22" s="19">
        <v>21766.898126087151</v>
      </c>
      <c r="D22" s="19">
        <v>22062.319746371944</v>
      </c>
      <c r="E22" s="20">
        <v>20207.155608580066</v>
      </c>
      <c r="F22" s="7"/>
      <c r="G22" s="42" t="s">
        <v>17</v>
      </c>
      <c r="H22" s="18">
        <f>'nov2024_vydavky_ESA 2010'!D22-PS_vydavky_ESA2010!B22</f>
        <v>135.58434982130711</v>
      </c>
      <c r="I22" s="19">
        <f>'nov2024_vydavky_ESA 2010'!E22-PS_vydavky_ESA2010!C22</f>
        <v>9.372140286177455</v>
      </c>
      <c r="J22" s="19">
        <f>'nov2024_vydavky_ESA 2010'!F22-PS_vydavky_ESA2010!D22</f>
        <v>262.08839398111013</v>
      </c>
      <c r="K22" s="20">
        <f>'nov2024_vydavky_ESA 2010'!G22-PS_vydavky_ESA2010!E22</f>
        <v>351.60583788798976</v>
      </c>
      <c r="L22" s="8"/>
    </row>
    <row r="23" spans="1:12" ht="13.5" customHeight="1" x14ac:dyDescent="0.25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'nov2024_vydavky_ESA 2010'!D23-PS_vydavky_ESA2010!B23</f>
        <v>125.41664808424684</v>
      </c>
      <c r="I23" s="19">
        <f>'nov2024_vydavky_ESA 2010'!E23-PS_vydavky_ESA2010!C23</f>
        <v>-212.44740503955109</v>
      </c>
      <c r="J23" s="19">
        <f>'nov2024_vydavky_ESA 2010'!F23-PS_vydavky_ESA2010!D23</f>
        <v>456.53596692094288</v>
      </c>
      <c r="K23" s="20">
        <f>'nov2024_vydavky_ESA 2010'!G23-PS_vydavky_ESA2010!E23</f>
        <v>709.68523485846526</v>
      </c>
      <c r="L23" s="8"/>
    </row>
    <row r="24" spans="1:12" ht="13.5" customHeight="1" thickBot="1" x14ac:dyDescent="0.3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'nov2024_vydavky_ESA 2010'!D24-PS_vydavky_ESA2010!B24</f>
        <v>15661.530730842962</v>
      </c>
      <c r="I24" s="53">
        <f>'nov2024_vydavky_ESA 2010'!E24-PS_vydavky_ESA2010!C24</f>
        <v>26737.389895989152</v>
      </c>
      <c r="J24" s="53">
        <f>'nov2024_vydavky_ESA 2010'!F24-PS_vydavky_ESA2010!D24</f>
        <v>30736.267156386399</v>
      </c>
      <c r="K24" s="56">
        <f>'nov2024_vydavky_ESA 2010'!G24-PS_vydavky_ESA2010!E24</f>
        <v>31379.723155939253</v>
      </c>
    </row>
    <row r="25" spans="1:12" ht="14.25" customHeight="1" thickBot="1" x14ac:dyDescent="0.3">
      <c r="A25" s="3" t="s">
        <v>9</v>
      </c>
      <c r="B25" s="4">
        <v>13786957.839109376</v>
      </c>
      <c r="C25" s="38">
        <v>14618650.959326284</v>
      </c>
      <c r="D25" s="38">
        <v>15217915.936677909</v>
      </c>
      <c r="E25" s="5">
        <v>15703415.51823817</v>
      </c>
      <c r="F25" s="7"/>
      <c r="G25" s="3" t="s">
        <v>9</v>
      </c>
      <c r="H25" s="4">
        <f>'nov2024_vydavky_ESA 2010'!D25-PS_vydavky_ESA2010!B25</f>
        <v>171725.44197660126</v>
      </c>
      <c r="I25" s="38">
        <f>'nov2024_vydavky_ESA 2010'!E25-PS_vydavky_ESA2010!C25</f>
        <v>-244324.74816517904</v>
      </c>
      <c r="J25" s="38">
        <f>'nov2024_vydavky_ESA 2010'!F25-PS_vydavky_ESA2010!D25</f>
        <v>-143175.00090385601</v>
      </c>
      <c r="K25" s="5">
        <f>'nov2024_vydavky_ESA 2010'!G25-PS_vydavky_ESA2010!E25</f>
        <v>-108774.57331125624</v>
      </c>
    </row>
    <row r="26" spans="1:12" ht="13.5" customHeight="1" thickBot="1" x14ac:dyDescent="0.3">
      <c r="A26" s="21" t="s">
        <v>10</v>
      </c>
      <c r="B26" s="57">
        <v>13786957.839109376</v>
      </c>
      <c r="C26" s="58">
        <v>14618650.959326284</v>
      </c>
      <c r="D26" s="58">
        <v>15217915.936677909</v>
      </c>
      <c r="E26" s="59">
        <v>15703415.51823817</v>
      </c>
      <c r="F26" s="7"/>
      <c r="G26" s="21" t="s">
        <v>10</v>
      </c>
      <c r="H26" s="57">
        <f>'nov2024_vydavky_ESA 2010'!D26-PS_vydavky_ESA2010!B26</f>
        <v>171725.44197660126</v>
      </c>
      <c r="I26" s="58">
        <f>'nov2024_vydavky_ESA 2010'!E26-PS_vydavky_ESA2010!C26</f>
        <v>-244324.74816517904</v>
      </c>
      <c r="J26" s="58">
        <f>'nov2024_vydavky_ESA 2010'!F26-PS_vydavky_ESA2010!D26</f>
        <v>-143175.00090385601</v>
      </c>
      <c r="K26" s="59">
        <f>'nov2024_vydavky_ESA 2010'!G26-PS_vydavky_ESA2010!E26</f>
        <v>-108774.57331125624</v>
      </c>
    </row>
    <row r="27" spans="1:12" ht="13.5" customHeight="1" x14ac:dyDescent="0.25">
      <c r="B27" s="9"/>
      <c r="C27" s="9"/>
      <c r="D27" s="9"/>
      <c r="E27" s="9"/>
      <c r="F27" s="9"/>
      <c r="G27" s="9"/>
      <c r="H27" s="9"/>
    </row>
    <row r="28" spans="1:12" ht="13.5" customHeight="1" x14ac:dyDescent="0.25">
      <c r="B28" s="9"/>
      <c r="C28" s="9"/>
      <c r="D28" s="9"/>
      <c r="E28" s="9"/>
      <c r="F28" s="9"/>
      <c r="G28" s="9"/>
      <c r="H28" s="9"/>
    </row>
    <row r="29" spans="1:12" ht="13.5" customHeight="1" x14ac:dyDescent="0.25">
      <c r="B29" s="9"/>
      <c r="C29" s="9"/>
      <c r="D29" s="9"/>
      <c r="E29" s="9"/>
      <c r="F29" s="9"/>
      <c r="G29" s="9"/>
      <c r="H29" s="9"/>
    </row>
    <row r="30" spans="1:12" ht="13.5" customHeight="1" x14ac:dyDescent="0.25">
      <c r="B30" s="9"/>
      <c r="C30" s="9"/>
      <c r="D30" s="9"/>
      <c r="E30" s="9"/>
      <c r="F30" s="9"/>
      <c r="G30" s="9"/>
      <c r="H30" s="9"/>
    </row>
    <row r="31" spans="1:12" ht="13.5" customHeight="1" x14ac:dyDescent="0.25">
      <c r="B31" s="9"/>
      <c r="C31" s="9"/>
      <c r="D31" s="9"/>
      <c r="E31" s="9"/>
      <c r="F31" s="9"/>
      <c r="G31" s="9"/>
      <c r="H31" s="9"/>
    </row>
    <row r="32" spans="1:12" ht="13.5" customHeight="1" x14ac:dyDescent="0.25">
      <c r="B32" s="9"/>
      <c r="C32" s="9"/>
      <c r="D32" s="9"/>
      <c r="E32" s="9"/>
      <c r="F32" s="9"/>
      <c r="G32" s="9"/>
      <c r="H32" s="9"/>
    </row>
    <row r="33" spans="2:8" ht="13.5" customHeight="1" x14ac:dyDescent="0.25">
      <c r="B33" s="9"/>
      <c r="C33" s="9"/>
      <c r="D33" s="9"/>
      <c r="E33" s="9"/>
      <c r="F33" s="9"/>
      <c r="G33" s="9"/>
      <c r="H33" s="9"/>
    </row>
    <row r="34" spans="2:8" ht="13.5" customHeight="1" x14ac:dyDescent="0.25">
      <c r="B34" s="9"/>
      <c r="C34" s="9"/>
      <c r="D34" s="9"/>
      <c r="E34" s="9"/>
      <c r="F34" s="9"/>
      <c r="G34" s="9"/>
      <c r="H34" s="9"/>
    </row>
    <row r="35" spans="2:8" ht="13.5" customHeight="1" x14ac:dyDescent="0.25">
      <c r="B35" s="9"/>
      <c r="C35" s="9"/>
      <c r="D35" s="9"/>
      <c r="E35" s="9"/>
      <c r="F35" s="9"/>
      <c r="G35" s="9"/>
      <c r="H35" s="9"/>
    </row>
    <row r="36" spans="2:8" ht="13.5" customHeight="1" x14ac:dyDescent="0.25">
      <c r="B36" s="9"/>
      <c r="C36" s="9"/>
      <c r="D36" s="9"/>
      <c r="E36" s="9"/>
      <c r="F36" s="9"/>
      <c r="G36" s="9"/>
      <c r="H36" s="9"/>
    </row>
    <row r="37" spans="2:8" ht="13.5" customHeight="1" x14ac:dyDescent="0.25">
      <c r="B37" s="9"/>
      <c r="C37" s="9"/>
      <c r="D37" s="9"/>
      <c r="E37" s="9"/>
      <c r="F37" s="9"/>
      <c r="G37" s="9"/>
      <c r="H37" s="9"/>
    </row>
    <row r="38" spans="2:8" ht="13.5" customHeight="1" x14ac:dyDescent="0.25">
      <c r="B38" s="9"/>
      <c r="C38" s="9"/>
      <c r="D38" s="9"/>
      <c r="E38" s="9"/>
      <c r="F38" s="9"/>
      <c r="G38" s="9"/>
      <c r="H38" s="9"/>
    </row>
    <row r="39" spans="2:8" ht="13.5" customHeight="1" x14ac:dyDescent="0.25">
      <c r="B39" s="9"/>
      <c r="C39" s="9"/>
      <c r="D39" s="9"/>
      <c r="E39" s="9"/>
      <c r="F39" s="9"/>
      <c r="G39" s="9"/>
      <c r="H39" s="9"/>
    </row>
    <row r="40" spans="2:8" ht="13.5" customHeight="1" x14ac:dyDescent="0.25">
      <c r="B40" s="9"/>
      <c r="C40" s="9"/>
      <c r="D40" s="9"/>
      <c r="E40" s="9"/>
      <c r="F40" s="9"/>
      <c r="G40" s="9"/>
      <c r="H40" s="9"/>
    </row>
    <row r="41" spans="2:8" ht="13.5" customHeight="1" x14ac:dyDescent="0.25">
      <c r="B41" s="9"/>
      <c r="C41" s="9"/>
      <c r="D41" s="9"/>
      <c r="E41" s="9"/>
      <c r="F41" s="9"/>
      <c r="G41" s="9"/>
      <c r="H41" s="9"/>
    </row>
    <row r="42" spans="2:8" ht="13.5" customHeight="1" x14ac:dyDescent="0.25">
      <c r="B42" s="9"/>
      <c r="C42" s="9"/>
      <c r="D42" s="9"/>
      <c r="E42" s="9"/>
      <c r="F42" s="9"/>
      <c r="G42" s="9"/>
      <c r="H42" s="9"/>
    </row>
    <row r="43" spans="2:8" ht="13.5" customHeight="1" x14ac:dyDescent="0.25">
      <c r="B43" s="9"/>
      <c r="C43" s="9"/>
      <c r="D43" s="9"/>
      <c r="E43" s="9"/>
      <c r="F43" s="9"/>
      <c r="G43" s="9"/>
      <c r="H43" s="9"/>
    </row>
    <row r="44" spans="2:8" ht="13.5" customHeight="1" x14ac:dyDescent="0.25">
      <c r="B44" s="9"/>
      <c r="C44" s="9"/>
      <c r="D44" s="9"/>
      <c r="E44" s="9"/>
      <c r="F44" s="9"/>
      <c r="G44" s="9"/>
      <c r="H44" s="9"/>
    </row>
    <row r="45" spans="2:8" ht="13.5" customHeight="1" x14ac:dyDescent="0.25">
      <c r="B45" s="9"/>
      <c r="C45" s="9"/>
      <c r="D45" s="9"/>
      <c r="E45" s="9"/>
      <c r="F45" s="9"/>
      <c r="G45" s="9"/>
      <c r="H45" s="9"/>
    </row>
    <row r="46" spans="2:8" ht="13.5" customHeight="1" x14ac:dyDescent="0.25">
      <c r="B46" s="9"/>
      <c r="C46" s="9"/>
      <c r="D46" s="9"/>
      <c r="E46" s="9"/>
      <c r="F46" s="9"/>
      <c r="G46" s="9"/>
      <c r="H46" s="9"/>
    </row>
    <row r="47" spans="2:8" ht="13.5" customHeight="1" x14ac:dyDescent="0.25">
      <c r="B47" s="9"/>
      <c r="C47" s="9"/>
      <c r="D47" s="9"/>
      <c r="E47" s="9"/>
      <c r="F47" s="9"/>
      <c r="G47" s="9"/>
      <c r="H47" s="9"/>
    </row>
    <row r="48" spans="2:8" ht="13.5" customHeight="1" x14ac:dyDescent="0.25">
      <c r="B48" s="9"/>
      <c r="C48" s="9"/>
      <c r="D48" s="9"/>
      <c r="E48" s="9"/>
      <c r="F48" s="9"/>
      <c r="G48" s="9"/>
      <c r="H48" s="9"/>
    </row>
    <row r="49" spans="2:8" ht="13.5" customHeight="1" x14ac:dyDescent="0.25">
      <c r="B49" s="9"/>
      <c r="C49" s="9"/>
      <c r="D49" s="9"/>
      <c r="E49" s="9"/>
      <c r="F49" s="9"/>
      <c r="G49" s="9"/>
      <c r="H49" s="9"/>
    </row>
    <row r="50" spans="2:8" ht="13.5" customHeight="1" x14ac:dyDescent="0.25">
      <c r="B50" s="9"/>
      <c r="C50" s="9"/>
      <c r="D50" s="9"/>
      <c r="E50" s="9"/>
      <c r="F50" s="9"/>
      <c r="G50" s="9"/>
      <c r="H50" s="9"/>
    </row>
    <row r="51" spans="2:8" ht="13.5" customHeight="1" x14ac:dyDescent="0.25">
      <c r="B51" s="9"/>
      <c r="C51" s="9"/>
      <c r="D51" s="9"/>
      <c r="E51" s="9"/>
      <c r="F51" s="9"/>
      <c r="G51" s="9"/>
      <c r="H51" s="9"/>
    </row>
    <row r="52" spans="2:8" ht="13.5" customHeight="1" x14ac:dyDescent="0.25">
      <c r="B52" s="9"/>
      <c r="C52" s="9"/>
      <c r="D52" s="9"/>
      <c r="E52" s="9"/>
      <c r="F52" s="9"/>
      <c r="G52" s="9"/>
      <c r="H52" s="9"/>
    </row>
    <row r="53" spans="2:8" ht="13.5" customHeight="1" x14ac:dyDescent="0.25">
      <c r="B53" s="9"/>
      <c r="C53" s="9"/>
      <c r="D53" s="9"/>
      <c r="E53" s="9"/>
      <c r="F53" s="9"/>
      <c r="G53" s="9"/>
      <c r="H53" s="9"/>
    </row>
    <row r="54" spans="2:8" ht="13.5" customHeight="1" x14ac:dyDescent="0.25">
      <c r="B54" s="9"/>
      <c r="C54" s="9"/>
      <c r="D54" s="9"/>
      <c r="E54" s="9"/>
      <c r="F54" s="9"/>
      <c r="G54" s="9"/>
      <c r="H54" s="9"/>
    </row>
    <row r="55" spans="2:8" ht="13.5" customHeight="1" x14ac:dyDescent="0.25">
      <c r="B55" s="9"/>
      <c r="C55" s="9"/>
      <c r="D55" s="9"/>
      <c r="E55" s="9"/>
      <c r="F55" s="9"/>
      <c r="G55" s="9"/>
      <c r="H55" s="9"/>
    </row>
    <row r="56" spans="2:8" ht="13.5" customHeight="1" x14ac:dyDescent="0.25">
      <c r="B56" s="9"/>
      <c r="C56" s="9"/>
      <c r="D56" s="9"/>
      <c r="E56" s="9"/>
      <c r="F56" s="9"/>
      <c r="G56" s="9"/>
      <c r="H56" s="9"/>
    </row>
    <row r="57" spans="2:8" ht="13.5" customHeight="1" x14ac:dyDescent="0.25">
      <c r="B57" s="9"/>
      <c r="C57" s="9"/>
      <c r="D57" s="9"/>
      <c r="E57" s="9"/>
      <c r="F57" s="9"/>
      <c r="G57" s="9"/>
      <c r="H57" s="9"/>
    </row>
    <row r="58" spans="2:8" ht="13.5" customHeight="1" x14ac:dyDescent="0.25">
      <c r="B58" s="9"/>
      <c r="C58" s="9"/>
      <c r="D58" s="9"/>
      <c r="E58" s="9"/>
      <c r="F58" s="9"/>
      <c r="G58" s="9"/>
      <c r="H58" s="9"/>
    </row>
    <row r="59" spans="2:8" ht="13.5" customHeight="1" x14ac:dyDescent="0.25">
      <c r="B59" s="9"/>
      <c r="C59" s="9"/>
      <c r="D59" s="9"/>
      <c r="E59" s="9"/>
      <c r="F59" s="9"/>
      <c r="G59" s="9"/>
      <c r="H59" s="9"/>
    </row>
    <row r="60" spans="2:8" ht="13.5" customHeight="1" x14ac:dyDescent="0.25">
      <c r="B60" s="9"/>
      <c r="C60" s="9"/>
      <c r="D60" s="9"/>
      <c r="E60" s="9"/>
      <c r="F60" s="9"/>
      <c r="G60" s="9"/>
      <c r="H60" s="9"/>
    </row>
    <row r="61" spans="2:8" ht="13.5" customHeight="1" x14ac:dyDescent="0.25">
      <c r="B61" s="9"/>
      <c r="C61" s="9"/>
      <c r="D61" s="9"/>
      <c r="E61" s="9"/>
      <c r="F61" s="9"/>
      <c r="G61" s="9"/>
      <c r="H61" s="9"/>
    </row>
    <row r="62" spans="2:8" ht="13.5" customHeight="1" x14ac:dyDescent="0.25">
      <c r="B62" s="9"/>
      <c r="C62" s="9"/>
      <c r="D62" s="9"/>
      <c r="E62" s="9"/>
      <c r="F62" s="9"/>
      <c r="G62" s="9"/>
      <c r="H62" s="9"/>
    </row>
    <row r="63" spans="2:8" ht="13.5" customHeight="1" x14ac:dyDescent="0.25">
      <c r="B63" s="9"/>
      <c r="C63" s="9"/>
      <c r="D63" s="9"/>
      <c r="E63" s="9"/>
      <c r="F63" s="9"/>
      <c r="G63" s="9"/>
      <c r="H63" s="9"/>
    </row>
    <row r="64" spans="2:8" ht="13.5" customHeight="1" x14ac:dyDescent="0.25">
      <c r="B64" s="9"/>
      <c r="C64" s="9"/>
      <c r="D64" s="9"/>
      <c r="E64" s="9"/>
      <c r="F64" s="9"/>
      <c r="G64" s="9"/>
      <c r="H64" s="9"/>
    </row>
    <row r="65" spans="2:8" ht="13.5" customHeight="1" x14ac:dyDescent="0.25">
      <c r="B65" s="9"/>
      <c r="C65" s="9"/>
      <c r="D65" s="9"/>
      <c r="E65" s="9"/>
      <c r="F65" s="9"/>
      <c r="G65" s="9"/>
      <c r="H65" s="9"/>
    </row>
    <row r="66" spans="2:8" ht="13.5" customHeight="1" x14ac:dyDescent="0.25">
      <c r="B66" s="9"/>
      <c r="C66" s="9"/>
      <c r="D66" s="9"/>
      <c r="E66" s="9"/>
      <c r="F66" s="9"/>
      <c r="G66" s="9"/>
      <c r="H66" s="9"/>
    </row>
    <row r="67" spans="2:8" ht="13.5" customHeight="1" x14ac:dyDescent="0.25">
      <c r="B67" s="9"/>
      <c r="C67" s="9"/>
      <c r="D67" s="9"/>
      <c r="E67" s="9"/>
      <c r="F67" s="9"/>
      <c r="G67" s="9"/>
      <c r="H67" s="9"/>
    </row>
    <row r="68" spans="2:8" ht="13.5" customHeight="1" x14ac:dyDescent="0.25">
      <c r="B68" s="9"/>
      <c r="C68" s="9"/>
      <c r="D68" s="9"/>
      <c r="E68" s="9"/>
      <c r="F68" s="9"/>
      <c r="G68" s="9"/>
      <c r="H68" s="9"/>
    </row>
    <row r="69" spans="2:8" ht="13.5" customHeight="1" x14ac:dyDescent="0.25">
      <c r="B69" s="9"/>
      <c r="C69" s="9"/>
      <c r="D69" s="9"/>
      <c r="E69" s="9"/>
      <c r="F69" s="9"/>
      <c r="G69" s="9"/>
      <c r="H69" s="9"/>
    </row>
    <row r="70" spans="2:8" ht="13.5" customHeight="1" x14ac:dyDescent="0.25">
      <c r="B70" s="9"/>
      <c r="C70" s="9"/>
      <c r="D70" s="9"/>
      <c r="E70" s="9"/>
      <c r="F70" s="9"/>
      <c r="G70" s="9"/>
      <c r="H70" s="9"/>
    </row>
    <row r="71" spans="2:8" ht="13.5" customHeight="1" x14ac:dyDescent="0.25">
      <c r="B71" s="9"/>
      <c r="C71" s="9"/>
      <c r="D71" s="9"/>
      <c r="E71" s="9"/>
      <c r="F71" s="9"/>
      <c r="G71" s="9"/>
      <c r="H71" s="9"/>
    </row>
    <row r="72" spans="2:8" ht="13.5" customHeight="1" x14ac:dyDescent="0.25">
      <c r="B72" s="9"/>
      <c r="C72" s="9"/>
      <c r="D72" s="9"/>
      <c r="E72" s="9"/>
      <c r="F72" s="9"/>
      <c r="G72" s="9"/>
      <c r="H72" s="9"/>
    </row>
    <row r="73" spans="2:8" ht="13.5" customHeight="1" x14ac:dyDescent="0.25">
      <c r="B73" s="9"/>
      <c r="C73" s="9"/>
      <c r="D73" s="9"/>
      <c r="E73" s="9"/>
      <c r="F73" s="9"/>
      <c r="G73" s="9"/>
      <c r="H73" s="9"/>
    </row>
    <row r="74" spans="2:8" ht="13.5" customHeight="1" x14ac:dyDescent="0.25">
      <c r="B74" s="9"/>
      <c r="C74" s="9"/>
      <c r="D74" s="9"/>
      <c r="E74" s="9"/>
      <c r="F74" s="9"/>
      <c r="G74" s="9"/>
      <c r="H74" s="9"/>
    </row>
    <row r="75" spans="2:8" ht="13.5" customHeight="1" x14ac:dyDescent="0.25">
      <c r="B75" s="9"/>
      <c r="C75" s="9"/>
      <c r="D75" s="9"/>
      <c r="E75" s="9"/>
      <c r="F75" s="9"/>
      <c r="G75" s="9"/>
      <c r="H75" s="9"/>
    </row>
    <row r="76" spans="2:8" ht="13.5" customHeight="1" x14ac:dyDescent="0.25">
      <c r="B76" s="9"/>
      <c r="C76" s="9"/>
      <c r="D76" s="9"/>
      <c r="E76" s="9"/>
      <c r="F76" s="9"/>
      <c r="G76" s="9"/>
      <c r="H76" s="9"/>
    </row>
    <row r="77" spans="2:8" ht="13.5" customHeight="1" x14ac:dyDescent="0.25">
      <c r="B77" s="9"/>
      <c r="C77" s="9"/>
      <c r="D77" s="9"/>
      <c r="E77" s="9"/>
      <c r="F77" s="9"/>
      <c r="G77" s="9"/>
      <c r="H77" s="9"/>
    </row>
    <row r="78" spans="2:8" ht="13.5" customHeight="1" x14ac:dyDescent="0.25">
      <c r="B78" s="9"/>
      <c r="C78" s="9"/>
      <c r="D78" s="9"/>
      <c r="E78" s="9"/>
      <c r="F78" s="9"/>
      <c r="G78" s="9"/>
      <c r="H78" s="9"/>
    </row>
    <row r="79" spans="2:8" ht="13.5" customHeight="1" x14ac:dyDescent="0.25">
      <c r="B79" s="9"/>
      <c r="C79" s="9"/>
      <c r="D79" s="9"/>
      <c r="E79" s="9"/>
      <c r="F79" s="9"/>
      <c r="G79" s="9"/>
      <c r="H79" s="9"/>
    </row>
    <row r="80" spans="2:8" ht="13.5" customHeight="1" x14ac:dyDescent="0.25">
      <c r="B80" s="9"/>
      <c r="C80" s="9"/>
      <c r="D80" s="9"/>
      <c r="E80" s="9"/>
      <c r="F80" s="9"/>
      <c r="G80" s="9"/>
      <c r="H80" s="9"/>
    </row>
    <row r="81" spans="2:8" ht="13.5" customHeight="1" x14ac:dyDescent="0.25">
      <c r="B81" s="9"/>
      <c r="C81" s="9"/>
      <c r="D81" s="9"/>
      <c r="E81" s="9"/>
      <c r="F81" s="9"/>
      <c r="G81" s="9"/>
      <c r="H81" s="9"/>
    </row>
    <row r="82" spans="2:8" ht="13.5" customHeight="1" x14ac:dyDescent="0.25">
      <c r="B82" s="9"/>
      <c r="C82" s="9"/>
      <c r="D82" s="9"/>
      <c r="E82" s="9"/>
      <c r="F82" s="9"/>
      <c r="G82" s="9"/>
      <c r="H82" s="9"/>
    </row>
    <row r="83" spans="2:8" ht="13.5" customHeight="1" x14ac:dyDescent="0.25">
      <c r="B83" s="9"/>
      <c r="C83" s="9"/>
      <c r="D83" s="9"/>
      <c r="E83" s="9"/>
      <c r="F83" s="9"/>
      <c r="G83" s="9"/>
      <c r="H83" s="9"/>
    </row>
    <row r="84" spans="2:8" ht="13.5" customHeight="1" x14ac:dyDescent="0.25">
      <c r="B84" s="9"/>
      <c r="C84" s="9"/>
      <c r="D84" s="9"/>
      <c r="E84" s="9"/>
      <c r="F84" s="9"/>
      <c r="G84" s="9"/>
      <c r="H84" s="9"/>
    </row>
    <row r="85" spans="2:8" ht="13.5" customHeight="1" x14ac:dyDescent="0.25">
      <c r="B85" s="9"/>
      <c r="C85" s="9"/>
      <c r="D85" s="9"/>
      <c r="E85" s="9"/>
      <c r="F85" s="9"/>
      <c r="G85" s="9"/>
      <c r="H85" s="9"/>
    </row>
    <row r="86" spans="2:8" ht="13.5" customHeight="1" x14ac:dyDescent="0.25">
      <c r="B86" s="9"/>
      <c r="C86" s="9"/>
      <c r="D86" s="9"/>
      <c r="E86" s="9"/>
      <c r="F86" s="9"/>
      <c r="G86" s="9"/>
      <c r="H86" s="9"/>
    </row>
    <row r="87" spans="2:8" ht="13.5" customHeight="1" x14ac:dyDescent="0.25">
      <c r="B87" s="9"/>
      <c r="C87" s="9"/>
      <c r="D87" s="9"/>
      <c r="E87" s="9"/>
      <c r="F87" s="9"/>
      <c r="G87" s="9"/>
      <c r="H87" s="9"/>
    </row>
    <row r="88" spans="2:8" ht="13.5" customHeight="1" x14ac:dyDescent="0.25">
      <c r="B88" s="9"/>
      <c r="C88" s="9"/>
      <c r="D88" s="9"/>
      <c r="E88" s="9"/>
      <c r="F88" s="9"/>
      <c r="G88" s="9"/>
      <c r="H88" s="9"/>
    </row>
    <row r="89" spans="2:8" ht="13.5" customHeight="1" x14ac:dyDescent="0.25">
      <c r="B89" s="9"/>
      <c r="C89" s="9"/>
      <c r="D89" s="9"/>
      <c r="E89" s="9"/>
      <c r="F89" s="9"/>
      <c r="G89" s="9"/>
      <c r="H89" s="9"/>
    </row>
    <row r="90" spans="2:8" ht="13.5" customHeight="1" x14ac:dyDescent="0.25">
      <c r="B90" s="9"/>
      <c r="C90" s="9"/>
      <c r="D90" s="9"/>
      <c r="E90" s="9"/>
      <c r="F90" s="9"/>
      <c r="G90" s="9"/>
      <c r="H90" s="9"/>
    </row>
    <row r="91" spans="2:8" ht="13.5" customHeight="1" x14ac:dyDescent="0.25">
      <c r="B91" s="9"/>
      <c r="C91" s="9"/>
      <c r="D91" s="9"/>
      <c r="E91" s="9"/>
      <c r="F91" s="9"/>
      <c r="G91" s="9"/>
      <c r="H91" s="9"/>
    </row>
    <row r="92" spans="2:8" ht="13.5" customHeight="1" x14ac:dyDescent="0.25">
      <c r="B92" s="9"/>
      <c r="C92" s="9"/>
      <c r="D92" s="9"/>
      <c r="E92" s="9"/>
      <c r="F92" s="9"/>
      <c r="G92" s="9"/>
      <c r="H92" s="9"/>
    </row>
    <row r="93" spans="2:8" ht="13.5" customHeight="1" x14ac:dyDescent="0.25">
      <c r="B93" s="9"/>
      <c r="C93" s="9"/>
      <c r="D93" s="9"/>
      <c r="E93" s="9"/>
      <c r="F93" s="9"/>
      <c r="G93" s="9"/>
      <c r="H93" s="9"/>
    </row>
    <row r="94" spans="2:8" ht="13.5" customHeight="1" x14ac:dyDescent="0.25">
      <c r="B94" s="9"/>
      <c r="C94" s="9"/>
      <c r="D94" s="9"/>
      <c r="E94" s="9"/>
      <c r="F94" s="9"/>
      <c r="G94" s="9"/>
      <c r="H94" s="9"/>
    </row>
    <row r="95" spans="2:8" ht="13.5" customHeight="1" x14ac:dyDescent="0.25">
      <c r="B95" s="9"/>
      <c r="C95" s="9"/>
      <c r="D95" s="9"/>
      <c r="E95" s="9"/>
      <c r="F95" s="9"/>
      <c r="G95" s="9"/>
      <c r="H95" s="9"/>
    </row>
    <row r="96" spans="2:8" ht="13.5" customHeight="1" x14ac:dyDescent="0.25">
      <c r="B96" s="9"/>
      <c r="C96" s="9"/>
      <c r="D96" s="9"/>
      <c r="E96" s="9"/>
      <c r="F96" s="9"/>
      <c r="G96" s="9"/>
      <c r="H96" s="9"/>
    </row>
    <row r="97" spans="2:8" ht="13.5" customHeight="1" x14ac:dyDescent="0.25">
      <c r="B97" s="9"/>
      <c r="C97" s="9"/>
      <c r="D97" s="9"/>
      <c r="E97" s="9"/>
      <c r="F97" s="9"/>
      <c r="G97" s="9"/>
      <c r="H97" s="9"/>
    </row>
    <row r="98" spans="2:8" ht="13.5" customHeight="1" x14ac:dyDescent="0.25">
      <c r="B98" s="9"/>
      <c r="C98" s="9"/>
      <c r="D98" s="9"/>
      <c r="E98" s="9"/>
      <c r="F98" s="9"/>
      <c r="G98" s="9"/>
      <c r="H98" s="9"/>
    </row>
    <row r="99" spans="2:8" ht="13.5" customHeight="1" x14ac:dyDescent="0.25">
      <c r="B99" s="9"/>
      <c r="C99" s="9"/>
      <c r="D99" s="9"/>
      <c r="E99" s="9"/>
      <c r="F99" s="9"/>
      <c r="G99" s="9"/>
      <c r="H99" s="9"/>
    </row>
    <row r="100" spans="2:8" ht="13.5" customHeight="1" x14ac:dyDescent="0.25">
      <c r="B100" s="9"/>
      <c r="C100" s="9"/>
      <c r="D100" s="9"/>
      <c r="E100" s="9"/>
      <c r="F100" s="9"/>
      <c r="G100" s="9"/>
      <c r="H100" s="9"/>
    </row>
    <row r="101" spans="2:8" ht="13.5" customHeight="1" x14ac:dyDescent="0.25">
      <c r="B101" s="9"/>
      <c r="C101" s="9"/>
      <c r="D101" s="9"/>
      <c r="E101" s="9"/>
      <c r="F101" s="9"/>
      <c r="G101" s="9"/>
      <c r="H101" s="9"/>
    </row>
    <row r="102" spans="2:8" ht="13.5" customHeight="1" x14ac:dyDescent="0.25">
      <c r="B102" s="9"/>
      <c r="C102" s="9"/>
      <c r="D102" s="9"/>
      <c r="E102" s="9"/>
      <c r="F102" s="9"/>
      <c r="G102" s="9"/>
      <c r="H102" s="9"/>
    </row>
    <row r="103" spans="2:8" ht="13.5" customHeight="1" x14ac:dyDescent="0.25">
      <c r="B103" s="9"/>
      <c r="C103" s="9"/>
      <c r="D103" s="9"/>
      <c r="E103" s="9"/>
      <c r="F103" s="9"/>
      <c r="G103" s="9"/>
      <c r="H103" s="9"/>
    </row>
    <row r="104" spans="2:8" ht="13.5" customHeight="1" x14ac:dyDescent="0.25">
      <c r="B104" s="9"/>
      <c r="C104" s="9"/>
      <c r="D104" s="9"/>
      <c r="E104" s="9"/>
      <c r="F104" s="9"/>
      <c r="G104" s="9"/>
      <c r="H104" s="9"/>
    </row>
    <row r="105" spans="2:8" ht="13.5" customHeight="1" x14ac:dyDescent="0.25">
      <c r="B105" s="9"/>
      <c r="C105" s="9"/>
      <c r="D105" s="9"/>
      <c r="E105" s="9"/>
      <c r="F105" s="9"/>
      <c r="G105" s="9"/>
      <c r="H105" s="9"/>
    </row>
    <row r="106" spans="2:8" ht="13.5" customHeight="1" x14ac:dyDescent="0.25">
      <c r="B106" s="9"/>
      <c r="C106" s="9"/>
      <c r="D106" s="9"/>
      <c r="E106" s="9"/>
      <c r="F106" s="9"/>
      <c r="G106" s="9"/>
      <c r="H106" s="9"/>
    </row>
    <row r="107" spans="2:8" ht="13.5" customHeight="1" x14ac:dyDescent="0.25">
      <c r="B107" s="9"/>
      <c r="C107" s="9"/>
      <c r="D107" s="9"/>
      <c r="E107" s="9"/>
      <c r="F107" s="9"/>
      <c r="G107" s="9"/>
      <c r="H107" s="9"/>
    </row>
    <row r="108" spans="2:8" ht="13.5" customHeight="1" x14ac:dyDescent="0.25">
      <c r="B108" s="9"/>
      <c r="C108" s="9"/>
      <c r="D108" s="9"/>
      <c r="E108" s="9"/>
      <c r="F108" s="9"/>
      <c r="G108" s="9"/>
      <c r="H108" s="9"/>
    </row>
    <row r="109" spans="2:8" ht="13.5" customHeight="1" x14ac:dyDescent="0.25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topLeftCell="E1" zoomScaleNormal="100" workbookViewId="0">
      <selection activeCell="P30" sqref="P30"/>
    </sheetView>
  </sheetViews>
  <sheetFormatPr defaultColWidth="9.08203125" defaultRowHeight="12.5" x14ac:dyDescent="0.25"/>
  <cols>
    <col min="1" max="1" width="56.58203125" style="6" customWidth="1"/>
    <col min="2" max="6" width="12.5" style="114" customWidth="1"/>
    <col min="7" max="7" width="57.33203125" style="114" customWidth="1"/>
    <col min="8" max="8" width="12.5" style="114" customWidth="1"/>
    <col min="9" max="11" width="12.5" style="6" customWidth="1"/>
    <col min="12" max="16384" width="9.08203125" style="6"/>
  </cols>
  <sheetData>
    <row r="1" spans="1:12" ht="15.75" customHeight="1" x14ac:dyDescent="0.25">
      <c r="A1" s="28" t="s">
        <v>26</v>
      </c>
      <c r="B1" s="28"/>
      <c r="C1" s="28"/>
      <c r="D1" s="28"/>
      <c r="E1" s="54"/>
      <c r="F1" s="28"/>
      <c r="G1" s="28" t="s">
        <v>21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5">
      <c r="A3" s="12" t="s">
        <v>0</v>
      </c>
      <c r="B3" s="140" t="s">
        <v>2</v>
      </c>
      <c r="C3" s="141"/>
      <c r="D3" s="141"/>
      <c r="E3" s="142"/>
      <c r="F3" s="6"/>
      <c r="G3" s="26" t="s">
        <v>0</v>
      </c>
      <c r="H3" s="140" t="s">
        <v>2</v>
      </c>
      <c r="I3" s="141"/>
      <c r="J3" s="141"/>
      <c r="K3" s="142"/>
    </row>
    <row r="4" spans="1:12" ht="14.25" customHeight="1" thickBot="1" x14ac:dyDescent="0.3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5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5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nov2024_vydavky_cash!D6-PS_vydavky_cash!B6</f>
        <v>-50550.59248775756</v>
      </c>
      <c r="I6" s="31">
        <f>nov2024_vydavky_cash!E6-PS_vydavky_cash!C6</f>
        <v>-53897.179578125942</v>
      </c>
      <c r="J6" s="31">
        <f>nov2024_vydavky_cash!F6-PS_vydavky_cash!D6</f>
        <v>-62342.665713005932</v>
      </c>
      <c r="K6" s="2">
        <f>nov2024_vydavky_cash!G6-PS_vydavky_cash!E6</f>
        <v>-57234.496314958204</v>
      </c>
    </row>
    <row r="7" spans="1:12" ht="13.5" customHeight="1" x14ac:dyDescent="0.25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nov2024_vydavky_cash!D7-PS_vydavky_cash!B7</f>
        <v>-10816.94181965373</v>
      </c>
      <c r="I7" s="19">
        <f>nov2024_vydavky_cash!E7-PS_vydavky_cash!C7</f>
        <v>-9888.2987674386241</v>
      </c>
      <c r="J7" s="19">
        <f>nov2024_vydavky_cash!F7-PS_vydavky_cash!D7</f>
        <v>-13306.543010462541</v>
      </c>
      <c r="K7" s="20">
        <f>nov2024_vydavky_cash!G7-PS_vydavky_cash!E7</f>
        <v>-6192.9884962734068</v>
      </c>
    </row>
    <row r="8" spans="1:12" ht="13.5" customHeight="1" x14ac:dyDescent="0.25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nov2024_vydavky_cash!D8-PS_vydavky_cash!B8</f>
        <v>-2887.6651376852678</v>
      </c>
      <c r="I8" s="19">
        <f>nov2024_vydavky_cash!E8-PS_vydavky_cash!C8</f>
        <v>-3347.2272748242103</v>
      </c>
      <c r="J8" s="19">
        <f>nov2024_vydavky_cash!F8-PS_vydavky_cash!D8</f>
        <v>-4038.8073862542442</v>
      </c>
      <c r="K8" s="20">
        <f>nov2024_vydavky_cash!G8-PS_vydavky_cash!E8</f>
        <v>-4059.6856154169145</v>
      </c>
    </row>
    <row r="9" spans="1:12" ht="13.5" customHeight="1" x14ac:dyDescent="0.25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nov2024_vydavky_cash!D9-PS_vydavky_cash!B9</f>
        <v>-34060.694988493808</v>
      </c>
      <c r="I9" s="19">
        <f>nov2024_vydavky_cash!E9-PS_vydavky_cash!C9</f>
        <v>-38034.637513510126</v>
      </c>
      <c r="J9" s="19">
        <f>nov2024_vydavky_cash!F9-PS_vydavky_cash!D9</f>
        <v>-42466.729455597349</v>
      </c>
      <c r="K9" s="20">
        <f>nov2024_vydavky_cash!G9-PS_vydavky_cash!E9</f>
        <v>-44812.694574306777</v>
      </c>
    </row>
    <row r="10" spans="1:12" ht="13.5" customHeight="1" x14ac:dyDescent="0.25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nov2024_vydavky_cash!D10-PS_vydavky_cash!B10</f>
        <v>-10.800944994785922</v>
      </c>
      <c r="I10" s="19">
        <f>nov2024_vydavky_cash!E10-PS_vydavky_cash!C10</f>
        <v>-11.446269918110715</v>
      </c>
      <c r="J10" s="19">
        <f>nov2024_vydavky_cash!F10-PS_vydavky_cash!D10</f>
        <v>-11.716423755092364</v>
      </c>
      <c r="K10" s="20">
        <f>nov2024_vydavky_cash!G10-PS_vydavky_cash!E10</f>
        <v>-11.657645893079476</v>
      </c>
    </row>
    <row r="11" spans="1:12" ht="13.5" customHeight="1" x14ac:dyDescent="0.25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nov2024_vydavky_cash!D11-PS_vydavky_cash!B11</f>
        <v>-2774.4895969300487</v>
      </c>
      <c r="I11" s="19">
        <f>nov2024_vydavky_cash!E11-PS_vydavky_cash!C11</f>
        <v>-2615.569752434727</v>
      </c>
      <c r="J11" s="19">
        <f>nov2024_vydavky_cash!F11-PS_vydavky_cash!D11</f>
        <v>-2518.8694369367222</v>
      </c>
      <c r="K11" s="20">
        <f>nov2024_vydavky_cash!G11-PS_vydavky_cash!E11</f>
        <v>-2157.469983068193</v>
      </c>
    </row>
    <row r="12" spans="1:12" ht="13.5" customHeight="1" x14ac:dyDescent="0.25">
      <c r="A12" s="25" t="s">
        <v>12</v>
      </c>
      <c r="B12" s="1">
        <v>12377038.120547272</v>
      </c>
      <c r="C12" s="31">
        <v>13112269.738798033</v>
      </c>
      <c r="D12" s="31">
        <v>13717880.991569102</v>
      </c>
      <c r="E12" s="2">
        <v>13936175.74061409</v>
      </c>
      <c r="F12" s="7"/>
      <c r="G12" s="25" t="s">
        <v>12</v>
      </c>
      <c r="H12" s="1">
        <f>nov2024_vydavky_cash!D12-PS_vydavky_cash!B12</f>
        <v>210274.9417722635</v>
      </c>
      <c r="I12" s="31">
        <f>nov2024_vydavky_cash!E12-PS_vydavky_cash!C12</f>
        <v>-216841.25710748509</v>
      </c>
      <c r="J12" s="31">
        <f>nov2024_vydavky_cash!F12-PS_vydavky_cash!D12</f>
        <v>-110462.74576960318</v>
      </c>
      <c r="K12" s="2">
        <f>nov2024_vydavky_cash!G12-PS_vydavky_cash!E12</f>
        <v>-84121.222573392093</v>
      </c>
    </row>
    <row r="13" spans="1:12" ht="13.5" customHeight="1" x14ac:dyDescent="0.25">
      <c r="A13" s="39" t="s">
        <v>15</v>
      </c>
      <c r="B13" s="18">
        <v>10998738.775858948</v>
      </c>
      <c r="C13" s="19">
        <v>11674534.455419946</v>
      </c>
      <c r="D13" s="19">
        <v>12240004.825927997</v>
      </c>
      <c r="E13" s="20">
        <v>12478343.508401982</v>
      </c>
      <c r="F13" s="7"/>
      <c r="G13" s="39" t="s">
        <v>15</v>
      </c>
      <c r="H13" s="18">
        <f>nov2024_vydavky_cash!D13-PS_vydavky_cash!B13</f>
        <v>196430.2069076784</v>
      </c>
      <c r="I13" s="19">
        <f>nov2024_vydavky_cash!E13-PS_vydavky_cash!C13</f>
        <v>-222745.69303077273</v>
      </c>
      <c r="J13" s="19">
        <f>nov2024_vydavky_cash!F13-PS_vydavky_cash!D13</f>
        <v>-133752.69617560133</v>
      </c>
      <c r="K13" s="20">
        <f>nov2024_vydavky_cash!G13-PS_vydavky_cash!E13</f>
        <v>-112496.20832984522</v>
      </c>
    </row>
    <row r="14" spans="1:12" ht="13.5" customHeight="1" x14ac:dyDescent="0.25">
      <c r="A14" s="42" t="s">
        <v>13</v>
      </c>
      <c r="B14" s="18">
        <v>9757837.7839084696</v>
      </c>
      <c r="C14" s="19">
        <v>10247855.1848596</v>
      </c>
      <c r="D14" s="19">
        <v>10922670.068539362</v>
      </c>
      <c r="E14" s="20">
        <v>11215023.332530562</v>
      </c>
      <c r="F14" s="7"/>
      <c r="G14" s="42" t="s">
        <v>13</v>
      </c>
      <c r="H14" s="18">
        <f>nov2024_vydavky_cash!D14-PS_vydavky_cash!B14</f>
        <v>123355.45645920932</v>
      </c>
      <c r="I14" s="19">
        <f>nov2024_vydavky_cash!E14-PS_vydavky_cash!C14</f>
        <v>-239659.82211944647</v>
      </c>
      <c r="J14" s="19">
        <f>nov2024_vydavky_cash!F14-PS_vydavky_cash!D14</f>
        <v>-142486.78031016141</v>
      </c>
      <c r="K14" s="20">
        <f>nov2024_vydavky_cash!G14-PS_vydavky_cash!E14</f>
        <v>-122120.09664137848</v>
      </c>
      <c r="L14" s="8"/>
    </row>
    <row r="15" spans="1:12" ht="13.5" customHeight="1" x14ac:dyDescent="0.25">
      <c r="A15" s="42" t="s">
        <v>14</v>
      </c>
      <c r="B15" s="18">
        <v>397427.95741699019</v>
      </c>
      <c r="C15" s="19">
        <v>544430.1715984242</v>
      </c>
      <c r="D15" s="19">
        <v>371471.52184036048</v>
      </c>
      <c r="E15" s="20">
        <v>284800.44762858719</v>
      </c>
      <c r="F15" s="7"/>
      <c r="G15" s="42" t="s">
        <v>14</v>
      </c>
      <c r="H15" s="18">
        <f>nov2024_vydavky_cash!D15-PS_vydavky_cash!B15</f>
        <v>69500.91937562864</v>
      </c>
      <c r="I15" s="19">
        <f>nov2024_vydavky_cash!E15-PS_vydavky_cash!C15</f>
        <v>19090.406757999212</v>
      </c>
      <c r="J15" s="19">
        <f>nov2024_vydavky_cash!F15-PS_vydavky_cash!D15</f>
        <v>-744.82326906797243</v>
      </c>
      <c r="K15" s="20">
        <f>nov2024_vydavky_cash!G15-PS_vydavky_cash!E15</f>
        <v>-4566.1286250466364</v>
      </c>
      <c r="L15" s="8"/>
    </row>
    <row r="16" spans="1:12" ht="13.5" customHeight="1" x14ac:dyDescent="0.25">
      <c r="A16" s="42" t="s">
        <v>16</v>
      </c>
      <c r="B16" s="18">
        <v>747562.99086265021</v>
      </c>
      <c r="C16" s="19">
        <v>780687.08643830428</v>
      </c>
      <c r="D16" s="19">
        <v>835890.54317170044</v>
      </c>
      <c r="E16" s="20">
        <v>862132.95704586315</v>
      </c>
      <c r="F16" s="7"/>
      <c r="G16" s="42" t="s">
        <v>16</v>
      </c>
      <c r="H16" s="18">
        <f>nov2024_vydavky_cash!D16-PS_vydavky_cash!B16</f>
        <v>2930.7145888063824</v>
      </c>
      <c r="I16" s="19">
        <f>nov2024_vydavky_cash!E16-PS_vydavky_cash!C16</f>
        <v>-2215.8545015435666</v>
      </c>
      <c r="J16" s="19">
        <f>nov2024_vydavky_cash!F16-PS_vydavky_cash!D16</f>
        <v>8059.4032358715776</v>
      </c>
      <c r="K16" s="20">
        <f>nov2024_vydavky_cash!G16-PS_vydavky_cash!E16</f>
        <v>12176.752286374453</v>
      </c>
      <c r="L16" s="8"/>
    </row>
    <row r="17" spans="1:12" ht="13.5" customHeight="1" x14ac:dyDescent="0.25">
      <c r="A17" s="42" t="s">
        <v>17</v>
      </c>
      <c r="B17" s="18">
        <v>93760.829928442748</v>
      </c>
      <c r="C17" s="19">
        <v>99434.5844454787</v>
      </c>
      <c r="D17" s="19">
        <v>107831.13899775909</v>
      </c>
      <c r="E17" s="20">
        <v>114276.00941238087</v>
      </c>
      <c r="F17" s="7"/>
      <c r="G17" s="42" t="s">
        <v>17</v>
      </c>
      <c r="H17" s="18">
        <f>nov2024_vydavky_cash!D17-PS_vydavky_cash!B17</f>
        <v>637.98421254692948</v>
      </c>
      <c r="I17" s="19">
        <f>nov2024_vydavky_cash!E17-PS_vydavky_cash!C17</f>
        <v>48.091023040236905</v>
      </c>
      <c r="J17" s="19">
        <f>nov2024_vydavky_cash!F17-PS_vydavky_cash!D17</f>
        <v>1401.5852512999409</v>
      </c>
      <c r="K17" s="20">
        <f>nov2024_vydavky_cash!G17-PS_vydavky_cash!E17</f>
        <v>1985.9840174202254</v>
      </c>
      <c r="L17" s="8"/>
    </row>
    <row r="18" spans="1:12" ht="13.5" customHeight="1" x14ac:dyDescent="0.25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nov2024_vydavky_cash!D18-PS_vydavky_cash!B18</f>
        <v>5.1322714872935649</v>
      </c>
      <c r="I18" s="19">
        <f>nov2024_vydavky_cash!E18-PS_vydavky_cash!C18</f>
        <v>-8.5141908239947952</v>
      </c>
      <c r="J18" s="19">
        <f>nov2024_vydavky_cash!F18-PS_vydavky_cash!D18</f>
        <v>17.91891645683927</v>
      </c>
      <c r="K18" s="20">
        <f>nov2024_vydavky_cash!G18-PS_vydavky_cash!E18</f>
        <v>27.28063278397758</v>
      </c>
      <c r="L18" s="8"/>
    </row>
    <row r="19" spans="1:12" ht="13.5" customHeight="1" x14ac:dyDescent="0.25">
      <c r="A19" s="17" t="s">
        <v>19</v>
      </c>
      <c r="B19" s="18">
        <v>1378299.3446883252</v>
      </c>
      <c r="C19" s="19">
        <v>1437735.2833780861</v>
      </c>
      <c r="D19" s="19">
        <v>1477876.1656411046</v>
      </c>
      <c r="E19" s="20">
        <v>1457832.2322121083</v>
      </c>
      <c r="F19" s="7"/>
      <c r="G19" s="17" t="s">
        <v>19</v>
      </c>
      <c r="H19" s="18">
        <f>nov2024_vydavky_cash!D19-PS_vydavky_cash!B19</f>
        <v>13844.734864584869</v>
      </c>
      <c r="I19" s="19">
        <f>nov2024_vydavky_cash!E19-PS_vydavky_cash!C19</f>
        <v>5904.4359232888091</v>
      </c>
      <c r="J19" s="19">
        <f>nov2024_vydavky_cash!F19-PS_vydavky_cash!D19</f>
        <v>23289.950405997923</v>
      </c>
      <c r="K19" s="20">
        <f>nov2024_vydavky_cash!G19-PS_vydavky_cash!E19</f>
        <v>28374.985756452661</v>
      </c>
      <c r="L19" s="8"/>
    </row>
    <row r="20" spans="1:12" ht="13.5" customHeight="1" x14ac:dyDescent="0.25">
      <c r="A20" s="42" t="s">
        <v>20</v>
      </c>
      <c r="B20" s="18">
        <v>1184762.5223442561</v>
      </c>
      <c r="C20" s="19">
        <v>1244361.5700228247</v>
      </c>
      <c r="D20" s="19">
        <v>1280711.0887083029</v>
      </c>
      <c r="E20" s="20">
        <v>1273571.3745723357</v>
      </c>
      <c r="F20" s="7"/>
      <c r="G20" s="42" t="s">
        <v>20</v>
      </c>
      <c r="H20" s="18">
        <f>nov2024_vydavky_cash!D20-PS_vydavky_cash!B20</f>
        <v>13145.360039260704</v>
      </c>
      <c r="I20" s="19">
        <f>nov2024_vydavky_cash!E20-PS_vydavky_cash!C20</f>
        <v>6422.1245666674804</v>
      </c>
      <c r="J20" s="19">
        <f>nov2024_vydavky_cash!F20-PS_vydavky_cash!D20</f>
        <v>21487.259151407517</v>
      </c>
      <c r="K20" s="20">
        <f>nov2024_vydavky_cash!G20-PS_vydavky_cash!E20</f>
        <v>25772.572188896127</v>
      </c>
    </row>
    <row r="21" spans="1:12" ht="14.25" customHeight="1" x14ac:dyDescent="0.25">
      <c r="A21" s="42" t="s">
        <v>16</v>
      </c>
      <c r="B21" s="18">
        <v>119389.77105399167</v>
      </c>
      <c r="C21" s="19">
        <v>118518.94010559228</v>
      </c>
      <c r="D21" s="19">
        <v>120385.0965545291</v>
      </c>
      <c r="E21" s="20">
        <v>109141.97931532207</v>
      </c>
      <c r="F21" s="7"/>
      <c r="G21" s="42" t="s">
        <v>16</v>
      </c>
      <c r="H21" s="18">
        <f>nov2024_vydavky_cash!D21-PS_vydavky_cash!B21</f>
        <v>439.33489914302481</v>
      </c>
      <c r="I21" s="19">
        <f>nov2024_vydavky_cash!E21-PS_vydavky_cash!C21</f>
        <v>-314.83610542582755</v>
      </c>
      <c r="J21" s="19">
        <f>nov2024_vydavky_cash!F21-PS_vydavky_cash!D21</f>
        <v>1082.4818772044673</v>
      </c>
      <c r="K21" s="20">
        <f>nov2024_vydavky_cash!G21-PS_vydavky_cash!E21</f>
        <v>1541.519594287558</v>
      </c>
    </row>
    <row r="22" spans="1:12" ht="13.5" customHeight="1" x14ac:dyDescent="0.25">
      <c r="A22" s="42" t="s">
        <v>17</v>
      </c>
      <c r="B22" s="18">
        <v>21626.995744479438</v>
      </c>
      <c r="C22" s="19">
        <v>21770.859117100106</v>
      </c>
      <c r="D22" s="19">
        <v>22217.744717150068</v>
      </c>
      <c r="E22" s="20">
        <v>20208.990980929899</v>
      </c>
      <c r="F22" s="7"/>
      <c r="G22" s="42" t="s">
        <v>17</v>
      </c>
      <c r="H22" s="18">
        <f>nov2024_vydavky_cash!D22-PS_vydavky_cash!B22</f>
        <v>134.6232780969076</v>
      </c>
      <c r="I22" s="19">
        <f>nov2024_vydavky_cash!E22-PS_vydavky_cash!C22</f>
        <v>9.5948670866819157</v>
      </c>
      <c r="J22" s="19">
        <f>nov2024_vydavky_cash!F22-PS_vydavky_cash!D22</f>
        <v>263.6734104649513</v>
      </c>
      <c r="K22" s="20">
        <f>nov2024_vydavky_cash!G22-PS_vydavky_cash!E22</f>
        <v>351.20873841056527</v>
      </c>
    </row>
    <row r="23" spans="1:12" ht="13.5" customHeight="1" x14ac:dyDescent="0.25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nov2024_vydavky_cash!D23-PS_vydavky_cash!B23</f>
        <v>125.41664808424684</v>
      </c>
      <c r="I23" s="19">
        <f>nov2024_vydavky_cash!E23-PS_vydavky_cash!C23</f>
        <v>-212.44740503955109</v>
      </c>
      <c r="J23" s="19">
        <f>nov2024_vydavky_cash!F23-PS_vydavky_cash!D23</f>
        <v>456.53596692094288</v>
      </c>
      <c r="K23" s="20">
        <f>nov2024_vydavky_cash!G23-PS_vydavky_cash!E23</f>
        <v>709.68523485846526</v>
      </c>
    </row>
    <row r="24" spans="1:12" ht="13.5" customHeight="1" thickBot="1" x14ac:dyDescent="0.3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nov2024_vydavky_cash!D24-PS_vydavky_cash!B24</f>
        <v>15661.530730842962</v>
      </c>
      <c r="I24" s="53">
        <f>nov2024_vydavky_cash!E24-PS_vydavky_cash!C24</f>
        <v>26737.389895989152</v>
      </c>
      <c r="J24" s="53">
        <f>nov2024_vydavky_cash!F24-PS_vydavky_cash!D24</f>
        <v>30736.267156386399</v>
      </c>
      <c r="K24" s="56">
        <f>nov2024_vydavky_cash!G24-PS_vydavky_cash!E24</f>
        <v>31379.723155939253</v>
      </c>
    </row>
    <row r="25" spans="1:12" ht="13.5" customHeight="1" thickBot="1" x14ac:dyDescent="0.3">
      <c r="A25" s="3" t="s">
        <v>9</v>
      </c>
      <c r="B25" s="4">
        <v>13788437.783522809</v>
      </c>
      <c r="C25" s="38">
        <v>14621066.228768993</v>
      </c>
      <c r="D25" s="38">
        <v>15317471.894144436</v>
      </c>
      <c r="E25" s="5">
        <v>15607297.414760817</v>
      </c>
      <c r="F25" s="7"/>
      <c r="G25" s="3" t="s">
        <v>9</v>
      </c>
      <c r="H25" s="4">
        <f>nov2024_vydavky_cash!D25-PS_vydavky_cash!B25</f>
        <v>175385.88001534902</v>
      </c>
      <c r="I25" s="38">
        <f>nov2024_vydavky_cash!E25-PS_vydavky_cash!C25</f>
        <v>-244001.04678962193</v>
      </c>
      <c r="J25" s="38">
        <f>nov2024_vydavky_cash!F25-PS_vydavky_cash!D25</f>
        <v>-142069.1443262212</v>
      </c>
      <c r="K25" s="5">
        <f>nov2024_vydavky_cash!G25-PS_vydavky_cash!E25</f>
        <v>-109975.99573241174</v>
      </c>
    </row>
    <row r="26" spans="1:12" ht="13.5" customHeight="1" thickBot="1" x14ac:dyDescent="0.3">
      <c r="A26" s="21" t="s">
        <v>10</v>
      </c>
      <c r="B26" s="57">
        <v>13788437.783522809</v>
      </c>
      <c r="C26" s="58">
        <v>14621066.228768993</v>
      </c>
      <c r="D26" s="58">
        <v>15317471.894144436</v>
      </c>
      <c r="E26" s="59">
        <v>15607297.414760817</v>
      </c>
      <c r="F26" s="7"/>
      <c r="G26" s="21" t="s">
        <v>10</v>
      </c>
      <c r="H26" s="57">
        <f>nov2024_vydavky_cash!D26-PS_vydavky_cash!B26</f>
        <v>175385.88001534902</v>
      </c>
      <c r="I26" s="58">
        <f>nov2024_vydavky_cash!E26-PS_vydavky_cash!C26</f>
        <v>-244001.04678962193</v>
      </c>
      <c r="J26" s="58">
        <f>nov2024_vydavky_cash!F26-PS_vydavky_cash!D26</f>
        <v>-142069.1443262212</v>
      </c>
      <c r="K26" s="59">
        <f>nov2024_vydavky_cash!G26-PS_vydavky_cash!E26</f>
        <v>-109975.99573241174</v>
      </c>
    </row>
    <row r="27" spans="1:12" ht="13.5" customHeight="1" x14ac:dyDescent="0.25">
      <c r="B27" s="9"/>
      <c r="C27" s="9"/>
      <c r="D27" s="9"/>
      <c r="E27" s="9"/>
      <c r="F27" s="9"/>
      <c r="G27" s="9"/>
      <c r="H27" s="9"/>
    </row>
    <row r="28" spans="1:12" ht="13.5" customHeight="1" x14ac:dyDescent="0.25">
      <c r="A28" s="29"/>
      <c r="B28" s="9"/>
      <c r="C28" s="9"/>
      <c r="D28" s="9"/>
      <c r="E28" s="9"/>
      <c r="F28" s="9"/>
      <c r="G28" s="9"/>
      <c r="H28" s="9"/>
    </row>
    <row r="29" spans="1:12" ht="13.5" customHeight="1" x14ac:dyDescent="0.25">
      <c r="A29" s="29"/>
      <c r="B29" s="9"/>
      <c r="C29" s="9"/>
      <c r="D29" s="9"/>
      <c r="E29" s="9"/>
      <c r="F29" s="9"/>
      <c r="G29" s="9"/>
      <c r="H29" s="9"/>
    </row>
    <row r="30" spans="1:12" ht="13.5" customHeight="1" x14ac:dyDescent="0.25">
      <c r="B30" s="9"/>
      <c r="C30" s="9"/>
      <c r="D30" s="9"/>
      <c r="E30" s="9"/>
      <c r="F30" s="9"/>
      <c r="G30" s="9"/>
      <c r="H30" s="9"/>
    </row>
    <row r="31" spans="1:12" ht="13.5" customHeight="1" x14ac:dyDescent="0.25">
      <c r="B31" s="9"/>
      <c r="C31" s="9"/>
      <c r="D31" s="9"/>
      <c r="E31" s="9"/>
      <c r="F31" s="9"/>
      <c r="G31" s="9"/>
      <c r="H31" s="9"/>
    </row>
    <row r="32" spans="1:12" ht="13.5" customHeight="1" x14ac:dyDescent="0.25">
      <c r="B32" s="9"/>
      <c r="C32" s="9"/>
      <c r="D32" s="9"/>
      <c r="E32" s="9"/>
      <c r="F32" s="9"/>
      <c r="G32" s="9"/>
      <c r="H32" s="9"/>
    </row>
    <row r="33" spans="2:8" ht="13.5" customHeight="1" x14ac:dyDescent="0.25">
      <c r="B33" s="9"/>
      <c r="C33" s="9"/>
      <c r="D33" s="9"/>
      <c r="E33" s="9"/>
      <c r="F33" s="9"/>
      <c r="G33" s="9"/>
      <c r="H33" s="9"/>
    </row>
    <row r="34" spans="2:8" ht="13.5" customHeight="1" x14ac:dyDescent="0.25">
      <c r="B34" s="9"/>
      <c r="C34" s="9"/>
      <c r="D34" s="9"/>
      <c r="E34" s="9"/>
      <c r="F34" s="9"/>
      <c r="G34" s="9"/>
      <c r="H34" s="9"/>
    </row>
    <row r="35" spans="2:8" ht="13.5" customHeight="1" x14ac:dyDescent="0.25">
      <c r="B35" s="9"/>
      <c r="C35" s="9"/>
      <c r="D35" s="9"/>
      <c r="E35" s="9"/>
      <c r="F35" s="9"/>
      <c r="G35" s="9"/>
      <c r="H35" s="9"/>
    </row>
    <row r="36" spans="2:8" ht="13.5" customHeight="1" x14ac:dyDescent="0.25">
      <c r="B36" s="9"/>
      <c r="C36" s="9"/>
      <c r="D36" s="9"/>
      <c r="E36" s="9"/>
      <c r="F36" s="9"/>
      <c r="G36" s="9"/>
      <c r="H36" s="9"/>
    </row>
    <row r="37" spans="2:8" ht="13.5" customHeight="1" x14ac:dyDescent="0.25">
      <c r="B37" s="9"/>
      <c r="C37" s="9"/>
      <c r="D37" s="9"/>
      <c r="E37" s="9"/>
      <c r="F37" s="9"/>
      <c r="G37" s="9"/>
      <c r="H37" s="9"/>
    </row>
    <row r="38" spans="2:8" ht="13.5" customHeight="1" x14ac:dyDescent="0.25">
      <c r="B38" s="9"/>
      <c r="C38" s="9"/>
      <c r="D38" s="9"/>
      <c r="E38" s="9"/>
      <c r="F38" s="9"/>
      <c r="G38" s="9"/>
      <c r="H38" s="9"/>
    </row>
    <row r="39" spans="2:8" ht="13.5" customHeight="1" x14ac:dyDescent="0.25">
      <c r="B39" s="9"/>
      <c r="C39" s="9"/>
      <c r="D39" s="9"/>
      <c r="E39" s="9"/>
      <c r="F39" s="9"/>
      <c r="G39" s="9"/>
      <c r="H39" s="9"/>
    </row>
    <row r="40" spans="2:8" ht="13.5" customHeight="1" x14ac:dyDescent="0.25">
      <c r="B40" s="9"/>
      <c r="C40" s="9"/>
      <c r="D40" s="9"/>
      <c r="E40" s="9"/>
      <c r="F40" s="9"/>
      <c r="G40" s="9"/>
      <c r="H40" s="9"/>
    </row>
    <row r="41" spans="2:8" ht="13.5" customHeight="1" x14ac:dyDescent="0.25">
      <c r="B41" s="9"/>
      <c r="C41" s="9"/>
      <c r="D41" s="9"/>
      <c r="E41" s="9"/>
      <c r="F41" s="9"/>
      <c r="G41" s="9"/>
      <c r="H41" s="9"/>
    </row>
    <row r="42" spans="2:8" ht="13.5" customHeight="1" x14ac:dyDescent="0.25">
      <c r="B42" s="9"/>
      <c r="C42" s="9"/>
      <c r="D42" s="9"/>
      <c r="E42" s="9"/>
      <c r="F42" s="9"/>
      <c r="G42" s="9"/>
      <c r="H42" s="9"/>
    </row>
    <row r="43" spans="2:8" ht="13.5" customHeight="1" x14ac:dyDescent="0.25">
      <c r="B43" s="9"/>
      <c r="C43" s="9"/>
      <c r="D43" s="9"/>
      <c r="E43" s="9"/>
      <c r="F43" s="9"/>
      <c r="G43" s="9"/>
      <c r="H43" s="9"/>
    </row>
    <row r="44" spans="2:8" ht="13.5" customHeight="1" x14ac:dyDescent="0.25">
      <c r="B44" s="9"/>
      <c r="C44" s="9"/>
      <c r="D44" s="9"/>
      <c r="E44" s="9"/>
      <c r="F44" s="9"/>
      <c r="G44" s="9"/>
      <c r="H44" s="9"/>
    </row>
    <row r="45" spans="2:8" ht="13.5" customHeight="1" x14ac:dyDescent="0.25">
      <c r="B45" s="9"/>
      <c r="C45" s="9"/>
      <c r="D45" s="9"/>
      <c r="E45" s="9"/>
      <c r="F45" s="9"/>
      <c r="G45" s="9"/>
      <c r="H45" s="9"/>
    </row>
    <row r="46" spans="2:8" ht="13.5" customHeight="1" x14ac:dyDescent="0.25">
      <c r="B46" s="9"/>
      <c r="C46" s="9"/>
      <c r="D46" s="9"/>
      <c r="E46" s="9"/>
      <c r="F46" s="9"/>
      <c r="G46" s="9"/>
      <c r="H46" s="9"/>
    </row>
    <row r="47" spans="2:8" ht="13.5" customHeight="1" x14ac:dyDescent="0.25">
      <c r="B47" s="9"/>
      <c r="C47" s="9"/>
      <c r="D47" s="9"/>
      <c r="E47" s="9"/>
      <c r="F47" s="9"/>
      <c r="G47" s="9"/>
      <c r="H47" s="9"/>
    </row>
    <row r="48" spans="2:8" ht="13.5" customHeight="1" x14ac:dyDescent="0.25">
      <c r="B48" s="9"/>
      <c r="C48" s="9"/>
      <c r="D48" s="9"/>
      <c r="E48" s="9"/>
      <c r="F48" s="9"/>
      <c r="G48" s="9"/>
      <c r="H48" s="9"/>
    </row>
    <row r="49" spans="2:8" ht="13.5" customHeight="1" x14ac:dyDescent="0.25">
      <c r="B49" s="9"/>
      <c r="C49" s="9"/>
      <c r="D49" s="9"/>
      <c r="E49" s="9"/>
      <c r="F49" s="9"/>
      <c r="G49" s="9"/>
      <c r="H49" s="9"/>
    </row>
    <row r="50" spans="2:8" ht="13.5" customHeight="1" x14ac:dyDescent="0.25">
      <c r="B50" s="9"/>
      <c r="C50" s="9"/>
      <c r="D50" s="9"/>
      <c r="E50" s="9"/>
      <c r="F50" s="9"/>
      <c r="G50" s="9"/>
      <c r="H50" s="9"/>
    </row>
    <row r="51" spans="2:8" ht="13.5" customHeight="1" x14ac:dyDescent="0.25">
      <c r="B51" s="9"/>
      <c r="C51" s="9"/>
      <c r="D51" s="9"/>
      <c r="E51" s="9"/>
      <c r="F51" s="9"/>
      <c r="G51" s="9"/>
      <c r="H51" s="9"/>
    </row>
    <row r="52" spans="2:8" ht="13.5" customHeight="1" x14ac:dyDescent="0.25">
      <c r="B52" s="9"/>
      <c r="C52" s="9"/>
      <c r="D52" s="9"/>
      <c r="E52" s="9"/>
      <c r="F52" s="9"/>
      <c r="G52" s="9"/>
      <c r="H52" s="9"/>
    </row>
    <row r="53" spans="2:8" ht="13.5" customHeight="1" x14ac:dyDescent="0.25">
      <c r="B53" s="9"/>
      <c r="C53" s="9"/>
      <c r="D53" s="9"/>
      <c r="E53" s="9"/>
      <c r="F53" s="9"/>
      <c r="G53" s="9"/>
      <c r="H53" s="9"/>
    </row>
    <row r="54" spans="2:8" ht="13.5" customHeight="1" x14ac:dyDescent="0.25">
      <c r="B54" s="9"/>
      <c r="C54" s="9"/>
      <c r="D54" s="9"/>
      <c r="E54" s="9"/>
      <c r="F54" s="9"/>
      <c r="G54" s="9"/>
      <c r="H54" s="9"/>
    </row>
    <row r="55" spans="2:8" ht="13.5" customHeight="1" x14ac:dyDescent="0.25">
      <c r="B55" s="9"/>
      <c r="C55" s="9"/>
      <c r="D55" s="9"/>
      <c r="E55" s="9"/>
      <c r="F55" s="9"/>
      <c r="G55" s="9"/>
      <c r="H55" s="9"/>
    </row>
    <row r="56" spans="2:8" ht="13.5" customHeight="1" x14ac:dyDescent="0.25">
      <c r="B56" s="9"/>
      <c r="C56" s="9"/>
      <c r="D56" s="9"/>
      <c r="E56" s="9"/>
      <c r="F56" s="9"/>
      <c r="G56" s="9"/>
      <c r="H56" s="9"/>
    </row>
    <row r="57" spans="2:8" ht="13.5" customHeight="1" x14ac:dyDescent="0.25">
      <c r="B57" s="9"/>
      <c r="C57" s="9"/>
      <c r="D57" s="9"/>
      <c r="E57" s="9"/>
      <c r="F57" s="9"/>
      <c r="G57" s="9"/>
      <c r="H57" s="9"/>
    </row>
    <row r="58" spans="2:8" ht="13.5" customHeight="1" x14ac:dyDescent="0.25">
      <c r="B58" s="9"/>
      <c r="C58" s="9"/>
      <c r="D58" s="9"/>
      <c r="E58" s="9"/>
      <c r="F58" s="9"/>
      <c r="G58" s="9"/>
      <c r="H58" s="9"/>
    </row>
    <row r="59" spans="2:8" ht="13.5" customHeight="1" x14ac:dyDescent="0.25">
      <c r="B59" s="9"/>
      <c r="C59" s="9"/>
      <c r="D59" s="9"/>
      <c r="E59" s="9"/>
      <c r="F59" s="9"/>
      <c r="G59" s="9"/>
      <c r="H59" s="9"/>
    </row>
    <row r="60" spans="2:8" ht="13.5" customHeight="1" x14ac:dyDescent="0.25">
      <c r="B60" s="9"/>
      <c r="C60" s="9"/>
      <c r="D60" s="9"/>
      <c r="E60" s="9"/>
      <c r="F60" s="9"/>
      <c r="G60" s="9"/>
      <c r="H60" s="9"/>
    </row>
    <row r="61" spans="2:8" ht="13.5" customHeight="1" x14ac:dyDescent="0.25">
      <c r="B61" s="9"/>
      <c r="C61" s="9"/>
      <c r="D61" s="9"/>
      <c r="E61" s="9"/>
      <c r="F61" s="9"/>
      <c r="G61" s="9"/>
      <c r="H61" s="9"/>
    </row>
    <row r="62" spans="2:8" ht="13.5" customHeight="1" x14ac:dyDescent="0.25">
      <c r="B62" s="9"/>
      <c r="C62" s="9"/>
      <c r="D62" s="9"/>
      <c r="E62" s="9"/>
      <c r="F62" s="9"/>
      <c r="G62" s="9"/>
      <c r="H62" s="9"/>
    </row>
    <row r="63" spans="2:8" ht="13.5" customHeight="1" x14ac:dyDescent="0.25">
      <c r="B63" s="9"/>
      <c r="C63" s="9"/>
      <c r="D63" s="9"/>
      <c r="E63" s="9"/>
      <c r="F63" s="9"/>
      <c r="G63" s="9"/>
      <c r="H63" s="9"/>
    </row>
    <row r="64" spans="2:8" ht="13.5" customHeight="1" x14ac:dyDescent="0.25">
      <c r="B64" s="9"/>
      <c r="C64" s="9"/>
      <c r="D64" s="9"/>
      <c r="E64" s="9"/>
      <c r="F64" s="9"/>
      <c r="G64" s="9"/>
      <c r="H64" s="9"/>
    </row>
    <row r="65" spans="2:8" ht="13.5" customHeight="1" x14ac:dyDescent="0.25">
      <c r="B65" s="9"/>
      <c r="C65" s="9"/>
      <c r="D65" s="9"/>
      <c r="E65" s="9"/>
      <c r="F65" s="9"/>
      <c r="G65" s="9"/>
      <c r="H65" s="9"/>
    </row>
    <row r="66" spans="2:8" ht="13.5" customHeight="1" x14ac:dyDescent="0.25">
      <c r="B66" s="9"/>
      <c r="C66" s="9"/>
      <c r="D66" s="9"/>
      <c r="E66" s="9"/>
      <c r="F66" s="9"/>
      <c r="G66" s="9"/>
      <c r="H66" s="9"/>
    </row>
    <row r="67" spans="2:8" ht="13.5" customHeight="1" x14ac:dyDescent="0.25">
      <c r="B67" s="9"/>
      <c r="C67" s="9"/>
      <c r="D67" s="9"/>
      <c r="E67" s="9"/>
      <c r="F67" s="9"/>
      <c r="G67" s="9"/>
      <c r="H67" s="9"/>
    </row>
    <row r="68" spans="2:8" ht="13.5" customHeight="1" x14ac:dyDescent="0.25">
      <c r="B68" s="9"/>
      <c r="C68" s="9"/>
      <c r="D68" s="9"/>
      <c r="E68" s="9"/>
      <c r="F68" s="9"/>
      <c r="G68" s="9"/>
      <c r="H68" s="9"/>
    </row>
    <row r="69" spans="2:8" ht="13.5" customHeight="1" x14ac:dyDescent="0.25">
      <c r="B69" s="9"/>
      <c r="C69" s="9"/>
      <c r="D69" s="9"/>
      <c r="E69" s="9"/>
      <c r="F69" s="9"/>
      <c r="G69" s="9"/>
      <c r="H69" s="9"/>
    </row>
    <row r="70" spans="2:8" ht="13.5" customHeight="1" x14ac:dyDescent="0.25">
      <c r="B70" s="9"/>
      <c r="C70" s="9"/>
      <c r="D70" s="9"/>
      <c r="E70" s="9"/>
      <c r="F70" s="9"/>
      <c r="G70" s="9"/>
      <c r="H70" s="9"/>
    </row>
    <row r="71" spans="2:8" ht="13.5" customHeight="1" x14ac:dyDescent="0.25">
      <c r="B71" s="9"/>
      <c r="C71" s="9"/>
      <c r="D71" s="9"/>
      <c r="E71" s="9"/>
      <c r="F71" s="9"/>
      <c r="G71" s="9"/>
      <c r="H71" s="9"/>
    </row>
    <row r="72" spans="2:8" ht="13.5" customHeight="1" x14ac:dyDescent="0.25">
      <c r="B72" s="9"/>
      <c r="C72" s="9"/>
      <c r="D72" s="9"/>
      <c r="E72" s="9"/>
      <c r="F72" s="9"/>
      <c r="G72" s="9"/>
      <c r="H72" s="9"/>
    </row>
    <row r="73" spans="2:8" ht="13.5" customHeight="1" x14ac:dyDescent="0.25">
      <c r="B73" s="9"/>
      <c r="C73" s="9"/>
      <c r="D73" s="9"/>
      <c r="E73" s="9"/>
      <c r="F73" s="9"/>
      <c r="G73" s="9"/>
      <c r="H73" s="9"/>
    </row>
    <row r="74" spans="2:8" ht="13.5" customHeight="1" x14ac:dyDescent="0.25">
      <c r="B74" s="9"/>
      <c r="C74" s="9"/>
      <c r="D74" s="9"/>
      <c r="E74" s="9"/>
      <c r="F74" s="9"/>
      <c r="G74" s="9"/>
      <c r="H74" s="9"/>
    </row>
    <row r="75" spans="2:8" ht="13.5" customHeight="1" x14ac:dyDescent="0.25">
      <c r="B75" s="9"/>
      <c r="C75" s="9"/>
      <c r="D75" s="9"/>
      <c r="E75" s="9"/>
      <c r="F75" s="9"/>
      <c r="G75" s="9"/>
      <c r="H75" s="9"/>
    </row>
    <row r="76" spans="2:8" ht="13.5" customHeight="1" x14ac:dyDescent="0.25">
      <c r="B76" s="9"/>
      <c r="C76" s="9"/>
      <c r="D76" s="9"/>
      <c r="E76" s="9"/>
      <c r="F76" s="9"/>
      <c r="G76" s="9"/>
      <c r="H76" s="9"/>
    </row>
    <row r="77" spans="2:8" ht="13.5" customHeight="1" x14ac:dyDescent="0.25">
      <c r="B77" s="9"/>
      <c r="C77" s="9"/>
      <c r="D77" s="9"/>
      <c r="E77" s="9"/>
      <c r="F77" s="9"/>
      <c r="G77" s="9"/>
      <c r="H77" s="9"/>
    </row>
    <row r="78" spans="2:8" ht="13.5" customHeight="1" x14ac:dyDescent="0.25">
      <c r="B78" s="9"/>
      <c r="C78" s="9"/>
      <c r="D78" s="9"/>
      <c r="E78" s="9"/>
      <c r="F78" s="9"/>
      <c r="G78" s="9"/>
      <c r="H78" s="9"/>
    </row>
    <row r="79" spans="2:8" ht="13.5" customHeight="1" x14ac:dyDescent="0.25">
      <c r="B79" s="9"/>
      <c r="C79" s="9"/>
      <c r="D79" s="9"/>
      <c r="E79" s="9"/>
      <c r="F79" s="9"/>
      <c r="G79" s="9"/>
      <c r="H79" s="9"/>
    </row>
    <row r="80" spans="2:8" ht="13.5" customHeight="1" x14ac:dyDescent="0.25">
      <c r="B80" s="9"/>
      <c r="C80" s="9"/>
      <c r="D80" s="9"/>
      <c r="E80" s="9"/>
      <c r="F80" s="9"/>
      <c r="G80" s="9"/>
      <c r="H80" s="9"/>
    </row>
    <row r="81" spans="2:8" ht="13.5" customHeight="1" x14ac:dyDescent="0.25">
      <c r="B81" s="9"/>
      <c r="C81" s="9"/>
      <c r="D81" s="9"/>
      <c r="E81" s="9"/>
      <c r="F81" s="9"/>
      <c r="G81" s="9"/>
      <c r="H81" s="9"/>
    </row>
    <row r="82" spans="2:8" ht="13.5" customHeight="1" x14ac:dyDescent="0.25">
      <c r="B82" s="9"/>
      <c r="C82" s="9"/>
      <c r="D82" s="9"/>
      <c r="E82" s="9"/>
      <c r="F82" s="9"/>
      <c r="G82" s="9"/>
      <c r="H82" s="9"/>
    </row>
    <row r="83" spans="2:8" ht="13.5" customHeight="1" x14ac:dyDescent="0.25">
      <c r="B83" s="9"/>
      <c r="C83" s="9"/>
      <c r="D83" s="9"/>
      <c r="E83" s="9"/>
      <c r="F83" s="9"/>
      <c r="G83" s="9"/>
      <c r="H83" s="9"/>
    </row>
    <row r="84" spans="2:8" ht="13.5" customHeight="1" x14ac:dyDescent="0.25">
      <c r="B84" s="9"/>
      <c r="C84" s="9"/>
      <c r="D84" s="9"/>
      <c r="E84" s="9"/>
      <c r="F84" s="9"/>
      <c r="G84" s="9"/>
      <c r="H84" s="9"/>
    </row>
    <row r="85" spans="2:8" ht="13.5" customHeight="1" x14ac:dyDescent="0.25">
      <c r="B85" s="9"/>
      <c r="C85" s="9"/>
      <c r="D85" s="9"/>
      <c r="E85" s="9"/>
      <c r="F85" s="9"/>
      <c r="G85" s="9"/>
      <c r="H85" s="9"/>
    </row>
    <row r="86" spans="2:8" ht="13.5" customHeight="1" x14ac:dyDescent="0.25">
      <c r="B86" s="9"/>
      <c r="C86" s="9"/>
      <c r="D86" s="9"/>
      <c r="E86" s="9"/>
      <c r="F86" s="9"/>
      <c r="G86" s="9"/>
      <c r="H86" s="9"/>
    </row>
    <row r="87" spans="2:8" ht="13.5" customHeight="1" x14ac:dyDescent="0.25">
      <c r="B87" s="9"/>
      <c r="C87" s="9"/>
      <c r="D87" s="9"/>
      <c r="E87" s="9"/>
      <c r="F87" s="9"/>
      <c r="G87" s="9"/>
      <c r="H87" s="9"/>
    </row>
    <row r="88" spans="2:8" ht="13.5" customHeight="1" x14ac:dyDescent="0.25">
      <c r="B88" s="9"/>
      <c r="C88" s="9"/>
      <c r="D88" s="9"/>
      <c r="E88" s="9"/>
      <c r="F88" s="9"/>
      <c r="G88" s="9"/>
      <c r="H88" s="9"/>
    </row>
    <row r="89" spans="2:8" ht="13.5" customHeight="1" x14ac:dyDescent="0.25">
      <c r="B89" s="9"/>
      <c r="C89" s="9"/>
      <c r="D89" s="9"/>
      <c r="E89" s="9"/>
      <c r="F89" s="9"/>
      <c r="G89" s="9"/>
      <c r="H89" s="9"/>
    </row>
    <row r="90" spans="2:8" ht="13.5" customHeight="1" x14ac:dyDescent="0.25">
      <c r="B90" s="9"/>
      <c r="C90" s="9"/>
      <c r="D90" s="9"/>
      <c r="E90" s="9"/>
      <c r="F90" s="9"/>
      <c r="G90" s="9"/>
      <c r="H90" s="9"/>
    </row>
    <row r="91" spans="2:8" ht="13.5" customHeight="1" x14ac:dyDescent="0.25">
      <c r="B91" s="9"/>
      <c r="C91" s="9"/>
      <c r="D91" s="9"/>
      <c r="E91" s="9"/>
      <c r="F91" s="9"/>
      <c r="G91" s="9"/>
      <c r="H91" s="9"/>
    </row>
    <row r="92" spans="2:8" ht="13.5" customHeight="1" x14ac:dyDescent="0.25">
      <c r="B92" s="9"/>
      <c r="C92" s="9"/>
      <c r="D92" s="9"/>
      <c r="E92" s="9"/>
      <c r="F92" s="9"/>
      <c r="G92" s="9"/>
      <c r="H92" s="9"/>
    </row>
    <row r="93" spans="2:8" ht="13.5" customHeight="1" x14ac:dyDescent="0.25">
      <c r="B93" s="9"/>
      <c r="C93" s="9"/>
      <c r="D93" s="9"/>
      <c r="E93" s="9"/>
      <c r="F93" s="9"/>
      <c r="G93" s="9"/>
      <c r="H93" s="9"/>
    </row>
    <row r="94" spans="2:8" ht="13.5" customHeight="1" x14ac:dyDescent="0.25">
      <c r="B94" s="9"/>
      <c r="C94" s="9"/>
      <c r="D94" s="9"/>
      <c r="E94" s="9"/>
      <c r="F94" s="9"/>
      <c r="G94" s="9"/>
      <c r="H94" s="9"/>
    </row>
    <row r="95" spans="2:8" ht="13.5" customHeight="1" x14ac:dyDescent="0.25">
      <c r="B95" s="9"/>
      <c r="C95" s="9"/>
      <c r="D95" s="9"/>
      <c r="E95" s="9"/>
      <c r="F95" s="9"/>
      <c r="G95" s="9"/>
      <c r="H95" s="9"/>
    </row>
    <row r="96" spans="2:8" ht="13.5" customHeight="1" x14ac:dyDescent="0.25">
      <c r="B96" s="9"/>
      <c r="C96" s="9"/>
      <c r="D96" s="9"/>
      <c r="E96" s="9"/>
      <c r="F96" s="9"/>
      <c r="G96" s="9"/>
      <c r="H96" s="9"/>
    </row>
    <row r="97" spans="2:8" ht="13.5" customHeight="1" x14ac:dyDescent="0.25">
      <c r="B97" s="9"/>
      <c r="C97" s="9"/>
      <c r="D97" s="9"/>
      <c r="E97" s="9"/>
      <c r="F97" s="9"/>
      <c r="G97" s="9"/>
      <c r="H97" s="9"/>
    </row>
    <row r="98" spans="2:8" ht="13.5" customHeight="1" x14ac:dyDescent="0.25">
      <c r="B98" s="9"/>
      <c r="C98" s="9"/>
      <c r="D98" s="9"/>
      <c r="E98" s="9"/>
      <c r="F98" s="9"/>
      <c r="G98" s="9"/>
      <c r="H98" s="9"/>
    </row>
    <row r="99" spans="2:8" ht="13.5" customHeight="1" x14ac:dyDescent="0.25">
      <c r="B99" s="9"/>
      <c r="C99" s="9"/>
      <c r="D99" s="9"/>
      <c r="E99" s="9"/>
      <c r="F99" s="9"/>
      <c r="G99" s="9"/>
      <c r="H99" s="9"/>
    </row>
    <row r="100" spans="2:8" ht="13.5" customHeight="1" x14ac:dyDescent="0.25">
      <c r="B100" s="9"/>
      <c r="C100" s="9"/>
      <c r="D100" s="9"/>
      <c r="E100" s="9"/>
      <c r="F100" s="9"/>
      <c r="G100" s="9"/>
      <c r="H100" s="9"/>
    </row>
    <row r="101" spans="2:8" ht="13.5" customHeight="1" x14ac:dyDescent="0.25">
      <c r="B101" s="9"/>
      <c r="C101" s="9"/>
      <c r="D101" s="9"/>
      <c r="E101" s="9"/>
      <c r="F101" s="9"/>
      <c r="G101" s="9"/>
      <c r="H101" s="9"/>
    </row>
    <row r="102" spans="2:8" ht="13.5" customHeight="1" x14ac:dyDescent="0.25">
      <c r="B102" s="9"/>
      <c r="C102" s="9"/>
      <c r="D102" s="9"/>
      <c r="E102" s="9"/>
      <c r="F102" s="9"/>
      <c r="G102" s="9"/>
      <c r="H102" s="9"/>
    </row>
    <row r="103" spans="2:8" ht="13.5" customHeight="1" x14ac:dyDescent="0.25">
      <c r="B103" s="9"/>
      <c r="C103" s="9"/>
      <c r="D103" s="9"/>
      <c r="E103" s="9"/>
      <c r="F103" s="9"/>
      <c r="G103" s="9"/>
      <c r="H103" s="9"/>
    </row>
    <row r="104" spans="2:8" ht="13.5" customHeight="1" x14ac:dyDescent="0.25">
      <c r="B104" s="9"/>
      <c r="C104" s="9"/>
      <c r="D104" s="9"/>
      <c r="E104" s="9"/>
      <c r="F104" s="9"/>
      <c r="G104" s="9"/>
      <c r="H104" s="9"/>
    </row>
    <row r="105" spans="2:8" ht="13.5" customHeight="1" x14ac:dyDescent="0.25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nov2024_vydavky_ESA 2010</vt:lpstr>
      <vt:lpstr>nov2024_vydavky_cash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2024-11-25T07:16:00Z</dcterms:modified>
</cp:coreProperties>
</file>