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filterPrivacy="1" backupFile="1"/>
  <xr:revisionPtr revIDLastSave="0" documentId="13_ncr:1_{337AC8E9-8941-4104-968C-DD12C9418B7E}" xr6:coauthVersionLast="47" xr6:coauthVersionMax="47" xr10:uidLastSave="{00000000-0000-0000-0000-000000000000}"/>
  <bookViews>
    <workbookView xWindow="22932" yWindow="-108" windowWidth="23256" windowHeight="12576" tabRatio="899" xr2:uid="{00000000-000D-0000-FFFF-FFFF00000000}"/>
  </bookViews>
  <sheets>
    <sheet name="sept2024_vydavky_ESA 2010" sheetId="3" r:id="rId1"/>
    <sheet name="sept2024_vydavky_cash" sheetId="4" r:id="rId2"/>
    <sheet name="PS_vydavky_ESA2010" sheetId="8" r:id="rId3"/>
    <sheet name="PS_vydavky_cash" sheetId="9" r:id="rId4"/>
    <sheet name="RVS_vydavky_ESA2010" sheetId="2" r:id="rId5"/>
    <sheet name="RVS_vydavky_cash" sheetId="5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24" i="4" l="1"/>
  <c r="V24" i="4"/>
  <c r="W24" i="4"/>
  <c r="X24" i="4"/>
  <c r="Y24" i="4"/>
  <c r="Z24" i="4"/>
  <c r="T24" i="4"/>
  <c r="T8" i="4"/>
  <c r="U8" i="4"/>
  <c r="U6" i="4" s="1"/>
  <c r="V8" i="4"/>
  <c r="V6" i="4" s="1"/>
  <c r="W8" i="4"/>
  <c r="X8" i="4"/>
  <c r="X6" i="4" s="1"/>
  <c r="Y8" i="4"/>
  <c r="Z8" i="4"/>
  <c r="T9" i="4"/>
  <c r="U9" i="4"/>
  <c r="V9" i="4"/>
  <c r="W9" i="4"/>
  <c r="X9" i="4"/>
  <c r="Y9" i="4"/>
  <c r="Z9" i="4"/>
  <c r="T10" i="4"/>
  <c r="U10" i="4"/>
  <c r="V10" i="4"/>
  <c r="W10" i="4"/>
  <c r="X10" i="4"/>
  <c r="Y10" i="4"/>
  <c r="Z10" i="4"/>
  <c r="Z6" i="4" s="1"/>
  <c r="T11" i="4"/>
  <c r="U11" i="4"/>
  <c r="V11" i="4"/>
  <c r="W11" i="4"/>
  <c r="X11" i="4"/>
  <c r="Y11" i="4"/>
  <c r="Z11" i="4"/>
  <c r="U7" i="4"/>
  <c r="V7" i="4"/>
  <c r="W7" i="4"/>
  <c r="X7" i="4"/>
  <c r="Y7" i="4"/>
  <c r="Z7" i="4"/>
  <c r="T7" i="4"/>
  <c r="T6" i="4" s="1"/>
  <c r="Y6" i="4"/>
  <c r="AE14" i="3"/>
  <c r="W6" i="4" l="1"/>
  <c r="N19" i="3"/>
  <c r="O19" i="3"/>
  <c r="P19" i="3"/>
  <c r="Q19" i="3"/>
  <c r="M19" i="3"/>
  <c r="AE14" i="4"/>
  <c r="AI14" i="4"/>
  <c r="AD23" i="4" l="1"/>
  <c r="H14" i="9"/>
  <c r="I14" i="9"/>
  <c r="J14" i="9"/>
  <c r="K14" i="9"/>
  <c r="H15" i="9"/>
  <c r="I15" i="9"/>
  <c r="J15" i="9"/>
  <c r="K15" i="9"/>
  <c r="H16" i="9"/>
  <c r="I16" i="9"/>
  <c r="J16" i="9"/>
  <c r="K16" i="9"/>
  <c r="H17" i="9"/>
  <c r="I17" i="9"/>
  <c r="J17" i="9"/>
  <c r="K17" i="9"/>
  <c r="H18" i="9"/>
  <c r="I18" i="9"/>
  <c r="J18" i="9"/>
  <c r="K18" i="9"/>
  <c r="H20" i="9"/>
  <c r="I20" i="9"/>
  <c r="J20" i="9"/>
  <c r="K20" i="9"/>
  <c r="H21" i="9"/>
  <c r="I21" i="9"/>
  <c r="J21" i="9"/>
  <c r="K21" i="9"/>
  <c r="H22" i="9"/>
  <c r="I22" i="9"/>
  <c r="J22" i="9"/>
  <c r="K22" i="9"/>
  <c r="H23" i="9"/>
  <c r="I23" i="9"/>
  <c r="J23" i="9"/>
  <c r="K23" i="9"/>
  <c r="H7" i="8"/>
  <c r="I7" i="8"/>
  <c r="J7" i="8"/>
  <c r="K7" i="8"/>
  <c r="H8" i="8"/>
  <c r="I8" i="8"/>
  <c r="J8" i="8"/>
  <c r="K8" i="8"/>
  <c r="H9" i="8"/>
  <c r="I9" i="8"/>
  <c r="J9" i="8"/>
  <c r="K9" i="8"/>
  <c r="H10" i="8"/>
  <c r="I10" i="8"/>
  <c r="J10" i="8"/>
  <c r="K10" i="8"/>
  <c r="H11" i="8"/>
  <c r="I11" i="8"/>
  <c r="J11" i="8"/>
  <c r="K11" i="8"/>
  <c r="H14" i="8"/>
  <c r="I14" i="8"/>
  <c r="J14" i="8"/>
  <c r="K14" i="8"/>
  <c r="H15" i="8"/>
  <c r="I15" i="8"/>
  <c r="J15" i="8"/>
  <c r="K15" i="8"/>
  <c r="H16" i="8"/>
  <c r="I16" i="8"/>
  <c r="J16" i="8"/>
  <c r="K16" i="8"/>
  <c r="H17" i="8"/>
  <c r="I17" i="8"/>
  <c r="J17" i="8"/>
  <c r="K17" i="8"/>
  <c r="H18" i="8"/>
  <c r="I18" i="8"/>
  <c r="J18" i="8"/>
  <c r="K18" i="8"/>
  <c r="H20" i="8"/>
  <c r="I20" i="8"/>
  <c r="J20" i="8"/>
  <c r="K20" i="8"/>
  <c r="H21" i="8"/>
  <c r="I21" i="8"/>
  <c r="J21" i="8"/>
  <c r="K21" i="8"/>
  <c r="H22" i="8"/>
  <c r="I22" i="8"/>
  <c r="J22" i="8"/>
  <c r="K22" i="8"/>
  <c r="H23" i="8"/>
  <c r="I23" i="8"/>
  <c r="J23" i="8"/>
  <c r="K23" i="8"/>
  <c r="H24" i="8"/>
  <c r="I24" i="8"/>
  <c r="J24" i="8"/>
  <c r="K24" i="8"/>
  <c r="AI22" i="4" l="1"/>
  <c r="H19" i="4"/>
  <c r="AI19" i="4" s="1"/>
  <c r="G19" i="4"/>
  <c r="K19" i="9" s="1"/>
  <c r="F19" i="4"/>
  <c r="J19" i="9" s="1"/>
  <c r="AI18" i="4"/>
  <c r="AI17" i="4"/>
  <c r="G13" i="4"/>
  <c r="K13" i="9" s="1"/>
  <c r="E13" i="4"/>
  <c r="I13" i="9" s="1"/>
  <c r="D13" i="4"/>
  <c r="H13" i="9" s="1"/>
  <c r="AI23" i="4"/>
  <c r="AI16" i="4"/>
  <c r="F13" i="4"/>
  <c r="J13" i="9" s="1"/>
  <c r="AI23" i="3"/>
  <c r="AI18" i="3"/>
  <c r="AI16" i="3"/>
  <c r="AI14" i="3"/>
  <c r="D8" i="4"/>
  <c r="H8" i="9" s="1"/>
  <c r="E8" i="4"/>
  <c r="I8" i="9" s="1"/>
  <c r="F8" i="4"/>
  <c r="J8" i="9" s="1"/>
  <c r="G8" i="4"/>
  <c r="K8" i="9" s="1"/>
  <c r="H8" i="4"/>
  <c r="D9" i="4"/>
  <c r="H9" i="9" s="1"/>
  <c r="E9" i="4"/>
  <c r="I9" i="9" s="1"/>
  <c r="F9" i="4"/>
  <c r="J9" i="9" s="1"/>
  <c r="G9" i="4"/>
  <c r="K9" i="9" s="1"/>
  <c r="H9" i="4"/>
  <c r="AI9" i="4" s="1"/>
  <c r="D10" i="4"/>
  <c r="H10" i="9" s="1"/>
  <c r="E10" i="4"/>
  <c r="I10" i="9" s="1"/>
  <c r="F10" i="4"/>
  <c r="J10" i="9" s="1"/>
  <c r="G10" i="4"/>
  <c r="K10" i="9" s="1"/>
  <c r="H10" i="4"/>
  <c r="AI10" i="4" s="1"/>
  <c r="D11" i="4"/>
  <c r="H11" i="9" s="1"/>
  <c r="E11" i="4"/>
  <c r="I11" i="9" s="1"/>
  <c r="F11" i="4"/>
  <c r="J11" i="9" s="1"/>
  <c r="G11" i="4"/>
  <c r="K11" i="9" s="1"/>
  <c r="H11" i="4"/>
  <c r="E7" i="4"/>
  <c r="I7" i="9" s="1"/>
  <c r="F7" i="4"/>
  <c r="J7" i="9" s="1"/>
  <c r="G7" i="4"/>
  <c r="H7" i="4"/>
  <c r="AI7" i="4" s="1"/>
  <c r="E24" i="4"/>
  <c r="I24" i="9" s="1"/>
  <c r="F24" i="4"/>
  <c r="J24" i="9" s="1"/>
  <c r="G24" i="4"/>
  <c r="K24" i="9" s="1"/>
  <c r="H24" i="4"/>
  <c r="AI24" i="4" s="1"/>
  <c r="D7" i="4"/>
  <c r="H7" i="9" s="1"/>
  <c r="D24" i="4"/>
  <c r="H24" i="9" s="1"/>
  <c r="AI11" i="4"/>
  <c r="AI15" i="4"/>
  <c r="AI20" i="4"/>
  <c r="AI21" i="4"/>
  <c r="AI7" i="3"/>
  <c r="AI8" i="3"/>
  <c r="AI9" i="3"/>
  <c r="AI10" i="3"/>
  <c r="AI11" i="3"/>
  <c r="AI15" i="3"/>
  <c r="AI17" i="3"/>
  <c r="AI20" i="3"/>
  <c r="AI21" i="3"/>
  <c r="AI22" i="3"/>
  <c r="AI24" i="3"/>
  <c r="H13" i="4"/>
  <c r="AI13" i="4" s="1"/>
  <c r="D19" i="4"/>
  <c r="H19" i="9" s="1"/>
  <c r="E19" i="4"/>
  <c r="I19" i="9" s="1"/>
  <c r="Q24" i="4"/>
  <c r="Q19" i="4"/>
  <c r="Q13" i="4"/>
  <c r="Q6" i="4"/>
  <c r="G6" i="4" l="1"/>
  <c r="K6" i="9" s="1"/>
  <c r="K7" i="9"/>
  <c r="H6" i="4"/>
  <c r="AI6" i="4" s="1"/>
  <c r="D6" i="4"/>
  <c r="H6" i="9" s="1"/>
  <c r="AI8" i="4"/>
  <c r="F6" i="4"/>
  <c r="J6" i="9" s="1"/>
  <c r="E6" i="4"/>
  <c r="I6" i="9" s="1"/>
  <c r="E12" i="4"/>
  <c r="I12" i="9" s="1"/>
  <c r="D12" i="4"/>
  <c r="H12" i="9" s="1"/>
  <c r="H12" i="4"/>
  <c r="AI12" i="4" s="1"/>
  <c r="G12" i="4"/>
  <c r="F12" i="4"/>
  <c r="J12" i="9" s="1"/>
  <c r="Q12" i="4"/>
  <c r="Q25" i="4" s="1"/>
  <c r="Q26" i="4" s="1"/>
  <c r="Q13" i="3"/>
  <c r="Q6" i="3"/>
  <c r="H6" i="3"/>
  <c r="AI6" i="3" s="1"/>
  <c r="H13" i="3"/>
  <c r="AI13" i="3" s="1"/>
  <c r="H19" i="3"/>
  <c r="AI19" i="3" s="1"/>
  <c r="G25" i="4" l="1"/>
  <c r="G26" i="4" s="1"/>
  <c r="K26" i="9" s="1"/>
  <c r="K12" i="9"/>
  <c r="D25" i="4"/>
  <c r="E25" i="4"/>
  <c r="H25" i="4"/>
  <c r="H26" i="4" s="1"/>
  <c r="AI26" i="4" s="1"/>
  <c r="F25" i="4"/>
  <c r="H12" i="3"/>
  <c r="Q12" i="3"/>
  <c r="Q25" i="3" s="1"/>
  <c r="Q26" i="3" s="1"/>
  <c r="C24" i="4"/>
  <c r="K25" i="9" l="1"/>
  <c r="D26" i="4"/>
  <c r="H26" i="9" s="1"/>
  <c r="H25" i="9"/>
  <c r="F26" i="4"/>
  <c r="J26" i="9" s="1"/>
  <c r="J25" i="9"/>
  <c r="E26" i="4"/>
  <c r="I26" i="9" s="1"/>
  <c r="I25" i="9"/>
  <c r="AI25" i="4"/>
  <c r="H25" i="3"/>
  <c r="H26" i="3" s="1"/>
  <c r="AI26" i="3" s="1"/>
  <c r="AI12" i="3"/>
  <c r="G14" i="5"/>
  <c r="H14" i="5"/>
  <c r="I14" i="5"/>
  <c r="G15" i="5"/>
  <c r="H15" i="5"/>
  <c r="I15" i="5"/>
  <c r="G16" i="5"/>
  <c r="H16" i="5"/>
  <c r="I16" i="5"/>
  <c r="G17" i="5"/>
  <c r="H17" i="5"/>
  <c r="I17" i="5"/>
  <c r="G18" i="5"/>
  <c r="H18" i="5"/>
  <c r="I18" i="5"/>
  <c r="G20" i="5"/>
  <c r="H20" i="5"/>
  <c r="I20" i="5"/>
  <c r="G21" i="5"/>
  <c r="H21" i="5"/>
  <c r="I21" i="5"/>
  <c r="G22" i="5"/>
  <c r="H22" i="5"/>
  <c r="I22" i="5"/>
  <c r="G23" i="5"/>
  <c r="H23" i="5"/>
  <c r="I23" i="5"/>
  <c r="G7" i="2"/>
  <c r="H7" i="2"/>
  <c r="I7" i="2"/>
  <c r="G8" i="2"/>
  <c r="H8" i="2"/>
  <c r="I8" i="2"/>
  <c r="G9" i="2"/>
  <c r="H9" i="2"/>
  <c r="I9" i="2"/>
  <c r="G10" i="2"/>
  <c r="H10" i="2"/>
  <c r="I10" i="2"/>
  <c r="G11" i="2"/>
  <c r="H11" i="2"/>
  <c r="I11" i="2"/>
  <c r="G14" i="2"/>
  <c r="H14" i="2"/>
  <c r="I14" i="2"/>
  <c r="G15" i="2"/>
  <c r="H15" i="2"/>
  <c r="I15" i="2"/>
  <c r="G16" i="2"/>
  <c r="H16" i="2"/>
  <c r="I16" i="2"/>
  <c r="G17" i="2"/>
  <c r="H17" i="2"/>
  <c r="I17" i="2"/>
  <c r="G18" i="2"/>
  <c r="H18" i="2"/>
  <c r="I18" i="2"/>
  <c r="G20" i="2"/>
  <c r="H20" i="2"/>
  <c r="I20" i="2"/>
  <c r="G21" i="2"/>
  <c r="H21" i="2"/>
  <c r="I21" i="2"/>
  <c r="G22" i="2"/>
  <c r="H22" i="2"/>
  <c r="I22" i="2"/>
  <c r="G23" i="2"/>
  <c r="H23" i="2"/>
  <c r="I23" i="2"/>
  <c r="G24" i="2"/>
  <c r="H24" i="2"/>
  <c r="I24" i="2"/>
  <c r="AI25" i="3" l="1"/>
  <c r="F13" i="3"/>
  <c r="C13" i="3"/>
  <c r="G13" i="3"/>
  <c r="K13" i="8" s="1"/>
  <c r="E13" i="3"/>
  <c r="D13" i="3"/>
  <c r="H13" i="2" l="1"/>
  <c r="I13" i="8"/>
  <c r="I13" i="2"/>
  <c r="J13" i="8"/>
  <c r="G13" i="2"/>
  <c r="H13" i="8"/>
  <c r="K24" i="4"/>
  <c r="AH7" i="3" l="1"/>
  <c r="AH8" i="3"/>
  <c r="AH9" i="3"/>
  <c r="AH10" i="3"/>
  <c r="AH11" i="3"/>
  <c r="AH14" i="3"/>
  <c r="AH15" i="3"/>
  <c r="AH16" i="3"/>
  <c r="AH17" i="3"/>
  <c r="AH18" i="3"/>
  <c r="AH20" i="3"/>
  <c r="AH21" i="3"/>
  <c r="AH22" i="3"/>
  <c r="AH23" i="3"/>
  <c r="AH24" i="3"/>
  <c r="AH14" i="4"/>
  <c r="AH15" i="4"/>
  <c r="AH16" i="4"/>
  <c r="AH17" i="4"/>
  <c r="AH18" i="4"/>
  <c r="AH20" i="4"/>
  <c r="AH21" i="4"/>
  <c r="AH22" i="4"/>
  <c r="AH23" i="4"/>
  <c r="O19" i="4" l="1"/>
  <c r="N19" i="4"/>
  <c r="L19" i="4"/>
  <c r="P19" i="4"/>
  <c r="O13" i="4"/>
  <c r="N13" i="4"/>
  <c r="M13" i="4"/>
  <c r="L13" i="4"/>
  <c r="M19" i="4"/>
  <c r="P13" i="4"/>
  <c r="P6" i="3" l="1"/>
  <c r="K13" i="3" l="1"/>
  <c r="L19" i="3"/>
  <c r="P13" i="3"/>
  <c r="O13" i="3"/>
  <c r="N13" i="3"/>
  <c r="M13" i="3"/>
  <c r="L13" i="3"/>
  <c r="M24" i="4" l="1"/>
  <c r="N24" i="4"/>
  <c r="O24" i="4"/>
  <c r="P24" i="4"/>
  <c r="L24" i="4"/>
  <c r="G24" i="5" l="1"/>
  <c r="H24" i="5"/>
  <c r="I24" i="5"/>
  <c r="AH24" i="4"/>
  <c r="AH7" i="4"/>
  <c r="AH8" i="4"/>
  <c r="AH9" i="4"/>
  <c r="AH10" i="4"/>
  <c r="AH11" i="4"/>
  <c r="C8" i="4"/>
  <c r="G8" i="5"/>
  <c r="H8" i="5"/>
  <c r="I8" i="5"/>
  <c r="C9" i="4"/>
  <c r="G9" i="5"/>
  <c r="H9" i="5"/>
  <c r="I9" i="5"/>
  <c r="C10" i="4"/>
  <c r="G10" i="5"/>
  <c r="H10" i="5"/>
  <c r="I10" i="5"/>
  <c r="C11" i="4"/>
  <c r="G11" i="5"/>
  <c r="H11" i="5"/>
  <c r="I11" i="5"/>
  <c r="G7" i="5"/>
  <c r="H7" i="5"/>
  <c r="I7" i="5"/>
  <c r="C7" i="4"/>
  <c r="P6" i="4" l="1"/>
  <c r="AH6" i="4"/>
  <c r="AH13" i="4"/>
  <c r="AH19" i="4"/>
  <c r="P12" i="3"/>
  <c r="G6" i="3"/>
  <c r="AH13" i="3"/>
  <c r="G19" i="3"/>
  <c r="K19" i="4"/>
  <c r="K13" i="4"/>
  <c r="O6" i="4"/>
  <c r="N6" i="4"/>
  <c r="M6" i="4"/>
  <c r="L6" i="4"/>
  <c r="K6" i="4"/>
  <c r="K19" i="3"/>
  <c r="K12" i="3" s="1"/>
  <c r="K6" i="3"/>
  <c r="O6" i="3"/>
  <c r="N6" i="3"/>
  <c r="M6" i="3"/>
  <c r="L6" i="3"/>
  <c r="AH19" i="3" l="1"/>
  <c r="K19" i="8"/>
  <c r="AH6" i="3"/>
  <c r="K6" i="8"/>
  <c r="G12" i="3"/>
  <c r="K12" i="8" s="1"/>
  <c r="N12" i="3"/>
  <c r="N25" i="3" s="1"/>
  <c r="N26" i="3" s="1"/>
  <c r="L12" i="4"/>
  <c r="L25" i="4" s="1"/>
  <c r="L26" i="4" s="1"/>
  <c r="O12" i="4"/>
  <c r="O25" i="4" s="1"/>
  <c r="O26" i="4" s="1"/>
  <c r="L12" i="3"/>
  <c r="L25" i="3" s="1"/>
  <c r="L26" i="3" s="1"/>
  <c r="P12" i="4"/>
  <c r="P25" i="4" s="1"/>
  <c r="P26" i="4" s="1"/>
  <c r="AH12" i="4"/>
  <c r="M12" i="4"/>
  <c r="M25" i="4" s="1"/>
  <c r="M26" i="4" s="1"/>
  <c r="O12" i="3"/>
  <c r="O25" i="3" s="1"/>
  <c r="O26" i="3" s="1"/>
  <c r="P25" i="3"/>
  <c r="P26" i="3" s="1"/>
  <c r="K25" i="3"/>
  <c r="K26" i="3" s="1"/>
  <c r="K12" i="4"/>
  <c r="K25" i="4" s="1"/>
  <c r="K26" i="4" s="1"/>
  <c r="N12" i="4"/>
  <c r="N25" i="4" s="1"/>
  <c r="N26" i="4" s="1"/>
  <c r="M12" i="3"/>
  <c r="M25" i="3" s="1"/>
  <c r="M26" i="3" s="1"/>
  <c r="AG7" i="4"/>
  <c r="AG8" i="4"/>
  <c r="AG9" i="4"/>
  <c r="AG10" i="4"/>
  <c r="AG11" i="4"/>
  <c r="AG14" i="4"/>
  <c r="AG15" i="4"/>
  <c r="AG16" i="4"/>
  <c r="AG17" i="4"/>
  <c r="AG18" i="4"/>
  <c r="AG20" i="4"/>
  <c r="AG21" i="4"/>
  <c r="AG22" i="4"/>
  <c r="AG23" i="4"/>
  <c r="AG24" i="4"/>
  <c r="AG7" i="3"/>
  <c r="AG8" i="3"/>
  <c r="AG9" i="3"/>
  <c r="AG10" i="3"/>
  <c r="AG11" i="3"/>
  <c r="AG14" i="3"/>
  <c r="AG15" i="3"/>
  <c r="AG16" i="3"/>
  <c r="AG17" i="3"/>
  <c r="AG18" i="3"/>
  <c r="AG20" i="3"/>
  <c r="AG21" i="3"/>
  <c r="AG22" i="3"/>
  <c r="AG23" i="3"/>
  <c r="AG24" i="3"/>
  <c r="G25" i="3" l="1"/>
  <c r="AH12" i="3"/>
  <c r="AH25" i="4"/>
  <c r="B19" i="4"/>
  <c r="G26" i="3" l="1"/>
  <c r="K25" i="8"/>
  <c r="AH25" i="3"/>
  <c r="AH26" i="4"/>
  <c r="I6" i="5"/>
  <c r="I13" i="5"/>
  <c r="I19" i="5"/>
  <c r="F6" i="3"/>
  <c r="F19" i="3"/>
  <c r="I19" i="2" l="1"/>
  <c r="J19" i="8"/>
  <c r="I6" i="2"/>
  <c r="J6" i="8"/>
  <c r="AH26" i="3"/>
  <c r="K26" i="8"/>
  <c r="AG19" i="4"/>
  <c r="AG13" i="4"/>
  <c r="AG6" i="4"/>
  <c r="AG19" i="3"/>
  <c r="AG13" i="3"/>
  <c r="AG6" i="3"/>
  <c r="F12" i="3"/>
  <c r="E19" i="3"/>
  <c r="I19" i="8" s="1"/>
  <c r="D19" i="3"/>
  <c r="H19" i="8" s="1"/>
  <c r="C19" i="3"/>
  <c r="B19" i="3"/>
  <c r="AC19" i="3" s="1"/>
  <c r="C19" i="4"/>
  <c r="B13" i="3"/>
  <c r="B13" i="4"/>
  <c r="C13" i="4"/>
  <c r="AF24" i="4"/>
  <c r="AE24" i="4"/>
  <c r="AD24" i="4"/>
  <c r="AC24" i="4"/>
  <c r="AF23" i="4"/>
  <c r="AE23" i="4"/>
  <c r="AC23" i="4"/>
  <c r="AF22" i="4"/>
  <c r="AE22" i="4"/>
  <c r="AD22" i="4"/>
  <c r="AC22" i="4"/>
  <c r="AF21" i="4"/>
  <c r="AE21" i="4"/>
  <c r="AD21" i="4"/>
  <c r="AC21" i="4"/>
  <c r="AF20" i="4"/>
  <c r="AE20" i="4"/>
  <c r="AD20" i="4"/>
  <c r="AC20" i="4"/>
  <c r="AF18" i="4"/>
  <c r="AE18" i="4"/>
  <c r="AD18" i="4"/>
  <c r="AC18" i="4"/>
  <c r="AF17" i="4"/>
  <c r="AE17" i="4"/>
  <c r="AD17" i="4"/>
  <c r="AC17" i="4"/>
  <c r="AF16" i="4"/>
  <c r="AE16" i="4"/>
  <c r="AD16" i="4"/>
  <c r="AC16" i="4"/>
  <c r="AF15" i="4"/>
  <c r="AE15" i="4"/>
  <c r="AD15" i="4"/>
  <c r="AC15" i="4"/>
  <c r="AF14" i="4"/>
  <c r="AD14" i="4"/>
  <c r="AC14" i="4"/>
  <c r="AF11" i="4"/>
  <c r="AE11" i="4"/>
  <c r="AD11" i="4"/>
  <c r="AC11" i="4"/>
  <c r="AF10" i="4"/>
  <c r="AE10" i="4"/>
  <c r="AD10" i="4"/>
  <c r="AC10" i="4"/>
  <c r="AF9" i="4"/>
  <c r="AE9" i="4"/>
  <c r="AD9" i="4"/>
  <c r="AC9" i="4"/>
  <c r="AF8" i="4"/>
  <c r="AE8" i="4"/>
  <c r="AD8" i="4"/>
  <c r="AC8" i="4"/>
  <c r="AF7" i="4"/>
  <c r="AE7" i="4"/>
  <c r="AD7" i="4"/>
  <c r="AC7" i="4"/>
  <c r="AC7" i="3"/>
  <c r="AD7" i="3"/>
  <c r="AE7" i="3"/>
  <c r="AF7" i="3"/>
  <c r="AC8" i="3"/>
  <c r="AD8" i="3"/>
  <c r="AE8" i="3"/>
  <c r="AF8" i="3"/>
  <c r="AC9" i="3"/>
  <c r="AD9" i="3"/>
  <c r="AE9" i="3"/>
  <c r="AF9" i="3"/>
  <c r="AC10" i="3"/>
  <c r="AD10" i="3"/>
  <c r="AE10" i="3"/>
  <c r="AF10" i="3"/>
  <c r="AC11" i="3"/>
  <c r="AD11" i="3"/>
  <c r="AE11" i="3"/>
  <c r="AF11" i="3"/>
  <c r="AC14" i="3"/>
  <c r="AD14" i="3"/>
  <c r="AF14" i="3"/>
  <c r="AC15" i="3"/>
  <c r="AD15" i="3"/>
  <c r="AE15" i="3"/>
  <c r="AF15" i="3"/>
  <c r="AC16" i="3"/>
  <c r="AD16" i="3"/>
  <c r="AE16" i="3"/>
  <c r="AF16" i="3"/>
  <c r="AC17" i="3"/>
  <c r="AD17" i="3"/>
  <c r="AE17" i="3"/>
  <c r="AF17" i="3"/>
  <c r="AC18" i="3"/>
  <c r="AD18" i="3"/>
  <c r="AE18" i="3"/>
  <c r="AF18" i="3"/>
  <c r="AC20" i="3"/>
  <c r="AD20" i="3"/>
  <c r="AE20" i="3"/>
  <c r="AF20" i="3"/>
  <c r="AC21" i="3"/>
  <c r="AD21" i="3"/>
  <c r="AE21" i="3"/>
  <c r="AF21" i="3"/>
  <c r="AC22" i="3"/>
  <c r="AD22" i="3"/>
  <c r="AE22" i="3"/>
  <c r="AF22" i="3"/>
  <c r="AC23" i="3"/>
  <c r="AD23" i="3"/>
  <c r="AE23" i="3"/>
  <c r="AF23" i="3"/>
  <c r="AC24" i="3"/>
  <c r="AD24" i="3"/>
  <c r="AE24" i="3"/>
  <c r="AF24" i="3"/>
  <c r="I12" i="2" l="1"/>
  <c r="J12" i="8"/>
  <c r="H19" i="5"/>
  <c r="G19" i="5"/>
  <c r="I12" i="5"/>
  <c r="H13" i="5"/>
  <c r="G13" i="5"/>
  <c r="G19" i="2"/>
  <c r="H19" i="2"/>
  <c r="AG12" i="3"/>
  <c r="AG12" i="4"/>
  <c r="F25" i="3"/>
  <c r="J25" i="8" s="1"/>
  <c r="AF13" i="4"/>
  <c r="AD13" i="3"/>
  <c r="AE19" i="3"/>
  <c r="AF13" i="3"/>
  <c r="AC13" i="3"/>
  <c r="AF19" i="4"/>
  <c r="AC13" i="4"/>
  <c r="AD19" i="3"/>
  <c r="AE19" i="4"/>
  <c r="AD13" i="4"/>
  <c r="AE13" i="4"/>
  <c r="AE13" i="3"/>
  <c r="AF19" i="3"/>
  <c r="AC19" i="4"/>
  <c r="AD19" i="4"/>
  <c r="I25" i="2" l="1"/>
  <c r="I25" i="5"/>
  <c r="I26" i="5"/>
  <c r="AG25" i="4"/>
  <c r="F26" i="3"/>
  <c r="AG25" i="3"/>
  <c r="H6" i="5"/>
  <c r="G6" i="5"/>
  <c r="C6" i="4"/>
  <c r="B6" i="4"/>
  <c r="E6" i="3"/>
  <c r="D6" i="3"/>
  <c r="C6" i="3"/>
  <c r="B6" i="3"/>
  <c r="G6" i="2" l="1"/>
  <c r="H6" i="8"/>
  <c r="I26" i="2"/>
  <c r="J26" i="8"/>
  <c r="H6" i="2"/>
  <c r="I6" i="8"/>
  <c r="AG26" i="4"/>
  <c r="AG26" i="3"/>
  <c r="AF6" i="4"/>
  <c r="AD6" i="3"/>
  <c r="AE6" i="3"/>
  <c r="AC6" i="3"/>
  <c r="AF6" i="3"/>
  <c r="AC6" i="4"/>
  <c r="AD6" i="4"/>
  <c r="AE6" i="4"/>
  <c r="B12" i="4"/>
  <c r="C12" i="3"/>
  <c r="B12" i="3"/>
  <c r="C12" i="4"/>
  <c r="G12" i="5"/>
  <c r="D12" i="3"/>
  <c r="AE12" i="3" s="1"/>
  <c r="E12" i="3"/>
  <c r="I12" i="8" s="1"/>
  <c r="G12" i="2" l="1"/>
  <c r="H12" i="8"/>
  <c r="H12" i="5"/>
  <c r="H12" i="2"/>
  <c r="AE12" i="4"/>
  <c r="AD12" i="4"/>
  <c r="AF12" i="4"/>
  <c r="AC12" i="4"/>
  <c r="AC12" i="3"/>
  <c r="AD12" i="3"/>
  <c r="E25" i="3"/>
  <c r="I25" i="8" s="1"/>
  <c r="AF12" i="3"/>
  <c r="B25" i="4"/>
  <c r="B25" i="3"/>
  <c r="C25" i="4"/>
  <c r="G25" i="5"/>
  <c r="C25" i="3"/>
  <c r="D25" i="3"/>
  <c r="G25" i="2" l="1"/>
  <c r="H25" i="8"/>
  <c r="H25" i="2"/>
  <c r="H25" i="5"/>
  <c r="AD25" i="4"/>
  <c r="H26" i="5"/>
  <c r="AF25" i="4"/>
  <c r="AE25" i="4"/>
  <c r="B26" i="4"/>
  <c r="AC25" i="4"/>
  <c r="AE25" i="3"/>
  <c r="C26" i="3"/>
  <c r="AD25" i="3"/>
  <c r="E26" i="3"/>
  <c r="AF25" i="3"/>
  <c r="B26" i="3"/>
  <c r="AC25" i="3"/>
  <c r="D26" i="3"/>
  <c r="G26" i="5"/>
  <c r="C26" i="4"/>
  <c r="H26" i="2" l="1"/>
  <c r="I26" i="8"/>
  <c r="G26" i="2"/>
  <c r="H26" i="8"/>
  <c r="AF26" i="4"/>
  <c r="AF26" i="3"/>
  <c r="AC26" i="4"/>
  <c r="AE26" i="4"/>
  <c r="AD26" i="4"/>
  <c r="AC26" i="3"/>
  <c r="AE26" i="3"/>
  <c r="AD26" i="3"/>
</calcChain>
</file>

<file path=xl/sharedStrings.xml><?xml version="1.0" encoding="utf-8"?>
<sst xmlns="http://schemas.openxmlformats.org/spreadsheetml/2006/main" count="392" uniqueCount="36">
  <si>
    <t>Ukazovateľ</t>
  </si>
  <si>
    <t>Skutočnosť</t>
  </si>
  <si>
    <t>Prognóza</t>
  </si>
  <si>
    <t>Nemocenské dávky (len SP)</t>
  </si>
  <si>
    <t>Nemocenské</t>
  </si>
  <si>
    <t>Ošetrovné</t>
  </si>
  <si>
    <t>Materské</t>
  </si>
  <si>
    <t>Vyrovnávacia dávka</t>
  </si>
  <si>
    <t>Dávka v nezamestnanosti</t>
  </si>
  <si>
    <t>Vybrané výdavky spolu</t>
  </si>
  <si>
    <t>výdavky SP</t>
  </si>
  <si>
    <t>Tehotenské</t>
  </si>
  <si>
    <t>Dôchodkové dávky zo starobného a invalidného poistenia (len SP)</t>
  </si>
  <si>
    <t xml:space="preserve">   Starobné dôchodky</t>
  </si>
  <si>
    <t xml:space="preserve">   Predčasné starobné dôchodky</t>
  </si>
  <si>
    <t xml:space="preserve">   Základný fond starobného poistenia</t>
  </si>
  <si>
    <t xml:space="preserve">   Vdovské dôchodky</t>
  </si>
  <si>
    <t xml:space="preserve">   Vdovecké dôchodky</t>
  </si>
  <si>
    <t xml:space="preserve">   Sirotské dôchodky</t>
  </si>
  <si>
    <t>Základný fond invalidného poistenia</t>
  </si>
  <si>
    <t xml:space="preserve">   Invalidné dôchodky</t>
  </si>
  <si>
    <t>Prognóza vybraných výdavkov verejnej správy - rozdiel prognóza vs. PS v hotovostnej metodike (v tis. EUR)</t>
  </si>
  <si>
    <t>Prognóza vybraných výdavkov verejnej správy v metodike ESA2010 (v tis. EUR) - zmeny oproti minulej prognóze</t>
  </si>
  <si>
    <t>Prognóza vybraných výdavkov verejnej správy v hotovostnej metodike (v tis. EUR) - zmeny oproti minulej prognóze</t>
  </si>
  <si>
    <t>Prognóza vybraných výdavkov verejnej správy RVS na roky 2024 až 2026 v metodike ESA 2010 (v tis. EUR)</t>
  </si>
  <si>
    <t>Prognóza vybraných výdavkov verejnej správy - rozdiel prognóza vs. RVS na roky 2024 až 2026 (v tis. EUR)</t>
  </si>
  <si>
    <t>Prognóza vybraných výdavkov verejnej správy RVS na roky 2024 až 2026 v hotovostnej metodike (v tis. EUR)</t>
  </si>
  <si>
    <t>Prognóza vybraných výdavkov verejnej správy v hotovostnej metodike (v tis. EUR) - jún 2024</t>
  </si>
  <si>
    <t>Prognóza vybraných výdavkov verejnej správy z Programu stability 2024 v metodike ESA 2010 (v tis. EUR)</t>
  </si>
  <si>
    <t>Prognóza vybraných výdavkov verejnej správy - rozdiel prognóza vs. PS na roky 2024 až 2027 (v tis. EUR)</t>
  </si>
  <si>
    <t>Prognóza vybraných výdavkov verejnej správy z Programu stability 2024 v hotovostnej metodike (v tis. EUR)</t>
  </si>
  <si>
    <t>Prognóza vybraných výdavkov verejnej správy v metodike ESA2010 (v tis. EUR) - sept 2024</t>
  </si>
  <si>
    <t>Prognóza vybraných výdavkov verejnej správy v metodike ESA2010 (v tis. EUR) - vplyv legislatívy sept 2024</t>
  </si>
  <si>
    <t xml:space="preserve">Prognóza vybraných výdavkov verejnej správy v metodike ESA2010 (v tis. EUR) - jún 2024 </t>
  </si>
  <si>
    <t>Prognóza vybraných výdavkov verejnej správy v hotovostnej metodike (v tis. EUR) - sept 2024</t>
  </si>
  <si>
    <t>Prognóza vybraných výdavkov verejnej správy v hotovostnej metodike (v tis. EUR) - vplyv legislatívy sept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</si>
</sst>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#,##0.000"/>
    <numFmt numFmtId="165" formatCode="_-* #,##0.00\ _S_k_-;\-* #,##0.00\ _S_k_-;_-* &quot;-&quot;??\ _S_k_-;_-@_-"/>
    <numFmt numFmtId="166" formatCode="_-* #,##0.00\ _€_-;\-* #,##0.00\ _€_-;_-* &quot;-&quot;??\ _€_-;_-@_-"/>
    <numFmt numFmtId="167" formatCode="_-* #,##0\ _€_-;\-* #,##0\ _€_-;_-* &quot;-&quot;??\ _€_-;_-@_-"/>
    <numFmt numFmtId="168" formatCode="_-* #,##0.00000000000_-;\-* #,##0.00000000000_-;_-* &quot;-&quot;??_-;_-@_-"/>
    <numFmt numFmtId="169" formatCode="_-* #,##0.000000000000_-;\-* #,##0.000000000000_-;_-* &quot;-&quot;??_-;_-@_-"/>
  </numFmts>
  <fonts count="24" x14ac:knownFonts="1">
    <font>
      <sz val="11"/>
      <color theme="1"/>
      <name val="Yu Gothic UI"/>
      <family val="2"/>
      <scheme val="minor"/>
    </font>
    <font>
      <sz val="11"/>
      <color theme="1"/>
      <name val="Yu Gothic UI"/>
      <family val="2"/>
      <charset val="238"/>
      <scheme val="minor"/>
    </font>
    <font>
      <sz val="11"/>
      <color theme="1"/>
      <name val="Yu Gothic UI"/>
      <family val="2"/>
      <charset val="238"/>
      <scheme val="minor"/>
    </font>
    <font>
      <sz val="10"/>
      <name val="Arial"/>
      <family val="2"/>
      <charset val="238"/>
    </font>
    <font>
      <b/>
      <sz val="12"/>
      <name val="Arial Narrow"/>
      <family val="2"/>
    </font>
    <font>
      <sz val="10"/>
      <color indexed="10"/>
      <name val="Arial"/>
      <family val="2"/>
      <charset val="238"/>
    </font>
    <font>
      <sz val="10"/>
      <name val="Arial Narrow"/>
      <family val="2"/>
    </font>
    <font>
      <sz val="9"/>
      <color indexed="10"/>
      <name val="Arial Narrow"/>
      <family val="2"/>
      <charset val="238"/>
    </font>
    <font>
      <sz val="10"/>
      <name val="Arial CE"/>
      <charset val="238"/>
    </font>
    <font>
      <b/>
      <sz val="10"/>
      <name val="Arial Narrow"/>
      <family val="2"/>
    </font>
    <font>
      <b/>
      <sz val="9"/>
      <name val="Arial Narrow"/>
      <family val="2"/>
    </font>
    <font>
      <b/>
      <sz val="10"/>
      <name val="Arial Narrow"/>
      <family val="2"/>
      <charset val="238"/>
    </font>
    <font>
      <b/>
      <sz val="9"/>
      <name val="Arial Narrow"/>
      <family val="2"/>
      <charset val="238"/>
    </font>
    <font>
      <sz val="9"/>
      <name val="Arial Narrow"/>
      <family val="2"/>
    </font>
    <font>
      <sz val="9"/>
      <color indexed="10"/>
      <name val="Arial"/>
      <family val="2"/>
      <charset val="238"/>
    </font>
    <font>
      <i/>
      <sz val="8"/>
      <name val="Arial"/>
      <family val="2"/>
      <charset val="238"/>
    </font>
    <font>
      <sz val="10"/>
      <name val="Arial Narrow"/>
      <family val="2"/>
      <charset val="238"/>
    </font>
    <font>
      <sz val="11"/>
      <name val="Arial"/>
      <family val="2"/>
      <charset val="238"/>
    </font>
    <font>
      <sz val="11"/>
      <color theme="1"/>
      <name val="Arial Narrow"/>
      <family val="2"/>
      <charset val="238"/>
    </font>
    <font>
      <sz val="11"/>
      <color theme="1"/>
      <name val="Yu Gothic UI"/>
      <family val="2"/>
      <scheme val="minor"/>
    </font>
    <font>
      <sz val="9"/>
      <color theme="0" tint="-0.499984740745262"/>
      <name val="Arial"/>
      <family val="2"/>
      <charset val="238"/>
    </font>
    <font>
      <sz val="10"/>
      <color theme="0" tint="-0.499984740745262"/>
      <name val="Arial"/>
      <family val="2"/>
      <charset val="238"/>
    </font>
    <font>
      <sz val="10"/>
      <color theme="0"/>
      <name val="Arial"/>
      <family val="2"/>
      <charset val="238"/>
    </font>
    <font>
      <sz val="9"/>
      <color theme="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/>
        <bgColor indexed="64"/>
      </patternFill>
    </fill>
  </fills>
  <borders count="5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medium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</borders>
  <cellStyleXfs count="42">
    <xf numFmtId="0" fontId="0" fillId="0" borderId="0"/>
    <xf numFmtId="0" fontId="3" fillId="0" borderId="0"/>
    <xf numFmtId="0" fontId="3" fillId="0" borderId="0"/>
    <xf numFmtId="0" fontId="8" fillId="0" borderId="0"/>
    <xf numFmtId="0" fontId="3" fillId="0" borderId="0"/>
    <xf numFmtId="0" fontId="2" fillId="0" borderId="0"/>
    <xf numFmtId="0" fontId="17" fillId="0" borderId="0"/>
    <xf numFmtId="165" fontId="17" fillId="0" borderId="0" applyFont="0" applyFill="0" applyBorder="0" applyAlignment="0" applyProtection="0"/>
    <xf numFmtId="0" fontId="2" fillId="0" borderId="0"/>
    <xf numFmtId="0" fontId="3" fillId="0" borderId="0"/>
    <xf numFmtId="0" fontId="8" fillId="0" borderId="0"/>
    <xf numFmtId="0" fontId="8" fillId="0" borderId="0"/>
    <xf numFmtId="0" fontId="3" fillId="0" borderId="0"/>
    <xf numFmtId="43" fontId="8" fillId="0" borderId="0" applyFont="0" applyFill="0" applyBorder="0" applyAlignment="0" applyProtection="0"/>
    <xf numFmtId="0" fontId="3" fillId="0" borderId="0"/>
    <xf numFmtId="0" fontId="17" fillId="0" borderId="0"/>
    <xf numFmtId="165" fontId="17" fillId="0" borderId="0" applyFont="0" applyFill="0" applyBorder="0" applyAlignment="0" applyProtection="0"/>
    <xf numFmtId="0" fontId="18" fillId="0" borderId="0"/>
    <xf numFmtId="0" fontId="3" fillId="0" borderId="0"/>
    <xf numFmtId="0" fontId="3" fillId="0" borderId="0"/>
    <xf numFmtId="166" fontId="3" fillId="0" borderId="0" applyFont="0" applyFill="0" applyBorder="0" applyAlignment="0" applyProtection="0"/>
    <xf numFmtId="0" fontId="17" fillId="0" borderId="0"/>
    <xf numFmtId="0" fontId="3" fillId="0" borderId="0"/>
    <xf numFmtId="43" fontId="19" fillId="0" borderId="0" applyFont="0" applyFill="0" applyBorder="0" applyAlignment="0" applyProtection="0"/>
    <xf numFmtId="0" fontId="1" fillId="0" borderId="0"/>
    <xf numFmtId="0" fontId="19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7" fillId="0" borderId="0" applyFont="0" applyFill="0" applyBorder="0" applyAlignment="0" applyProtection="0"/>
    <xf numFmtId="0" fontId="17" fillId="0" borderId="0"/>
    <xf numFmtId="0" fontId="1" fillId="0" borderId="0"/>
    <xf numFmtId="165" fontId="17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18" fillId="0" borderId="0"/>
    <xf numFmtId="166" fontId="3" fillId="0" borderId="0" applyFont="0" applyFill="0" applyBorder="0" applyAlignment="0" applyProtection="0"/>
    <xf numFmtId="0" fontId="8" fillId="0" borderId="0"/>
    <xf numFmtId="0" fontId="8" fillId="0" borderId="0"/>
    <xf numFmtId="0" fontId="1" fillId="0" borderId="0"/>
    <xf numFmtId="43" fontId="8" fillId="0" borderId="0" applyFont="0" applyFill="0" applyBorder="0" applyAlignment="0" applyProtection="0"/>
  </cellStyleXfs>
  <cellXfs count="142">
    <xf numFmtId="0" fontId="0" fillId="0" borderId="0" xfId="0"/>
    <xf numFmtId="3" fontId="12" fillId="2" borderId="11" xfId="1" applyNumberFormat="1" applyFont="1" applyFill="1" applyBorder="1" applyAlignment="1">
      <alignment horizontal="center" vertical="center"/>
    </xf>
    <xf numFmtId="3" fontId="12" fillId="2" borderId="12" xfId="1" applyNumberFormat="1" applyFont="1" applyFill="1" applyBorder="1" applyAlignment="1">
      <alignment horizontal="center" vertical="center"/>
    </xf>
    <xf numFmtId="0" fontId="9" fillId="3" borderId="16" xfId="1" applyFont="1" applyFill="1" applyBorder="1" applyAlignment="1">
      <alignment horizontal="left" vertical="center"/>
    </xf>
    <xf numFmtId="3" fontId="10" fillId="3" borderId="17" xfId="1" applyNumberFormat="1" applyFont="1" applyFill="1" applyBorder="1" applyAlignment="1">
      <alignment vertical="center"/>
    </xf>
    <xf numFmtId="3" fontId="10" fillId="3" borderId="18" xfId="1" applyNumberFormat="1" applyFont="1" applyFill="1" applyBorder="1" applyAlignment="1">
      <alignment vertical="center"/>
    </xf>
    <xf numFmtId="0" fontId="5" fillId="4" borderId="0" xfId="2" applyFont="1" applyFill="1"/>
    <xf numFmtId="3" fontId="5" fillId="4" borderId="0" xfId="2" applyNumberFormat="1" applyFont="1" applyFill="1"/>
    <xf numFmtId="164" fontId="5" fillId="4" borderId="0" xfId="2" applyNumberFormat="1" applyFont="1" applyFill="1"/>
    <xf numFmtId="164" fontId="14" fillId="4" borderId="0" xfId="2" applyNumberFormat="1" applyFont="1" applyFill="1"/>
    <xf numFmtId="0" fontId="6" fillId="4" borderId="0" xfId="1" applyFont="1" applyFill="1" applyAlignment="1">
      <alignment horizontal="left" vertical="center"/>
    </xf>
    <xf numFmtId="3" fontId="7" fillId="4" borderId="0" xfId="1" applyNumberFormat="1" applyFont="1" applyFill="1"/>
    <xf numFmtId="0" fontId="9" fillId="4" borderId="1" xfId="3" applyFont="1" applyFill="1" applyBorder="1" applyAlignment="1">
      <alignment horizontal="center" vertical="center"/>
    </xf>
    <xf numFmtId="0" fontId="9" fillId="4" borderId="6" xfId="3" applyFont="1" applyFill="1" applyBorder="1" applyAlignment="1">
      <alignment horizontal="center" vertical="center"/>
    </xf>
    <xf numFmtId="0" fontId="10" fillId="4" borderId="7" xfId="3" applyFont="1" applyFill="1" applyBorder="1" applyAlignment="1">
      <alignment horizontal="center" vertical="center"/>
    </xf>
    <xf numFmtId="0" fontId="10" fillId="4" borderId="8" xfId="3" applyFont="1" applyFill="1" applyBorder="1" applyAlignment="1">
      <alignment horizontal="center" vertical="center"/>
    </xf>
    <xf numFmtId="0" fontId="9" fillId="4" borderId="9" xfId="1" applyFont="1" applyFill="1" applyBorder="1" applyAlignment="1">
      <alignment vertical="center"/>
    </xf>
    <xf numFmtId="0" fontId="6" fillId="4" borderId="10" xfId="1" applyFont="1" applyFill="1" applyBorder="1" applyAlignment="1">
      <alignment horizontal="left" vertical="center" indent="1"/>
    </xf>
    <xf numFmtId="3" fontId="13" fillId="4" borderId="11" xfId="4" applyNumberFormat="1" applyFont="1" applyFill="1" applyBorder="1" applyAlignment="1">
      <alignment vertical="center"/>
    </xf>
    <xf numFmtId="3" fontId="13" fillId="4" borderId="15" xfId="4" applyNumberFormat="1" applyFont="1" applyFill="1" applyBorder="1" applyAlignment="1">
      <alignment vertical="center"/>
    </xf>
    <xf numFmtId="3" fontId="13" fillId="4" borderId="12" xfId="4" applyNumberFormat="1" applyFont="1" applyFill="1" applyBorder="1" applyAlignment="1">
      <alignment vertical="center"/>
    </xf>
    <xf numFmtId="0" fontId="6" fillId="4" borderId="6" xfId="1" applyFont="1" applyFill="1" applyBorder="1" applyAlignment="1">
      <alignment horizontal="left" vertical="center" indent="2"/>
    </xf>
    <xf numFmtId="3" fontId="13" fillId="4" borderId="19" xfId="1" applyNumberFormat="1" applyFont="1" applyFill="1" applyBorder="1" applyAlignment="1">
      <alignment vertical="center"/>
    </xf>
    <xf numFmtId="3" fontId="13" fillId="4" borderId="20" xfId="1" applyNumberFormat="1" applyFont="1" applyFill="1" applyBorder="1" applyAlignment="1">
      <alignment vertical="center"/>
    </xf>
    <xf numFmtId="3" fontId="13" fillId="4" borderId="21" xfId="1" applyNumberFormat="1" applyFont="1" applyFill="1" applyBorder="1" applyAlignment="1">
      <alignment vertical="center"/>
    </xf>
    <xf numFmtId="0" fontId="11" fillId="4" borderId="10" xfId="1" applyFont="1" applyFill="1" applyBorder="1" applyAlignment="1">
      <alignment horizontal="left" vertical="center"/>
    </xf>
    <xf numFmtId="0" fontId="9" fillId="4" borderId="4" xfId="3" applyFont="1" applyFill="1" applyBorder="1" applyAlignment="1">
      <alignment horizontal="center" vertical="center"/>
    </xf>
    <xf numFmtId="3" fontId="13" fillId="4" borderId="6" xfId="1" applyNumberFormat="1" applyFont="1" applyFill="1" applyBorder="1" applyAlignment="1">
      <alignment vertical="center"/>
    </xf>
    <xf numFmtId="0" fontId="4" fillId="4" borderId="0" xfId="1" applyFont="1" applyFill="1" applyAlignment="1">
      <alignment vertical="center"/>
    </xf>
    <xf numFmtId="0" fontId="15" fillId="4" borderId="0" xfId="2" applyFont="1" applyFill="1" applyAlignment="1">
      <alignment horizontal="left" vertical="top"/>
    </xf>
    <xf numFmtId="3" fontId="14" fillId="4" borderId="0" xfId="2" applyNumberFormat="1" applyFont="1" applyFill="1"/>
    <xf numFmtId="3" fontId="12" fillId="2" borderId="15" xfId="1" applyNumberFormat="1" applyFont="1" applyFill="1" applyBorder="1" applyAlignment="1">
      <alignment horizontal="center" vertical="center"/>
    </xf>
    <xf numFmtId="0" fontId="10" fillId="4" borderId="22" xfId="3" applyFont="1" applyFill="1" applyBorder="1" applyAlignment="1">
      <alignment horizontal="center" vertical="center"/>
    </xf>
    <xf numFmtId="0" fontId="10" fillId="4" borderId="14" xfId="3" applyFont="1" applyFill="1" applyBorder="1" applyAlignment="1">
      <alignment horizontal="center" vertical="center"/>
    </xf>
    <xf numFmtId="3" fontId="10" fillId="4" borderId="23" xfId="1" applyNumberFormat="1" applyFont="1" applyFill="1" applyBorder="1" applyAlignment="1">
      <alignment vertical="center"/>
    </xf>
    <xf numFmtId="3" fontId="10" fillId="4" borderId="24" xfId="1" applyNumberFormat="1" applyFont="1" applyFill="1" applyBorder="1" applyAlignment="1">
      <alignment vertical="center"/>
    </xf>
    <xf numFmtId="3" fontId="10" fillId="4" borderId="25" xfId="1" applyNumberFormat="1" applyFont="1" applyFill="1" applyBorder="1" applyAlignment="1">
      <alignment vertical="center"/>
    </xf>
    <xf numFmtId="0" fontId="10" fillId="4" borderId="27" xfId="3" applyFont="1" applyFill="1" applyBorder="1" applyAlignment="1">
      <alignment horizontal="center" vertical="center"/>
    </xf>
    <xf numFmtId="3" fontId="10" fillId="3" borderId="28" xfId="1" applyNumberFormat="1" applyFont="1" applyFill="1" applyBorder="1" applyAlignment="1">
      <alignment vertical="center"/>
    </xf>
    <xf numFmtId="0" fontId="16" fillId="4" borderId="10" xfId="1" applyFont="1" applyFill="1" applyBorder="1" applyAlignment="1">
      <alignment horizontal="left" vertical="center"/>
    </xf>
    <xf numFmtId="3" fontId="12" fillId="0" borderId="11" xfId="1" applyNumberFormat="1" applyFont="1" applyFill="1" applyBorder="1" applyAlignment="1">
      <alignment horizontal="center" vertical="center"/>
    </xf>
    <xf numFmtId="3" fontId="12" fillId="0" borderId="15" xfId="1" applyNumberFormat="1" applyFont="1" applyFill="1" applyBorder="1" applyAlignment="1">
      <alignment horizontal="center" vertical="center"/>
    </xf>
    <xf numFmtId="0" fontId="16" fillId="4" borderId="10" xfId="1" applyFont="1" applyFill="1" applyBorder="1" applyAlignment="1">
      <alignment horizontal="left" vertical="center" indent="1"/>
    </xf>
    <xf numFmtId="3" fontId="12" fillId="2" borderId="29" xfId="1" applyNumberFormat="1" applyFont="1" applyFill="1" applyBorder="1" applyAlignment="1">
      <alignment horizontal="center" vertical="center"/>
    </xf>
    <xf numFmtId="3" fontId="12" fillId="2" borderId="14" xfId="1" applyNumberFormat="1" applyFont="1" applyFill="1" applyBorder="1" applyAlignment="1">
      <alignment horizontal="center" vertical="center"/>
    </xf>
    <xf numFmtId="3" fontId="12" fillId="2" borderId="26" xfId="1" applyNumberFormat="1" applyFont="1" applyFill="1" applyBorder="1" applyAlignment="1">
      <alignment horizontal="center" vertical="center"/>
    </xf>
    <xf numFmtId="3" fontId="13" fillId="4" borderId="30" xfId="1" applyNumberFormat="1" applyFont="1" applyFill="1" applyBorder="1" applyAlignment="1">
      <alignment vertical="center"/>
    </xf>
    <xf numFmtId="3" fontId="13" fillId="4" borderId="13" xfId="4" applyNumberFormat="1" applyFont="1" applyFill="1" applyBorder="1" applyAlignment="1">
      <alignment vertical="center"/>
    </xf>
    <xf numFmtId="3" fontId="13" fillId="4" borderId="10" xfId="4" applyNumberFormat="1" applyFont="1" applyFill="1" applyBorder="1" applyAlignment="1">
      <alignment vertical="center"/>
    </xf>
    <xf numFmtId="3" fontId="12" fillId="2" borderId="27" xfId="1" applyNumberFormat="1" applyFont="1" applyFill="1" applyBorder="1" applyAlignment="1">
      <alignment horizontal="center" vertical="center"/>
    </xf>
    <xf numFmtId="3" fontId="12" fillId="2" borderId="22" xfId="1" applyNumberFormat="1" applyFont="1" applyFill="1" applyBorder="1" applyAlignment="1">
      <alignment horizontal="center" vertical="center"/>
    </xf>
    <xf numFmtId="3" fontId="12" fillId="0" borderId="12" xfId="1" applyNumberFormat="1" applyFont="1" applyFill="1" applyBorder="1" applyAlignment="1">
      <alignment horizontal="center" vertical="center"/>
    </xf>
    <xf numFmtId="3" fontId="12" fillId="2" borderId="7" xfId="1" applyNumberFormat="1" applyFont="1" applyFill="1" applyBorder="1" applyAlignment="1">
      <alignment horizontal="center" vertical="center"/>
    </xf>
    <xf numFmtId="3" fontId="12" fillId="2" borderId="31" xfId="1" applyNumberFormat="1" applyFont="1" applyFill="1" applyBorder="1" applyAlignment="1">
      <alignment horizontal="center" vertical="center"/>
    </xf>
    <xf numFmtId="0" fontId="4" fillId="4" borderId="0" xfId="1" applyFont="1" applyFill="1" applyAlignment="1">
      <alignment horizontal="left" vertical="center"/>
    </xf>
    <xf numFmtId="0" fontId="10" fillId="4" borderId="31" xfId="3" applyFont="1" applyFill="1" applyBorder="1" applyAlignment="1">
      <alignment horizontal="center" vertical="center"/>
    </xf>
    <xf numFmtId="3" fontId="12" fillId="2" borderId="8" xfId="1" applyNumberFormat="1" applyFont="1" applyFill="1" applyBorder="1" applyAlignment="1">
      <alignment horizontal="center" vertical="center"/>
    </xf>
    <xf numFmtId="3" fontId="13" fillId="4" borderId="17" xfId="1" applyNumberFormat="1" applyFont="1" applyFill="1" applyBorder="1" applyAlignment="1">
      <alignment vertical="center"/>
    </xf>
    <xf numFmtId="3" fontId="13" fillId="4" borderId="28" xfId="1" applyNumberFormat="1" applyFont="1" applyFill="1" applyBorder="1" applyAlignment="1">
      <alignment vertical="center"/>
    </xf>
    <xf numFmtId="3" fontId="13" fillId="4" borderId="18" xfId="1" applyNumberFormat="1" applyFont="1" applyFill="1" applyBorder="1" applyAlignment="1">
      <alignment vertical="center"/>
    </xf>
    <xf numFmtId="0" fontId="10" fillId="4" borderId="18" xfId="3" applyFont="1" applyFill="1" applyBorder="1" applyAlignment="1">
      <alignment horizontal="center" vertical="center"/>
    </xf>
    <xf numFmtId="3" fontId="10" fillId="4" borderId="32" xfId="1" applyNumberFormat="1" applyFont="1" applyFill="1" applyBorder="1" applyAlignment="1">
      <alignment vertical="center"/>
    </xf>
    <xf numFmtId="0" fontId="10" fillId="4" borderId="28" xfId="3" applyFont="1" applyFill="1" applyBorder="1" applyAlignment="1">
      <alignment horizontal="center" vertical="center"/>
    </xf>
    <xf numFmtId="0" fontId="10" fillId="4" borderId="33" xfId="3" applyFont="1" applyFill="1" applyBorder="1" applyAlignment="1">
      <alignment horizontal="center" vertical="center"/>
    </xf>
    <xf numFmtId="0" fontId="10" fillId="4" borderId="34" xfId="3" applyFont="1" applyFill="1" applyBorder="1" applyAlignment="1">
      <alignment horizontal="center" vertical="center"/>
    </xf>
    <xf numFmtId="3" fontId="10" fillId="4" borderId="35" xfId="1" applyNumberFormat="1" applyFont="1" applyFill="1" applyBorder="1" applyAlignment="1">
      <alignment vertical="center"/>
    </xf>
    <xf numFmtId="43" fontId="14" fillId="4" borderId="0" xfId="23" applyFont="1" applyFill="1"/>
    <xf numFmtId="43" fontId="5" fillId="4" borderId="0" xfId="23" applyFont="1" applyFill="1"/>
    <xf numFmtId="166" fontId="5" fillId="4" borderId="0" xfId="2" applyNumberFormat="1" applyFont="1" applyFill="1"/>
    <xf numFmtId="167" fontId="5" fillId="4" borderId="0" xfId="2" applyNumberFormat="1" applyFont="1" applyFill="1"/>
    <xf numFmtId="0" fontId="10" fillId="4" borderId="36" xfId="3" applyFont="1" applyFill="1" applyBorder="1" applyAlignment="1">
      <alignment horizontal="center" vertical="center"/>
    </xf>
    <xf numFmtId="0" fontId="10" fillId="4" borderId="37" xfId="3" applyFont="1" applyFill="1" applyBorder="1" applyAlignment="1">
      <alignment horizontal="center" vertical="center"/>
    </xf>
    <xf numFmtId="3" fontId="10" fillId="4" borderId="5" xfId="1" applyNumberFormat="1" applyFont="1" applyFill="1" applyBorder="1" applyAlignment="1">
      <alignment vertical="center"/>
    </xf>
    <xf numFmtId="3" fontId="12" fillId="2" borderId="38" xfId="1" applyNumberFormat="1" applyFont="1" applyFill="1" applyBorder="1" applyAlignment="1">
      <alignment horizontal="center" vertical="center"/>
    </xf>
    <xf numFmtId="3" fontId="13" fillId="4" borderId="38" xfId="4" applyNumberFormat="1" applyFont="1" applyFill="1" applyBorder="1" applyAlignment="1">
      <alignment vertical="center"/>
    </xf>
    <xf numFmtId="3" fontId="12" fillId="0" borderId="38" xfId="1" applyNumberFormat="1" applyFont="1" applyFill="1" applyBorder="1" applyAlignment="1">
      <alignment horizontal="center" vertical="center"/>
    </xf>
    <xf numFmtId="3" fontId="12" fillId="2" borderId="39" xfId="1" applyNumberFormat="1" applyFont="1" applyFill="1" applyBorder="1" applyAlignment="1">
      <alignment horizontal="center" vertical="center"/>
    </xf>
    <xf numFmtId="3" fontId="10" fillId="3" borderId="37" xfId="1" applyNumberFormat="1" applyFont="1" applyFill="1" applyBorder="1" applyAlignment="1">
      <alignment vertical="center"/>
    </xf>
    <xf numFmtId="3" fontId="13" fillId="4" borderId="40" xfId="1" applyNumberFormat="1" applyFont="1" applyFill="1" applyBorder="1" applyAlignment="1">
      <alignment vertical="center"/>
    </xf>
    <xf numFmtId="3" fontId="10" fillId="4" borderId="41" xfId="1" applyNumberFormat="1" applyFont="1" applyFill="1" applyBorder="1" applyAlignment="1">
      <alignment vertical="center"/>
    </xf>
    <xf numFmtId="3" fontId="12" fillId="2" borderId="42" xfId="1" applyNumberFormat="1" applyFont="1" applyFill="1" applyBorder="1" applyAlignment="1">
      <alignment horizontal="center" vertical="center"/>
    </xf>
    <xf numFmtId="3" fontId="13" fillId="4" borderId="42" xfId="4" applyNumberFormat="1" applyFont="1" applyFill="1" applyBorder="1" applyAlignment="1">
      <alignment vertical="center"/>
    </xf>
    <xf numFmtId="3" fontId="12" fillId="0" borderId="42" xfId="1" applyNumberFormat="1" applyFont="1" applyFill="1" applyBorder="1" applyAlignment="1">
      <alignment horizontal="center" vertical="center"/>
    </xf>
    <xf numFmtId="3" fontId="12" fillId="2" borderId="43" xfId="1" applyNumberFormat="1" applyFont="1" applyFill="1" applyBorder="1" applyAlignment="1">
      <alignment horizontal="center" vertical="center"/>
    </xf>
    <xf numFmtId="3" fontId="10" fillId="3" borderId="36" xfId="1" applyNumberFormat="1" applyFont="1" applyFill="1" applyBorder="1" applyAlignment="1">
      <alignment vertical="center"/>
    </xf>
    <xf numFmtId="3" fontId="13" fillId="4" borderId="44" xfId="1" applyNumberFormat="1" applyFont="1" applyFill="1" applyBorder="1" applyAlignment="1">
      <alignment vertical="center"/>
    </xf>
    <xf numFmtId="0" fontId="9" fillId="4" borderId="44" xfId="3" applyFont="1" applyFill="1" applyBorder="1" applyAlignment="1">
      <alignment horizontal="center" vertical="center"/>
    </xf>
    <xf numFmtId="3" fontId="12" fillId="2" borderId="46" xfId="1" applyNumberFormat="1" applyFont="1" applyFill="1" applyBorder="1" applyAlignment="1">
      <alignment horizontal="center" vertical="center"/>
    </xf>
    <xf numFmtId="3" fontId="13" fillId="4" borderId="46" xfId="4" applyNumberFormat="1" applyFont="1" applyFill="1" applyBorder="1" applyAlignment="1">
      <alignment vertical="center"/>
    </xf>
    <xf numFmtId="3" fontId="12" fillId="0" borderId="46" xfId="1" applyNumberFormat="1" applyFont="1" applyFill="1" applyBorder="1" applyAlignment="1">
      <alignment horizontal="center" vertical="center"/>
    </xf>
    <xf numFmtId="3" fontId="10" fillId="3" borderId="47" xfId="1" applyNumberFormat="1" applyFont="1" applyFill="1" applyBorder="1" applyAlignment="1">
      <alignment vertical="center"/>
    </xf>
    <xf numFmtId="3" fontId="13" fillId="4" borderId="36" xfId="1" applyNumberFormat="1" applyFont="1" applyFill="1" applyBorder="1" applyAlignment="1">
      <alignment vertical="center"/>
    </xf>
    <xf numFmtId="0" fontId="10" fillId="4" borderId="0" xfId="3" applyFont="1" applyFill="1" applyBorder="1" applyAlignment="1">
      <alignment horizontal="center" vertical="center"/>
    </xf>
    <xf numFmtId="3" fontId="10" fillId="4" borderId="0" xfId="1" applyNumberFormat="1" applyFont="1" applyFill="1" applyBorder="1" applyAlignment="1">
      <alignment vertical="center"/>
    </xf>
    <xf numFmtId="3" fontId="13" fillId="4" borderId="0" xfId="4" applyNumberFormat="1" applyFont="1" applyFill="1" applyBorder="1" applyAlignment="1">
      <alignment vertical="center"/>
    </xf>
    <xf numFmtId="3" fontId="13" fillId="4" borderId="0" xfId="1" applyNumberFormat="1" applyFont="1" applyFill="1" applyBorder="1" applyAlignment="1">
      <alignment vertical="center"/>
    </xf>
    <xf numFmtId="3" fontId="12" fillId="4" borderId="0" xfId="1" applyNumberFormat="1" applyFont="1" applyFill="1" applyBorder="1" applyAlignment="1">
      <alignment horizontal="center" vertical="center"/>
    </xf>
    <xf numFmtId="0" fontId="9" fillId="4" borderId="48" xfId="1" applyFont="1" applyFill="1" applyBorder="1" applyAlignment="1">
      <alignment vertical="center"/>
    </xf>
    <xf numFmtId="0" fontId="11" fillId="4" borderId="42" xfId="1" applyFont="1" applyFill="1" applyBorder="1" applyAlignment="1">
      <alignment horizontal="left" vertical="center"/>
    </xf>
    <xf numFmtId="0" fontId="6" fillId="4" borderId="42" xfId="1" applyFont="1" applyFill="1" applyBorder="1" applyAlignment="1">
      <alignment horizontal="left" vertical="center" indent="1"/>
    </xf>
    <xf numFmtId="0" fontId="16" fillId="4" borderId="42" xfId="1" applyFont="1" applyFill="1" applyBorder="1" applyAlignment="1">
      <alignment horizontal="left" vertical="center"/>
    </xf>
    <xf numFmtId="0" fontId="16" fillId="4" borderId="42" xfId="1" applyFont="1" applyFill="1" applyBorder="1" applyAlignment="1">
      <alignment horizontal="left" vertical="center" indent="1"/>
    </xf>
    <xf numFmtId="0" fontId="9" fillId="3" borderId="36" xfId="1" applyFont="1" applyFill="1" applyBorder="1" applyAlignment="1">
      <alignment horizontal="left" vertical="center"/>
    </xf>
    <xf numFmtId="0" fontId="6" fillId="4" borderId="44" xfId="1" applyFont="1" applyFill="1" applyBorder="1" applyAlignment="1">
      <alignment horizontal="left" vertical="center" indent="2"/>
    </xf>
    <xf numFmtId="0" fontId="10" fillId="4" borderId="1" xfId="3" applyFont="1" applyFill="1" applyBorder="1" applyAlignment="1">
      <alignment horizontal="center" vertical="center"/>
    </xf>
    <xf numFmtId="164" fontId="20" fillId="4" borderId="0" xfId="2" applyNumberFormat="1" applyFont="1" applyFill="1"/>
    <xf numFmtId="0" fontId="6" fillId="4" borderId="0" xfId="1" applyFont="1" applyFill="1" applyBorder="1" applyAlignment="1">
      <alignment horizontal="left" vertical="center" indent="2"/>
    </xf>
    <xf numFmtId="3" fontId="20" fillId="4" borderId="0" xfId="2" applyNumberFormat="1" applyFont="1" applyFill="1"/>
    <xf numFmtId="3" fontId="21" fillId="4" borderId="0" xfId="2" applyNumberFormat="1" applyFont="1" applyFill="1"/>
    <xf numFmtId="0" fontId="16" fillId="4" borderId="0" xfId="1" applyFont="1" applyFill="1" applyBorder="1" applyAlignment="1">
      <alignment horizontal="left" vertical="center" indent="1"/>
    </xf>
    <xf numFmtId="0" fontId="22" fillId="4" borderId="0" xfId="2" applyFont="1" applyFill="1"/>
    <xf numFmtId="164" fontId="23" fillId="4" borderId="0" xfId="2" applyNumberFormat="1" applyFont="1" applyFill="1"/>
    <xf numFmtId="0" fontId="23" fillId="4" borderId="0" xfId="2" applyFont="1" applyFill="1"/>
    <xf numFmtId="1" fontId="5" fillId="4" borderId="0" xfId="2" applyNumberFormat="1" applyFont="1" applyFill="1"/>
    <xf numFmtId="0" fontId="14" fillId="4" borderId="0" xfId="2" applyFont="1" applyFill="1"/>
    <xf numFmtId="168" fontId="14" fillId="4" borderId="0" xfId="23" applyNumberFormat="1" applyFont="1" applyFill="1"/>
    <xf numFmtId="0" fontId="10" fillId="4" borderId="37" xfId="3" applyFont="1" applyFill="1" applyBorder="1" applyAlignment="1">
      <alignment horizontal="center" vertical="center"/>
    </xf>
    <xf numFmtId="0" fontId="10" fillId="4" borderId="47" xfId="3" applyFont="1" applyFill="1" applyBorder="1" applyAlignment="1">
      <alignment horizontal="center" vertical="center"/>
    </xf>
    <xf numFmtId="3" fontId="10" fillId="4" borderId="49" xfId="1" applyNumberFormat="1" applyFont="1" applyFill="1" applyBorder="1" applyAlignment="1">
      <alignment vertical="center"/>
    </xf>
    <xf numFmtId="3" fontId="12" fillId="2" borderId="50" xfId="1" applyNumberFormat="1" applyFont="1" applyFill="1" applyBorder="1" applyAlignment="1">
      <alignment horizontal="center" vertical="center"/>
    </xf>
    <xf numFmtId="3" fontId="13" fillId="4" borderId="51" xfId="1" applyNumberFormat="1" applyFont="1" applyFill="1" applyBorder="1" applyAlignment="1">
      <alignment vertical="center"/>
    </xf>
    <xf numFmtId="3" fontId="10" fillId="4" borderId="48" xfId="1" applyNumberFormat="1" applyFont="1" applyFill="1" applyBorder="1" applyAlignment="1">
      <alignment vertical="center"/>
    </xf>
    <xf numFmtId="3" fontId="12" fillId="2" borderId="52" xfId="1" applyNumberFormat="1" applyFont="1" applyFill="1" applyBorder="1" applyAlignment="1">
      <alignment horizontal="center" vertical="center"/>
    </xf>
    <xf numFmtId="0" fontId="4" fillId="4" borderId="0" xfId="1" applyFont="1" applyFill="1" applyAlignment="1">
      <alignment horizontal="left" vertical="center"/>
    </xf>
    <xf numFmtId="0" fontId="10" fillId="4" borderId="53" xfId="3" applyFont="1" applyFill="1" applyBorder="1" applyAlignment="1">
      <alignment horizontal="center" vertical="center"/>
    </xf>
    <xf numFmtId="3" fontId="10" fillId="4" borderId="54" xfId="1" applyNumberFormat="1" applyFont="1" applyFill="1" applyBorder="1" applyAlignment="1">
      <alignment vertical="center"/>
    </xf>
    <xf numFmtId="3" fontId="12" fillId="2" borderId="55" xfId="1" applyNumberFormat="1" applyFont="1" applyFill="1" applyBorder="1" applyAlignment="1">
      <alignment horizontal="center" vertical="center"/>
    </xf>
    <xf numFmtId="3" fontId="13" fillId="4" borderId="47" xfId="1" applyNumberFormat="1" applyFont="1" applyFill="1" applyBorder="1" applyAlignment="1">
      <alignment vertical="center"/>
    </xf>
    <xf numFmtId="3" fontId="12" fillId="0" borderId="56" xfId="1" applyNumberFormat="1" applyFont="1" applyFill="1" applyBorder="1" applyAlignment="1">
      <alignment horizontal="center" vertical="center"/>
    </xf>
    <xf numFmtId="169" fontId="14" fillId="4" borderId="0" xfId="23" applyNumberFormat="1" applyFont="1" applyFill="1"/>
    <xf numFmtId="0" fontId="10" fillId="4" borderId="16" xfId="3" applyFont="1" applyFill="1" applyBorder="1" applyAlignment="1">
      <alignment horizontal="center" vertical="center"/>
    </xf>
    <xf numFmtId="0" fontId="10" fillId="4" borderId="37" xfId="3" applyFont="1" applyFill="1" applyBorder="1" applyAlignment="1">
      <alignment horizontal="center" vertical="center"/>
    </xf>
    <xf numFmtId="0" fontId="10" fillId="4" borderId="45" xfId="3" applyFont="1" applyFill="1" applyBorder="1" applyAlignment="1">
      <alignment horizontal="center" vertical="center"/>
    </xf>
    <xf numFmtId="0" fontId="4" fillId="4" borderId="0" xfId="1" applyFont="1" applyFill="1" applyAlignment="1">
      <alignment horizontal="left" vertical="center"/>
    </xf>
    <xf numFmtId="0" fontId="10" fillId="0" borderId="16" xfId="3" applyFont="1" applyFill="1" applyBorder="1" applyAlignment="1">
      <alignment horizontal="center" vertical="center"/>
    </xf>
    <xf numFmtId="0" fontId="10" fillId="0" borderId="45" xfId="3" applyFont="1" applyFill="1" applyBorder="1" applyAlignment="1">
      <alignment horizontal="center" vertical="center"/>
    </xf>
    <xf numFmtId="0" fontId="10" fillId="4" borderId="23" xfId="3" applyFont="1" applyFill="1" applyBorder="1" applyAlignment="1">
      <alignment horizontal="center" vertical="center"/>
    </xf>
    <xf numFmtId="0" fontId="10" fillId="4" borderId="24" xfId="3" applyFont="1" applyFill="1" applyBorder="1" applyAlignment="1">
      <alignment horizontal="center" vertical="center"/>
    </xf>
    <xf numFmtId="0" fontId="10" fillId="4" borderId="25" xfId="3" applyFont="1" applyFill="1" applyBorder="1" applyAlignment="1">
      <alignment horizontal="center" vertical="center"/>
    </xf>
    <xf numFmtId="0" fontId="10" fillId="4" borderId="2" xfId="3" applyFont="1" applyFill="1" applyBorder="1" applyAlignment="1">
      <alignment horizontal="center" vertical="center"/>
    </xf>
    <xf numFmtId="0" fontId="10" fillId="4" borderId="5" xfId="3" applyFont="1" applyFill="1" applyBorder="1" applyAlignment="1">
      <alignment horizontal="center" vertical="center"/>
    </xf>
    <xf numFmtId="0" fontId="10" fillId="4" borderId="3" xfId="3" applyFont="1" applyFill="1" applyBorder="1" applyAlignment="1">
      <alignment horizontal="center" vertical="center"/>
    </xf>
  </cellXfs>
  <cellStyles count="42">
    <cellStyle name="Čiarka" xfId="23" builtinId="3"/>
    <cellStyle name="Čiarka 2" xfId="7" xr:uid="{00000000-0005-0000-0000-000001000000}"/>
    <cellStyle name="Čiarka 2 2" xfId="30" xr:uid="{00000000-0005-0000-0000-000002000000}"/>
    <cellStyle name="Čiarka 2 3" xfId="37" xr:uid="{00000000-0005-0000-0000-000003000000}"/>
    <cellStyle name="Čiarka 3" xfId="13" xr:uid="{00000000-0005-0000-0000-000004000000}"/>
    <cellStyle name="Čiarka 3 2" xfId="34" xr:uid="{00000000-0005-0000-0000-000005000000}"/>
    <cellStyle name="Čiarka 3 3" xfId="33" xr:uid="{00000000-0005-0000-0000-000006000000}"/>
    <cellStyle name="Čiarka 3 4" xfId="28" xr:uid="{00000000-0005-0000-0000-000007000000}"/>
    <cellStyle name="Čiarka 4" xfId="16" xr:uid="{00000000-0005-0000-0000-000008000000}"/>
    <cellStyle name="Čiarka 5" xfId="20" xr:uid="{00000000-0005-0000-0000-000009000000}"/>
    <cellStyle name="Čiarka 5 2" xfId="41" xr:uid="{00000000-0005-0000-0000-00000A000000}"/>
    <cellStyle name="Čiarka 6" xfId="29" xr:uid="{00000000-0005-0000-0000-00000B000000}"/>
    <cellStyle name="Normálna" xfId="0" builtinId="0"/>
    <cellStyle name="Normálna 10" xfId="5" xr:uid="{00000000-0005-0000-0000-00000D000000}"/>
    <cellStyle name="Normálna 10 2" xfId="26" xr:uid="{00000000-0005-0000-0000-00000E000000}"/>
    <cellStyle name="Normálna 11" xfId="25" xr:uid="{00000000-0005-0000-0000-00000F000000}"/>
    <cellStyle name="Normálna 12" xfId="24" xr:uid="{00000000-0005-0000-0000-000010000000}"/>
    <cellStyle name="Normálna 2" xfId="6" xr:uid="{00000000-0005-0000-0000-000011000000}"/>
    <cellStyle name="Normálna 2 2" xfId="9" xr:uid="{00000000-0005-0000-0000-000012000000}"/>
    <cellStyle name="Normálna 2 2 2" xfId="12" xr:uid="{00000000-0005-0000-0000-000013000000}"/>
    <cellStyle name="Normálna 2 3" xfId="31" xr:uid="{00000000-0005-0000-0000-000014000000}"/>
    <cellStyle name="Normálna 3" xfId="8" xr:uid="{00000000-0005-0000-0000-000015000000}"/>
    <cellStyle name="Normálna 3 15" xfId="11" xr:uid="{00000000-0005-0000-0000-000016000000}"/>
    <cellStyle name="Normálna 3 2" xfId="14" xr:uid="{00000000-0005-0000-0000-000017000000}"/>
    <cellStyle name="Normálna 3 3" xfId="32" xr:uid="{00000000-0005-0000-0000-000018000000}"/>
    <cellStyle name="Normálna 3 4" xfId="36" xr:uid="{00000000-0005-0000-0000-000019000000}"/>
    <cellStyle name="Normálna 3 5" xfId="27" xr:uid="{00000000-0005-0000-0000-00001A000000}"/>
    <cellStyle name="Normálna 4" xfId="10" xr:uid="{00000000-0005-0000-0000-00001B000000}"/>
    <cellStyle name="Normálna 4 2" xfId="39" xr:uid="{00000000-0005-0000-0000-00001C000000}"/>
    <cellStyle name="Normálna 4 3" xfId="35" xr:uid="{00000000-0005-0000-0000-00001D000000}"/>
    <cellStyle name="Normálna 5" xfId="15" xr:uid="{00000000-0005-0000-0000-00001E000000}"/>
    <cellStyle name="Normálna 6" xfId="17" xr:uid="{00000000-0005-0000-0000-00001F000000}"/>
    <cellStyle name="Normálna 7" xfId="19" xr:uid="{00000000-0005-0000-0000-000020000000}"/>
    <cellStyle name="Normálna 8" xfId="21" xr:uid="{00000000-0005-0000-0000-000021000000}"/>
    <cellStyle name="Normálna 8 2" xfId="40" xr:uid="{00000000-0005-0000-0000-000022000000}"/>
    <cellStyle name="Normálna 9" xfId="22" xr:uid="{00000000-0005-0000-0000-000023000000}"/>
    <cellStyle name="Normálne 2" xfId="2" xr:uid="{00000000-0005-0000-0000-000024000000}"/>
    <cellStyle name="Normálne 2 2" xfId="38" xr:uid="{00000000-0005-0000-0000-000025000000}"/>
    <cellStyle name="normálne_dane pre rozpocet 2006-2008_JUN2005_final" xfId="1" xr:uid="{00000000-0005-0000-0000-000026000000}"/>
    <cellStyle name="normálne_dane pre rozpocet 2006-2008_JUN2005_final 2" xfId="4" xr:uid="{00000000-0005-0000-0000-000027000000}"/>
    <cellStyle name="normálne_IFP_DANE_20081103" xfId="3" xr:uid="{00000000-0005-0000-0000-000028000000}"/>
    <cellStyle name="normální_15.6.07 východ.+rozpočet 08-10" xfId="18" xr:uid="{00000000-0005-0000-0000-000029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IFP theme">
  <a:themeElements>
    <a:clrScheme name="IFP motív">
      <a:dk1>
        <a:srgbClr val="131D2B"/>
      </a:dk1>
      <a:lt1>
        <a:srgbClr val="FFFFFF"/>
      </a:lt1>
      <a:dk2>
        <a:srgbClr val="FFFFFF"/>
      </a:dk2>
      <a:lt2>
        <a:srgbClr val="FFFFFF"/>
      </a:lt2>
      <a:accent1>
        <a:srgbClr val="2EAAE1"/>
      </a:accent1>
      <a:accent2>
        <a:srgbClr val="131D2B"/>
      </a:accent2>
      <a:accent3>
        <a:srgbClr val="1AA380"/>
      </a:accent3>
      <a:accent4>
        <a:srgbClr val="F2CA6D"/>
      </a:accent4>
      <a:accent5>
        <a:srgbClr val="E85477"/>
      </a:accent5>
      <a:accent6>
        <a:srgbClr val="686767"/>
      </a:accent6>
      <a:hlink>
        <a:srgbClr val="6535F2"/>
      </a:hlink>
      <a:folHlink>
        <a:srgbClr val="7D5207"/>
      </a:folHlink>
    </a:clrScheme>
    <a:fontScheme name="Vlastné 1">
      <a:majorFont>
        <a:latin typeface="Yu Gothic UI"/>
        <a:ea typeface=""/>
        <a:cs typeface=""/>
      </a:majorFont>
      <a:minorFont>
        <a:latin typeface="Yu Gothic U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110"/>
  <sheetViews>
    <sheetView tabSelected="1" zoomScaleNormal="100" workbookViewId="0">
      <selection activeCell="AK20" sqref="AK20"/>
    </sheetView>
  </sheetViews>
  <sheetFormatPr defaultColWidth="9.125" defaultRowHeight="12.75" x14ac:dyDescent="0.2"/>
  <cols>
    <col min="1" max="1" width="55.125" style="6" customWidth="1"/>
    <col min="2" max="4" width="12.5" style="114" customWidth="1"/>
    <col min="5" max="8" width="12.5" style="6" customWidth="1"/>
    <col min="9" max="9" width="9.125" style="6"/>
    <col min="10" max="10" width="55.125" style="6" customWidth="1"/>
    <col min="11" max="12" width="12.5" style="114" customWidth="1"/>
    <col min="13" max="13" width="13.5" style="114" customWidth="1"/>
    <col min="14" max="17" width="13.875" style="6" customWidth="1"/>
    <col min="18" max="18" width="9.125" style="6"/>
    <col min="19" max="19" width="55.125" style="6" customWidth="1"/>
    <col min="20" max="21" width="12.5" style="114" customWidth="1"/>
    <col min="22" max="22" width="13.5" style="114" customWidth="1"/>
    <col min="23" max="26" width="13.875" style="6" customWidth="1"/>
    <col min="27" max="27" width="9.125" style="6"/>
    <col min="28" max="28" width="55.125" style="6" customWidth="1"/>
    <col min="29" max="30" width="12.5" style="114" customWidth="1"/>
    <col min="31" max="31" width="13.5" style="114" customWidth="1"/>
    <col min="32" max="35" width="13.875" style="6" customWidth="1"/>
    <col min="36" max="16384" width="9.125" style="6"/>
  </cols>
  <sheetData>
    <row r="1" spans="1:35" ht="15.75" customHeight="1" x14ac:dyDescent="0.2">
      <c r="A1" s="28" t="s">
        <v>31</v>
      </c>
      <c r="B1" s="28"/>
      <c r="C1" s="28"/>
      <c r="D1" s="28"/>
      <c r="J1" s="28" t="s">
        <v>32</v>
      </c>
      <c r="K1" s="28"/>
      <c r="L1" s="28"/>
      <c r="M1" s="28"/>
      <c r="N1" s="28"/>
      <c r="S1" s="28" t="s">
        <v>33</v>
      </c>
      <c r="T1" s="28"/>
      <c r="U1" s="28"/>
      <c r="V1" s="28"/>
      <c r="AB1" s="123" t="s">
        <v>22</v>
      </c>
      <c r="AC1" s="28"/>
      <c r="AD1" s="28"/>
      <c r="AE1" s="28"/>
    </row>
    <row r="2" spans="1:35" ht="14.25" customHeight="1" thickBot="1" x14ac:dyDescent="0.3">
      <c r="A2" s="10"/>
      <c r="B2" s="11"/>
      <c r="C2" s="11"/>
      <c r="D2" s="11"/>
      <c r="J2" s="10"/>
      <c r="K2" s="11"/>
      <c r="L2" s="11"/>
      <c r="M2" s="11"/>
      <c r="S2" s="10"/>
      <c r="T2" s="11"/>
      <c r="U2" s="11"/>
      <c r="V2" s="11"/>
      <c r="AB2" s="10"/>
      <c r="AC2" s="11"/>
      <c r="AD2" s="11"/>
      <c r="AE2" s="11"/>
    </row>
    <row r="3" spans="1:35" ht="13.5" customHeight="1" thickBot="1" x14ac:dyDescent="0.25">
      <c r="A3" s="12" t="s">
        <v>0</v>
      </c>
      <c r="B3" s="130" t="s">
        <v>1</v>
      </c>
      <c r="C3" s="132"/>
      <c r="D3" s="130" t="s">
        <v>2</v>
      </c>
      <c r="E3" s="131"/>
      <c r="F3" s="131"/>
      <c r="G3" s="131"/>
      <c r="H3" s="132"/>
      <c r="J3" s="12" t="s">
        <v>0</v>
      </c>
      <c r="K3" s="130" t="s">
        <v>1</v>
      </c>
      <c r="L3" s="132"/>
      <c r="M3" s="130" t="s">
        <v>2</v>
      </c>
      <c r="N3" s="131"/>
      <c r="O3" s="131"/>
      <c r="P3" s="131"/>
      <c r="Q3" s="132"/>
      <c r="S3" s="26" t="s">
        <v>0</v>
      </c>
      <c r="T3" s="130" t="s">
        <v>1</v>
      </c>
      <c r="U3" s="132"/>
      <c r="V3" s="130" t="s">
        <v>2</v>
      </c>
      <c r="W3" s="131"/>
      <c r="X3" s="131"/>
      <c r="Y3" s="131"/>
      <c r="Z3" s="132"/>
      <c r="AB3" s="26" t="s">
        <v>0</v>
      </c>
      <c r="AC3" s="130" t="s">
        <v>1</v>
      </c>
      <c r="AD3" s="132"/>
      <c r="AE3" s="130" t="s">
        <v>2</v>
      </c>
      <c r="AF3" s="131"/>
      <c r="AG3" s="131"/>
      <c r="AH3" s="131"/>
      <c r="AI3" s="132"/>
    </row>
    <row r="4" spans="1:35" ht="14.25" customHeight="1" thickBot="1" x14ac:dyDescent="0.25">
      <c r="A4" s="86"/>
      <c r="B4" s="71">
        <v>2022</v>
      </c>
      <c r="C4" s="70">
        <v>2023</v>
      </c>
      <c r="D4" s="117">
        <v>2024</v>
      </c>
      <c r="E4" s="62">
        <v>2025</v>
      </c>
      <c r="F4" s="62">
        <v>2026</v>
      </c>
      <c r="G4" s="62">
        <v>2027</v>
      </c>
      <c r="H4" s="60">
        <v>2028</v>
      </c>
      <c r="J4" s="86"/>
      <c r="K4" s="71">
        <v>2022</v>
      </c>
      <c r="L4" s="70">
        <v>2023</v>
      </c>
      <c r="M4" s="117">
        <v>2024</v>
      </c>
      <c r="N4" s="62">
        <v>2025</v>
      </c>
      <c r="O4" s="62">
        <v>2026</v>
      </c>
      <c r="P4" s="62">
        <v>2027</v>
      </c>
      <c r="Q4" s="60">
        <v>2028</v>
      </c>
      <c r="S4" s="13"/>
      <c r="T4" s="104">
        <v>2022</v>
      </c>
      <c r="U4" s="104">
        <v>2023</v>
      </c>
      <c r="V4" s="124">
        <v>2024</v>
      </c>
      <c r="W4" s="63">
        <v>2025</v>
      </c>
      <c r="X4" s="63">
        <v>2026</v>
      </c>
      <c r="Y4" s="63">
        <v>2027</v>
      </c>
      <c r="Z4" s="64">
        <v>2028</v>
      </c>
      <c r="AB4" s="13"/>
      <c r="AC4" s="70">
        <v>2022</v>
      </c>
      <c r="AD4" s="70">
        <v>2023</v>
      </c>
      <c r="AE4" s="117">
        <v>2024</v>
      </c>
      <c r="AF4" s="62">
        <v>2025</v>
      </c>
      <c r="AG4" s="62">
        <v>2026</v>
      </c>
      <c r="AH4" s="62">
        <v>2027</v>
      </c>
      <c r="AI4" s="60">
        <v>2028</v>
      </c>
    </row>
    <row r="5" spans="1:35" ht="13.5" customHeight="1" x14ac:dyDescent="0.2">
      <c r="A5" s="97"/>
      <c r="B5" s="72"/>
      <c r="C5" s="121"/>
      <c r="D5" s="118"/>
      <c r="E5" s="61"/>
      <c r="F5" s="61"/>
      <c r="G5" s="61"/>
      <c r="H5" s="65"/>
      <c r="I5" s="7"/>
      <c r="J5" s="16"/>
      <c r="K5" s="79"/>
      <c r="L5" s="121"/>
      <c r="M5" s="34"/>
      <c r="N5" s="35"/>
      <c r="O5" s="35"/>
      <c r="P5" s="35"/>
      <c r="Q5" s="36"/>
      <c r="R5" s="7"/>
      <c r="S5" s="16"/>
      <c r="T5" s="79"/>
      <c r="U5" s="79"/>
      <c r="V5" s="125"/>
      <c r="W5" s="35"/>
      <c r="X5" s="35"/>
      <c r="Y5" s="35"/>
      <c r="Z5" s="36"/>
      <c r="AB5" s="16"/>
      <c r="AC5" s="79"/>
      <c r="AD5" s="121"/>
      <c r="AE5" s="118"/>
      <c r="AF5" s="61"/>
      <c r="AG5" s="61"/>
      <c r="AH5" s="61"/>
      <c r="AI5" s="65"/>
    </row>
    <row r="6" spans="1:35" ht="13.5" customHeight="1" x14ac:dyDescent="0.2">
      <c r="A6" s="98" t="s">
        <v>3</v>
      </c>
      <c r="B6" s="73">
        <f t="shared" ref="B6:E6" si="0">SUM(B7:B11)</f>
        <v>1022480.4802699998</v>
      </c>
      <c r="C6" s="80">
        <f t="shared" si="0"/>
        <v>1028156.41446</v>
      </c>
      <c r="D6" s="87">
        <f t="shared" si="0"/>
        <v>1084374.6841395572</v>
      </c>
      <c r="E6" s="31">
        <f t="shared" si="0"/>
        <v>1178392.5277721784</v>
      </c>
      <c r="F6" s="31">
        <f t="shared" ref="F6:G6" si="1">SUM(F7:F11)</f>
        <v>1257366.6083378207</v>
      </c>
      <c r="G6" s="31">
        <f t="shared" si="1"/>
        <v>1328815.2477939716</v>
      </c>
      <c r="H6" s="2">
        <f t="shared" ref="H6" si="2">SUM(H7:H11)</f>
        <v>1389740.5214215061</v>
      </c>
      <c r="J6" s="25" t="s">
        <v>3</v>
      </c>
      <c r="K6" s="80">
        <f t="shared" ref="K6" si="3">SUM(K7:K11)</f>
        <v>0</v>
      </c>
      <c r="L6" s="80">
        <f t="shared" ref="L6:Q6" si="4">SUM(L7:L11)</f>
        <v>0</v>
      </c>
      <c r="M6" s="1">
        <f t="shared" si="4"/>
        <v>0</v>
      </c>
      <c r="N6" s="31">
        <f t="shared" si="4"/>
        <v>0</v>
      </c>
      <c r="O6" s="31">
        <f t="shared" si="4"/>
        <v>0</v>
      </c>
      <c r="P6" s="31">
        <f t="shared" si="4"/>
        <v>0</v>
      </c>
      <c r="Q6" s="2">
        <f t="shared" si="4"/>
        <v>0</v>
      </c>
      <c r="S6" s="25" t="s">
        <v>3</v>
      </c>
      <c r="T6" s="80">
        <v>1022480.4802699998</v>
      </c>
      <c r="U6" s="80">
        <v>1028156.41446</v>
      </c>
      <c r="V6" s="87">
        <v>1095793.6962658099</v>
      </c>
      <c r="W6" s="31">
        <v>1193030.5418446669</v>
      </c>
      <c r="X6" s="31">
        <v>1277565.1397658777</v>
      </c>
      <c r="Y6" s="31">
        <v>1355021.4463020312</v>
      </c>
      <c r="Z6" s="2">
        <v>1418306.9567923825</v>
      </c>
      <c r="AB6" s="25" t="s">
        <v>3</v>
      </c>
      <c r="AC6" s="80">
        <f t="shared" ref="AC6:AI6" si="5">B6-T6</f>
        <v>0</v>
      </c>
      <c r="AD6" s="80">
        <f t="shared" si="5"/>
        <v>0</v>
      </c>
      <c r="AE6" s="87">
        <f t="shared" si="5"/>
        <v>-11419.012126252754</v>
      </c>
      <c r="AF6" s="31">
        <f t="shared" si="5"/>
        <v>-14638.014072488528</v>
      </c>
      <c r="AG6" s="31">
        <f t="shared" si="5"/>
        <v>-20198.531428057002</v>
      </c>
      <c r="AH6" s="31">
        <f t="shared" si="5"/>
        <v>-26206.198508059606</v>
      </c>
      <c r="AI6" s="2">
        <f t="shared" si="5"/>
        <v>-28566.435370876454</v>
      </c>
    </row>
    <row r="7" spans="1:35" ht="13.5" customHeight="1" x14ac:dyDescent="0.2">
      <c r="A7" s="99" t="s">
        <v>4</v>
      </c>
      <c r="B7" s="74">
        <v>598455.59486999991</v>
      </c>
      <c r="C7" s="81">
        <v>592599.25555</v>
      </c>
      <c r="D7" s="88">
        <v>637741.69599107746</v>
      </c>
      <c r="E7" s="19">
        <v>705593.01625544846</v>
      </c>
      <c r="F7" s="19">
        <v>764519.35264410509</v>
      </c>
      <c r="G7" s="19">
        <v>818260.16702018376</v>
      </c>
      <c r="H7" s="20">
        <v>868112.12267274328</v>
      </c>
      <c r="J7" s="17" t="s">
        <v>4</v>
      </c>
      <c r="K7" s="81"/>
      <c r="L7" s="81"/>
      <c r="M7" s="18"/>
      <c r="N7" s="19"/>
      <c r="O7" s="19"/>
      <c r="P7" s="19"/>
      <c r="Q7" s="20"/>
      <c r="S7" s="17" t="s">
        <v>4</v>
      </c>
      <c r="T7" s="81">
        <v>598455.59486999991</v>
      </c>
      <c r="U7" s="81">
        <v>592599.25555</v>
      </c>
      <c r="V7" s="88">
        <v>640170.71756817354</v>
      </c>
      <c r="W7" s="19">
        <v>710001.27943853103</v>
      </c>
      <c r="X7" s="19">
        <v>772944.56009407248</v>
      </c>
      <c r="Y7" s="19">
        <v>831168.383077287</v>
      </c>
      <c r="Z7" s="20">
        <v>882843.26700763067</v>
      </c>
      <c r="AB7" s="17" t="s">
        <v>4</v>
      </c>
      <c r="AC7" s="81">
        <f t="shared" ref="AC7:AC26" si="6">B7-T7</f>
        <v>0</v>
      </c>
      <c r="AD7" s="81">
        <f t="shared" ref="AD7:AD26" si="7">C7-U7</f>
        <v>0</v>
      </c>
      <c r="AE7" s="88">
        <f t="shared" ref="AE7:AE26" si="8">D7-V7</f>
        <v>-2429.0215770960785</v>
      </c>
      <c r="AF7" s="19">
        <f t="shared" ref="AE7:AF26" si="9">E7-W7</f>
        <v>-4408.2631830825703</v>
      </c>
      <c r="AG7" s="19">
        <f t="shared" ref="AG7:AG26" si="10">F7-X7</f>
        <v>-8425.2074499673909</v>
      </c>
      <c r="AH7" s="19">
        <f t="shared" ref="AH7:AI26" si="11">G7-Y7</f>
        <v>-12908.216057103244</v>
      </c>
      <c r="AI7" s="20">
        <f t="shared" si="11"/>
        <v>-14731.144334887387</v>
      </c>
    </row>
    <row r="8" spans="1:35" ht="13.5" customHeight="1" x14ac:dyDescent="0.2">
      <c r="A8" s="99" t="s">
        <v>5</v>
      </c>
      <c r="B8" s="74">
        <v>41625.225509999997</v>
      </c>
      <c r="C8" s="81">
        <v>38628.884790000004</v>
      </c>
      <c r="D8" s="88">
        <v>39161.682882189321</v>
      </c>
      <c r="E8" s="19">
        <v>44338.739814011053</v>
      </c>
      <c r="F8" s="19">
        <v>49385.462813967846</v>
      </c>
      <c r="G8" s="19">
        <v>54432.36208825856</v>
      </c>
      <c r="H8" s="20">
        <v>59505.888437382346</v>
      </c>
      <c r="J8" s="17" t="s">
        <v>5</v>
      </c>
      <c r="K8" s="81"/>
      <c r="L8" s="81"/>
      <c r="M8" s="18"/>
      <c r="N8" s="19"/>
      <c r="O8" s="19"/>
      <c r="P8" s="19"/>
      <c r="Q8" s="20"/>
      <c r="S8" s="17" t="s">
        <v>5</v>
      </c>
      <c r="T8" s="81">
        <v>41625.225509999997</v>
      </c>
      <c r="U8" s="81">
        <v>38628.884790000004</v>
      </c>
      <c r="V8" s="88">
        <v>40736.598916945339</v>
      </c>
      <c r="W8" s="19">
        <v>46279.717235060692</v>
      </c>
      <c r="X8" s="19">
        <v>51798.141114444421</v>
      </c>
      <c r="Y8" s="19">
        <v>57369.311524519508</v>
      </c>
      <c r="Z8" s="20">
        <v>62824.292531691535</v>
      </c>
      <c r="AB8" s="17" t="s">
        <v>5</v>
      </c>
      <c r="AC8" s="81">
        <f t="shared" si="6"/>
        <v>0</v>
      </c>
      <c r="AD8" s="81">
        <f t="shared" si="7"/>
        <v>0</v>
      </c>
      <c r="AE8" s="88">
        <f t="shared" si="8"/>
        <v>-1574.9160347560173</v>
      </c>
      <c r="AF8" s="19">
        <f t="shared" si="9"/>
        <v>-1940.9774210496398</v>
      </c>
      <c r="AG8" s="19">
        <f t="shared" si="10"/>
        <v>-2412.6783004765748</v>
      </c>
      <c r="AH8" s="19">
        <f t="shared" si="11"/>
        <v>-2936.9494362609476</v>
      </c>
      <c r="AI8" s="20">
        <f t="shared" si="11"/>
        <v>-3318.4040943091895</v>
      </c>
    </row>
    <row r="9" spans="1:35" ht="13.5" customHeight="1" x14ac:dyDescent="0.2">
      <c r="A9" s="99" t="s">
        <v>6</v>
      </c>
      <c r="B9" s="74">
        <v>335682.81054999994</v>
      </c>
      <c r="C9" s="81">
        <v>350006.72425999999</v>
      </c>
      <c r="D9" s="88">
        <v>360124.81725430745</v>
      </c>
      <c r="E9" s="19">
        <v>379168.23223360634</v>
      </c>
      <c r="F9" s="19">
        <v>392521.88065585028</v>
      </c>
      <c r="G9" s="19">
        <v>403758.1403352507</v>
      </c>
      <c r="H9" s="20">
        <v>408279.51785344363</v>
      </c>
      <c r="J9" s="17" t="s">
        <v>6</v>
      </c>
      <c r="K9" s="81"/>
      <c r="L9" s="81"/>
      <c r="M9" s="18"/>
      <c r="N9" s="19"/>
      <c r="O9" s="19"/>
      <c r="P9" s="19"/>
      <c r="Q9" s="20"/>
      <c r="S9" s="17" t="s">
        <v>6</v>
      </c>
      <c r="T9" s="81">
        <v>335682.81054999994</v>
      </c>
      <c r="U9" s="81">
        <v>350006.72425999999</v>
      </c>
      <c r="V9" s="88">
        <v>367331.08939927386</v>
      </c>
      <c r="W9" s="19">
        <v>387174.66377680248</v>
      </c>
      <c r="X9" s="19">
        <v>401499.48336665757</v>
      </c>
      <c r="Y9" s="19">
        <v>413640.70964740124</v>
      </c>
      <c r="Z9" s="20">
        <v>418316.11001422926</v>
      </c>
      <c r="AB9" s="17" t="s">
        <v>6</v>
      </c>
      <c r="AC9" s="81">
        <f t="shared" si="6"/>
        <v>0</v>
      </c>
      <c r="AD9" s="81">
        <f t="shared" si="7"/>
        <v>0</v>
      </c>
      <c r="AE9" s="88">
        <f t="shared" si="8"/>
        <v>-7206.2721449664095</v>
      </c>
      <c r="AF9" s="19">
        <f t="shared" si="9"/>
        <v>-8006.431543196144</v>
      </c>
      <c r="AG9" s="19">
        <f t="shared" si="10"/>
        <v>-8977.6027108072885</v>
      </c>
      <c r="AH9" s="19">
        <f t="shared" si="11"/>
        <v>-9882.5693121505319</v>
      </c>
      <c r="AI9" s="20">
        <f t="shared" si="11"/>
        <v>-10036.592160785629</v>
      </c>
    </row>
    <row r="10" spans="1:35" ht="13.5" customHeight="1" x14ac:dyDescent="0.2">
      <c r="A10" s="99" t="s">
        <v>7</v>
      </c>
      <c r="B10" s="74">
        <v>71.969300000000004</v>
      </c>
      <c r="C10" s="81">
        <v>72.258200000000002</v>
      </c>
      <c r="D10" s="88">
        <v>56.528589958420241</v>
      </c>
      <c r="E10" s="19">
        <v>60.107183469530014</v>
      </c>
      <c r="F10" s="19">
        <v>63.355948383473958</v>
      </c>
      <c r="G10" s="19">
        <v>66.479843739393601</v>
      </c>
      <c r="H10" s="20">
        <v>69.392112274116329</v>
      </c>
      <c r="I10" s="7"/>
      <c r="J10" s="17" t="s">
        <v>7</v>
      </c>
      <c r="K10" s="81"/>
      <c r="L10" s="81"/>
      <c r="M10" s="18"/>
      <c r="N10" s="19"/>
      <c r="O10" s="19"/>
      <c r="P10" s="19"/>
      <c r="Q10" s="20"/>
      <c r="R10" s="7"/>
      <c r="S10" s="17" t="s">
        <v>7</v>
      </c>
      <c r="T10" s="81">
        <v>71.969300000000004</v>
      </c>
      <c r="U10" s="81">
        <v>72.258200000000002</v>
      </c>
      <c r="V10" s="88">
        <v>59.76589707483754</v>
      </c>
      <c r="W10" s="19">
        <v>63.719824508900722</v>
      </c>
      <c r="X10" s="19">
        <v>67.339318798818468</v>
      </c>
      <c r="Y10" s="19">
        <v>70.72051443526378</v>
      </c>
      <c r="Z10" s="20">
        <v>73.888301536237037</v>
      </c>
      <c r="AB10" s="17" t="s">
        <v>7</v>
      </c>
      <c r="AC10" s="81">
        <f t="shared" si="6"/>
        <v>0</v>
      </c>
      <c r="AD10" s="81">
        <f t="shared" si="7"/>
        <v>0</v>
      </c>
      <c r="AE10" s="88">
        <f t="shared" si="8"/>
        <v>-3.2373071164172984</v>
      </c>
      <c r="AF10" s="19">
        <f t="shared" si="9"/>
        <v>-3.6126410393707076</v>
      </c>
      <c r="AG10" s="19">
        <f t="shared" si="10"/>
        <v>-3.9833704153445098</v>
      </c>
      <c r="AH10" s="19">
        <f t="shared" si="11"/>
        <v>-4.240670695870179</v>
      </c>
      <c r="AI10" s="20">
        <f t="shared" si="11"/>
        <v>-4.4961892621207085</v>
      </c>
    </row>
    <row r="11" spans="1:35" ht="13.5" customHeight="1" x14ac:dyDescent="0.2">
      <c r="A11" s="99" t="s">
        <v>11</v>
      </c>
      <c r="B11" s="74">
        <v>46644.880039999996</v>
      </c>
      <c r="C11" s="81">
        <v>46849.291660000003</v>
      </c>
      <c r="D11" s="88">
        <v>47289.959422024513</v>
      </c>
      <c r="E11" s="19">
        <v>49232.432285643226</v>
      </c>
      <c r="F11" s="19">
        <v>50876.556275514267</v>
      </c>
      <c r="G11" s="19">
        <v>52298.098506539041</v>
      </c>
      <c r="H11" s="20">
        <v>53773.600345662875</v>
      </c>
      <c r="I11" s="7"/>
      <c r="J11" s="17" t="s">
        <v>11</v>
      </c>
      <c r="K11" s="81"/>
      <c r="L11" s="81"/>
      <c r="M11" s="18"/>
      <c r="N11" s="19"/>
      <c r="O11" s="19"/>
      <c r="P11" s="19"/>
      <c r="Q11" s="20"/>
      <c r="R11" s="7"/>
      <c r="S11" s="17" t="s">
        <v>11</v>
      </c>
      <c r="T11" s="81">
        <v>46644.880039999996</v>
      </c>
      <c r="U11" s="81">
        <v>46849.291660000003</v>
      </c>
      <c r="V11" s="88">
        <v>47495.524484342401</v>
      </c>
      <c r="W11" s="19">
        <v>49511.161569763761</v>
      </c>
      <c r="X11" s="19">
        <v>51255.615871904505</v>
      </c>
      <c r="Y11" s="19">
        <v>52772.32153838822</v>
      </c>
      <c r="Z11" s="20">
        <v>54249.398937295016</v>
      </c>
      <c r="AB11" s="17" t="s">
        <v>11</v>
      </c>
      <c r="AC11" s="81">
        <f t="shared" si="6"/>
        <v>0</v>
      </c>
      <c r="AD11" s="81">
        <f t="shared" si="7"/>
        <v>0</v>
      </c>
      <c r="AE11" s="88">
        <f t="shared" si="8"/>
        <v>-205.56506231788808</v>
      </c>
      <c r="AF11" s="19">
        <f t="shared" si="9"/>
        <v>-278.72928412053443</v>
      </c>
      <c r="AG11" s="19">
        <f t="shared" si="10"/>
        <v>-379.05959639023786</v>
      </c>
      <c r="AH11" s="19">
        <f t="shared" si="11"/>
        <v>-474.22303184917837</v>
      </c>
      <c r="AI11" s="20">
        <f t="shared" si="11"/>
        <v>-475.79859163214132</v>
      </c>
    </row>
    <row r="12" spans="1:35" ht="13.5" customHeight="1" x14ac:dyDescent="0.2">
      <c r="A12" s="98" t="s">
        <v>12</v>
      </c>
      <c r="B12" s="73">
        <f>B13+B19</f>
        <v>8264692.6213491885</v>
      </c>
      <c r="C12" s="80">
        <f t="shared" ref="C12:E12" si="12">C13+C19</f>
        <v>10322867.627110325</v>
      </c>
      <c r="D12" s="87">
        <f t="shared" si="12"/>
        <v>12587933.921867356</v>
      </c>
      <c r="E12" s="31">
        <f t="shared" si="12"/>
        <v>12892614.69581846</v>
      </c>
      <c r="F12" s="31">
        <f t="shared" ref="F12:G12" si="13">F13+F19</f>
        <v>13509861.18662991</v>
      </c>
      <c r="G12" s="31">
        <f t="shared" si="13"/>
        <v>13952607.30461804</v>
      </c>
      <c r="H12" s="2">
        <f t="shared" ref="H12" si="14">H13+H19</f>
        <v>14446062.259494547</v>
      </c>
      <c r="J12" s="25" t="s">
        <v>12</v>
      </c>
      <c r="K12" s="80">
        <f>K13+K19</f>
        <v>0</v>
      </c>
      <c r="L12" s="80">
        <f t="shared" ref="L12:O12" si="15">L13+L19</f>
        <v>0</v>
      </c>
      <c r="M12" s="1">
        <f t="shared" si="15"/>
        <v>-2742.8368079740999</v>
      </c>
      <c r="N12" s="31">
        <f t="shared" si="15"/>
        <v>-349893.39175750432</v>
      </c>
      <c r="O12" s="31">
        <f t="shared" si="15"/>
        <v>-366396.37044613028</v>
      </c>
      <c r="P12" s="31">
        <f t="shared" ref="P12:Q12" si="16">P13+P19</f>
        <v>-385556.33379318652</v>
      </c>
      <c r="Q12" s="2">
        <f t="shared" si="16"/>
        <v>-405270.78568459261</v>
      </c>
      <c r="S12" s="25" t="s">
        <v>12</v>
      </c>
      <c r="T12" s="80">
        <v>8264692.6213491885</v>
      </c>
      <c r="U12" s="80">
        <v>10322867.627110325</v>
      </c>
      <c r="V12" s="87">
        <v>12438750.144577239</v>
      </c>
      <c r="W12" s="31">
        <v>13108790.16056654</v>
      </c>
      <c r="X12" s="31">
        <v>13575800.456370283</v>
      </c>
      <c r="Y12" s="31">
        <v>14058000.361317378</v>
      </c>
      <c r="Z12" s="2">
        <v>14635516.436953228</v>
      </c>
      <c r="AB12" s="25" t="s">
        <v>12</v>
      </c>
      <c r="AC12" s="80">
        <f t="shared" si="6"/>
        <v>0</v>
      </c>
      <c r="AD12" s="80">
        <f t="shared" si="7"/>
        <v>0</v>
      </c>
      <c r="AE12" s="31">
        <f t="shared" si="9"/>
        <v>149183.777290117</v>
      </c>
      <c r="AF12" s="31">
        <f t="shared" si="9"/>
        <v>-216175.46474808082</v>
      </c>
      <c r="AG12" s="31">
        <f t="shared" si="10"/>
        <v>-65939.269740372896</v>
      </c>
      <c r="AH12" s="31">
        <f t="shared" si="11"/>
        <v>-105393.05669933744</v>
      </c>
      <c r="AI12" s="2">
        <f t="shared" si="11"/>
        <v>-189454.17745868117</v>
      </c>
    </row>
    <row r="13" spans="1:35" ht="13.5" customHeight="1" x14ac:dyDescent="0.2">
      <c r="A13" s="100" t="s">
        <v>15</v>
      </c>
      <c r="B13" s="75">
        <f t="shared" ref="B13:E13" si="17">SUM(B14:B18)</f>
        <v>7297432.6628389638</v>
      </c>
      <c r="C13" s="82">
        <f t="shared" si="17"/>
        <v>9172538.5080437046</v>
      </c>
      <c r="D13" s="89">
        <f t="shared" si="17"/>
        <v>11196332.900021369</v>
      </c>
      <c r="E13" s="41">
        <f t="shared" si="17"/>
        <v>11449264.276207447</v>
      </c>
      <c r="F13" s="41">
        <f t="shared" ref="F13:G13" si="18">SUM(F14:F18)</f>
        <v>12020218.523261722</v>
      </c>
      <c r="G13" s="41">
        <f t="shared" si="18"/>
        <v>12455328.229507862</v>
      </c>
      <c r="H13" s="51">
        <f t="shared" ref="H13" si="19">SUM(H14:H18)</f>
        <v>12947125.918709435</v>
      </c>
      <c r="J13" s="39" t="s">
        <v>15</v>
      </c>
      <c r="K13" s="82">
        <f>SUM(K14:K18)</f>
        <v>0</v>
      </c>
      <c r="L13" s="82">
        <f t="shared" ref="L13:Q13" si="20">SUM(L14:L18)</f>
        <v>0</v>
      </c>
      <c r="M13" s="40">
        <f t="shared" si="20"/>
        <v>-2582.50593735751</v>
      </c>
      <c r="N13" s="41">
        <f t="shared" si="20"/>
        <v>-349286.02963097306</v>
      </c>
      <c r="O13" s="41">
        <f t="shared" si="20"/>
        <v>-366116.50975327677</v>
      </c>
      <c r="P13" s="41">
        <f t="shared" si="20"/>
        <v>-385482.47046422993</v>
      </c>
      <c r="Q13" s="51">
        <f t="shared" si="20"/>
        <v>-405168.20855333109</v>
      </c>
      <c r="S13" s="39" t="s">
        <v>15</v>
      </c>
      <c r="T13" s="82">
        <v>7297432.6628389638</v>
      </c>
      <c r="U13" s="82">
        <v>9172538.5080437046</v>
      </c>
      <c r="V13" s="89">
        <v>11052851.060564984</v>
      </c>
      <c r="W13" s="41">
        <v>11668370.895831926</v>
      </c>
      <c r="X13" s="41">
        <v>12110301.44544684</v>
      </c>
      <c r="Y13" s="41">
        <v>12584436.777212717</v>
      </c>
      <c r="Z13" s="51">
        <v>13154276.344423072</v>
      </c>
      <c r="AB13" s="39" t="s">
        <v>15</v>
      </c>
      <c r="AC13" s="82">
        <f t="shared" si="6"/>
        <v>0</v>
      </c>
      <c r="AD13" s="82">
        <f t="shared" si="7"/>
        <v>0</v>
      </c>
      <c r="AE13" s="89">
        <f t="shared" si="8"/>
        <v>143481.839456385</v>
      </c>
      <c r="AF13" s="41">
        <f t="shared" si="9"/>
        <v>-219106.61962447874</v>
      </c>
      <c r="AG13" s="41">
        <f t="shared" si="10"/>
        <v>-90082.922185117379</v>
      </c>
      <c r="AH13" s="41">
        <f t="shared" si="11"/>
        <v>-129108.54770485498</v>
      </c>
      <c r="AI13" s="51">
        <f t="shared" si="11"/>
        <v>-207150.42571363784</v>
      </c>
    </row>
    <row r="14" spans="1:35" ht="13.5" customHeight="1" x14ac:dyDescent="0.2">
      <c r="A14" s="101" t="s">
        <v>13</v>
      </c>
      <c r="B14" s="74">
        <v>6571620.9608994108</v>
      </c>
      <c r="C14" s="81">
        <v>8265467.0889543174</v>
      </c>
      <c r="D14" s="88">
        <v>9882784.6115532145</v>
      </c>
      <c r="E14" s="19">
        <v>10005915.208785621</v>
      </c>
      <c r="F14" s="19">
        <v>10703206.782351591</v>
      </c>
      <c r="G14" s="19">
        <v>11174315.298890311</v>
      </c>
      <c r="H14" s="20">
        <v>11628648.39582273</v>
      </c>
      <c r="I14" s="7"/>
      <c r="J14" s="42" t="s">
        <v>13</v>
      </c>
      <c r="K14" s="81"/>
      <c r="L14" s="81"/>
      <c r="M14" s="18">
        <v>-2582.50593735751</v>
      </c>
      <c r="N14" s="19">
        <v>-349286.02963097306</v>
      </c>
      <c r="O14" s="19">
        <v>-366116.50975327677</v>
      </c>
      <c r="P14" s="19">
        <v>-385482.47046422993</v>
      </c>
      <c r="Q14" s="20">
        <v>-405168.20855333109</v>
      </c>
      <c r="R14" s="7"/>
      <c r="S14" s="42" t="s">
        <v>13</v>
      </c>
      <c r="T14" s="81">
        <v>6571620.9608994108</v>
      </c>
      <c r="U14" s="81">
        <v>8265467.0889543174</v>
      </c>
      <c r="V14" s="88">
        <v>9793417.9087698292</v>
      </c>
      <c r="W14" s="19">
        <v>10248463.536396272</v>
      </c>
      <c r="X14" s="19">
        <v>10812134.755662058</v>
      </c>
      <c r="Y14" s="19">
        <v>11312364.491616461</v>
      </c>
      <c r="Z14" s="20">
        <v>11837455.983025145</v>
      </c>
      <c r="AB14" s="42" t="s">
        <v>13</v>
      </c>
      <c r="AC14" s="81">
        <f t="shared" si="6"/>
        <v>0</v>
      </c>
      <c r="AD14" s="81">
        <f t="shared" si="7"/>
        <v>0</v>
      </c>
      <c r="AE14" s="88">
        <f>D14-V14</f>
        <v>89366.702783385292</v>
      </c>
      <c r="AF14" s="19">
        <f t="shared" si="9"/>
        <v>-242548.32761065103</v>
      </c>
      <c r="AG14" s="19">
        <f t="shared" si="10"/>
        <v>-108927.97331046686</v>
      </c>
      <c r="AH14" s="19">
        <f t="shared" si="11"/>
        <v>-138049.19272615016</v>
      </c>
      <c r="AI14" s="20">
        <f t="shared" si="11"/>
        <v>-208807.58720241487</v>
      </c>
    </row>
    <row r="15" spans="1:35" ht="13.5" customHeight="1" x14ac:dyDescent="0.2">
      <c r="A15" s="101" t="s">
        <v>14</v>
      </c>
      <c r="B15" s="74">
        <v>90283.853176594799</v>
      </c>
      <c r="C15" s="81">
        <v>144662.06403539545</v>
      </c>
      <c r="D15" s="88">
        <v>466855.88245230523</v>
      </c>
      <c r="E15" s="19">
        <v>563481.97350140801</v>
      </c>
      <c r="F15" s="19">
        <v>369712.58607946505</v>
      </c>
      <c r="G15" s="19">
        <v>281215.12861759489</v>
      </c>
      <c r="H15" s="20">
        <v>277937.23398434988</v>
      </c>
      <c r="I15" s="7"/>
      <c r="J15" s="42" t="s">
        <v>14</v>
      </c>
      <c r="K15" s="81"/>
      <c r="L15" s="81"/>
      <c r="M15" s="18"/>
      <c r="N15" s="19"/>
      <c r="O15" s="19"/>
      <c r="P15" s="19"/>
      <c r="Q15" s="20"/>
      <c r="R15" s="7"/>
      <c r="S15" s="42" t="s">
        <v>14</v>
      </c>
      <c r="T15" s="81">
        <v>90283.853176594799</v>
      </c>
      <c r="U15" s="81">
        <v>144662.06403539545</v>
      </c>
      <c r="V15" s="88">
        <v>413372.75310040306</v>
      </c>
      <c r="W15" s="19">
        <v>539023.30961577559</v>
      </c>
      <c r="X15" s="19">
        <v>363964.25466148503</v>
      </c>
      <c r="Y15" s="19">
        <v>284867.58182204905</v>
      </c>
      <c r="Z15" s="20">
        <v>284269.62704072776</v>
      </c>
      <c r="AB15" s="42" t="s">
        <v>14</v>
      </c>
      <c r="AC15" s="81">
        <f t="shared" si="6"/>
        <v>0</v>
      </c>
      <c r="AD15" s="81">
        <f t="shared" si="7"/>
        <v>0</v>
      </c>
      <c r="AE15" s="88">
        <f t="shared" si="8"/>
        <v>53483.129351902171</v>
      </c>
      <c r="AF15" s="19">
        <f t="shared" si="9"/>
        <v>24458.663885632413</v>
      </c>
      <c r="AG15" s="19">
        <f t="shared" si="10"/>
        <v>5748.3314179800218</v>
      </c>
      <c r="AH15" s="19">
        <f t="shared" si="11"/>
        <v>-3652.4532044541556</v>
      </c>
      <c r="AI15" s="20">
        <f t="shared" si="11"/>
        <v>-6332.3930563778849</v>
      </c>
    </row>
    <row r="16" spans="1:35" ht="13.5" customHeight="1" x14ac:dyDescent="0.2">
      <c r="A16" s="101" t="s">
        <v>16</v>
      </c>
      <c r="B16" s="74">
        <v>565374.02449461422</v>
      </c>
      <c r="C16" s="81">
        <v>677187.74713722663</v>
      </c>
      <c r="D16" s="88">
        <v>750146.74070732959</v>
      </c>
      <c r="E16" s="19">
        <v>778286.47403377283</v>
      </c>
      <c r="F16" s="19">
        <v>836741.56228400569</v>
      </c>
      <c r="G16" s="19">
        <v>881405.89917062665</v>
      </c>
      <c r="H16" s="20">
        <v>916356.02734047594</v>
      </c>
      <c r="I16" s="7"/>
      <c r="J16" s="42" t="s">
        <v>16</v>
      </c>
      <c r="K16" s="81"/>
      <c r="L16" s="81"/>
      <c r="M16" s="18"/>
      <c r="N16" s="19"/>
      <c r="O16" s="19"/>
      <c r="P16" s="19"/>
      <c r="Q16" s="20"/>
      <c r="R16" s="7"/>
      <c r="S16" s="42" t="s">
        <v>16</v>
      </c>
      <c r="T16" s="81">
        <v>565374.02449461422</v>
      </c>
      <c r="U16" s="81">
        <v>677187.74713722663</v>
      </c>
      <c r="V16" s="88">
        <v>749763.83494150033</v>
      </c>
      <c r="W16" s="19">
        <v>779374.10025943397</v>
      </c>
      <c r="X16" s="19">
        <v>825354.76014603197</v>
      </c>
      <c r="Y16" s="19">
        <v>870472.79044236068</v>
      </c>
      <c r="Z16" s="20">
        <v>909491.10283918073</v>
      </c>
      <c r="AB16" s="42" t="s">
        <v>16</v>
      </c>
      <c r="AC16" s="81">
        <f t="shared" si="6"/>
        <v>0</v>
      </c>
      <c r="AD16" s="81">
        <f t="shared" si="7"/>
        <v>0</v>
      </c>
      <c r="AE16" s="88">
        <f t="shared" si="8"/>
        <v>382.9057658292586</v>
      </c>
      <c r="AF16" s="19">
        <f t="shared" si="9"/>
        <v>-1087.6262256611371</v>
      </c>
      <c r="AG16" s="19">
        <f t="shared" si="10"/>
        <v>11386.802137973718</v>
      </c>
      <c r="AH16" s="19">
        <f t="shared" si="11"/>
        <v>10933.108728265972</v>
      </c>
      <c r="AI16" s="20">
        <f t="shared" si="11"/>
        <v>6864.9245012952015</v>
      </c>
    </row>
    <row r="17" spans="1:35" ht="13.5" customHeight="1" x14ac:dyDescent="0.2">
      <c r="A17" s="101" t="s">
        <v>17</v>
      </c>
      <c r="B17" s="74">
        <v>68347.82426834412</v>
      </c>
      <c r="C17" s="81">
        <v>83292.653350627152</v>
      </c>
      <c r="D17" s="88">
        <v>94391.319294637375</v>
      </c>
      <c r="E17" s="19">
        <v>99461.705999328449</v>
      </c>
      <c r="F17" s="19">
        <v>108398.12025138969</v>
      </c>
      <c r="G17" s="19">
        <v>116253.86041195474</v>
      </c>
      <c r="H17" s="20">
        <v>122077.15871877104</v>
      </c>
      <c r="I17" s="7"/>
      <c r="J17" s="42" t="s">
        <v>17</v>
      </c>
      <c r="K17" s="81"/>
      <c r="L17" s="81"/>
      <c r="M17" s="18"/>
      <c r="N17" s="19"/>
      <c r="O17" s="19"/>
      <c r="P17" s="19"/>
      <c r="Q17" s="20"/>
      <c r="R17" s="7"/>
      <c r="S17" s="42" t="s">
        <v>17</v>
      </c>
      <c r="T17" s="81">
        <v>68347.82426834412</v>
      </c>
      <c r="U17" s="81">
        <v>83292.653350627152</v>
      </c>
      <c r="V17" s="88">
        <v>94143.308147010117</v>
      </c>
      <c r="W17" s="19">
        <v>99388.099661444343</v>
      </c>
      <c r="X17" s="19">
        <v>106717.3407672927</v>
      </c>
      <c r="Y17" s="19">
        <v>114620.39155636443</v>
      </c>
      <c r="Z17" s="20">
        <v>120968.31413547476</v>
      </c>
      <c r="AB17" s="42" t="s">
        <v>17</v>
      </c>
      <c r="AC17" s="81">
        <f t="shared" si="6"/>
        <v>0</v>
      </c>
      <c r="AD17" s="81">
        <f t="shared" si="7"/>
        <v>0</v>
      </c>
      <c r="AE17" s="88">
        <f t="shared" si="8"/>
        <v>248.01114762725774</v>
      </c>
      <c r="AF17" s="19">
        <f t="shared" si="9"/>
        <v>73.606337884106324</v>
      </c>
      <c r="AG17" s="19">
        <f t="shared" si="10"/>
        <v>1680.7794840969873</v>
      </c>
      <c r="AH17" s="19">
        <f t="shared" si="11"/>
        <v>1633.4688555903122</v>
      </c>
      <c r="AI17" s="20">
        <f t="shared" si="11"/>
        <v>1108.8445832962752</v>
      </c>
    </row>
    <row r="18" spans="1:35" ht="13.5" customHeight="1" x14ac:dyDescent="0.2">
      <c r="A18" s="101" t="s">
        <v>18</v>
      </c>
      <c r="B18" s="74">
        <v>1806</v>
      </c>
      <c r="C18" s="81">
        <v>1928.9545661382597</v>
      </c>
      <c r="D18" s="88">
        <v>2154.3460138819637</v>
      </c>
      <c r="E18" s="19">
        <v>2118.9138873165243</v>
      </c>
      <c r="F18" s="19">
        <v>2159.4722952716565</v>
      </c>
      <c r="G18" s="19">
        <v>2138.0424173755814</v>
      </c>
      <c r="H18" s="20">
        <v>2107.1028431100758</v>
      </c>
      <c r="I18" s="7"/>
      <c r="J18" s="42" t="s">
        <v>18</v>
      </c>
      <c r="K18" s="81"/>
      <c r="L18" s="81"/>
      <c r="M18" s="18"/>
      <c r="N18" s="19"/>
      <c r="O18" s="19"/>
      <c r="P18" s="19"/>
      <c r="Q18" s="20"/>
      <c r="R18" s="7"/>
      <c r="S18" s="42" t="s">
        <v>18</v>
      </c>
      <c r="T18" s="81">
        <v>1806</v>
      </c>
      <c r="U18" s="81">
        <v>1928.9545661382597</v>
      </c>
      <c r="V18" s="88">
        <v>2153.2556062416188</v>
      </c>
      <c r="W18" s="19">
        <v>2121.8498989971054</v>
      </c>
      <c r="X18" s="19">
        <v>2130.3342099737729</v>
      </c>
      <c r="Y18" s="19">
        <v>2111.5217754819801</v>
      </c>
      <c r="Z18" s="20">
        <v>2091.317382543622</v>
      </c>
      <c r="AB18" s="42" t="s">
        <v>18</v>
      </c>
      <c r="AC18" s="81">
        <f t="shared" si="6"/>
        <v>0</v>
      </c>
      <c r="AD18" s="81">
        <f t="shared" si="7"/>
        <v>0</v>
      </c>
      <c r="AE18" s="88">
        <f t="shared" si="8"/>
        <v>1.0904076403448926</v>
      </c>
      <c r="AF18" s="19">
        <f t="shared" si="9"/>
        <v>-2.9360116805810321</v>
      </c>
      <c r="AG18" s="19">
        <f t="shared" si="10"/>
        <v>29.138085297883663</v>
      </c>
      <c r="AH18" s="19">
        <f t="shared" si="11"/>
        <v>26.520641893601351</v>
      </c>
      <c r="AI18" s="20">
        <f t="shared" si="11"/>
        <v>15.785460566453821</v>
      </c>
    </row>
    <row r="19" spans="1:35" ht="13.5" customHeight="1" x14ac:dyDescent="0.2">
      <c r="A19" s="99" t="s">
        <v>19</v>
      </c>
      <c r="B19" s="75">
        <f t="shared" ref="B19:E19" si="21">SUM(B20:B23)</f>
        <v>967259.95851022447</v>
      </c>
      <c r="C19" s="82">
        <f t="shared" si="21"/>
        <v>1150329.1190666195</v>
      </c>
      <c r="D19" s="89">
        <f t="shared" si="21"/>
        <v>1391601.0218459864</v>
      </c>
      <c r="E19" s="41">
        <f t="shared" si="21"/>
        <v>1443350.4196110128</v>
      </c>
      <c r="F19" s="41">
        <f t="shared" ref="F19:G19" si="22">SUM(F20:F23)</f>
        <v>1489642.6633681885</v>
      </c>
      <c r="G19" s="41">
        <f t="shared" si="22"/>
        <v>1497279.0751101791</v>
      </c>
      <c r="H19" s="51">
        <f t="shared" ref="H19" si="23">SUM(H20:H23)</f>
        <v>1498936.3407851115</v>
      </c>
      <c r="I19" s="7"/>
      <c r="J19" s="17" t="s">
        <v>19</v>
      </c>
      <c r="K19" s="82">
        <f t="shared" ref="K19:L19" si="24">SUM(K20:K23)</f>
        <v>0</v>
      </c>
      <c r="L19" s="82">
        <f t="shared" si="24"/>
        <v>0</v>
      </c>
      <c r="M19" s="40">
        <f>SUM(M20:M23)</f>
        <v>-160.33087061659</v>
      </c>
      <c r="N19" s="89">
        <f t="shared" ref="N19:Q19" si="25">SUM(N20:N23)</f>
        <v>-607.36212653127097</v>
      </c>
      <c r="O19" s="89">
        <f t="shared" si="25"/>
        <v>-279.86069285348901</v>
      </c>
      <c r="P19" s="89">
        <f t="shared" si="25"/>
        <v>-73.863328956619497</v>
      </c>
      <c r="Q19" s="128">
        <f t="shared" si="25"/>
        <v>-102.57713126151199</v>
      </c>
      <c r="R19" s="7"/>
      <c r="S19" s="17" t="s">
        <v>19</v>
      </c>
      <c r="T19" s="82">
        <v>967259.95851022447</v>
      </c>
      <c r="U19" s="82">
        <v>1150329.1190666195</v>
      </c>
      <c r="V19" s="89">
        <v>1385899.0840122541</v>
      </c>
      <c r="W19" s="41">
        <v>1440419.2647346144</v>
      </c>
      <c r="X19" s="41">
        <v>1465499.0109234441</v>
      </c>
      <c r="Y19" s="41">
        <v>1473563.58410466</v>
      </c>
      <c r="Z19" s="51">
        <v>1481240.0925301551</v>
      </c>
      <c r="AB19" s="17" t="s">
        <v>19</v>
      </c>
      <c r="AC19" s="82">
        <f t="shared" si="6"/>
        <v>0</v>
      </c>
      <c r="AD19" s="82">
        <f t="shared" si="7"/>
        <v>0</v>
      </c>
      <c r="AE19" s="89">
        <f t="shared" si="8"/>
        <v>5701.9378337322269</v>
      </c>
      <c r="AF19" s="41">
        <f t="shared" si="9"/>
        <v>2931.1548763983883</v>
      </c>
      <c r="AG19" s="41">
        <f t="shared" si="10"/>
        <v>24143.652444744483</v>
      </c>
      <c r="AH19" s="41">
        <f t="shared" si="11"/>
        <v>23715.491005519172</v>
      </c>
      <c r="AI19" s="51">
        <f t="shared" si="11"/>
        <v>17696.248254956445</v>
      </c>
    </row>
    <row r="20" spans="1:35" ht="13.5" customHeight="1" x14ac:dyDescent="0.2">
      <c r="A20" s="101" t="s">
        <v>20</v>
      </c>
      <c r="B20" s="74">
        <v>818823.8097566535</v>
      </c>
      <c r="C20" s="81">
        <v>970277.05402584188</v>
      </c>
      <c r="D20" s="88">
        <v>1197418.4186658529</v>
      </c>
      <c r="E20" s="19">
        <v>1250524.8296449704</v>
      </c>
      <c r="F20" s="19">
        <v>1291800.0841943861</v>
      </c>
      <c r="G20" s="19">
        <v>1309518.897902685</v>
      </c>
      <c r="H20" s="20">
        <v>1313761.6993259268</v>
      </c>
      <c r="I20" s="7"/>
      <c r="J20" s="42" t="s">
        <v>20</v>
      </c>
      <c r="K20" s="81"/>
      <c r="L20" s="81"/>
      <c r="M20" s="18">
        <v>-160.33087061659</v>
      </c>
      <c r="N20" s="19">
        <v>-607.36212653127097</v>
      </c>
      <c r="O20" s="19">
        <v>-279.86069285348901</v>
      </c>
      <c r="P20" s="19">
        <v>-73.863328956619497</v>
      </c>
      <c r="Q20" s="20">
        <v>-102.57713126151199</v>
      </c>
      <c r="R20" s="7"/>
      <c r="S20" s="42" t="s">
        <v>20</v>
      </c>
      <c r="T20" s="81">
        <v>818823.8097566535</v>
      </c>
      <c r="U20" s="81">
        <v>970277.05402584188</v>
      </c>
      <c r="V20" s="88">
        <v>1191852.8609697092</v>
      </c>
      <c r="W20" s="19">
        <v>1247380.5668851095</v>
      </c>
      <c r="X20" s="19">
        <v>1270244.3996901005</v>
      </c>
      <c r="Y20" s="19">
        <v>1288166.2703615369</v>
      </c>
      <c r="Z20" s="20">
        <v>1297484.8848410619</v>
      </c>
      <c r="AB20" s="42" t="s">
        <v>20</v>
      </c>
      <c r="AC20" s="81">
        <f t="shared" si="6"/>
        <v>0</v>
      </c>
      <c r="AD20" s="81">
        <f t="shared" si="7"/>
        <v>0</v>
      </c>
      <c r="AE20" s="88">
        <f t="shared" si="8"/>
        <v>5565.5576961436309</v>
      </c>
      <c r="AF20" s="19">
        <f t="shared" si="9"/>
        <v>3144.2627598608378</v>
      </c>
      <c r="AG20" s="19">
        <f t="shared" si="10"/>
        <v>21555.684504285688</v>
      </c>
      <c r="AH20" s="19">
        <f t="shared" si="11"/>
        <v>21352.627541148104</v>
      </c>
      <c r="AI20" s="20">
        <f t="shared" si="11"/>
        <v>16276.814484864939</v>
      </c>
    </row>
    <row r="21" spans="1:35" ht="13.5" customHeight="1" x14ac:dyDescent="0.2">
      <c r="A21" s="101" t="s">
        <v>16</v>
      </c>
      <c r="B21" s="74">
        <v>93691.329303610066</v>
      </c>
      <c r="C21" s="81">
        <v>113695.08891448907</v>
      </c>
      <c r="D21" s="88">
        <v>119777.09347759394</v>
      </c>
      <c r="E21" s="19">
        <v>118177.85297213962</v>
      </c>
      <c r="F21" s="19">
        <v>120499.3994054058</v>
      </c>
      <c r="G21" s="19">
        <v>111581.84318264715</v>
      </c>
      <c r="H21" s="20">
        <v>108982.40514406253</v>
      </c>
      <c r="I21" s="7"/>
      <c r="J21" s="42" t="s">
        <v>16</v>
      </c>
      <c r="K21" s="81"/>
      <c r="L21" s="81"/>
      <c r="M21" s="18"/>
      <c r="N21" s="19"/>
      <c r="O21" s="19"/>
      <c r="P21" s="19"/>
      <c r="Q21" s="20"/>
      <c r="R21" s="7"/>
      <c r="S21" s="42" t="s">
        <v>16</v>
      </c>
      <c r="T21" s="81">
        <v>93691.329303610066</v>
      </c>
      <c r="U21" s="81">
        <v>113695.08891448907</v>
      </c>
      <c r="V21" s="88">
        <v>119719.69318803507</v>
      </c>
      <c r="W21" s="19">
        <v>118332.38658651171</v>
      </c>
      <c r="X21" s="19">
        <v>118970.00490894882</v>
      </c>
      <c r="Y21" s="19">
        <v>110197.76301621745</v>
      </c>
      <c r="Z21" s="20">
        <v>108165.9583035753</v>
      </c>
      <c r="AB21" s="42" t="s">
        <v>16</v>
      </c>
      <c r="AC21" s="81">
        <f t="shared" si="6"/>
        <v>0</v>
      </c>
      <c r="AD21" s="81">
        <f t="shared" si="7"/>
        <v>0</v>
      </c>
      <c r="AE21" s="88">
        <f t="shared" si="8"/>
        <v>57.400289558863733</v>
      </c>
      <c r="AF21" s="19">
        <f t="shared" si="9"/>
        <v>-154.53361437209242</v>
      </c>
      <c r="AG21" s="19">
        <f t="shared" si="10"/>
        <v>1529.3944964569819</v>
      </c>
      <c r="AH21" s="19">
        <f t="shared" si="11"/>
        <v>1384.0801664297032</v>
      </c>
      <c r="AI21" s="20">
        <f t="shared" si="11"/>
        <v>816.44684048723138</v>
      </c>
    </row>
    <row r="22" spans="1:35" ht="13.5" customHeight="1" x14ac:dyDescent="0.2">
      <c r="A22" s="101" t="s">
        <v>17</v>
      </c>
      <c r="B22" s="74">
        <v>16016.819449961</v>
      </c>
      <c r="C22" s="81">
        <v>20193.591577263796</v>
      </c>
      <c r="D22" s="88">
        <v>21760.037508857138</v>
      </c>
      <c r="E22" s="19">
        <v>21776.270266373329</v>
      </c>
      <c r="F22" s="19">
        <v>22324.408140353054</v>
      </c>
      <c r="G22" s="19">
        <v>20558.761446468056</v>
      </c>
      <c r="H22" s="20">
        <v>20224.445194052074</v>
      </c>
      <c r="I22" s="7"/>
      <c r="J22" s="42" t="s">
        <v>17</v>
      </c>
      <c r="K22" s="81"/>
      <c r="L22" s="81"/>
      <c r="M22" s="18"/>
      <c r="N22" s="19"/>
      <c r="O22" s="19"/>
      <c r="P22" s="19"/>
      <c r="Q22" s="20"/>
      <c r="R22" s="7"/>
      <c r="S22" s="42" t="s">
        <v>17</v>
      </c>
      <c r="T22" s="81">
        <v>16016.819449961</v>
      </c>
      <c r="U22" s="81">
        <v>20193.591577263796</v>
      </c>
      <c r="V22" s="88">
        <v>21707.703809932416</v>
      </c>
      <c r="W22" s="19">
        <v>21761.58471834195</v>
      </c>
      <c r="X22" s="19">
        <v>22008.211277978586</v>
      </c>
      <c r="Y22" s="19">
        <v>20269.892789433223</v>
      </c>
      <c r="Z22" s="20">
        <v>20040.743617615</v>
      </c>
      <c r="AB22" s="42" t="s">
        <v>17</v>
      </c>
      <c r="AC22" s="81">
        <f t="shared" si="6"/>
        <v>0</v>
      </c>
      <c r="AD22" s="81">
        <f t="shared" si="7"/>
        <v>0</v>
      </c>
      <c r="AE22" s="88">
        <f t="shared" si="8"/>
        <v>52.33369892472183</v>
      </c>
      <c r="AF22" s="19">
        <f t="shared" si="9"/>
        <v>14.685548031378858</v>
      </c>
      <c r="AG22" s="19">
        <f t="shared" si="10"/>
        <v>316.19686237446876</v>
      </c>
      <c r="AH22" s="19">
        <f t="shared" si="11"/>
        <v>288.86865703483272</v>
      </c>
      <c r="AI22" s="20">
        <f t="shared" si="11"/>
        <v>183.70157643707353</v>
      </c>
    </row>
    <row r="23" spans="1:35" ht="13.5" customHeight="1" x14ac:dyDescent="0.2">
      <c r="A23" s="101" t="s">
        <v>18</v>
      </c>
      <c r="B23" s="74">
        <v>38728</v>
      </c>
      <c r="C23" s="81">
        <v>46163.384549024762</v>
      </c>
      <c r="D23" s="88">
        <v>52645.472193682268</v>
      </c>
      <c r="E23" s="19">
        <v>52871.466727529449</v>
      </c>
      <c r="F23" s="19">
        <v>55018.771628043447</v>
      </c>
      <c r="G23" s="19">
        <v>55619.572578378989</v>
      </c>
      <c r="H23" s="20">
        <v>55967.791121070004</v>
      </c>
      <c r="I23" s="7"/>
      <c r="J23" s="42" t="s">
        <v>18</v>
      </c>
      <c r="K23" s="81"/>
      <c r="L23" s="81"/>
      <c r="M23" s="18"/>
      <c r="N23" s="19"/>
      <c r="O23" s="19"/>
      <c r="P23" s="19"/>
      <c r="Q23" s="20"/>
      <c r="R23" s="7"/>
      <c r="S23" s="42" t="s">
        <v>18</v>
      </c>
      <c r="T23" s="81">
        <v>38728</v>
      </c>
      <c r="U23" s="81">
        <v>46163.384549024762</v>
      </c>
      <c r="V23" s="88">
        <v>52618.826044577312</v>
      </c>
      <c r="W23" s="19">
        <v>52944.726544651159</v>
      </c>
      <c r="X23" s="19">
        <v>54276.395046416117</v>
      </c>
      <c r="Y23" s="19">
        <v>54929.65793747257</v>
      </c>
      <c r="Z23" s="20">
        <v>55548.50576790273</v>
      </c>
      <c r="AB23" s="42" t="s">
        <v>18</v>
      </c>
      <c r="AC23" s="81">
        <f t="shared" si="6"/>
        <v>0</v>
      </c>
      <c r="AD23" s="81">
        <f t="shared" si="7"/>
        <v>0</v>
      </c>
      <c r="AE23" s="88">
        <f t="shared" si="8"/>
        <v>26.646149104955839</v>
      </c>
      <c r="AF23" s="19">
        <f t="shared" si="9"/>
        <v>-73.259817121710512</v>
      </c>
      <c r="AG23" s="19">
        <f t="shared" si="10"/>
        <v>742.37658162732987</v>
      </c>
      <c r="AH23" s="19">
        <f t="shared" si="11"/>
        <v>689.91464090641966</v>
      </c>
      <c r="AI23" s="20">
        <f t="shared" si="11"/>
        <v>419.28535316727357</v>
      </c>
    </row>
    <row r="24" spans="1:35" ht="13.5" customHeight="1" thickBot="1" x14ac:dyDescent="0.25">
      <c r="A24" s="98" t="s">
        <v>8</v>
      </c>
      <c r="B24" s="76">
        <v>239393.39986</v>
      </c>
      <c r="C24" s="122">
        <v>268129.92272999999</v>
      </c>
      <c r="D24" s="119">
        <v>292135.91707906418</v>
      </c>
      <c r="E24" s="45">
        <v>303244.17251664423</v>
      </c>
      <c r="F24" s="45">
        <v>310617.89568089473</v>
      </c>
      <c r="G24" s="45">
        <v>316451.6531937354</v>
      </c>
      <c r="H24" s="44">
        <v>330572.12744460476</v>
      </c>
      <c r="I24" s="7"/>
      <c r="J24" s="25" t="s">
        <v>8</v>
      </c>
      <c r="K24" s="83"/>
      <c r="L24" s="122"/>
      <c r="M24" s="43"/>
      <c r="N24" s="45"/>
      <c r="O24" s="45"/>
      <c r="P24" s="45"/>
      <c r="Q24" s="44"/>
      <c r="R24" s="7"/>
      <c r="S24" s="25" t="s">
        <v>8</v>
      </c>
      <c r="T24" s="83">
        <v>239393.39986</v>
      </c>
      <c r="U24" s="83">
        <v>268129.92272999999</v>
      </c>
      <c r="V24" s="126">
        <v>279899.39943827863</v>
      </c>
      <c r="W24" s="53">
        <v>281188.39295277745</v>
      </c>
      <c r="X24" s="53">
        <v>290550.16427555127</v>
      </c>
      <c r="Y24" s="53">
        <v>298623.65770832426</v>
      </c>
      <c r="Z24" s="56">
        <v>315125.72266292328</v>
      </c>
      <c r="AB24" s="25" t="s">
        <v>8</v>
      </c>
      <c r="AC24" s="83">
        <f t="shared" si="6"/>
        <v>0</v>
      </c>
      <c r="AD24" s="122">
        <f t="shared" si="7"/>
        <v>0</v>
      </c>
      <c r="AE24" s="119">
        <f t="shared" si="8"/>
        <v>12236.517640785547</v>
      </c>
      <c r="AF24" s="45">
        <f t="shared" si="9"/>
        <v>22055.779563866789</v>
      </c>
      <c r="AG24" s="45">
        <f t="shared" si="10"/>
        <v>20067.731405343453</v>
      </c>
      <c r="AH24" s="45">
        <f t="shared" si="11"/>
        <v>17827.995485411142</v>
      </c>
      <c r="AI24" s="44">
        <f t="shared" si="11"/>
        <v>15446.404781681485</v>
      </c>
    </row>
    <row r="25" spans="1:35" ht="14.25" customHeight="1" thickBot="1" x14ac:dyDescent="0.25">
      <c r="A25" s="102" t="s">
        <v>9</v>
      </c>
      <c r="B25" s="77">
        <f t="shared" ref="B25:E25" si="26">B6+B12+B24</f>
        <v>9526566.501479188</v>
      </c>
      <c r="C25" s="84">
        <f t="shared" si="26"/>
        <v>11619153.964300325</v>
      </c>
      <c r="D25" s="90">
        <f t="shared" si="26"/>
        <v>13964444.523085978</v>
      </c>
      <c r="E25" s="38">
        <f t="shared" si="26"/>
        <v>14374251.396107282</v>
      </c>
      <c r="F25" s="38">
        <f t="shared" ref="F25:G25" si="27">F6+F12+F24</f>
        <v>15077845.690648627</v>
      </c>
      <c r="G25" s="38">
        <f t="shared" si="27"/>
        <v>15597874.205605745</v>
      </c>
      <c r="H25" s="5">
        <f t="shared" ref="H25" si="28">H6+H12+H24</f>
        <v>16166374.908360658</v>
      </c>
      <c r="I25" s="7"/>
      <c r="J25" s="3" t="s">
        <v>9</v>
      </c>
      <c r="K25" s="84">
        <f t="shared" ref="K25" si="29">K6+K12+K24</f>
        <v>0</v>
      </c>
      <c r="L25" s="84">
        <f t="shared" ref="L25:O25" si="30">L6+L12+L24</f>
        <v>0</v>
      </c>
      <c r="M25" s="4">
        <f t="shared" si="30"/>
        <v>-2742.8368079740999</v>
      </c>
      <c r="N25" s="38">
        <f t="shared" si="30"/>
        <v>-349893.39175750432</v>
      </c>
      <c r="O25" s="38">
        <f t="shared" si="30"/>
        <v>-366396.37044613028</v>
      </c>
      <c r="P25" s="38">
        <f t="shared" ref="P25:Q25" si="31">P6+P12+P24</f>
        <v>-385556.33379318652</v>
      </c>
      <c r="Q25" s="5">
        <f t="shared" si="31"/>
        <v>-405270.78568459261</v>
      </c>
      <c r="R25" s="7"/>
      <c r="S25" s="3" t="s">
        <v>9</v>
      </c>
      <c r="T25" s="84">
        <v>9526566.501479188</v>
      </c>
      <c r="U25" s="84">
        <v>11619153.964300325</v>
      </c>
      <c r="V25" s="90">
        <v>13814443.240281327</v>
      </c>
      <c r="W25" s="38">
        <v>14583009.095363986</v>
      </c>
      <c r="X25" s="38">
        <v>15143915.760411711</v>
      </c>
      <c r="Y25" s="38">
        <v>15711645.465327732</v>
      </c>
      <c r="Z25" s="5">
        <v>16368949.116408534</v>
      </c>
      <c r="AB25" s="3" t="s">
        <v>9</v>
      </c>
      <c r="AC25" s="84">
        <f t="shared" si="6"/>
        <v>0</v>
      </c>
      <c r="AD25" s="84">
        <f t="shared" si="7"/>
        <v>0</v>
      </c>
      <c r="AE25" s="90">
        <f t="shared" si="8"/>
        <v>150001.28280465119</v>
      </c>
      <c r="AF25" s="38">
        <f t="shared" si="9"/>
        <v>-208757.69925670326</v>
      </c>
      <c r="AG25" s="38">
        <f t="shared" si="10"/>
        <v>-66070.069763084874</v>
      </c>
      <c r="AH25" s="38">
        <f t="shared" si="11"/>
        <v>-113771.25972198695</v>
      </c>
      <c r="AI25" s="5">
        <f t="shared" si="11"/>
        <v>-202574.20804787613</v>
      </c>
    </row>
    <row r="26" spans="1:35" ht="13.5" customHeight="1" thickBot="1" x14ac:dyDescent="0.25">
      <c r="A26" s="103" t="s">
        <v>10</v>
      </c>
      <c r="B26" s="78">
        <f t="shared" ref="B26:E26" si="32">B25</f>
        <v>9526566.501479188</v>
      </c>
      <c r="C26" s="85">
        <f t="shared" si="32"/>
        <v>11619153.964300325</v>
      </c>
      <c r="D26" s="120">
        <f t="shared" si="32"/>
        <v>13964444.523085978</v>
      </c>
      <c r="E26" s="46">
        <f t="shared" si="32"/>
        <v>14374251.396107282</v>
      </c>
      <c r="F26" s="46">
        <f t="shared" ref="F26:G26" si="33">F25</f>
        <v>15077845.690648627</v>
      </c>
      <c r="G26" s="46">
        <f t="shared" si="33"/>
        <v>15597874.205605745</v>
      </c>
      <c r="H26" s="23">
        <f t="shared" ref="H26" si="34">H25</f>
        <v>16166374.908360658</v>
      </c>
      <c r="J26" s="21" t="s">
        <v>10</v>
      </c>
      <c r="K26" s="85">
        <f t="shared" ref="K26" si="35">K25</f>
        <v>0</v>
      </c>
      <c r="L26" s="85">
        <f t="shared" ref="L26:O26" si="36">L25</f>
        <v>0</v>
      </c>
      <c r="M26" s="22">
        <f t="shared" si="36"/>
        <v>-2742.8368079740999</v>
      </c>
      <c r="N26" s="46">
        <f t="shared" si="36"/>
        <v>-349893.39175750432</v>
      </c>
      <c r="O26" s="46">
        <f t="shared" si="36"/>
        <v>-366396.37044613028</v>
      </c>
      <c r="P26" s="46">
        <f t="shared" ref="P26:Q26" si="37">P25</f>
        <v>-385556.33379318652</v>
      </c>
      <c r="Q26" s="23">
        <f t="shared" si="37"/>
        <v>-405270.78568459261</v>
      </c>
      <c r="S26" s="21" t="s">
        <v>10</v>
      </c>
      <c r="T26" s="91">
        <v>9526566.501479188</v>
      </c>
      <c r="U26" s="91">
        <v>11619153.964300325</v>
      </c>
      <c r="V26" s="127">
        <v>13814443.240281327</v>
      </c>
      <c r="W26" s="58">
        <v>14583009.095363986</v>
      </c>
      <c r="X26" s="58">
        <v>15143915.760411711</v>
      </c>
      <c r="Y26" s="58">
        <v>15711645.465327732</v>
      </c>
      <c r="Z26" s="59">
        <v>16368949.116408534</v>
      </c>
      <c r="AB26" s="21" t="s">
        <v>10</v>
      </c>
      <c r="AC26" s="85">
        <f t="shared" si="6"/>
        <v>0</v>
      </c>
      <c r="AD26" s="85">
        <f t="shared" si="7"/>
        <v>0</v>
      </c>
      <c r="AE26" s="120">
        <f t="shared" si="8"/>
        <v>150001.28280465119</v>
      </c>
      <c r="AF26" s="46">
        <f t="shared" si="9"/>
        <v>-208757.69925670326</v>
      </c>
      <c r="AG26" s="46">
        <f t="shared" si="10"/>
        <v>-66070.069763084874</v>
      </c>
      <c r="AH26" s="46">
        <f t="shared" si="11"/>
        <v>-113771.25972198695</v>
      </c>
      <c r="AI26" s="23">
        <f t="shared" si="11"/>
        <v>-202574.20804787613</v>
      </c>
    </row>
    <row r="27" spans="1:35" ht="13.5" customHeight="1" x14ac:dyDescent="0.2">
      <c r="B27" s="9"/>
      <c r="C27" s="9"/>
      <c r="D27" s="9"/>
      <c r="K27" s="9"/>
      <c r="L27" s="9"/>
      <c r="M27" s="9"/>
      <c r="T27" s="9"/>
      <c r="U27" s="9"/>
      <c r="V27" s="9"/>
      <c r="AC27" s="9"/>
      <c r="AD27" s="9"/>
      <c r="AE27" s="9"/>
    </row>
    <row r="28" spans="1:35" ht="13.5" customHeight="1" x14ac:dyDescent="0.2">
      <c r="B28" s="67"/>
      <c r="C28" s="67"/>
      <c r="D28" s="67"/>
      <c r="E28" s="67"/>
      <c r="F28" s="67"/>
      <c r="G28" s="67"/>
      <c r="H28" s="67"/>
      <c r="J28" s="29"/>
      <c r="K28" s="9"/>
      <c r="L28" s="9"/>
      <c r="M28" s="9"/>
      <c r="S28" s="29"/>
      <c r="T28" s="9"/>
      <c r="U28" s="9"/>
      <c r="V28" s="9"/>
      <c r="W28" s="9"/>
      <c r="X28" s="9"/>
      <c r="Y28" s="9"/>
      <c r="Z28" s="9"/>
      <c r="AB28" s="29"/>
      <c r="AC28" s="66"/>
      <c r="AD28" s="66"/>
      <c r="AE28" s="129"/>
      <c r="AF28" s="129"/>
      <c r="AG28" s="129"/>
      <c r="AH28" s="129"/>
      <c r="AI28" s="129"/>
    </row>
    <row r="29" spans="1:35" ht="13.5" customHeight="1" x14ac:dyDescent="0.2">
      <c r="B29" s="67"/>
      <c r="C29" s="67"/>
      <c r="D29" s="67"/>
      <c r="E29" s="67"/>
      <c r="F29" s="67"/>
      <c r="G29" s="67"/>
      <c r="H29" s="67"/>
      <c r="J29" s="29"/>
      <c r="K29" s="9"/>
      <c r="L29" s="9"/>
      <c r="M29" s="9"/>
      <c r="N29" s="9"/>
      <c r="O29" s="9"/>
      <c r="S29" s="29"/>
      <c r="T29" s="66"/>
      <c r="U29" s="66"/>
      <c r="V29" s="66"/>
      <c r="W29" s="66"/>
      <c r="X29" s="66"/>
      <c r="Y29" s="66"/>
      <c r="Z29" s="66"/>
      <c r="AB29" s="29"/>
      <c r="AC29" s="9"/>
      <c r="AD29" s="115"/>
      <c r="AE29" s="129"/>
      <c r="AF29" s="129"/>
      <c r="AG29" s="129"/>
      <c r="AH29" s="129"/>
      <c r="AI29" s="129"/>
    </row>
    <row r="30" spans="1:35" ht="13.5" customHeight="1" x14ac:dyDescent="0.2">
      <c r="B30" s="67"/>
      <c r="C30" s="67"/>
      <c r="D30" s="67"/>
      <c r="E30" s="67"/>
      <c r="F30" s="67"/>
      <c r="G30" s="67"/>
      <c r="H30" s="67"/>
      <c r="J30" s="109"/>
      <c r="K30" s="9"/>
      <c r="L30" s="9"/>
      <c r="M30" s="9"/>
      <c r="N30" s="9"/>
      <c r="O30" s="9"/>
      <c r="P30" s="9"/>
      <c r="Q30" s="9"/>
      <c r="T30" s="66"/>
      <c r="U30" s="66"/>
      <c r="V30" s="66"/>
      <c r="W30" s="66"/>
      <c r="X30" s="66"/>
      <c r="Y30" s="66"/>
      <c r="Z30" s="66"/>
      <c r="AC30" s="9"/>
      <c r="AD30" s="115"/>
      <c r="AE30" s="129"/>
      <c r="AF30" s="129"/>
      <c r="AG30" s="129"/>
      <c r="AH30" s="129"/>
      <c r="AI30" s="129"/>
    </row>
    <row r="31" spans="1:35" ht="13.5" customHeight="1" x14ac:dyDescent="0.2">
      <c r="B31" s="67"/>
      <c r="C31" s="67"/>
      <c r="D31" s="67"/>
      <c r="E31" s="67"/>
      <c r="F31" s="67"/>
      <c r="G31" s="67"/>
      <c r="H31" s="67"/>
      <c r="J31" s="109"/>
      <c r="K31" s="9"/>
      <c r="L31" s="9"/>
      <c r="M31" s="6"/>
      <c r="T31" s="66"/>
      <c r="U31" s="66"/>
      <c r="V31" s="66"/>
      <c r="W31" s="66"/>
      <c r="X31" s="66"/>
      <c r="Y31" s="66"/>
      <c r="Z31" s="66"/>
      <c r="AC31" s="6"/>
      <c r="AD31" s="115"/>
      <c r="AE31" s="129"/>
      <c r="AF31" s="129"/>
      <c r="AG31" s="129"/>
      <c r="AH31" s="129"/>
      <c r="AI31" s="129"/>
    </row>
    <row r="32" spans="1:35" ht="13.5" customHeight="1" x14ac:dyDescent="0.2">
      <c r="B32" s="67"/>
      <c r="C32" s="67"/>
      <c r="D32" s="67"/>
      <c r="E32" s="67"/>
      <c r="F32" s="67"/>
      <c r="G32" s="67"/>
      <c r="H32" s="67"/>
      <c r="J32" s="109"/>
      <c r="K32" s="9"/>
      <c r="L32" s="9"/>
      <c r="M32" s="66"/>
      <c r="N32" s="67"/>
      <c r="O32" s="67"/>
      <c r="P32" s="67"/>
      <c r="Q32" s="67"/>
      <c r="T32" s="66"/>
      <c r="U32" s="66"/>
      <c r="V32" s="66"/>
      <c r="W32" s="66"/>
      <c r="X32" s="66"/>
      <c r="Y32" s="66"/>
      <c r="Z32" s="66"/>
      <c r="AC32" s="9"/>
      <c r="AD32" s="115"/>
      <c r="AE32" s="129"/>
      <c r="AF32" s="129"/>
      <c r="AG32" s="129"/>
      <c r="AH32" s="129"/>
      <c r="AI32" s="129"/>
    </row>
    <row r="33" spans="2:35" ht="13.5" customHeight="1" x14ac:dyDescent="0.2">
      <c r="B33" s="67"/>
      <c r="C33" s="67"/>
      <c r="D33" s="67"/>
      <c r="E33" s="67"/>
      <c r="F33" s="67"/>
      <c r="G33" s="67"/>
      <c r="H33" s="67"/>
      <c r="K33" s="9"/>
      <c r="L33" s="9"/>
      <c r="M33" s="69"/>
      <c r="N33" s="69"/>
      <c r="O33" s="69"/>
      <c r="P33" s="69"/>
      <c r="Q33" s="69"/>
      <c r="T33" s="66"/>
      <c r="U33" s="66"/>
      <c r="V33" s="66"/>
      <c r="W33" s="66"/>
      <c r="X33" s="66"/>
      <c r="Y33" s="66"/>
      <c r="Z33" s="66"/>
      <c r="AC33" s="9"/>
      <c r="AD33" s="66"/>
      <c r="AE33" s="66"/>
      <c r="AF33" s="66"/>
      <c r="AG33" s="66"/>
      <c r="AH33" s="66"/>
      <c r="AI33" s="66"/>
    </row>
    <row r="34" spans="2:35" ht="13.5" customHeight="1" x14ac:dyDescent="0.2">
      <c r="B34" s="7"/>
      <c r="C34" s="7"/>
      <c r="D34" s="7"/>
      <c r="E34" s="7"/>
      <c r="F34" s="7"/>
      <c r="G34" s="7"/>
      <c r="H34" s="7"/>
      <c r="K34" s="9"/>
      <c r="L34" s="9"/>
      <c r="M34" s="9"/>
      <c r="T34" s="9"/>
      <c r="U34" s="9"/>
      <c r="V34" s="9"/>
      <c r="AC34" s="9"/>
      <c r="AD34" s="66"/>
      <c r="AE34" s="66"/>
      <c r="AF34" s="66"/>
      <c r="AG34" s="66"/>
      <c r="AH34" s="66"/>
    </row>
    <row r="35" spans="2:35" ht="13.5" customHeight="1" x14ac:dyDescent="0.2">
      <c r="B35" s="6"/>
      <c r="C35" s="67"/>
      <c r="D35" s="67"/>
      <c r="E35" s="67"/>
      <c r="F35" s="67"/>
      <c r="G35" s="67"/>
      <c r="H35" s="67"/>
      <c r="K35" s="9"/>
      <c r="L35" s="9"/>
      <c r="M35" s="69"/>
      <c r="N35" s="69"/>
      <c r="O35" s="69"/>
      <c r="P35" s="69"/>
      <c r="Q35" s="69"/>
      <c r="T35" s="9"/>
      <c r="U35" s="9"/>
      <c r="V35" s="9"/>
      <c r="W35" s="9"/>
      <c r="X35" s="9"/>
      <c r="Y35" s="9"/>
      <c r="Z35" s="9"/>
      <c r="AC35" s="9"/>
      <c r="AD35" s="66"/>
      <c r="AE35" s="66"/>
      <c r="AF35" s="66"/>
      <c r="AG35" s="66"/>
      <c r="AH35" s="66"/>
      <c r="AI35" s="9"/>
    </row>
    <row r="36" spans="2:35" ht="13.5" customHeight="1" x14ac:dyDescent="0.2">
      <c r="B36" s="6"/>
      <c r="C36" s="67"/>
      <c r="D36" s="6"/>
      <c r="K36" s="9"/>
      <c r="L36" s="9"/>
      <c r="M36" s="9"/>
      <c r="T36" s="9"/>
      <c r="U36" s="9"/>
      <c r="V36" s="9"/>
      <c r="AC36" s="9"/>
      <c r="AD36" s="9"/>
      <c r="AE36" s="9"/>
    </row>
    <row r="37" spans="2:35" ht="13.5" customHeight="1" x14ac:dyDescent="0.2">
      <c r="B37" s="6"/>
      <c r="C37" s="67"/>
      <c r="D37" s="6"/>
      <c r="K37" s="9"/>
      <c r="L37" s="69"/>
      <c r="M37" s="69"/>
      <c r="N37" s="69"/>
      <c r="O37" s="69"/>
      <c r="P37" s="69"/>
      <c r="Q37" s="69"/>
      <c r="T37" s="9"/>
      <c r="U37" s="69"/>
      <c r="V37" s="69"/>
      <c r="W37" s="69"/>
      <c r="X37" s="69"/>
      <c r="Y37" s="69"/>
      <c r="Z37" s="69"/>
      <c r="AC37" s="9"/>
      <c r="AD37" s="69"/>
      <c r="AE37" s="69"/>
      <c r="AF37" s="69"/>
      <c r="AG37" s="69"/>
      <c r="AH37" s="69"/>
      <c r="AI37" s="69"/>
    </row>
    <row r="38" spans="2:35" ht="13.5" customHeight="1" x14ac:dyDescent="0.2">
      <c r="B38" s="6"/>
      <c r="C38" s="67"/>
      <c r="D38" s="6"/>
      <c r="K38" s="9"/>
      <c r="L38" s="9"/>
      <c r="M38" s="9"/>
      <c r="T38" s="9"/>
      <c r="U38" s="9"/>
      <c r="V38" s="9"/>
      <c r="AC38" s="9"/>
      <c r="AD38" s="9"/>
      <c r="AE38" s="9"/>
    </row>
    <row r="39" spans="2:35" ht="13.5" customHeight="1" x14ac:dyDescent="0.2">
      <c r="B39" s="6"/>
      <c r="C39" s="67"/>
      <c r="D39" s="6"/>
      <c r="K39" s="9"/>
      <c r="L39" s="9"/>
      <c r="M39" s="9"/>
      <c r="T39" s="9"/>
      <c r="U39" s="9"/>
      <c r="V39" s="9"/>
      <c r="AC39" s="9"/>
      <c r="AD39" s="9"/>
      <c r="AE39" s="9"/>
    </row>
    <row r="40" spans="2:35" ht="13.5" customHeight="1" x14ac:dyDescent="0.2">
      <c r="B40" s="6"/>
      <c r="C40" s="67"/>
      <c r="D40" s="6"/>
      <c r="F40" s="9"/>
      <c r="G40" s="9"/>
      <c r="H40" s="9"/>
      <c r="K40" s="9"/>
      <c r="L40" s="9"/>
      <c r="M40" s="30"/>
      <c r="N40" s="30"/>
      <c r="O40" s="30"/>
      <c r="P40" s="30"/>
      <c r="Q40" s="30"/>
      <c r="T40" s="9"/>
      <c r="U40" s="9"/>
      <c r="V40" s="30"/>
      <c r="W40" s="30"/>
      <c r="X40" s="30"/>
      <c r="Y40" s="30"/>
      <c r="Z40" s="30"/>
      <c r="AC40" s="9"/>
      <c r="AD40" s="9"/>
      <c r="AE40" s="30"/>
      <c r="AF40" s="30"/>
      <c r="AG40" s="30"/>
      <c r="AH40" s="30"/>
      <c r="AI40" s="30"/>
    </row>
    <row r="41" spans="2:35" ht="13.5" customHeight="1" x14ac:dyDescent="0.2">
      <c r="B41" s="6"/>
      <c r="C41" s="67"/>
      <c r="D41" s="6"/>
      <c r="K41" s="9"/>
      <c r="L41" s="9"/>
      <c r="M41" s="30"/>
      <c r="N41" s="30"/>
      <c r="O41" s="30"/>
      <c r="P41" s="30"/>
      <c r="Q41" s="30"/>
      <c r="T41" s="9"/>
      <c r="U41" s="9"/>
      <c r="V41" s="30"/>
      <c r="W41" s="30"/>
      <c r="X41" s="30"/>
      <c r="Y41" s="30"/>
      <c r="Z41" s="30"/>
      <c r="AC41" s="9"/>
      <c r="AD41" s="9"/>
      <c r="AE41" s="30"/>
      <c r="AF41" s="30"/>
      <c r="AG41" s="30"/>
      <c r="AH41" s="30"/>
      <c r="AI41" s="30"/>
    </row>
    <row r="42" spans="2:35" ht="13.5" customHeight="1" x14ac:dyDescent="0.2">
      <c r="B42" s="6"/>
      <c r="C42" s="6"/>
      <c r="D42" s="6"/>
      <c r="K42" s="9"/>
      <c r="L42" s="9"/>
      <c r="M42" s="9"/>
      <c r="T42" s="9"/>
      <c r="U42" s="9"/>
      <c r="V42" s="9"/>
      <c r="AC42" s="9"/>
      <c r="AD42" s="9"/>
      <c r="AE42" s="9"/>
    </row>
    <row r="43" spans="2:35" ht="13.5" customHeight="1" x14ac:dyDescent="0.2">
      <c r="B43" s="6"/>
      <c r="C43" s="6"/>
      <c r="D43" s="6"/>
      <c r="K43" s="9"/>
      <c r="L43" s="9"/>
      <c r="M43" s="9"/>
      <c r="T43" s="9"/>
      <c r="U43" s="9"/>
      <c r="V43" s="9"/>
      <c r="AC43" s="9"/>
      <c r="AD43" s="9"/>
      <c r="AE43" s="9"/>
    </row>
    <row r="44" spans="2:35" ht="13.5" customHeight="1" x14ac:dyDescent="0.2">
      <c r="B44" s="6"/>
      <c r="C44" s="6"/>
      <c r="D44" s="6"/>
      <c r="K44" s="9"/>
      <c r="L44" s="9"/>
      <c r="M44" s="9"/>
      <c r="T44" s="9"/>
      <c r="U44" s="9"/>
      <c r="V44" s="9"/>
      <c r="AC44" s="9"/>
      <c r="AD44" s="9"/>
      <c r="AE44" s="9"/>
    </row>
    <row r="45" spans="2:35" ht="13.5" customHeight="1" x14ac:dyDescent="0.2">
      <c r="B45" s="6"/>
      <c r="C45" s="6"/>
      <c r="D45" s="6"/>
      <c r="K45" s="9"/>
      <c r="L45" s="9"/>
      <c r="M45" s="9"/>
      <c r="T45" s="9"/>
      <c r="U45" s="9"/>
      <c r="V45" s="9"/>
      <c r="AC45" s="9"/>
      <c r="AD45" s="9"/>
      <c r="AE45" s="9"/>
    </row>
    <row r="46" spans="2:35" ht="13.5" customHeight="1" x14ac:dyDescent="0.2">
      <c r="B46" s="6"/>
      <c r="C46" s="68"/>
      <c r="D46" s="6"/>
      <c r="K46" s="9"/>
      <c r="L46" s="9"/>
      <c r="M46" s="9"/>
      <c r="T46" s="9"/>
      <c r="U46" s="9"/>
      <c r="V46" s="9"/>
      <c r="AC46" s="9"/>
      <c r="AD46" s="9"/>
      <c r="AE46" s="9"/>
    </row>
    <row r="47" spans="2:35" ht="13.5" customHeight="1" x14ac:dyDescent="0.2">
      <c r="B47" s="6"/>
      <c r="C47" s="68"/>
      <c r="D47" s="6"/>
      <c r="K47" s="9"/>
      <c r="L47" s="9"/>
      <c r="M47" s="9"/>
      <c r="T47" s="9"/>
      <c r="U47" s="9"/>
      <c r="V47" s="9"/>
      <c r="AC47" s="9"/>
      <c r="AD47" s="9"/>
      <c r="AE47" s="9"/>
    </row>
    <row r="48" spans="2:35" ht="13.5" customHeight="1" x14ac:dyDescent="0.2">
      <c r="B48" s="6"/>
      <c r="C48" s="68"/>
      <c r="D48" s="6"/>
      <c r="K48" s="9"/>
      <c r="L48" s="9"/>
      <c r="M48" s="9"/>
      <c r="T48" s="9"/>
      <c r="U48" s="9"/>
      <c r="V48" s="9"/>
      <c r="AC48" s="9"/>
      <c r="AD48" s="9"/>
      <c r="AE48" s="9"/>
    </row>
    <row r="49" spans="2:31" ht="13.5" customHeight="1" x14ac:dyDescent="0.2">
      <c r="B49" s="6"/>
      <c r="C49" s="68"/>
      <c r="D49" s="6"/>
      <c r="K49" s="9"/>
      <c r="L49" s="9"/>
      <c r="M49" s="9"/>
      <c r="T49" s="9"/>
      <c r="U49" s="9"/>
      <c r="V49" s="9"/>
      <c r="AC49" s="9"/>
      <c r="AD49" s="9"/>
      <c r="AE49" s="9"/>
    </row>
    <row r="50" spans="2:31" ht="13.5" customHeight="1" x14ac:dyDescent="0.2">
      <c r="B50" s="6"/>
      <c r="C50" s="68"/>
      <c r="D50" s="6"/>
      <c r="K50" s="9"/>
      <c r="L50" s="9"/>
      <c r="M50" s="9"/>
      <c r="T50" s="9"/>
      <c r="U50" s="9"/>
      <c r="V50" s="9"/>
      <c r="AC50" s="9"/>
      <c r="AD50" s="9"/>
      <c r="AE50" s="9"/>
    </row>
    <row r="51" spans="2:31" ht="13.5" customHeight="1" x14ac:dyDescent="0.2">
      <c r="B51" s="6"/>
      <c r="C51" s="6"/>
      <c r="D51" s="6"/>
      <c r="K51" s="9"/>
      <c r="L51" s="9"/>
      <c r="M51" s="9"/>
      <c r="T51" s="9"/>
      <c r="U51" s="9"/>
      <c r="V51" s="9"/>
      <c r="AC51" s="9"/>
      <c r="AD51" s="9"/>
      <c r="AE51" s="9"/>
    </row>
    <row r="52" spans="2:31" ht="13.5" customHeight="1" x14ac:dyDescent="0.2">
      <c r="B52" s="6"/>
      <c r="C52" s="6"/>
      <c r="D52" s="6"/>
      <c r="K52" s="9"/>
      <c r="L52" s="9"/>
      <c r="M52" s="9"/>
      <c r="T52" s="9"/>
      <c r="U52" s="9"/>
      <c r="V52" s="9"/>
      <c r="AC52" s="9"/>
      <c r="AD52" s="9"/>
      <c r="AE52" s="9"/>
    </row>
    <row r="53" spans="2:31" ht="13.5" customHeight="1" x14ac:dyDescent="0.2">
      <c r="B53" s="6"/>
      <c r="C53" s="6"/>
      <c r="D53" s="6"/>
      <c r="K53" s="9"/>
      <c r="L53" s="9"/>
      <c r="M53" s="9"/>
      <c r="T53" s="9"/>
      <c r="U53" s="9"/>
      <c r="V53" s="9"/>
      <c r="AC53" s="9"/>
      <c r="AD53" s="9"/>
      <c r="AE53" s="9"/>
    </row>
    <row r="54" spans="2:31" ht="13.5" customHeight="1" x14ac:dyDescent="0.2">
      <c r="B54" s="6"/>
      <c r="C54" s="6"/>
      <c r="D54" s="6"/>
      <c r="K54" s="9"/>
      <c r="L54" s="9"/>
      <c r="M54" s="9"/>
      <c r="T54" s="9"/>
      <c r="U54" s="9"/>
      <c r="V54" s="9"/>
      <c r="AC54" s="9"/>
      <c r="AD54" s="9"/>
      <c r="AE54" s="9"/>
    </row>
    <row r="55" spans="2:31" ht="13.5" customHeight="1" x14ac:dyDescent="0.2">
      <c r="B55" s="6"/>
      <c r="C55" s="6"/>
      <c r="D55" s="6"/>
      <c r="K55" s="9"/>
      <c r="L55" s="9"/>
      <c r="M55" s="9"/>
      <c r="T55" s="9"/>
      <c r="U55" s="9"/>
      <c r="V55" s="9"/>
      <c r="AC55" s="9"/>
      <c r="AD55" s="9"/>
      <c r="AE55" s="9"/>
    </row>
    <row r="56" spans="2:31" ht="13.5" customHeight="1" x14ac:dyDescent="0.2">
      <c r="B56" s="6"/>
      <c r="C56" s="6"/>
      <c r="D56" s="6"/>
      <c r="K56" s="9"/>
      <c r="L56" s="9"/>
      <c r="M56" s="9"/>
      <c r="T56" s="9"/>
      <c r="U56" s="9"/>
      <c r="V56" s="9"/>
      <c r="AC56" s="9"/>
      <c r="AD56" s="9"/>
      <c r="AE56" s="9"/>
    </row>
    <row r="57" spans="2:31" ht="13.5" customHeight="1" x14ac:dyDescent="0.2">
      <c r="B57" s="6"/>
      <c r="C57" s="6"/>
      <c r="D57" s="6"/>
      <c r="K57" s="9"/>
      <c r="L57" s="9"/>
      <c r="M57" s="9"/>
      <c r="T57" s="9"/>
      <c r="U57" s="9"/>
      <c r="V57" s="9"/>
      <c r="AC57" s="9"/>
      <c r="AD57" s="9"/>
      <c r="AE57" s="9"/>
    </row>
    <row r="58" spans="2:31" ht="13.5" customHeight="1" x14ac:dyDescent="0.2">
      <c r="B58" s="6"/>
      <c r="C58" s="6"/>
      <c r="D58" s="6"/>
      <c r="K58" s="9"/>
      <c r="L58" s="9"/>
      <c r="M58" s="9"/>
      <c r="T58" s="9"/>
      <c r="U58" s="9"/>
      <c r="V58" s="9"/>
      <c r="AC58" s="9"/>
      <c r="AD58" s="9"/>
      <c r="AE58" s="9"/>
    </row>
    <row r="59" spans="2:31" ht="13.5" customHeight="1" x14ac:dyDescent="0.2">
      <c r="B59" s="6"/>
      <c r="C59" s="6"/>
      <c r="D59" s="6"/>
      <c r="K59" s="9"/>
      <c r="L59" s="9"/>
      <c r="M59" s="9"/>
      <c r="T59" s="9"/>
      <c r="U59" s="9"/>
      <c r="V59" s="9"/>
      <c r="AC59" s="9"/>
      <c r="AD59" s="9"/>
      <c r="AE59" s="9"/>
    </row>
    <row r="60" spans="2:31" ht="13.5" customHeight="1" x14ac:dyDescent="0.2">
      <c r="B60" s="6"/>
      <c r="C60" s="6"/>
      <c r="D60" s="6"/>
      <c r="K60" s="9"/>
      <c r="L60" s="9"/>
      <c r="M60" s="9"/>
      <c r="T60" s="9"/>
      <c r="U60" s="9"/>
      <c r="V60" s="9"/>
      <c r="AC60" s="9"/>
      <c r="AD60" s="9"/>
      <c r="AE60" s="9"/>
    </row>
    <row r="61" spans="2:31" ht="13.5" customHeight="1" x14ac:dyDescent="0.2">
      <c r="B61" s="6"/>
      <c r="C61" s="6"/>
      <c r="D61" s="6"/>
      <c r="K61" s="9"/>
      <c r="L61" s="9"/>
      <c r="M61" s="9"/>
      <c r="T61" s="9"/>
      <c r="U61" s="9"/>
      <c r="V61" s="9"/>
      <c r="AC61" s="9"/>
      <c r="AD61" s="9"/>
      <c r="AE61" s="9"/>
    </row>
    <row r="62" spans="2:31" ht="13.5" customHeight="1" x14ac:dyDescent="0.2">
      <c r="B62" s="6"/>
      <c r="C62" s="6"/>
      <c r="D62" s="6"/>
      <c r="K62" s="9"/>
      <c r="L62" s="9"/>
      <c r="M62" s="9"/>
      <c r="T62" s="9"/>
      <c r="U62" s="9"/>
      <c r="V62" s="9"/>
      <c r="AC62" s="9"/>
      <c r="AD62" s="9"/>
      <c r="AE62" s="9"/>
    </row>
    <row r="63" spans="2:31" ht="13.5" customHeight="1" x14ac:dyDescent="0.2">
      <c r="B63" s="6"/>
      <c r="C63" s="6"/>
      <c r="D63" s="6"/>
      <c r="K63" s="9"/>
      <c r="L63" s="9"/>
      <c r="M63" s="9"/>
      <c r="T63" s="9"/>
      <c r="U63" s="9"/>
      <c r="V63" s="9"/>
      <c r="AC63" s="9"/>
      <c r="AD63" s="9"/>
      <c r="AE63" s="9"/>
    </row>
    <row r="64" spans="2:31" ht="13.5" customHeight="1" x14ac:dyDescent="0.2">
      <c r="B64" s="6"/>
      <c r="C64" s="6"/>
      <c r="D64" s="6"/>
      <c r="F64" s="9"/>
      <c r="G64" s="9"/>
      <c r="H64" s="9"/>
      <c r="K64" s="9"/>
      <c r="L64" s="9"/>
      <c r="M64" s="9"/>
      <c r="T64" s="9"/>
      <c r="U64" s="9"/>
      <c r="V64" s="9"/>
      <c r="AC64" s="9"/>
      <c r="AD64" s="9"/>
      <c r="AE64" s="9"/>
    </row>
    <row r="65" spans="2:31" ht="13.5" customHeight="1" x14ac:dyDescent="0.2">
      <c r="B65" s="6"/>
      <c r="C65" s="6"/>
      <c r="D65" s="6"/>
      <c r="K65" s="9"/>
      <c r="L65" s="9"/>
      <c r="M65" s="9"/>
      <c r="T65" s="9"/>
      <c r="U65" s="9"/>
      <c r="V65" s="9"/>
      <c r="AC65" s="9"/>
      <c r="AD65" s="9"/>
      <c r="AE65" s="9"/>
    </row>
    <row r="66" spans="2:31" ht="13.5" customHeight="1" x14ac:dyDescent="0.2">
      <c r="B66" s="6"/>
      <c r="C66" s="6"/>
      <c r="D66" s="6"/>
      <c r="K66" s="9"/>
      <c r="L66" s="9"/>
      <c r="M66" s="9"/>
      <c r="T66" s="9"/>
      <c r="U66" s="9"/>
      <c r="V66" s="9"/>
      <c r="AC66" s="9"/>
      <c r="AD66" s="9"/>
      <c r="AE66" s="9"/>
    </row>
    <row r="67" spans="2:31" ht="13.5" customHeight="1" x14ac:dyDescent="0.2">
      <c r="B67" s="6"/>
      <c r="C67" s="6"/>
      <c r="D67" s="6"/>
      <c r="K67" s="9"/>
      <c r="L67" s="9"/>
      <c r="M67" s="9"/>
      <c r="T67" s="9"/>
      <c r="U67" s="9"/>
      <c r="V67" s="9"/>
      <c r="AC67" s="9"/>
      <c r="AD67" s="9"/>
      <c r="AE67" s="9"/>
    </row>
    <row r="68" spans="2:31" ht="13.5" customHeight="1" x14ac:dyDescent="0.2">
      <c r="B68" s="6"/>
      <c r="C68" s="6"/>
      <c r="D68" s="6"/>
      <c r="K68" s="9"/>
      <c r="L68" s="9"/>
      <c r="M68" s="9"/>
      <c r="T68" s="9"/>
      <c r="U68" s="9"/>
      <c r="V68" s="9"/>
      <c r="AC68" s="9"/>
      <c r="AD68" s="9"/>
      <c r="AE68" s="9"/>
    </row>
    <row r="69" spans="2:31" ht="13.5" customHeight="1" x14ac:dyDescent="0.2">
      <c r="B69" s="6"/>
      <c r="C69" s="6"/>
      <c r="D69" s="6"/>
      <c r="K69" s="9"/>
      <c r="L69" s="9"/>
      <c r="M69" s="9"/>
      <c r="T69" s="9"/>
      <c r="U69" s="9"/>
      <c r="V69" s="9"/>
      <c r="AC69" s="9"/>
      <c r="AD69" s="9"/>
      <c r="AE69" s="9"/>
    </row>
    <row r="70" spans="2:31" ht="13.5" customHeight="1" x14ac:dyDescent="0.2">
      <c r="B70" s="6"/>
      <c r="C70" s="6"/>
      <c r="D70" s="6"/>
      <c r="K70" s="9"/>
      <c r="L70" s="9"/>
      <c r="M70" s="9"/>
      <c r="T70" s="9"/>
      <c r="U70" s="9"/>
      <c r="V70" s="9"/>
      <c r="AC70" s="9"/>
      <c r="AD70" s="9"/>
      <c r="AE70" s="9"/>
    </row>
    <row r="71" spans="2:31" ht="13.5" customHeight="1" x14ac:dyDescent="0.2">
      <c r="B71" s="6"/>
      <c r="C71" s="6"/>
      <c r="D71" s="6"/>
      <c r="K71" s="9"/>
      <c r="L71" s="9"/>
      <c r="M71" s="9"/>
      <c r="T71" s="9"/>
      <c r="U71" s="9"/>
      <c r="V71" s="9"/>
      <c r="AC71" s="9"/>
      <c r="AD71" s="9"/>
      <c r="AE71" s="9"/>
    </row>
    <row r="72" spans="2:31" ht="13.5" customHeight="1" x14ac:dyDescent="0.2">
      <c r="B72" s="6"/>
      <c r="C72" s="6"/>
      <c r="D72" s="6"/>
      <c r="K72" s="9"/>
      <c r="L72" s="9"/>
      <c r="M72" s="9"/>
      <c r="T72" s="9"/>
      <c r="U72" s="9"/>
      <c r="V72" s="9"/>
      <c r="AC72" s="9"/>
      <c r="AD72" s="9"/>
      <c r="AE72" s="9"/>
    </row>
    <row r="73" spans="2:31" ht="13.5" customHeight="1" x14ac:dyDescent="0.2">
      <c r="B73" s="6"/>
      <c r="C73" s="6"/>
      <c r="D73" s="6"/>
      <c r="K73" s="9"/>
      <c r="L73" s="9"/>
      <c r="M73" s="9"/>
      <c r="T73" s="9"/>
      <c r="U73" s="9"/>
      <c r="V73" s="9"/>
      <c r="AC73" s="9"/>
      <c r="AD73" s="9"/>
      <c r="AE73" s="9"/>
    </row>
    <row r="74" spans="2:31" ht="13.5" customHeight="1" x14ac:dyDescent="0.2">
      <c r="B74" s="6"/>
      <c r="C74" s="6"/>
      <c r="D74" s="6"/>
      <c r="K74" s="9"/>
      <c r="L74" s="9"/>
      <c r="M74" s="9"/>
      <c r="T74" s="9"/>
      <c r="U74" s="9"/>
      <c r="V74" s="9"/>
      <c r="AC74" s="9"/>
      <c r="AD74" s="9"/>
      <c r="AE74" s="9"/>
    </row>
    <row r="75" spans="2:31" ht="13.5" customHeight="1" x14ac:dyDescent="0.2">
      <c r="B75" s="6"/>
      <c r="C75" s="6"/>
      <c r="D75" s="6"/>
      <c r="K75" s="9"/>
      <c r="L75" s="9"/>
      <c r="M75" s="9"/>
      <c r="T75" s="9"/>
      <c r="U75" s="9"/>
      <c r="V75" s="9"/>
      <c r="AC75" s="9"/>
      <c r="AD75" s="9"/>
      <c r="AE75" s="9"/>
    </row>
    <row r="76" spans="2:31" ht="13.5" customHeight="1" x14ac:dyDescent="0.2">
      <c r="B76" s="6"/>
      <c r="C76" s="6"/>
      <c r="D76" s="6"/>
      <c r="K76" s="9"/>
      <c r="L76" s="9"/>
      <c r="M76" s="9"/>
      <c r="T76" s="9"/>
      <c r="U76" s="9"/>
      <c r="V76" s="9"/>
      <c r="AC76" s="9"/>
      <c r="AD76" s="9"/>
      <c r="AE76" s="9"/>
    </row>
    <row r="77" spans="2:31" ht="13.5" customHeight="1" x14ac:dyDescent="0.2">
      <c r="B77" s="6"/>
      <c r="C77" s="6"/>
      <c r="D77" s="6"/>
      <c r="K77" s="9"/>
      <c r="L77" s="9"/>
      <c r="M77" s="9"/>
      <c r="T77" s="9"/>
      <c r="U77" s="9"/>
      <c r="V77" s="9"/>
      <c r="AC77" s="9"/>
      <c r="AD77" s="9"/>
      <c r="AE77" s="9"/>
    </row>
    <row r="78" spans="2:31" ht="13.5" customHeight="1" x14ac:dyDescent="0.2">
      <c r="B78" s="6"/>
      <c r="C78" s="6"/>
      <c r="D78" s="6"/>
      <c r="K78" s="9"/>
      <c r="L78" s="9"/>
      <c r="M78" s="9"/>
      <c r="T78" s="9"/>
      <c r="U78" s="9"/>
      <c r="V78" s="9"/>
      <c r="AC78" s="9"/>
      <c r="AD78" s="9"/>
      <c r="AE78" s="9"/>
    </row>
    <row r="79" spans="2:31" ht="13.5" customHeight="1" x14ac:dyDescent="0.2">
      <c r="B79" s="6"/>
      <c r="C79" s="6"/>
      <c r="D79" s="6"/>
      <c r="K79" s="9"/>
      <c r="L79" s="9"/>
      <c r="M79" s="9"/>
      <c r="T79" s="9"/>
      <c r="U79" s="9"/>
      <c r="V79" s="9"/>
      <c r="AC79" s="9"/>
      <c r="AD79" s="9"/>
      <c r="AE79" s="9"/>
    </row>
    <row r="80" spans="2:31" ht="13.5" customHeight="1" x14ac:dyDescent="0.2">
      <c r="B80" s="6"/>
      <c r="C80" s="6"/>
      <c r="D80" s="6"/>
      <c r="K80" s="9"/>
      <c r="L80" s="9"/>
      <c r="M80" s="9"/>
      <c r="T80" s="9"/>
      <c r="U80" s="9"/>
      <c r="V80" s="9"/>
      <c r="AC80" s="9"/>
      <c r="AD80" s="9"/>
      <c r="AE80" s="9"/>
    </row>
    <row r="81" spans="2:31" ht="13.5" customHeight="1" x14ac:dyDescent="0.2">
      <c r="B81" s="6"/>
      <c r="C81" s="6"/>
      <c r="D81" s="6"/>
      <c r="K81" s="9"/>
      <c r="L81" s="9"/>
      <c r="M81" s="9"/>
      <c r="T81" s="9"/>
      <c r="U81" s="9"/>
      <c r="V81" s="9"/>
      <c r="AC81" s="9"/>
      <c r="AD81" s="9"/>
      <c r="AE81" s="9"/>
    </row>
    <row r="82" spans="2:31" ht="13.5" customHeight="1" x14ac:dyDescent="0.2">
      <c r="B82" s="6"/>
      <c r="C82" s="6"/>
      <c r="D82" s="6"/>
      <c r="K82" s="9"/>
      <c r="L82" s="9"/>
      <c r="M82" s="9"/>
      <c r="T82" s="9"/>
      <c r="U82" s="9"/>
      <c r="V82" s="9"/>
      <c r="AC82" s="9"/>
      <c r="AD82" s="9"/>
      <c r="AE82" s="9"/>
    </row>
    <row r="83" spans="2:31" ht="13.5" customHeight="1" x14ac:dyDescent="0.2">
      <c r="B83" s="6"/>
      <c r="C83" s="6"/>
      <c r="D83" s="6"/>
      <c r="K83" s="9"/>
      <c r="L83" s="9"/>
      <c r="M83" s="9"/>
      <c r="T83" s="9"/>
      <c r="U83" s="9"/>
      <c r="V83" s="9"/>
      <c r="AC83" s="9"/>
      <c r="AD83" s="9"/>
      <c r="AE83" s="9"/>
    </row>
    <row r="84" spans="2:31" ht="13.5" customHeight="1" x14ac:dyDescent="0.2">
      <c r="B84" s="6"/>
      <c r="C84" s="6"/>
      <c r="D84" s="6"/>
      <c r="K84" s="9"/>
      <c r="L84" s="9"/>
      <c r="M84" s="9"/>
      <c r="T84" s="9"/>
      <c r="U84" s="9"/>
      <c r="V84" s="9"/>
      <c r="AC84" s="9"/>
      <c r="AD84" s="9"/>
      <c r="AE84" s="9"/>
    </row>
    <row r="85" spans="2:31" ht="13.5" customHeight="1" x14ac:dyDescent="0.2">
      <c r="B85" s="6"/>
      <c r="C85" s="6"/>
      <c r="D85" s="6"/>
      <c r="K85" s="9"/>
      <c r="L85" s="9"/>
      <c r="M85" s="9"/>
      <c r="T85" s="9"/>
      <c r="U85" s="9"/>
      <c r="V85" s="9"/>
      <c r="AC85" s="9"/>
      <c r="AD85" s="9"/>
      <c r="AE85" s="9"/>
    </row>
    <row r="86" spans="2:31" ht="13.5" customHeight="1" x14ac:dyDescent="0.2">
      <c r="B86" s="6"/>
      <c r="C86" s="6"/>
      <c r="D86" s="6"/>
      <c r="K86" s="9"/>
      <c r="L86" s="9"/>
      <c r="M86" s="9"/>
      <c r="T86" s="9"/>
      <c r="U86" s="9"/>
      <c r="V86" s="9"/>
      <c r="AC86" s="9"/>
      <c r="AD86" s="9"/>
      <c r="AE86" s="9"/>
    </row>
    <row r="87" spans="2:31" ht="13.5" customHeight="1" x14ac:dyDescent="0.2">
      <c r="B87" s="6"/>
      <c r="C87" s="6"/>
      <c r="D87" s="6"/>
      <c r="K87" s="9"/>
      <c r="L87" s="9"/>
      <c r="M87" s="9"/>
      <c r="T87" s="9"/>
      <c r="U87" s="9"/>
      <c r="V87" s="9"/>
      <c r="AC87" s="9"/>
      <c r="AD87" s="9"/>
      <c r="AE87" s="9"/>
    </row>
    <row r="88" spans="2:31" ht="13.5" customHeight="1" x14ac:dyDescent="0.2">
      <c r="B88" s="6"/>
      <c r="C88" s="6"/>
      <c r="D88" s="6"/>
      <c r="K88" s="9"/>
      <c r="L88" s="9"/>
      <c r="M88" s="9"/>
      <c r="T88" s="9"/>
      <c r="U88" s="9"/>
      <c r="V88" s="9"/>
      <c r="AC88" s="9"/>
      <c r="AD88" s="9"/>
      <c r="AE88" s="9"/>
    </row>
    <row r="89" spans="2:31" ht="13.5" customHeight="1" x14ac:dyDescent="0.2">
      <c r="B89" s="6"/>
      <c r="C89" s="6"/>
      <c r="D89" s="6"/>
      <c r="K89" s="9"/>
      <c r="L89" s="9"/>
      <c r="M89" s="9"/>
      <c r="T89" s="9"/>
      <c r="U89" s="9"/>
      <c r="V89" s="9"/>
      <c r="AC89" s="9"/>
      <c r="AD89" s="9"/>
      <c r="AE89" s="9"/>
    </row>
    <row r="90" spans="2:31" ht="13.5" customHeight="1" x14ac:dyDescent="0.2">
      <c r="B90" s="6"/>
      <c r="C90" s="6"/>
      <c r="D90" s="6"/>
      <c r="K90" s="9"/>
      <c r="L90" s="9"/>
      <c r="M90" s="9"/>
      <c r="T90" s="9"/>
      <c r="U90" s="9"/>
      <c r="V90" s="9"/>
      <c r="AC90" s="9"/>
      <c r="AD90" s="9"/>
      <c r="AE90" s="9"/>
    </row>
    <row r="91" spans="2:31" ht="13.5" customHeight="1" x14ac:dyDescent="0.2">
      <c r="B91" s="6"/>
      <c r="C91" s="6"/>
      <c r="D91" s="6"/>
      <c r="K91" s="9"/>
      <c r="L91" s="9"/>
      <c r="M91" s="9"/>
      <c r="T91" s="9"/>
      <c r="U91" s="9"/>
      <c r="V91" s="9"/>
      <c r="AC91" s="9"/>
      <c r="AD91" s="9"/>
      <c r="AE91" s="9"/>
    </row>
    <row r="92" spans="2:31" ht="13.5" customHeight="1" x14ac:dyDescent="0.2">
      <c r="B92" s="6"/>
      <c r="C92" s="6"/>
      <c r="D92" s="6"/>
      <c r="K92" s="9"/>
      <c r="L92" s="9"/>
      <c r="M92" s="9"/>
      <c r="T92" s="9"/>
      <c r="U92" s="9"/>
      <c r="V92" s="9"/>
      <c r="AC92" s="9"/>
      <c r="AD92" s="9"/>
      <c r="AE92" s="9"/>
    </row>
    <row r="93" spans="2:31" ht="13.5" customHeight="1" x14ac:dyDescent="0.2">
      <c r="B93" s="6"/>
      <c r="C93" s="6"/>
      <c r="D93" s="6"/>
      <c r="K93" s="9"/>
      <c r="L93" s="9"/>
      <c r="M93" s="9"/>
      <c r="T93" s="9"/>
      <c r="U93" s="9"/>
      <c r="V93" s="9"/>
      <c r="AC93" s="9"/>
      <c r="AD93" s="9"/>
      <c r="AE93" s="9"/>
    </row>
    <row r="94" spans="2:31" ht="13.5" customHeight="1" x14ac:dyDescent="0.2">
      <c r="B94" s="9"/>
      <c r="C94" s="9"/>
      <c r="D94" s="9"/>
      <c r="K94" s="9"/>
      <c r="L94" s="9"/>
      <c r="M94" s="9"/>
      <c r="T94" s="9"/>
      <c r="U94" s="9"/>
      <c r="V94" s="9"/>
      <c r="AC94" s="9"/>
      <c r="AD94" s="9"/>
      <c r="AE94" s="9"/>
    </row>
    <row r="95" spans="2:31" ht="13.5" customHeight="1" x14ac:dyDescent="0.2">
      <c r="B95" s="9"/>
      <c r="C95" s="9"/>
      <c r="D95" s="9"/>
      <c r="K95" s="9"/>
      <c r="L95" s="9"/>
      <c r="M95" s="9"/>
      <c r="T95" s="9"/>
      <c r="U95" s="9"/>
      <c r="V95" s="9"/>
      <c r="AC95" s="9"/>
      <c r="AD95" s="9"/>
      <c r="AE95" s="9"/>
    </row>
    <row r="96" spans="2:31" ht="13.5" customHeight="1" x14ac:dyDescent="0.2">
      <c r="B96" s="9"/>
      <c r="C96" s="9"/>
      <c r="D96" s="9"/>
      <c r="K96" s="9"/>
      <c r="L96" s="9"/>
      <c r="M96" s="9"/>
      <c r="T96" s="9"/>
      <c r="U96" s="9"/>
      <c r="V96" s="9"/>
      <c r="AC96" s="9"/>
      <c r="AD96" s="9"/>
      <c r="AE96" s="9"/>
    </row>
    <row r="97" spans="2:31" ht="13.5" customHeight="1" x14ac:dyDescent="0.2">
      <c r="B97" s="9"/>
      <c r="C97" s="9"/>
      <c r="D97" s="9"/>
      <c r="K97" s="9"/>
      <c r="L97" s="9"/>
      <c r="M97" s="9"/>
      <c r="T97" s="9"/>
      <c r="U97" s="9"/>
      <c r="V97" s="9"/>
      <c r="AC97" s="9"/>
      <c r="AD97" s="9"/>
      <c r="AE97" s="9"/>
    </row>
    <row r="98" spans="2:31" ht="13.5" customHeight="1" x14ac:dyDescent="0.2">
      <c r="B98" s="9"/>
      <c r="C98" s="9"/>
      <c r="D98" s="9"/>
      <c r="K98" s="9"/>
      <c r="L98" s="9"/>
      <c r="M98" s="9"/>
      <c r="T98" s="9"/>
      <c r="U98" s="9"/>
      <c r="V98" s="9"/>
      <c r="AC98" s="9"/>
      <c r="AD98" s="9"/>
      <c r="AE98" s="9"/>
    </row>
    <row r="99" spans="2:31" ht="13.5" customHeight="1" x14ac:dyDescent="0.2">
      <c r="B99" s="9"/>
      <c r="C99" s="9"/>
      <c r="D99" s="9"/>
      <c r="K99" s="9"/>
      <c r="L99" s="9"/>
      <c r="M99" s="9"/>
      <c r="T99" s="9"/>
      <c r="U99" s="9"/>
      <c r="V99" s="9"/>
      <c r="AC99" s="9"/>
      <c r="AD99" s="9"/>
      <c r="AE99" s="9"/>
    </row>
    <row r="100" spans="2:31" ht="13.5" customHeight="1" x14ac:dyDescent="0.2">
      <c r="B100" s="9"/>
      <c r="C100" s="9"/>
      <c r="D100" s="9"/>
      <c r="K100" s="9"/>
      <c r="L100" s="9"/>
      <c r="M100" s="9"/>
      <c r="T100" s="9"/>
      <c r="U100" s="9"/>
      <c r="V100" s="9"/>
      <c r="AC100" s="9"/>
      <c r="AD100" s="9"/>
      <c r="AE100" s="9"/>
    </row>
    <row r="101" spans="2:31" ht="13.5" customHeight="1" x14ac:dyDescent="0.2">
      <c r="B101" s="9"/>
      <c r="C101" s="9"/>
      <c r="D101" s="9"/>
      <c r="K101" s="9"/>
      <c r="L101" s="9"/>
      <c r="M101" s="9"/>
      <c r="T101" s="9"/>
      <c r="U101" s="9"/>
      <c r="V101" s="9"/>
      <c r="AC101" s="9"/>
      <c r="AD101" s="9"/>
      <c r="AE101" s="9"/>
    </row>
    <row r="102" spans="2:31" ht="13.5" customHeight="1" x14ac:dyDescent="0.2">
      <c r="B102" s="9"/>
      <c r="C102" s="9"/>
      <c r="D102" s="9"/>
      <c r="K102" s="9"/>
      <c r="L102" s="9"/>
      <c r="M102" s="9"/>
      <c r="T102" s="9"/>
      <c r="U102" s="9"/>
      <c r="V102" s="9"/>
      <c r="AC102" s="9"/>
      <c r="AD102" s="9"/>
      <c r="AE102" s="9"/>
    </row>
    <row r="103" spans="2:31" ht="13.5" customHeight="1" x14ac:dyDescent="0.2">
      <c r="B103" s="9"/>
      <c r="C103" s="9"/>
      <c r="D103" s="9"/>
      <c r="K103" s="9"/>
      <c r="L103" s="9"/>
      <c r="M103" s="9"/>
      <c r="T103" s="9"/>
      <c r="U103" s="9"/>
      <c r="V103" s="9"/>
      <c r="AC103" s="9"/>
      <c r="AD103" s="9"/>
      <c r="AE103" s="9"/>
    </row>
    <row r="104" spans="2:31" ht="13.5" customHeight="1" x14ac:dyDescent="0.2">
      <c r="B104" s="9"/>
      <c r="C104" s="9"/>
      <c r="D104" s="9"/>
      <c r="K104" s="9"/>
      <c r="L104" s="9"/>
      <c r="M104" s="9"/>
      <c r="T104" s="9"/>
      <c r="U104" s="9"/>
      <c r="V104" s="9"/>
      <c r="AC104" s="9"/>
      <c r="AD104" s="9"/>
      <c r="AE104" s="9"/>
    </row>
    <row r="105" spans="2:31" ht="13.5" customHeight="1" x14ac:dyDescent="0.2">
      <c r="B105" s="9"/>
      <c r="C105" s="9"/>
      <c r="D105" s="9"/>
      <c r="K105" s="9"/>
      <c r="L105" s="9"/>
      <c r="M105" s="9"/>
      <c r="T105" s="9"/>
      <c r="U105" s="9"/>
      <c r="V105" s="9"/>
      <c r="AC105" s="9"/>
      <c r="AD105" s="9"/>
      <c r="AE105" s="9"/>
    </row>
    <row r="106" spans="2:31" ht="13.5" customHeight="1" x14ac:dyDescent="0.2">
      <c r="B106" s="9"/>
      <c r="C106" s="9"/>
      <c r="D106" s="9"/>
      <c r="K106" s="9"/>
      <c r="L106" s="9"/>
      <c r="M106" s="9"/>
      <c r="T106" s="9"/>
      <c r="U106" s="9"/>
      <c r="V106" s="9"/>
      <c r="AC106" s="9"/>
      <c r="AD106" s="9"/>
      <c r="AE106" s="9"/>
    </row>
    <row r="107" spans="2:31" ht="13.5" customHeight="1" x14ac:dyDescent="0.2">
      <c r="B107" s="9"/>
      <c r="C107" s="9"/>
      <c r="D107" s="9"/>
      <c r="K107" s="9"/>
      <c r="L107" s="9"/>
      <c r="M107" s="9"/>
      <c r="T107" s="9"/>
      <c r="U107" s="9"/>
      <c r="V107" s="9"/>
      <c r="AC107" s="9"/>
      <c r="AD107" s="9"/>
      <c r="AE107" s="9"/>
    </row>
    <row r="108" spans="2:31" ht="13.5" customHeight="1" x14ac:dyDescent="0.2">
      <c r="B108" s="9"/>
      <c r="C108" s="9"/>
      <c r="D108" s="9"/>
      <c r="K108" s="9"/>
      <c r="L108" s="9"/>
      <c r="M108" s="9"/>
      <c r="T108" s="9"/>
      <c r="U108" s="9"/>
      <c r="V108" s="9"/>
      <c r="AC108" s="9"/>
      <c r="AD108" s="9"/>
      <c r="AE108" s="9"/>
    </row>
    <row r="109" spans="2:31" ht="13.5" customHeight="1" x14ac:dyDescent="0.2">
      <c r="B109" s="9"/>
      <c r="C109" s="9"/>
      <c r="D109" s="9"/>
      <c r="K109" s="9"/>
      <c r="L109" s="9"/>
      <c r="M109" s="9"/>
      <c r="T109" s="9"/>
      <c r="U109" s="9"/>
      <c r="V109" s="9"/>
      <c r="AC109" s="9"/>
      <c r="AD109" s="9"/>
      <c r="AE109" s="9"/>
    </row>
    <row r="110" spans="2:31" ht="13.5" customHeight="1" x14ac:dyDescent="0.2">
      <c r="B110" s="9"/>
      <c r="C110" s="9"/>
      <c r="D110" s="9"/>
      <c r="K110" s="9"/>
      <c r="L110" s="9"/>
      <c r="M110" s="9"/>
      <c r="T110" s="9"/>
      <c r="U110" s="9"/>
      <c r="V110" s="9"/>
      <c r="AC110" s="9"/>
      <c r="AD110" s="9"/>
      <c r="AE110" s="9"/>
    </row>
  </sheetData>
  <mergeCells count="8">
    <mergeCell ref="AE3:AI3"/>
    <mergeCell ref="AC3:AD3"/>
    <mergeCell ref="B3:C3"/>
    <mergeCell ref="K3:L3"/>
    <mergeCell ref="V3:Z3"/>
    <mergeCell ref="T3:U3"/>
    <mergeCell ref="D3:H3"/>
    <mergeCell ref="M3:Q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I109"/>
  <sheetViews>
    <sheetView zoomScaleNormal="100" workbookViewId="0">
      <selection activeCell="AK24" sqref="AK24"/>
    </sheetView>
  </sheetViews>
  <sheetFormatPr defaultColWidth="9.125" defaultRowHeight="12.75" x14ac:dyDescent="0.2"/>
  <cols>
    <col min="1" max="1" width="52.375" style="6" customWidth="1"/>
    <col min="2" max="4" width="12.5" style="114" customWidth="1"/>
    <col min="5" max="9" width="12.5" style="6" customWidth="1"/>
    <col min="10" max="10" width="55.125" style="6" customWidth="1"/>
    <col min="11" max="12" width="12.5" style="114" customWidth="1"/>
    <col min="13" max="13" width="13.5" style="114" customWidth="1"/>
    <col min="14" max="17" width="13.875" style="6" customWidth="1"/>
    <col min="18" max="18" width="9.125" style="6"/>
    <col min="19" max="19" width="52.375" style="6" customWidth="1"/>
    <col min="20" max="22" width="12.5" style="114" customWidth="1"/>
    <col min="23" max="26" width="12.5" style="6" customWidth="1"/>
    <col min="27" max="27" width="9.125" style="6"/>
    <col min="28" max="28" width="52.375" style="6" customWidth="1"/>
    <col min="29" max="31" width="12.5" style="114" customWidth="1"/>
    <col min="32" max="34" width="12.5" style="6" customWidth="1"/>
    <col min="35" max="35" width="12.875" style="6" customWidth="1"/>
    <col min="36" max="16384" width="9.125" style="6"/>
  </cols>
  <sheetData>
    <row r="1" spans="1:35" ht="15.75" customHeight="1" x14ac:dyDescent="0.2">
      <c r="A1" s="133" t="s">
        <v>34</v>
      </c>
      <c r="B1" s="133"/>
      <c r="C1" s="133"/>
      <c r="D1" s="133"/>
      <c r="J1" s="133" t="s">
        <v>35</v>
      </c>
      <c r="K1" s="133"/>
      <c r="L1" s="133"/>
      <c r="M1" s="133"/>
      <c r="S1" s="133" t="s">
        <v>27</v>
      </c>
      <c r="T1" s="133"/>
      <c r="U1" s="133"/>
      <c r="V1" s="133"/>
      <c r="AB1" s="28" t="s">
        <v>23</v>
      </c>
      <c r="AC1" s="28"/>
      <c r="AD1" s="28"/>
      <c r="AE1" s="28"/>
    </row>
    <row r="2" spans="1:35" ht="14.25" customHeight="1" thickBot="1" x14ac:dyDescent="0.3">
      <c r="A2" s="10"/>
      <c r="B2" s="11"/>
      <c r="C2" s="11"/>
      <c r="D2" s="11"/>
      <c r="J2" s="10"/>
      <c r="K2" s="11"/>
      <c r="L2" s="11"/>
      <c r="M2" s="11"/>
      <c r="S2" s="10"/>
      <c r="T2" s="11"/>
      <c r="U2" s="11"/>
      <c r="V2" s="11"/>
      <c r="AB2" s="10"/>
      <c r="AC2" s="11"/>
      <c r="AD2" s="11"/>
      <c r="AE2" s="11"/>
    </row>
    <row r="3" spans="1:35" ht="13.5" customHeight="1" thickBot="1" x14ac:dyDescent="0.25">
      <c r="A3" s="12" t="s">
        <v>0</v>
      </c>
      <c r="B3" s="134" t="s">
        <v>1</v>
      </c>
      <c r="C3" s="135"/>
      <c r="D3" s="130" t="s">
        <v>2</v>
      </c>
      <c r="E3" s="131"/>
      <c r="F3" s="131"/>
      <c r="G3" s="131"/>
      <c r="H3" s="132"/>
      <c r="I3" s="92"/>
      <c r="J3" s="12" t="s">
        <v>0</v>
      </c>
      <c r="K3" s="130" t="s">
        <v>1</v>
      </c>
      <c r="L3" s="132"/>
      <c r="M3" s="130" t="s">
        <v>2</v>
      </c>
      <c r="N3" s="131"/>
      <c r="O3" s="131"/>
      <c r="P3" s="131"/>
      <c r="Q3" s="132"/>
      <c r="S3" s="26" t="s">
        <v>0</v>
      </c>
      <c r="T3" s="130" t="s">
        <v>1</v>
      </c>
      <c r="U3" s="132"/>
      <c r="V3" s="130" t="s">
        <v>2</v>
      </c>
      <c r="W3" s="131"/>
      <c r="X3" s="131"/>
      <c r="Y3" s="131"/>
      <c r="Z3" s="132"/>
      <c r="AB3" s="26" t="s">
        <v>0</v>
      </c>
      <c r="AC3" s="130" t="s">
        <v>1</v>
      </c>
      <c r="AD3" s="132"/>
      <c r="AE3" s="131" t="s">
        <v>2</v>
      </c>
      <c r="AF3" s="131"/>
      <c r="AG3" s="131"/>
      <c r="AH3" s="131"/>
      <c r="AI3" s="132"/>
    </row>
    <row r="4" spans="1:35" ht="14.25" customHeight="1" thickBot="1" x14ac:dyDescent="0.25">
      <c r="A4" s="86"/>
      <c r="B4" s="116">
        <v>2022</v>
      </c>
      <c r="C4" s="70">
        <v>2023</v>
      </c>
      <c r="D4" s="117">
        <v>2024</v>
      </c>
      <c r="E4" s="62">
        <v>2025</v>
      </c>
      <c r="F4" s="62">
        <v>2026</v>
      </c>
      <c r="G4" s="62">
        <v>2027</v>
      </c>
      <c r="H4" s="60">
        <v>2028</v>
      </c>
      <c r="I4" s="92"/>
      <c r="J4" s="86"/>
      <c r="K4" s="116">
        <v>2022</v>
      </c>
      <c r="L4" s="70">
        <v>2023</v>
      </c>
      <c r="M4" s="117">
        <v>2024</v>
      </c>
      <c r="N4" s="62">
        <v>2025</v>
      </c>
      <c r="O4" s="62">
        <v>2026</v>
      </c>
      <c r="P4" s="62">
        <v>2027</v>
      </c>
      <c r="Q4" s="60">
        <v>2028</v>
      </c>
      <c r="S4" s="13"/>
      <c r="T4" s="104">
        <v>2022</v>
      </c>
      <c r="U4" s="104">
        <v>2023</v>
      </c>
      <c r="V4" s="124">
        <v>2024</v>
      </c>
      <c r="W4" s="63">
        <v>2025</v>
      </c>
      <c r="X4" s="63">
        <v>2026</v>
      </c>
      <c r="Y4" s="63">
        <v>2027</v>
      </c>
      <c r="Z4" s="64">
        <v>2028</v>
      </c>
      <c r="AB4" s="13"/>
      <c r="AC4" s="104">
        <v>2022</v>
      </c>
      <c r="AD4" s="104">
        <v>2023</v>
      </c>
      <c r="AE4" s="124">
        <v>2024</v>
      </c>
      <c r="AF4" s="63">
        <v>2025</v>
      </c>
      <c r="AG4" s="63">
        <v>2026</v>
      </c>
      <c r="AH4" s="63">
        <v>2027</v>
      </c>
      <c r="AI4" s="64">
        <v>2028</v>
      </c>
    </row>
    <row r="5" spans="1:35" ht="13.5" customHeight="1" x14ac:dyDescent="0.2">
      <c r="A5" s="97"/>
      <c r="B5" s="72"/>
      <c r="C5" s="121"/>
      <c r="D5" s="34"/>
      <c r="E5" s="35"/>
      <c r="F5" s="35"/>
      <c r="G5" s="35"/>
      <c r="H5" s="36"/>
      <c r="I5" s="93"/>
      <c r="J5" s="16"/>
      <c r="K5" s="79"/>
      <c r="L5" s="121"/>
      <c r="M5" s="34"/>
      <c r="N5" s="35"/>
      <c r="O5" s="35"/>
      <c r="P5" s="35"/>
      <c r="Q5" s="36"/>
      <c r="R5" s="7"/>
      <c r="S5" s="16"/>
      <c r="T5" s="79"/>
      <c r="U5" s="79"/>
      <c r="V5" s="125"/>
      <c r="W5" s="35"/>
      <c r="X5" s="35"/>
      <c r="Y5" s="35"/>
      <c r="Z5" s="36"/>
      <c r="AB5" s="16"/>
      <c r="AC5" s="79"/>
      <c r="AD5" s="79"/>
      <c r="AE5" s="125"/>
      <c r="AF5" s="35"/>
      <c r="AG5" s="35"/>
      <c r="AH5" s="35"/>
      <c r="AI5" s="36"/>
    </row>
    <row r="6" spans="1:35" ht="13.5" customHeight="1" x14ac:dyDescent="0.2">
      <c r="A6" s="98" t="s">
        <v>3</v>
      </c>
      <c r="B6" s="73">
        <f t="shared" ref="B6:E6" si="0">SUM(B7:B11)</f>
        <v>1022480.4802699998</v>
      </c>
      <c r="C6" s="80">
        <f t="shared" si="0"/>
        <v>1028156.41446</v>
      </c>
      <c r="D6" s="1">
        <f t="shared" si="0"/>
        <v>1084374.6841395572</v>
      </c>
      <c r="E6" s="31">
        <f t="shared" si="0"/>
        <v>1178392.5277721784</v>
      </c>
      <c r="F6" s="31">
        <f t="shared" ref="F6:H6" si="1">SUM(F7:F11)</f>
        <v>1257366.6083378207</v>
      </c>
      <c r="G6" s="31">
        <f t="shared" si="1"/>
        <v>1328815.2477939716</v>
      </c>
      <c r="H6" s="2">
        <f t="shared" si="1"/>
        <v>1389740.5214215061</v>
      </c>
      <c r="I6" s="96"/>
      <c r="J6" s="25" t="s">
        <v>3</v>
      </c>
      <c r="K6" s="80">
        <f t="shared" ref="K6:O6" si="2">SUM(K7:K11)</f>
        <v>0</v>
      </c>
      <c r="L6" s="80">
        <f t="shared" si="2"/>
        <v>0</v>
      </c>
      <c r="M6" s="1">
        <f t="shared" si="2"/>
        <v>0</v>
      </c>
      <c r="N6" s="31">
        <f t="shared" si="2"/>
        <v>0</v>
      </c>
      <c r="O6" s="31">
        <f t="shared" si="2"/>
        <v>0</v>
      </c>
      <c r="P6" s="31">
        <f t="shared" ref="P6:Q6" si="3">SUM(P7:P11)</f>
        <v>0</v>
      </c>
      <c r="Q6" s="2">
        <f t="shared" si="3"/>
        <v>0</v>
      </c>
      <c r="R6" s="7"/>
      <c r="S6" s="25" t="s">
        <v>3</v>
      </c>
      <c r="T6" s="80">
        <f t="shared" ref="T6:Z6" si="4">SUM(T7:T11)</f>
        <v>1022480.4802699998</v>
      </c>
      <c r="U6" s="80">
        <f t="shared" si="4"/>
        <v>1028156.41446</v>
      </c>
      <c r="V6" s="87">
        <f t="shared" si="4"/>
        <v>1095793.6962658099</v>
      </c>
      <c r="W6" s="31">
        <f t="shared" si="4"/>
        <v>1193030.5418446669</v>
      </c>
      <c r="X6" s="31">
        <f t="shared" si="4"/>
        <v>1277565.1397658777</v>
      </c>
      <c r="Y6" s="31">
        <f t="shared" si="4"/>
        <v>1355021.4463020312</v>
      </c>
      <c r="Z6" s="2">
        <f t="shared" si="4"/>
        <v>1418306.9567923825</v>
      </c>
      <c r="AB6" s="25" t="s">
        <v>3</v>
      </c>
      <c r="AC6" s="80">
        <f t="shared" ref="AC6:AC26" si="5">B6-T6</f>
        <v>0</v>
      </c>
      <c r="AD6" s="80">
        <f t="shared" ref="AD6:AD26" si="6">C6-U6</f>
        <v>0</v>
      </c>
      <c r="AE6" s="87">
        <f t="shared" ref="AE6:AE26" si="7">D6-V6</f>
        <v>-11419.012126252754</v>
      </c>
      <c r="AF6" s="31">
        <f t="shared" ref="AF6:AF26" si="8">E6-W6</f>
        <v>-14638.014072488528</v>
      </c>
      <c r="AG6" s="31">
        <f t="shared" ref="AG6:AG26" si="9">F6-X6</f>
        <v>-20198.531428057002</v>
      </c>
      <c r="AH6" s="31">
        <f t="shared" ref="AH6:AI26" si="10">G6-Y6</f>
        <v>-26206.198508059606</v>
      </c>
      <c r="AI6" s="2">
        <f t="shared" si="10"/>
        <v>-28566.435370876454</v>
      </c>
    </row>
    <row r="7" spans="1:35" ht="13.5" customHeight="1" x14ac:dyDescent="0.2">
      <c r="A7" s="99" t="s">
        <v>4</v>
      </c>
      <c r="B7" s="74">
        <v>598455.59486999991</v>
      </c>
      <c r="C7" s="81">
        <f>'sept2024_vydavky_ESA 2010'!C7</f>
        <v>592599.25555</v>
      </c>
      <c r="D7" s="18">
        <f>'sept2024_vydavky_ESA 2010'!D7</f>
        <v>637741.69599107746</v>
      </c>
      <c r="E7" s="19">
        <f>'sept2024_vydavky_ESA 2010'!E7</f>
        <v>705593.01625544846</v>
      </c>
      <c r="F7" s="19">
        <f>'sept2024_vydavky_ESA 2010'!F7</f>
        <v>764519.35264410509</v>
      </c>
      <c r="G7" s="19">
        <f>'sept2024_vydavky_ESA 2010'!G7</f>
        <v>818260.16702018376</v>
      </c>
      <c r="H7" s="20">
        <f>'sept2024_vydavky_ESA 2010'!H7</f>
        <v>868112.12267274328</v>
      </c>
      <c r="I7" s="94"/>
      <c r="J7" s="17" t="s">
        <v>4</v>
      </c>
      <c r="K7" s="81"/>
      <c r="L7" s="81"/>
      <c r="M7" s="18"/>
      <c r="N7" s="19"/>
      <c r="O7" s="19"/>
      <c r="P7" s="19"/>
      <c r="Q7" s="20"/>
      <c r="R7" s="7"/>
      <c r="S7" s="17" t="s">
        <v>4</v>
      </c>
      <c r="T7" s="81">
        <f>'sept2024_vydavky_ESA 2010'!T7</f>
        <v>598455.59486999991</v>
      </c>
      <c r="U7" s="81">
        <f>'sept2024_vydavky_ESA 2010'!U7</f>
        <v>592599.25555</v>
      </c>
      <c r="V7" s="88">
        <f>'sept2024_vydavky_ESA 2010'!V7</f>
        <v>640170.71756817354</v>
      </c>
      <c r="W7" s="19">
        <f>'sept2024_vydavky_ESA 2010'!W7</f>
        <v>710001.27943853103</v>
      </c>
      <c r="X7" s="19">
        <f>'sept2024_vydavky_ESA 2010'!X7</f>
        <v>772944.56009407248</v>
      </c>
      <c r="Y7" s="19">
        <f>'sept2024_vydavky_ESA 2010'!Y7</f>
        <v>831168.383077287</v>
      </c>
      <c r="Z7" s="20">
        <f>'sept2024_vydavky_ESA 2010'!Z7</f>
        <v>882843.26700763067</v>
      </c>
      <c r="AB7" s="17" t="s">
        <v>4</v>
      </c>
      <c r="AC7" s="81">
        <f t="shared" si="5"/>
        <v>0</v>
      </c>
      <c r="AD7" s="81">
        <f t="shared" si="6"/>
        <v>0</v>
      </c>
      <c r="AE7" s="88">
        <f t="shared" si="7"/>
        <v>-2429.0215770960785</v>
      </c>
      <c r="AF7" s="19">
        <f t="shared" si="8"/>
        <v>-4408.2631830825703</v>
      </c>
      <c r="AG7" s="19">
        <f t="shared" si="9"/>
        <v>-8425.2074499673909</v>
      </c>
      <c r="AH7" s="19">
        <f t="shared" si="10"/>
        <v>-12908.216057103244</v>
      </c>
      <c r="AI7" s="20">
        <f t="shared" si="10"/>
        <v>-14731.144334887387</v>
      </c>
    </row>
    <row r="8" spans="1:35" ht="13.5" customHeight="1" x14ac:dyDescent="0.2">
      <c r="A8" s="99" t="s">
        <v>5</v>
      </c>
      <c r="B8" s="74">
        <v>41625.225509999997</v>
      </c>
      <c r="C8" s="81">
        <f>'sept2024_vydavky_ESA 2010'!C8</f>
        <v>38628.884790000004</v>
      </c>
      <c r="D8" s="18">
        <f>'sept2024_vydavky_ESA 2010'!D8</f>
        <v>39161.682882189321</v>
      </c>
      <c r="E8" s="19">
        <f>'sept2024_vydavky_ESA 2010'!E8</f>
        <v>44338.739814011053</v>
      </c>
      <c r="F8" s="19">
        <f>'sept2024_vydavky_ESA 2010'!F8</f>
        <v>49385.462813967846</v>
      </c>
      <c r="G8" s="19">
        <f>'sept2024_vydavky_ESA 2010'!G8</f>
        <v>54432.36208825856</v>
      </c>
      <c r="H8" s="20">
        <f>'sept2024_vydavky_ESA 2010'!H8</f>
        <v>59505.888437382346</v>
      </c>
      <c r="I8" s="94"/>
      <c r="J8" s="17" t="s">
        <v>5</v>
      </c>
      <c r="K8" s="81"/>
      <c r="L8" s="81"/>
      <c r="M8" s="18"/>
      <c r="N8" s="19"/>
      <c r="O8" s="19"/>
      <c r="P8" s="19"/>
      <c r="Q8" s="20"/>
      <c r="R8" s="7"/>
      <c r="S8" s="17" t="s">
        <v>5</v>
      </c>
      <c r="T8" s="81">
        <f>'sept2024_vydavky_ESA 2010'!T8</f>
        <v>41625.225509999997</v>
      </c>
      <c r="U8" s="81">
        <f>'sept2024_vydavky_ESA 2010'!U8</f>
        <v>38628.884790000004</v>
      </c>
      <c r="V8" s="88">
        <f>'sept2024_vydavky_ESA 2010'!V8</f>
        <v>40736.598916945339</v>
      </c>
      <c r="W8" s="19">
        <f>'sept2024_vydavky_ESA 2010'!W8</f>
        <v>46279.717235060692</v>
      </c>
      <c r="X8" s="19">
        <f>'sept2024_vydavky_ESA 2010'!X8</f>
        <v>51798.141114444421</v>
      </c>
      <c r="Y8" s="19">
        <f>'sept2024_vydavky_ESA 2010'!Y8</f>
        <v>57369.311524519508</v>
      </c>
      <c r="Z8" s="20">
        <f>'sept2024_vydavky_ESA 2010'!Z8</f>
        <v>62824.292531691535</v>
      </c>
      <c r="AB8" s="17" t="s">
        <v>5</v>
      </c>
      <c r="AC8" s="81">
        <f t="shared" si="5"/>
        <v>0</v>
      </c>
      <c r="AD8" s="81">
        <f t="shared" si="6"/>
        <v>0</v>
      </c>
      <c r="AE8" s="88">
        <f t="shared" si="7"/>
        <v>-1574.9160347560173</v>
      </c>
      <c r="AF8" s="19">
        <f t="shared" si="8"/>
        <v>-1940.9774210496398</v>
      </c>
      <c r="AG8" s="19">
        <f t="shared" si="9"/>
        <v>-2412.6783004765748</v>
      </c>
      <c r="AH8" s="19">
        <f t="shared" si="10"/>
        <v>-2936.9494362609476</v>
      </c>
      <c r="AI8" s="20">
        <f t="shared" si="10"/>
        <v>-3318.4040943091895</v>
      </c>
    </row>
    <row r="9" spans="1:35" ht="13.5" customHeight="1" x14ac:dyDescent="0.2">
      <c r="A9" s="99" t="s">
        <v>6</v>
      </c>
      <c r="B9" s="74">
        <v>335682.81054999994</v>
      </c>
      <c r="C9" s="81">
        <f>'sept2024_vydavky_ESA 2010'!C9</f>
        <v>350006.72425999999</v>
      </c>
      <c r="D9" s="18">
        <f>'sept2024_vydavky_ESA 2010'!D9</f>
        <v>360124.81725430745</v>
      </c>
      <c r="E9" s="19">
        <f>'sept2024_vydavky_ESA 2010'!E9</f>
        <v>379168.23223360634</v>
      </c>
      <c r="F9" s="19">
        <f>'sept2024_vydavky_ESA 2010'!F9</f>
        <v>392521.88065585028</v>
      </c>
      <c r="G9" s="19">
        <f>'sept2024_vydavky_ESA 2010'!G9</f>
        <v>403758.1403352507</v>
      </c>
      <c r="H9" s="20">
        <f>'sept2024_vydavky_ESA 2010'!H9</f>
        <v>408279.51785344363</v>
      </c>
      <c r="I9" s="94"/>
      <c r="J9" s="17" t="s">
        <v>6</v>
      </c>
      <c r="K9" s="81"/>
      <c r="L9" s="81"/>
      <c r="M9" s="18"/>
      <c r="N9" s="19"/>
      <c r="O9" s="19"/>
      <c r="P9" s="19"/>
      <c r="Q9" s="20"/>
      <c r="R9" s="7"/>
      <c r="S9" s="17" t="s">
        <v>6</v>
      </c>
      <c r="T9" s="81">
        <f>'sept2024_vydavky_ESA 2010'!T9</f>
        <v>335682.81054999994</v>
      </c>
      <c r="U9" s="81">
        <f>'sept2024_vydavky_ESA 2010'!U9</f>
        <v>350006.72425999999</v>
      </c>
      <c r="V9" s="88">
        <f>'sept2024_vydavky_ESA 2010'!V9</f>
        <v>367331.08939927386</v>
      </c>
      <c r="W9" s="19">
        <f>'sept2024_vydavky_ESA 2010'!W9</f>
        <v>387174.66377680248</v>
      </c>
      <c r="X9" s="19">
        <f>'sept2024_vydavky_ESA 2010'!X9</f>
        <v>401499.48336665757</v>
      </c>
      <c r="Y9" s="19">
        <f>'sept2024_vydavky_ESA 2010'!Y9</f>
        <v>413640.70964740124</v>
      </c>
      <c r="Z9" s="20">
        <f>'sept2024_vydavky_ESA 2010'!Z9</f>
        <v>418316.11001422926</v>
      </c>
      <c r="AB9" s="17" t="s">
        <v>6</v>
      </c>
      <c r="AC9" s="81">
        <f t="shared" si="5"/>
        <v>0</v>
      </c>
      <c r="AD9" s="81">
        <f t="shared" si="6"/>
        <v>0</v>
      </c>
      <c r="AE9" s="88">
        <f t="shared" si="7"/>
        <v>-7206.2721449664095</v>
      </c>
      <c r="AF9" s="19">
        <f t="shared" si="8"/>
        <v>-8006.431543196144</v>
      </c>
      <c r="AG9" s="19">
        <f t="shared" si="9"/>
        <v>-8977.6027108072885</v>
      </c>
      <c r="AH9" s="19">
        <f t="shared" si="10"/>
        <v>-9882.5693121505319</v>
      </c>
      <c r="AI9" s="20">
        <f t="shared" si="10"/>
        <v>-10036.592160785629</v>
      </c>
    </row>
    <row r="10" spans="1:35" ht="13.5" customHeight="1" x14ac:dyDescent="0.2">
      <c r="A10" s="99" t="s">
        <v>7</v>
      </c>
      <c r="B10" s="74">
        <v>71.969300000000004</v>
      </c>
      <c r="C10" s="81">
        <f>'sept2024_vydavky_ESA 2010'!C10</f>
        <v>72.258200000000002</v>
      </c>
      <c r="D10" s="18">
        <f>'sept2024_vydavky_ESA 2010'!D10</f>
        <v>56.528589958420241</v>
      </c>
      <c r="E10" s="19">
        <f>'sept2024_vydavky_ESA 2010'!E10</f>
        <v>60.107183469530014</v>
      </c>
      <c r="F10" s="19">
        <f>'sept2024_vydavky_ESA 2010'!F10</f>
        <v>63.355948383473958</v>
      </c>
      <c r="G10" s="19">
        <f>'sept2024_vydavky_ESA 2010'!G10</f>
        <v>66.479843739393601</v>
      </c>
      <c r="H10" s="20">
        <f>'sept2024_vydavky_ESA 2010'!H10</f>
        <v>69.392112274116329</v>
      </c>
      <c r="I10" s="94"/>
      <c r="J10" s="17" t="s">
        <v>7</v>
      </c>
      <c r="K10" s="81"/>
      <c r="L10" s="81"/>
      <c r="M10" s="18"/>
      <c r="N10" s="19"/>
      <c r="O10" s="19"/>
      <c r="P10" s="19"/>
      <c r="Q10" s="20"/>
      <c r="R10" s="7"/>
      <c r="S10" s="17" t="s">
        <v>7</v>
      </c>
      <c r="T10" s="81">
        <f>'sept2024_vydavky_ESA 2010'!T10</f>
        <v>71.969300000000004</v>
      </c>
      <c r="U10" s="81">
        <f>'sept2024_vydavky_ESA 2010'!U10</f>
        <v>72.258200000000002</v>
      </c>
      <c r="V10" s="88">
        <f>'sept2024_vydavky_ESA 2010'!V10</f>
        <v>59.76589707483754</v>
      </c>
      <c r="W10" s="19">
        <f>'sept2024_vydavky_ESA 2010'!W10</f>
        <v>63.719824508900722</v>
      </c>
      <c r="X10" s="19">
        <f>'sept2024_vydavky_ESA 2010'!X10</f>
        <v>67.339318798818468</v>
      </c>
      <c r="Y10" s="19">
        <f>'sept2024_vydavky_ESA 2010'!Y10</f>
        <v>70.72051443526378</v>
      </c>
      <c r="Z10" s="20">
        <f>'sept2024_vydavky_ESA 2010'!Z10</f>
        <v>73.888301536237037</v>
      </c>
      <c r="AB10" s="17" t="s">
        <v>7</v>
      </c>
      <c r="AC10" s="81">
        <f t="shared" si="5"/>
        <v>0</v>
      </c>
      <c r="AD10" s="81">
        <f t="shared" si="6"/>
        <v>0</v>
      </c>
      <c r="AE10" s="88">
        <f t="shared" si="7"/>
        <v>-3.2373071164172984</v>
      </c>
      <c r="AF10" s="19">
        <f t="shared" si="8"/>
        <v>-3.6126410393707076</v>
      </c>
      <c r="AG10" s="19">
        <f t="shared" si="9"/>
        <v>-3.9833704153445098</v>
      </c>
      <c r="AH10" s="19">
        <f t="shared" si="10"/>
        <v>-4.240670695870179</v>
      </c>
      <c r="AI10" s="20">
        <f t="shared" si="10"/>
        <v>-4.4961892621207085</v>
      </c>
    </row>
    <row r="11" spans="1:35" ht="13.5" customHeight="1" x14ac:dyDescent="0.2">
      <c r="A11" s="99" t="s">
        <v>11</v>
      </c>
      <c r="B11" s="74">
        <v>46644.880039999996</v>
      </c>
      <c r="C11" s="81">
        <f>'sept2024_vydavky_ESA 2010'!C11</f>
        <v>46849.291660000003</v>
      </c>
      <c r="D11" s="18">
        <f>'sept2024_vydavky_ESA 2010'!D11</f>
        <v>47289.959422024513</v>
      </c>
      <c r="E11" s="19">
        <f>'sept2024_vydavky_ESA 2010'!E11</f>
        <v>49232.432285643226</v>
      </c>
      <c r="F11" s="19">
        <f>'sept2024_vydavky_ESA 2010'!F11</f>
        <v>50876.556275514267</v>
      </c>
      <c r="G11" s="19">
        <f>'sept2024_vydavky_ESA 2010'!G11</f>
        <v>52298.098506539041</v>
      </c>
      <c r="H11" s="20">
        <f>'sept2024_vydavky_ESA 2010'!H11</f>
        <v>53773.600345662875</v>
      </c>
      <c r="I11" s="94"/>
      <c r="J11" s="17" t="s">
        <v>11</v>
      </c>
      <c r="K11" s="81"/>
      <c r="L11" s="81"/>
      <c r="M11" s="18"/>
      <c r="N11" s="19"/>
      <c r="O11" s="19"/>
      <c r="P11" s="19"/>
      <c r="Q11" s="20"/>
      <c r="R11" s="7"/>
      <c r="S11" s="17" t="s">
        <v>11</v>
      </c>
      <c r="T11" s="81">
        <f>'sept2024_vydavky_ESA 2010'!T11</f>
        <v>46644.880039999996</v>
      </c>
      <c r="U11" s="81">
        <f>'sept2024_vydavky_ESA 2010'!U11</f>
        <v>46849.291660000003</v>
      </c>
      <c r="V11" s="88">
        <f>'sept2024_vydavky_ESA 2010'!V11</f>
        <v>47495.524484342401</v>
      </c>
      <c r="W11" s="19">
        <f>'sept2024_vydavky_ESA 2010'!W11</f>
        <v>49511.161569763761</v>
      </c>
      <c r="X11" s="19">
        <f>'sept2024_vydavky_ESA 2010'!X11</f>
        <v>51255.615871904505</v>
      </c>
      <c r="Y11" s="19">
        <f>'sept2024_vydavky_ESA 2010'!Y11</f>
        <v>52772.32153838822</v>
      </c>
      <c r="Z11" s="20">
        <f>'sept2024_vydavky_ESA 2010'!Z11</f>
        <v>54249.398937295016</v>
      </c>
      <c r="AB11" s="17" t="s">
        <v>11</v>
      </c>
      <c r="AC11" s="81">
        <f t="shared" si="5"/>
        <v>0</v>
      </c>
      <c r="AD11" s="81">
        <f t="shared" si="6"/>
        <v>0</v>
      </c>
      <c r="AE11" s="88">
        <f t="shared" si="7"/>
        <v>-205.56506231788808</v>
      </c>
      <c r="AF11" s="19">
        <f t="shared" si="8"/>
        <v>-278.72928412053443</v>
      </c>
      <c r="AG11" s="19">
        <f t="shared" si="9"/>
        <v>-379.05959639023786</v>
      </c>
      <c r="AH11" s="19">
        <f t="shared" si="10"/>
        <v>-474.22303184917837</v>
      </c>
      <c r="AI11" s="20">
        <f t="shared" si="10"/>
        <v>-475.79859163214132</v>
      </c>
    </row>
    <row r="12" spans="1:35" ht="13.5" customHeight="1" x14ac:dyDescent="0.2">
      <c r="A12" s="98" t="s">
        <v>12</v>
      </c>
      <c r="B12" s="73">
        <f>B13+B19</f>
        <v>8269597</v>
      </c>
      <c r="C12" s="80">
        <f t="shared" ref="C12:D12" si="11">C13+C19</f>
        <v>10318673.339115161</v>
      </c>
      <c r="D12" s="1">
        <f t="shared" si="11"/>
        <v>12593074.304319536</v>
      </c>
      <c r="E12" s="31">
        <f>E13+E19</f>
        <v>12895353.666636724</v>
      </c>
      <c r="F12" s="31">
        <f>F13+F19</f>
        <v>13610523.000674073</v>
      </c>
      <c r="G12" s="31">
        <f>G13+G19</f>
        <v>13855287.77871953</v>
      </c>
      <c r="H12" s="2">
        <f>H13+H19</f>
        <v>14447267.567734228</v>
      </c>
      <c r="I12" s="96"/>
      <c r="J12" s="25" t="s">
        <v>12</v>
      </c>
      <c r="K12" s="80">
        <f>K13+K19</f>
        <v>0</v>
      </c>
      <c r="L12" s="80">
        <f t="shared" ref="L12:O12" si="12">L13+L19</f>
        <v>0</v>
      </c>
      <c r="M12" s="1">
        <f t="shared" si="12"/>
        <v>-2742.8368079740999</v>
      </c>
      <c r="N12" s="31">
        <f t="shared" si="12"/>
        <v>-349893.39175750432</v>
      </c>
      <c r="O12" s="31">
        <f t="shared" si="12"/>
        <v>-366396.37044613028</v>
      </c>
      <c r="P12" s="31">
        <f t="shared" ref="P12:Q12" si="13">P13+P19</f>
        <v>-385556.33379318652</v>
      </c>
      <c r="Q12" s="2">
        <f t="shared" si="13"/>
        <v>-405270.78568459261</v>
      </c>
      <c r="S12" s="25" t="s">
        <v>12</v>
      </c>
      <c r="T12" s="80">
        <v>8269597</v>
      </c>
      <c r="U12" s="80">
        <v>10318673.339115161</v>
      </c>
      <c r="V12" s="87">
        <v>12443984.654589888</v>
      </c>
      <c r="W12" s="31">
        <v>13110764.156700885</v>
      </c>
      <c r="X12" s="31">
        <v>13675278.397567127</v>
      </c>
      <c r="Y12" s="31">
        <v>13962129.995583305</v>
      </c>
      <c r="Z12" s="2">
        <v>14636816.854163241</v>
      </c>
      <c r="AB12" s="25" t="s">
        <v>12</v>
      </c>
      <c r="AC12" s="80">
        <f t="shared" si="5"/>
        <v>0</v>
      </c>
      <c r="AD12" s="80">
        <f t="shared" si="6"/>
        <v>0</v>
      </c>
      <c r="AE12" s="87">
        <f t="shared" si="7"/>
        <v>149089.6497296486</v>
      </c>
      <c r="AF12" s="31">
        <f t="shared" si="8"/>
        <v>-215410.4900641609</v>
      </c>
      <c r="AG12" s="31">
        <f t="shared" si="9"/>
        <v>-64755.396893054247</v>
      </c>
      <c r="AH12" s="31">
        <f t="shared" si="10"/>
        <v>-106842.21686377563</v>
      </c>
      <c r="AI12" s="2">
        <f t="shared" si="10"/>
        <v>-189549.28642901219</v>
      </c>
    </row>
    <row r="13" spans="1:35" ht="13.5" customHeight="1" x14ac:dyDescent="0.2">
      <c r="A13" s="100" t="s">
        <v>15</v>
      </c>
      <c r="B13" s="75">
        <f>SUM(B14:B18)</f>
        <v>7301764</v>
      </c>
      <c r="C13" s="82">
        <f t="shared" ref="C13:E13" si="14">SUM(C14:C18)</f>
        <v>9168791.9628119357</v>
      </c>
      <c r="D13" s="40">
        <f t="shared" si="14"/>
        <v>11200930.224766627</v>
      </c>
      <c r="E13" s="41">
        <f t="shared" si="14"/>
        <v>11451713.947335349</v>
      </c>
      <c r="F13" s="41">
        <f t="shared" ref="F13:G13" si="15">SUM(F14:F18)</f>
        <v>12109356.88462697</v>
      </c>
      <c r="G13" s="41">
        <f t="shared" si="15"/>
        <v>12369080.560750969</v>
      </c>
      <c r="H13" s="51">
        <f t="shared" ref="H13" si="16">SUM(H14:H18)</f>
        <v>12948204.076225881</v>
      </c>
      <c r="I13" s="96"/>
      <c r="J13" s="39" t="s">
        <v>15</v>
      </c>
      <c r="K13" s="82">
        <f t="shared" ref="K13" si="17">SUM(K14:K18)</f>
        <v>0</v>
      </c>
      <c r="L13" s="82">
        <f>SUM(L14:L18)</f>
        <v>0</v>
      </c>
      <c r="M13" s="40">
        <f t="shared" ref="M13:Q13" si="18">SUM(M14:M18)</f>
        <v>-2582.50593735751</v>
      </c>
      <c r="N13" s="41">
        <f t="shared" si="18"/>
        <v>-349286.02963097306</v>
      </c>
      <c r="O13" s="41">
        <f t="shared" si="18"/>
        <v>-366116.50975327677</v>
      </c>
      <c r="P13" s="41">
        <f t="shared" si="18"/>
        <v>-385482.47046422993</v>
      </c>
      <c r="Q13" s="51">
        <f t="shared" si="18"/>
        <v>-405168.20855333109</v>
      </c>
      <c r="R13" s="7"/>
      <c r="S13" s="39" t="s">
        <v>15</v>
      </c>
      <c r="T13" s="82">
        <v>7301764</v>
      </c>
      <c r="U13" s="82">
        <v>9168791.9628119357</v>
      </c>
      <c r="V13" s="89">
        <v>11057532.520745691</v>
      </c>
      <c r="W13" s="41">
        <v>11670136.39158115</v>
      </c>
      <c r="X13" s="41">
        <v>12198391.918709757</v>
      </c>
      <c r="Y13" s="41">
        <v>12499475.773210071</v>
      </c>
      <c r="Z13" s="51">
        <v>13155439.577647015</v>
      </c>
      <c r="AB13" s="39" t="s">
        <v>15</v>
      </c>
      <c r="AC13" s="82">
        <f t="shared" si="5"/>
        <v>0</v>
      </c>
      <c r="AD13" s="82">
        <f t="shared" si="6"/>
        <v>0</v>
      </c>
      <c r="AE13" s="89">
        <f t="shared" si="7"/>
        <v>143397.70402093604</v>
      </c>
      <c r="AF13" s="41">
        <f t="shared" si="8"/>
        <v>-218422.44424580038</v>
      </c>
      <c r="AG13" s="41">
        <f t="shared" si="9"/>
        <v>-89035.034082787111</v>
      </c>
      <c r="AH13" s="41">
        <f t="shared" si="10"/>
        <v>-130395.21245910227</v>
      </c>
      <c r="AI13" s="51">
        <f t="shared" si="10"/>
        <v>-207235.50142113492</v>
      </c>
    </row>
    <row r="14" spans="1:35" ht="13.5" customHeight="1" x14ac:dyDescent="0.2">
      <c r="A14" s="101" t="s">
        <v>13</v>
      </c>
      <c r="B14" s="74">
        <v>6575522</v>
      </c>
      <c r="C14" s="81">
        <v>8262092.9999999991</v>
      </c>
      <c r="D14" s="18">
        <v>9886954.4823676795</v>
      </c>
      <c r="E14" s="19">
        <v>10008120.547686331</v>
      </c>
      <c r="F14" s="19">
        <v>10783288.043103775</v>
      </c>
      <c r="G14" s="19">
        <v>11096136.496568015</v>
      </c>
      <c r="H14" s="20">
        <v>11629632.748752847</v>
      </c>
      <c r="I14" s="94"/>
      <c r="J14" s="42" t="s">
        <v>13</v>
      </c>
      <c r="K14" s="81"/>
      <c r="L14" s="81"/>
      <c r="M14" s="18">
        <v>-2582.50593735751</v>
      </c>
      <c r="N14" s="19">
        <v>-349286.02963097306</v>
      </c>
      <c r="O14" s="19">
        <v>-366116.50975327677</v>
      </c>
      <c r="P14" s="19">
        <v>-385482.47046422993</v>
      </c>
      <c r="Q14" s="20">
        <v>-405168.20855333109</v>
      </c>
      <c r="R14" s="7"/>
      <c r="S14" s="42" t="s">
        <v>13</v>
      </c>
      <c r="T14" s="81">
        <v>6575522</v>
      </c>
      <c r="U14" s="81">
        <v>8262092.9999999991</v>
      </c>
      <c r="V14" s="88">
        <v>9797663.5683328789</v>
      </c>
      <c r="W14" s="19">
        <v>10250052.94013723</v>
      </c>
      <c r="X14" s="19">
        <v>10891274.659345761</v>
      </c>
      <c r="Y14" s="19">
        <v>11235350.305922493</v>
      </c>
      <c r="Z14" s="20">
        <v>11838518.009690946</v>
      </c>
      <c r="AB14" s="42" t="s">
        <v>13</v>
      </c>
      <c r="AC14" s="81">
        <f>B14-T14</f>
        <v>0</v>
      </c>
      <c r="AD14" s="81">
        <f t="shared" si="6"/>
        <v>0</v>
      </c>
      <c r="AE14" s="88">
        <f>D14-V14</f>
        <v>89290.914034800604</v>
      </c>
      <c r="AF14" s="19">
        <f t="shared" si="8"/>
        <v>-241932.39245089889</v>
      </c>
      <c r="AG14" s="19">
        <f t="shared" si="9"/>
        <v>-107986.61624198593</v>
      </c>
      <c r="AH14" s="19">
        <f t="shared" si="10"/>
        <v>-139213.80935447849</v>
      </c>
      <c r="AI14" s="20">
        <f>H14-Z14</f>
        <v>-208885.26093809865</v>
      </c>
    </row>
    <row r="15" spans="1:35" ht="13.5" customHeight="1" x14ac:dyDescent="0.2">
      <c r="A15" s="101" t="s">
        <v>14</v>
      </c>
      <c r="B15" s="74">
        <v>90333</v>
      </c>
      <c r="C15" s="81">
        <v>144603</v>
      </c>
      <c r="D15" s="18">
        <v>466928.87679261883</v>
      </c>
      <c r="E15" s="19">
        <v>563520.57835642342</v>
      </c>
      <c r="F15" s="19">
        <v>370726.69857129251</v>
      </c>
      <c r="G15" s="19">
        <v>280234.31900354056</v>
      </c>
      <c r="H15" s="20">
        <v>277937.23398434988</v>
      </c>
      <c r="I15" s="94"/>
      <c r="J15" s="42" t="s">
        <v>14</v>
      </c>
      <c r="K15" s="81"/>
      <c r="L15" s="81"/>
      <c r="M15" s="18"/>
      <c r="N15" s="19"/>
      <c r="O15" s="19"/>
      <c r="P15" s="19"/>
      <c r="Q15" s="20"/>
      <c r="R15" s="7"/>
      <c r="S15" s="42" t="s">
        <v>14</v>
      </c>
      <c r="T15" s="81">
        <v>90333</v>
      </c>
      <c r="U15" s="81">
        <v>144603</v>
      </c>
      <c r="V15" s="88">
        <v>413447.07413642318</v>
      </c>
      <c r="W15" s="19">
        <v>539051.13241478428</v>
      </c>
      <c r="X15" s="19">
        <v>364966.636672222</v>
      </c>
      <c r="Y15" s="19">
        <v>283902.41088792746</v>
      </c>
      <c r="Z15" s="20">
        <v>284269.62704072776</v>
      </c>
      <c r="AB15" s="42" t="s">
        <v>14</v>
      </c>
      <c r="AC15" s="81">
        <f>B15-T15</f>
        <v>0</v>
      </c>
      <c r="AD15" s="81">
        <f t="shared" si="6"/>
        <v>0</v>
      </c>
      <c r="AE15" s="88">
        <f t="shared" si="7"/>
        <v>53481.80265619565</v>
      </c>
      <c r="AF15" s="19">
        <f t="shared" si="8"/>
        <v>24469.445941639133</v>
      </c>
      <c r="AG15" s="19">
        <f t="shared" si="9"/>
        <v>5760.0618990705116</v>
      </c>
      <c r="AH15" s="19">
        <f t="shared" si="10"/>
        <v>-3668.0918843869003</v>
      </c>
      <c r="AI15" s="20">
        <f t="shared" si="10"/>
        <v>-6332.3930563778849</v>
      </c>
    </row>
    <row r="16" spans="1:35" ht="13.5" customHeight="1" x14ac:dyDescent="0.2">
      <c r="A16" s="101" t="s">
        <v>16</v>
      </c>
      <c r="B16" s="74">
        <v>565716</v>
      </c>
      <c r="C16" s="81">
        <v>676908.90761116892</v>
      </c>
      <c r="D16" s="18">
        <v>750493.7054514566</v>
      </c>
      <c r="E16" s="19">
        <v>778471.23193676071</v>
      </c>
      <c r="F16" s="19">
        <v>843949.94640757202</v>
      </c>
      <c r="G16" s="19">
        <v>874309.7093322376</v>
      </c>
      <c r="H16" s="20">
        <v>916440.200444357</v>
      </c>
      <c r="I16" s="94"/>
      <c r="J16" s="42" t="s">
        <v>16</v>
      </c>
      <c r="K16" s="81"/>
      <c r="L16" s="81"/>
      <c r="M16" s="18"/>
      <c r="N16" s="19"/>
      <c r="O16" s="19"/>
      <c r="P16" s="19"/>
      <c r="Q16" s="20"/>
      <c r="R16" s="7"/>
      <c r="S16" s="42" t="s">
        <v>16</v>
      </c>
      <c r="T16" s="81">
        <v>565716</v>
      </c>
      <c r="U16" s="81">
        <v>676908.90761116892</v>
      </c>
      <c r="V16" s="88">
        <v>750117.10588189354</v>
      </c>
      <c r="W16" s="19">
        <v>779507.25662015763</v>
      </c>
      <c r="X16" s="19">
        <v>832478.18684982962</v>
      </c>
      <c r="Y16" s="19">
        <v>863481.10129352624</v>
      </c>
      <c r="Z16" s="20">
        <v>909581.91790980205</v>
      </c>
      <c r="AB16" s="42" t="s">
        <v>16</v>
      </c>
      <c r="AC16" s="81">
        <f>B16-T16</f>
        <v>0</v>
      </c>
      <c r="AD16" s="81">
        <f t="shared" si="6"/>
        <v>0</v>
      </c>
      <c r="AE16" s="88">
        <f t="shared" si="7"/>
        <v>376.59956956305541</v>
      </c>
      <c r="AF16" s="19">
        <f t="shared" si="8"/>
        <v>-1036.024683396914</v>
      </c>
      <c r="AG16" s="19">
        <f t="shared" si="9"/>
        <v>11471.759557742393</v>
      </c>
      <c r="AH16" s="19">
        <f t="shared" si="10"/>
        <v>10828.608038711362</v>
      </c>
      <c r="AI16" s="20">
        <f t="shared" si="10"/>
        <v>6858.28253455495</v>
      </c>
    </row>
    <row r="17" spans="1:35" ht="13.5" customHeight="1" x14ac:dyDescent="0.2">
      <c r="A17" s="101" t="s">
        <v>17</v>
      </c>
      <c r="B17" s="74">
        <v>68387.000000000015</v>
      </c>
      <c r="C17" s="81">
        <v>83258.10063462962</v>
      </c>
      <c r="D17" s="18">
        <v>94398.814140989678</v>
      </c>
      <c r="E17" s="19">
        <v>99482.675468518937</v>
      </c>
      <c r="F17" s="19">
        <v>109232.72424905903</v>
      </c>
      <c r="G17" s="19">
        <v>116261.99342980109</v>
      </c>
      <c r="H17" s="20">
        <v>122086.79020121685</v>
      </c>
      <c r="I17" s="94"/>
      <c r="J17" s="42" t="s">
        <v>17</v>
      </c>
      <c r="K17" s="81"/>
      <c r="L17" s="81"/>
      <c r="M17" s="18"/>
      <c r="N17" s="19"/>
      <c r="O17" s="19"/>
      <c r="P17" s="19"/>
      <c r="Q17" s="20"/>
      <c r="R17" s="7"/>
      <c r="S17" s="42" t="s">
        <v>17</v>
      </c>
      <c r="T17" s="81">
        <v>68387.000000000015</v>
      </c>
      <c r="U17" s="81">
        <v>83258.10063462962</v>
      </c>
      <c r="V17" s="88">
        <v>94151.516788253124</v>
      </c>
      <c r="W17" s="19">
        <v>99403.212509980454</v>
      </c>
      <c r="X17" s="19">
        <v>107542.10163197364</v>
      </c>
      <c r="Y17" s="19">
        <v>114630.43333064215</v>
      </c>
      <c r="Z17" s="20">
        <v>120978.70562299482</v>
      </c>
      <c r="AB17" s="42" t="s">
        <v>17</v>
      </c>
      <c r="AC17" s="81">
        <f>B17-T17</f>
        <v>0</v>
      </c>
      <c r="AD17" s="81">
        <f t="shared" si="6"/>
        <v>0</v>
      </c>
      <c r="AE17" s="88">
        <f t="shared" si="7"/>
        <v>247.29735273655388</v>
      </c>
      <c r="AF17" s="19">
        <f t="shared" si="8"/>
        <v>79.462958538482781</v>
      </c>
      <c r="AG17" s="19">
        <f t="shared" si="9"/>
        <v>1690.6226170853915</v>
      </c>
      <c r="AH17" s="19">
        <f t="shared" si="10"/>
        <v>1631.5600991589454</v>
      </c>
      <c r="AI17" s="20">
        <f t="shared" si="10"/>
        <v>1108.0845782220276</v>
      </c>
    </row>
    <row r="18" spans="1:35" ht="13.5" customHeight="1" x14ac:dyDescent="0.2">
      <c r="A18" s="101" t="s">
        <v>18</v>
      </c>
      <c r="B18" s="74">
        <v>1806</v>
      </c>
      <c r="C18" s="81">
        <v>1928.9545661382597</v>
      </c>
      <c r="D18" s="18">
        <v>2154.3460138819637</v>
      </c>
      <c r="E18" s="19">
        <v>2118.9138873165243</v>
      </c>
      <c r="F18" s="19">
        <v>2159.4722952716565</v>
      </c>
      <c r="G18" s="19">
        <v>2138.0424173755814</v>
      </c>
      <c r="H18" s="20">
        <v>2107.1028431100758</v>
      </c>
      <c r="I18" s="94"/>
      <c r="J18" s="42" t="s">
        <v>18</v>
      </c>
      <c r="K18" s="81"/>
      <c r="L18" s="81"/>
      <c r="M18" s="18"/>
      <c r="N18" s="19"/>
      <c r="O18" s="19"/>
      <c r="P18" s="19"/>
      <c r="Q18" s="20"/>
      <c r="R18" s="7"/>
      <c r="S18" s="42" t="s">
        <v>18</v>
      </c>
      <c r="T18" s="81">
        <v>1806</v>
      </c>
      <c r="U18" s="81">
        <v>1928.9545661382597</v>
      </c>
      <c r="V18" s="88">
        <v>2153.2556062416188</v>
      </c>
      <c r="W18" s="19">
        <v>2121.8498989971054</v>
      </c>
      <c r="X18" s="19">
        <v>2130.3342099737729</v>
      </c>
      <c r="Y18" s="19">
        <v>2111.5217754819801</v>
      </c>
      <c r="Z18" s="20">
        <v>2091.317382543622</v>
      </c>
      <c r="AB18" s="42" t="s">
        <v>18</v>
      </c>
      <c r="AC18" s="81">
        <f>B18-T18</f>
        <v>0</v>
      </c>
      <c r="AD18" s="81">
        <f t="shared" si="6"/>
        <v>0</v>
      </c>
      <c r="AE18" s="88">
        <f t="shared" si="7"/>
        <v>1.0904076403448926</v>
      </c>
      <c r="AF18" s="19">
        <f t="shared" si="8"/>
        <v>-2.9360116805810321</v>
      </c>
      <c r="AG18" s="19">
        <f t="shared" si="9"/>
        <v>29.138085297883663</v>
      </c>
      <c r="AH18" s="19">
        <f t="shared" si="10"/>
        <v>26.520641893601351</v>
      </c>
      <c r="AI18" s="20">
        <f t="shared" si="10"/>
        <v>15.785460566453821</v>
      </c>
    </row>
    <row r="19" spans="1:35" ht="13.5" customHeight="1" x14ac:dyDescent="0.2">
      <c r="A19" s="99" t="s">
        <v>19</v>
      </c>
      <c r="B19" s="75">
        <f>SUM(B20:B23)</f>
        <v>967833</v>
      </c>
      <c r="C19" s="82">
        <f t="shared" ref="C19:E19" si="19">SUM(C20:C23)</f>
        <v>1149881.3763032262</v>
      </c>
      <c r="D19" s="40">
        <f t="shared" si="19"/>
        <v>1392144.0795529101</v>
      </c>
      <c r="E19" s="41">
        <f t="shared" si="19"/>
        <v>1443639.7193013749</v>
      </c>
      <c r="F19" s="41">
        <f t="shared" ref="F19:H19" si="20">SUM(F20:F23)</f>
        <v>1501166.1160471025</v>
      </c>
      <c r="G19" s="41">
        <f t="shared" si="20"/>
        <v>1486207.217968561</v>
      </c>
      <c r="H19" s="51">
        <f t="shared" si="20"/>
        <v>1499063.4915083484</v>
      </c>
      <c r="I19" s="96"/>
      <c r="J19" s="17" t="s">
        <v>19</v>
      </c>
      <c r="K19" s="82">
        <f t="shared" ref="K19" si="21">SUM(K20:K23)</f>
        <v>0</v>
      </c>
      <c r="L19" s="82">
        <f>SUM(L20:L23)</f>
        <v>0</v>
      </c>
      <c r="M19" s="40">
        <f t="shared" ref="M19:Q19" si="22">SUM(M20:M23)</f>
        <v>-160.33087061659</v>
      </c>
      <c r="N19" s="41">
        <f t="shared" si="22"/>
        <v>-607.36212653127097</v>
      </c>
      <c r="O19" s="41">
        <f t="shared" si="22"/>
        <v>-279.86069285348901</v>
      </c>
      <c r="P19" s="41">
        <f t="shared" si="22"/>
        <v>-73.863328956619497</v>
      </c>
      <c r="Q19" s="51">
        <f t="shared" si="22"/>
        <v>-102.57713126151199</v>
      </c>
      <c r="R19" s="7"/>
      <c r="S19" s="17" t="s">
        <v>19</v>
      </c>
      <c r="T19" s="82">
        <v>967833</v>
      </c>
      <c r="U19" s="82">
        <v>1149881.3763032262</v>
      </c>
      <c r="V19" s="89">
        <v>1386452.133844197</v>
      </c>
      <c r="W19" s="41">
        <v>1440627.7651197347</v>
      </c>
      <c r="X19" s="41">
        <v>1476886.4788573701</v>
      </c>
      <c r="Y19" s="41">
        <v>1462654.2223732336</v>
      </c>
      <c r="Z19" s="51">
        <v>1481377.2765162254</v>
      </c>
      <c r="AB19" s="17" t="s">
        <v>19</v>
      </c>
      <c r="AC19" s="82">
        <f t="shared" si="5"/>
        <v>0</v>
      </c>
      <c r="AD19" s="82">
        <f t="shared" si="6"/>
        <v>0</v>
      </c>
      <c r="AE19" s="89">
        <f t="shared" si="7"/>
        <v>5691.9457087130286</v>
      </c>
      <c r="AF19" s="41">
        <f t="shared" si="8"/>
        <v>3011.9541816401761</v>
      </c>
      <c r="AG19" s="41">
        <f t="shared" si="9"/>
        <v>24279.637189732399</v>
      </c>
      <c r="AH19" s="41">
        <f t="shared" si="10"/>
        <v>23552.995595327346</v>
      </c>
      <c r="AI19" s="51">
        <f t="shared" si="10"/>
        <v>17686.214992122957</v>
      </c>
    </row>
    <row r="20" spans="1:35" ht="14.25" customHeight="1" x14ac:dyDescent="0.2">
      <c r="A20" s="101" t="s">
        <v>20</v>
      </c>
      <c r="B20" s="74">
        <v>819331</v>
      </c>
      <c r="C20" s="81">
        <v>969881</v>
      </c>
      <c r="D20" s="18">
        <v>1197907.8823835168</v>
      </c>
      <c r="E20" s="19">
        <v>1250783.6945894922</v>
      </c>
      <c r="F20" s="19">
        <v>1302198.3478597105</v>
      </c>
      <c r="G20" s="19">
        <v>1299343.9467612319</v>
      </c>
      <c r="H20" s="20">
        <v>1313877.2436835596</v>
      </c>
      <c r="I20" s="94"/>
      <c r="J20" s="42" t="s">
        <v>20</v>
      </c>
      <c r="K20" s="81"/>
      <c r="L20" s="81"/>
      <c r="M20" s="18">
        <v>-160.33087061659</v>
      </c>
      <c r="N20" s="19">
        <v>-607.36212653127097</v>
      </c>
      <c r="O20" s="19">
        <v>-279.86069285348901</v>
      </c>
      <c r="P20" s="19">
        <v>-73.863328956619497</v>
      </c>
      <c r="Q20" s="20">
        <v>-102.57713126151199</v>
      </c>
      <c r="R20" s="7"/>
      <c r="S20" s="42" t="s">
        <v>20</v>
      </c>
      <c r="T20" s="81">
        <v>819331</v>
      </c>
      <c r="U20" s="81">
        <v>969881</v>
      </c>
      <c r="V20" s="88">
        <v>1192351.2208484991</v>
      </c>
      <c r="W20" s="19">
        <v>1247567.1327281611</v>
      </c>
      <c r="X20" s="19">
        <v>1280519.9412291492</v>
      </c>
      <c r="Y20" s="19">
        <v>1278140.2477827279</v>
      </c>
      <c r="Z20" s="20">
        <v>1297609.5466215415</v>
      </c>
      <c r="AB20" s="42" t="s">
        <v>20</v>
      </c>
      <c r="AC20" s="81">
        <f t="shared" si="5"/>
        <v>0</v>
      </c>
      <c r="AD20" s="81">
        <f t="shared" si="6"/>
        <v>0</v>
      </c>
      <c r="AE20" s="88">
        <f t="shared" si="7"/>
        <v>5556.661535017658</v>
      </c>
      <c r="AF20" s="19">
        <f t="shared" si="8"/>
        <v>3216.561861331109</v>
      </c>
      <c r="AG20" s="19">
        <f t="shared" si="9"/>
        <v>21678.406630561221</v>
      </c>
      <c r="AH20" s="19">
        <f t="shared" si="10"/>
        <v>21203.698978503933</v>
      </c>
      <c r="AI20" s="20">
        <f t="shared" si="10"/>
        <v>16267.697062018095</v>
      </c>
    </row>
    <row r="21" spans="1:35" ht="13.5" customHeight="1" x14ac:dyDescent="0.2">
      <c r="A21" s="101" t="s">
        <v>16</v>
      </c>
      <c r="B21" s="74">
        <v>93747.999999999985</v>
      </c>
      <c r="C21" s="81">
        <v>113651.09238883108</v>
      </c>
      <c r="D21" s="18">
        <v>119829.1059531347</v>
      </c>
      <c r="E21" s="19">
        <v>118204.10400016645</v>
      </c>
      <c r="F21" s="19">
        <v>121467.57843173356</v>
      </c>
      <c r="G21" s="19">
        <v>110683.49890960963</v>
      </c>
      <c r="H21" s="20">
        <v>108992.41586809959</v>
      </c>
      <c r="I21" s="94"/>
      <c r="J21" s="42" t="s">
        <v>16</v>
      </c>
      <c r="K21" s="81"/>
      <c r="L21" s="81"/>
      <c r="M21" s="18"/>
      <c r="N21" s="19"/>
      <c r="O21" s="19"/>
      <c r="P21" s="19"/>
      <c r="Q21" s="20"/>
      <c r="S21" s="42" t="s">
        <v>16</v>
      </c>
      <c r="T21" s="81">
        <v>93747.999999999985</v>
      </c>
      <c r="U21" s="81">
        <v>113651.09238883108</v>
      </c>
      <c r="V21" s="88">
        <v>119772.65100711462</v>
      </c>
      <c r="W21" s="19">
        <v>118351.30589280809</v>
      </c>
      <c r="X21" s="19">
        <v>119926.77305725717</v>
      </c>
      <c r="Y21" s="19">
        <v>109312.64803920045</v>
      </c>
      <c r="Z21" s="20">
        <v>108176.75895804186</v>
      </c>
      <c r="AB21" s="42" t="s">
        <v>16</v>
      </c>
      <c r="AC21" s="81">
        <f t="shared" si="5"/>
        <v>0</v>
      </c>
      <c r="AD21" s="81">
        <f t="shared" si="6"/>
        <v>0</v>
      </c>
      <c r="AE21" s="88">
        <f t="shared" si="7"/>
        <v>56.45494602007966</v>
      </c>
      <c r="AF21" s="19">
        <f t="shared" si="8"/>
        <v>-147.20189264163491</v>
      </c>
      <c r="AG21" s="19">
        <f t="shared" si="9"/>
        <v>1540.8053744763893</v>
      </c>
      <c r="AH21" s="19">
        <f t="shared" si="10"/>
        <v>1370.8508704091801</v>
      </c>
      <c r="AI21" s="20">
        <f t="shared" si="10"/>
        <v>815.6569100577326</v>
      </c>
    </row>
    <row r="22" spans="1:35" ht="13.5" customHeight="1" x14ac:dyDescent="0.2">
      <c r="A22" s="101" t="s">
        <v>17</v>
      </c>
      <c r="B22" s="74">
        <v>16026.000000000004</v>
      </c>
      <c r="C22" s="81">
        <v>20185.899365370376</v>
      </c>
      <c r="D22" s="18">
        <v>21761.619022576346</v>
      </c>
      <c r="E22" s="19">
        <v>21780.453984186788</v>
      </c>
      <c r="F22" s="19">
        <v>22481.418127615019</v>
      </c>
      <c r="G22" s="19">
        <v>20560.199719340464</v>
      </c>
      <c r="H22" s="20">
        <v>20226.040835619318</v>
      </c>
      <c r="I22" s="94"/>
      <c r="J22" s="42" t="s">
        <v>17</v>
      </c>
      <c r="K22" s="81"/>
      <c r="L22" s="81"/>
      <c r="M22" s="18"/>
      <c r="N22" s="19"/>
      <c r="O22" s="19"/>
      <c r="P22" s="19"/>
      <c r="Q22" s="20"/>
      <c r="S22" s="42" t="s">
        <v>17</v>
      </c>
      <c r="T22" s="81">
        <v>16026.000000000004</v>
      </c>
      <c r="U22" s="81">
        <v>20185.899365370376</v>
      </c>
      <c r="V22" s="88">
        <v>21709.435944005836</v>
      </c>
      <c r="W22" s="19">
        <v>21764.599954114412</v>
      </c>
      <c r="X22" s="19">
        <v>22163.369524547426</v>
      </c>
      <c r="Y22" s="19">
        <v>20271.668613832888</v>
      </c>
      <c r="Z22" s="20">
        <v>20042.465168739222</v>
      </c>
      <c r="AB22" s="42" t="s">
        <v>17</v>
      </c>
      <c r="AC22" s="81">
        <f t="shared" si="5"/>
        <v>0</v>
      </c>
      <c r="AD22" s="81">
        <f t="shared" si="6"/>
        <v>0</v>
      </c>
      <c r="AE22" s="88">
        <f t="shared" si="7"/>
        <v>52.183078570509679</v>
      </c>
      <c r="AF22" s="19">
        <f t="shared" si="8"/>
        <v>15.85403007237619</v>
      </c>
      <c r="AG22" s="19">
        <f t="shared" si="9"/>
        <v>318.04860306759292</v>
      </c>
      <c r="AH22" s="19">
        <f t="shared" si="10"/>
        <v>288.53110550757629</v>
      </c>
      <c r="AI22" s="20">
        <f t="shared" si="10"/>
        <v>183.57566688009683</v>
      </c>
    </row>
    <row r="23" spans="1:35" ht="13.5" customHeight="1" x14ac:dyDescent="0.2">
      <c r="A23" s="101" t="s">
        <v>18</v>
      </c>
      <c r="B23" s="74">
        <v>38728</v>
      </c>
      <c r="C23" s="81">
        <v>46163.384549024762</v>
      </c>
      <c r="D23" s="18">
        <v>52645.472193682268</v>
      </c>
      <c r="E23" s="19">
        <v>52871.466727529449</v>
      </c>
      <c r="F23" s="19">
        <v>55018.771628043447</v>
      </c>
      <c r="G23" s="19">
        <v>55619.572578378989</v>
      </c>
      <c r="H23" s="20">
        <v>55967.791121070004</v>
      </c>
      <c r="I23" s="94"/>
      <c r="J23" s="42" t="s">
        <v>18</v>
      </c>
      <c r="K23" s="81"/>
      <c r="L23" s="81"/>
      <c r="M23" s="18"/>
      <c r="N23" s="19"/>
      <c r="O23" s="19"/>
      <c r="P23" s="19"/>
      <c r="Q23" s="20"/>
      <c r="S23" s="42" t="s">
        <v>18</v>
      </c>
      <c r="T23" s="81">
        <v>38728</v>
      </c>
      <c r="U23" s="81">
        <v>46163.384549024762</v>
      </c>
      <c r="V23" s="88">
        <v>52618.826044577312</v>
      </c>
      <c r="W23" s="19">
        <v>52944.726544651159</v>
      </c>
      <c r="X23" s="19">
        <v>54276.395046416117</v>
      </c>
      <c r="Y23" s="19">
        <v>54929.65793747257</v>
      </c>
      <c r="Z23" s="20">
        <v>55548.50576790273</v>
      </c>
      <c r="AB23" s="42" t="s">
        <v>18</v>
      </c>
      <c r="AC23" s="81">
        <f t="shared" si="5"/>
        <v>0</v>
      </c>
      <c r="AD23" s="81">
        <f>C23-U23</f>
        <v>0</v>
      </c>
      <c r="AE23" s="88">
        <f t="shared" si="7"/>
        <v>26.646149104955839</v>
      </c>
      <c r="AF23" s="19">
        <f t="shared" si="8"/>
        <v>-73.259817121710512</v>
      </c>
      <c r="AG23" s="19">
        <f t="shared" si="9"/>
        <v>742.37658162732987</v>
      </c>
      <c r="AH23" s="19">
        <f t="shared" si="10"/>
        <v>689.91464090641966</v>
      </c>
      <c r="AI23" s="20">
        <f t="shared" si="10"/>
        <v>419.28535316727357</v>
      </c>
    </row>
    <row r="24" spans="1:35" ht="13.5" customHeight="1" thickBot="1" x14ac:dyDescent="0.25">
      <c r="A24" s="98" t="s">
        <v>8</v>
      </c>
      <c r="B24" s="76">
        <v>239393.39986</v>
      </c>
      <c r="C24" s="122">
        <f>'sept2024_vydavky_ESA 2010'!C24</f>
        <v>268129.92272999999</v>
      </c>
      <c r="D24" s="43">
        <f>'sept2024_vydavky_ESA 2010'!D24</f>
        <v>292135.91707906418</v>
      </c>
      <c r="E24" s="45">
        <f>'sept2024_vydavky_ESA 2010'!E24</f>
        <v>303244.17251664423</v>
      </c>
      <c r="F24" s="45">
        <f>'sept2024_vydavky_ESA 2010'!F24</f>
        <v>310617.89568089473</v>
      </c>
      <c r="G24" s="45">
        <f>'sept2024_vydavky_ESA 2010'!G24</f>
        <v>316451.6531937354</v>
      </c>
      <c r="H24" s="44">
        <f>'sept2024_vydavky_ESA 2010'!H24</f>
        <v>330572.12744460476</v>
      </c>
      <c r="I24" s="96"/>
      <c r="J24" s="25" t="s">
        <v>8</v>
      </c>
      <c r="K24" s="83">
        <f>'sept2024_vydavky_ESA 2010'!K24</f>
        <v>0</v>
      </c>
      <c r="L24" s="122">
        <f>'sept2024_vydavky_ESA 2010'!L24</f>
        <v>0</v>
      </c>
      <c r="M24" s="43">
        <f>'sept2024_vydavky_ESA 2010'!M24</f>
        <v>0</v>
      </c>
      <c r="N24" s="45">
        <f>'sept2024_vydavky_ESA 2010'!N24</f>
        <v>0</v>
      </c>
      <c r="O24" s="45">
        <f>'sept2024_vydavky_ESA 2010'!O24</f>
        <v>0</v>
      </c>
      <c r="P24" s="45">
        <f>'sept2024_vydavky_ESA 2010'!P24</f>
        <v>0</v>
      </c>
      <c r="Q24" s="44">
        <f>'sept2024_vydavky_ESA 2010'!Q24</f>
        <v>0</v>
      </c>
      <c r="S24" s="25" t="s">
        <v>8</v>
      </c>
      <c r="T24" s="83">
        <f>'sept2024_vydavky_ESA 2010'!T24</f>
        <v>239393.39986</v>
      </c>
      <c r="U24" s="83">
        <f>'sept2024_vydavky_ESA 2010'!U24</f>
        <v>268129.92272999999</v>
      </c>
      <c r="V24" s="126">
        <f>'sept2024_vydavky_ESA 2010'!V24</f>
        <v>279899.39943827863</v>
      </c>
      <c r="W24" s="53">
        <f>'sept2024_vydavky_ESA 2010'!W24</f>
        <v>281188.39295277745</v>
      </c>
      <c r="X24" s="53">
        <f>'sept2024_vydavky_ESA 2010'!X24</f>
        <v>290550.16427555127</v>
      </c>
      <c r="Y24" s="53">
        <f>'sept2024_vydavky_ESA 2010'!Y24</f>
        <v>298623.65770832426</v>
      </c>
      <c r="Z24" s="56">
        <f>'sept2024_vydavky_ESA 2010'!Z24</f>
        <v>315125.72266292328</v>
      </c>
      <c r="AB24" s="25" t="s">
        <v>8</v>
      </c>
      <c r="AC24" s="83">
        <f t="shared" si="5"/>
        <v>0</v>
      </c>
      <c r="AD24" s="83">
        <f t="shared" si="6"/>
        <v>0</v>
      </c>
      <c r="AE24" s="126">
        <f t="shared" si="7"/>
        <v>12236.517640785547</v>
      </c>
      <c r="AF24" s="53">
        <f t="shared" si="8"/>
        <v>22055.779563866789</v>
      </c>
      <c r="AG24" s="53">
        <f t="shared" si="9"/>
        <v>20067.731405343453</v>
      </c>
      <c r="AH24" s="53">
        <f t="shared" si="10"/>
        <v>17827.995485411142</v>
      </c>
      <c r="AI24" s="56">
        <f t="shared" si="10"/>
        <v>15446.404781681485</v>
      </c>
    </row>
    <row r="25" spans="1:35" ht="13.5" customHeight="1" thickBot="1" x14ac:dyDescent="0.25">
      <c r="A25" s="102" t="s">
        <v>9</v>
      </c>
      <c r="B25" s="77">
        <f t="shared" ref="B25:E25" si="23">B6+B12+B24</f>
        <v>9531470.8801300004</v>
      </c>
      <c r="C25" s="84">
        <f t="shared" si="23"/>
        <v>11614959.676305162</v>
      </c>
      <c r="D25" s="4">
        <f t="shared" si="23"/>
        <v>13969584.905538158</v>
      </c>
      <c r="E25" s="38">
        <f t="shared" si="23"/>
        <v>14376990.366925547</v>
      </c>
      <c r="F25" s="38">
        <f t="shared" ref="F25:G25" si="24">F6+F12+F24</f>
        <v>15178507.504692789</v>
      </c>
      <c r="G25" s="38">
        <f t="shared" si="24"/>
        <v>15500554.679707237</v>
      </c>
      <c r="H25" s="5">
        <f t="shared" ref="H25" si="25">H6+H12+H24</f>
        <v>16167580.216600338</v>
      </c>
      <c r="I25" s="93"/>
      <c r="J25" s="3" t="s">
        <v>9</v>
      </c>
      <c r="K25" s="84">
        <f t="shared" ref="K25:O25" si="26">K6+K12+K24</f>
        <v>0</v>
      </c>
      <c r="L25" s="84">
        <f t="shared" si="26"/>
        <v>0</v>
      </c>
      <c r="M25" s="4">
        <f t="shared" si="26"/>
        <v>-2742.8368079740999</v>
      </c>
      <c r="N25" s="38">
        <f t="shared" si="26"/>
        <v>-349893.39175750432</v>
      </c>
      <c r="O25" s="38">
        <f t="shared" si="26"/>
        <v>-366396.37044613028</v>
      </c>
      <c r="P25" s="38">
        <f t="shared" ref="P25:Q25" si="27">P6+P12+P24</f>
        <v>-385556.33379318652</v>
      </c>
      <c r="Q25" s="5">
        <f t="shared" si="27"/>
        <v>-405270.78568459261</v>
      </c>
      <c r="S25" s="3" t="s">
        <v>9</v>
      </c>
      <c r="T25" s="84">
        <v>9531470.8801300004</v>
      </c>
      <c r="U25" s="84">
        <v>11614959.676305162</v>
      </c>
      <c r="V25" s="90">
        <v>13819677.750293976</v>
      </c>
      <c r="W25" s="38">
        <v>14584983.09149833</v>
      </c>
      <c r="X25" s="38">
        <v>15243393.701608555</v>
      </c>
      <c r="Y25" s="38">
        <v>15615775.099593662</v>
      </c>
      <c r="Z25" s="5">
        <v>16370249.533618547</v>
      </c>
      <c r="AB25" s="3" t="s">
        <v>9</v>
      </c>
      <c r="AC25" s="84">
        <f t="shared" si="5"/>
        <v>0</v>
      </c>
      <c r="AD25" s="84">
        <f t="shared" si="6"/>
        <v>0</v>
      </c>
      <c r="AE25" s="90">
        <f t="shared" si="7"/>
        <v>149907.1552441828</v>
      </c>
      <c r="AF25" s="38">
        <f t="shared" si="8"/>
        <v>-207992.72457278334</v>
      </c>
      <c r="AG25" s="38">
        <f t="shared" si="9"/>
        <v>-64886.196915766224</v>
      </c>
      <c r="AH25" s="38">
        <f t="shared" si="10"/>
        <v>-115220.41988642514</v>
      </c>
      <c r="AI25" s="5">
        <f t="shared" si="10"/>
        <v>-202669.31701820903</v>
      </c>
    </row>
    <row r="26" spans="1:35" ht="13.5" customHeight="1" thickBot="1" x14ac:dyDescent="0.25">
      <c r="A26" s="103" t="s">
        <v>10</v>
      </c>
      <c r="B26" s="78">
        <f t="shared" ref="B26:E26" si="28">B25</f>
        <v>9531470.8801300004</v>
      </c>
      <c r="C26" s="85">
        <f t="shared" si="28"/>
        <v>11614959.676305162</v>
      </c>
      <c r="D26" s="22">
        <f t="shared" si="28"/>
        <v>13969584.905538158</v>
      </c>
      <c r="E26" s="46">
        <f t="shared" si="28"/>
        <v>14376990.366925547</v>
      </c>
      <c r="F26" s="46">
        <f t="shared" ref="F26:G26" si="29">F25</f>
        <v>15178507.504692789</v>
      </c>
      <c r="G26" s="46">
        <f t="shared" si="29"/>
        <v>15500554.679707237</v>
      </c>
      <c r="H26" s="23">
        <f t="shared" ref="H26" si="30">H25</f>
        <v>16167580.216600338</v>
      </c>
      <c r="I26" s="95"/>
      <c r="J26" s="21" t="s">
        <v>10</v>
      </c>
      <c r="K26" s="85">
        <f t="shared" ref="K26:O26" si="31">K25</f>
        <v>0</v>
      </c>
      <c r="L26" s="85">
        <f t="shared" si="31"/>
        <v>0</v>
      </c>
      <c r="M26" s="22">
        <f t="shared" si="31"/>
        <v>-2742.8368079740999</v>
      </c>
      <c r="N26" s="46">
        <f t="shared" si="31"/>
        <v>-349893.39175750432</v>
      </c>
      <c r="O26" s="46">
        <f t="shared" si="31"/>
        <v>-366396.37044613028</v>
      </c>
      <c r="P26" s="46">
        <f t="shared" ref="P26:Q26" si="32">P25</f>
        <v>-385556.33379318652</v>
      </c>
      <c r="Q26" s="23">
        <f t="shared" si="32"/>
        <v>-405270.78568459261</v>
      </c>
      <c r="S26" s="21" t="s">
        <v>10</v>
      </c>
      <c r="T26" s="91">
        <v>9531470.8801300004</v>
      </c>
      <c r="U26" s="91">
        <v>11614959.676305162</v>
      </c>
      <c r="V26" s="127">
        <v>13819677.750293976</v>
      </c>
      <c r="W26" s="58">
        <v>14584983.09149833</v>
      </c>
      <c r="X26" s="58">
        <v>15243393.701608555</v>
      </c>
      <c r="Y26" s="58">
        <v>15615775.099593662</v>
      </c>
      <c r="Z26" s="59">
        <v>16370249.533618547</v>
      </c>
      <c r="AB26" s="21" t="s">
        <v>10</v>
      </c>
      <c r="AC26" s="91">
        <f t="shared" si="5"/>
        <v>0</v>
      </c>
      <c r="AD26" s="91">
        <f t="shared" si="6"/>
        <v>0</v>
      </c>
      <c r="AE26" s="127">
        <f t="shared" si="7"/>
        <v>149907.1552441828</v>
      </c>
      <c r="AF26" s="58">
        <f t="shared" si="8"/>
        <v>-207992.72457278334</v>
      </c>
      <c r="AG26" s="58">
        <f t="shared" si="9"/>
        <v>-64886.196915766224</v>
      </c>
      <c r="AH26" s="58">
        <f t="shared" si="10"/>
        <v>-115220.41988642514</v>
      </c>
      <c r="AI26" s="59">
        <f t="shared" si="10"/>
        <v>-202669.31701820903</v>
      </c>
    </row>
    <row r="27" spans="1:35" ht="13.5" customHeight="1" x14ac:dyDescent="0.2">
      <c r="B27" s="9"/>
      <c r="C27" s="9"/>
      <c r="D27" s="9"/>
      <c r="K27" s="9"/>
      <c r="L27" s="9"/>
      <c r="M27" s="9"/>
      <c r="T27" s="9"/>
      <c r="U27" s="9"/>
      <c r="V27" s="9"/>
      <c r="AC27" s="9"/>
      <c r="AD27" s="9"/>
      <c r="AE27" s="9"/>
    </row>
    <row r="28" spans="1:35" ht="13.5" customHeight="1" x14ac:dyDescent="0.2">
      <c r="B28" s="9"/>
      <c r="C28" s="9"/>
      <c r="D28" s="9"/>
      <c r="J28" s="29"/>
      <c r="K28" s="9"/>
      <c r="L28" s="9"/>
      <c r="M28" s="9"/>
      <c r="T28" s="9"/>
      <c r="U28" s="9"/>
      <c r="V28" s="9"/>
      <c r="AC28" s="9"/>
      <c r="AD28" s="9"/>
      <c r="AE28" s="66"/>
      <c r="AF28" s="66"/>
      <c r="AG28" s="66"/>
      <c r="AH28" s="66"/>
      <c r="AI28" s="66"/>
    </row>
    <row r="29" spans="1:35" ht="13.5" customHeight="1" x14ac:dyDescent="0.2">
      <c r="B29" s="9"/>
      <c r="C29" s="9"/>
      <c r="D29" s="9"/>
      <c r="J29" s="29"/>
      <c r="K29" s="9"/>
      <c r="L29" s="9"/>
      <c r="M29" s="9"/>
      <c r="T29" s="9"/>
      <c r="U29" s="66"/>
      <c r="V29" s="66"/>
      <c r="W29" s="66"/>
      <c r="X29" s="66"/>
      <c r="AC29" s="9"/>
      <c r="AD29" s="9"/>
      <c r="AE29" s="66"/>
      <c r="AF29" s="66"/>
      <c r="AG29" s="66"/>
      <c r="AH29" s="66"/>
      <c r="AI29" s="66"/>
    </row>
    <row r="30" spans="1:35" ht="13.5" customHeight="1" x14ac:dyDescent="0.2">
      <c r="B30" s="9"/>
      <c r="C30" s="9"/>
      <c r="D30" s="9"/>
      <c r="K30" s="9"/>
      <c r="L30" s="9"/>
      <c r="M30" s="9"/>
      <c r="T30" s="9"/>
      <c r="U30" s="9"/>
      <c r="V30" s="9"/>
      <c r="AC30" s="9"/>
      <c r="AD30" s="9"/>
      <c r="AE30" s="66"/>
      <c r="AF30" s="66"/>
      <c r="AG30" s="66"/>
      <c r="AH30" s="66"/>
      <c r="AI30" s="66"/>
    </row>
    <row r="31" spans="1:35" ht="13.5" customHeight="1" x14ac:dyDescent="0.2">
      <c r="B31" s="9"/>
      <c r="C31" s="9"/>
      <c r="D31" s="9"/>
      <c r="K31" s="6"/>
      <c r="L31" s="6"/>
      <c r="M31" s="6"/>
      <c r="T31" s="9"/>
      <c r="U31" s="9"/>
      <c r="V31" s="9"/>
      <c r="AC31" s="9"/>
      <c r="AD31" s="9"/>
      <c r="AE31" s="66"/>
      <c r="AF31" s="66"/>
      <c r="AG31" s="66"/>
      <c r="AH31" s="66"/>
      <c r="AI31" s="66"/>
    </row>
    <row r="32" spans="1:35" ht="13.5" customHeight="1" x14ac:dyDescent="0.2">
      <c r="B32" s="9"/>
      <c r="C32" s="9"/>
      <c r="D32" s="9"/>
      <c r="K32" s="9"/>
      <c r="L32" s="66"/>
      <c r="M32" s="66"/>
      <c r="N32" s="67"/>
      <c r="O32" s="67"/>
      <c r="P32" s="67"/>
      <c r="Q32" s="67"/>
      <c r="T32" s="9"/>
      <c r="U32" s="9"/>
      <c r="V32" s="9"/>
      <c r="AC32" s="9"/>
      <c r="AD32" s="9"/>
      <c r="AE32" s="66"/>
      <c r="AF32" s="66"/>
      <c r="AG32" s="66"/>
      <c r="AH32" s="66"/>
      <c r="AI32" s="66"/>
    </row>
    <row r="33" spans="2:31" ht="13.5" customHeight="1" x14ac:dyDescent="0.2">
      <c r="B33" s="9"/>
      <c r="C33" s="9"/>
      <c r="D33" s="9"/>
      <c r="K33" s="9"/>
      <c r="L33" s="68"/>
      <c r="M33" s="69"/>
      <c r="N33" s="69"/>
      <c r="O33" s="69"/>
      <c r="P33" s="69"/>
      <c r="Q33" s="69"/>
      <c r="T33" s="9"/>
      <c r="U33" s="9"/>
      <c r="V33" s="9"/>
      <c r="AC33" s="9"/>
      <c r="AD33" s="9"/>
      <c r="AE33" s="9"/>
    </row>
    <row r="34" spans="2:31" ht="13.5" customHeight="1" x14ac:dyDescent="0.2">
      <c r="B34" s="9"/>
      <c r="C34" s="9"/>
      <c r="D34" s="9"/>
      <c r="K34" s="9"/>
      <c r="L34" s="9"/>
      <c r="M34" s="9"/>
      <c r="T34" s="9"/>
      <c r="U34" s="9"/>
      <c r="V34" s="9"/>
      <c r="AC34" s="9"/>
      <c r="AD34" s="9"/>
      <c r="AE34" s="9"/>
    </row>
    <row r="35" spans="2:31" ht="13.5" customHeight="1" x14ac:dyDescent="0.2">
      <c r="B35" s="9"/>
      <c r="C35" s="9"/>
      <c r="D35" s="9"/>
      <c r="K35" s="9"/>
      <c r="L35" s="69"/>
      <c r="M35" s="69"/>
      <c r="N35" s="69"/>
      <c r="O35" s="69"/>
      <c r="P35" s="69"/>
      <c r="Q35" s="69"/>
      <c r="T35" s="9"/>
      <c r="U35" s="9"/>
      <c r="V35" s="9"/>
      <c r="AC35" s="9"/>
      <c r="AD35" s="9"/>
      <c r="AE35" s="9"/>
    </row>
    <row r="36" spans="2:31" ht="13.5" customHeight="1" x14ac:dyDescent="0.2">
      <c r="B36" s="9"/>
      <c r="C36" s="9"/>
      <c r="D36" s="9"/>
      <c r="K36" s="9"/>
      <c r="L36" s="9"/>
      <c r="M36" s="9"/>
      <c r="T36" s="9"/>
      <c r="U36" s="9"/>
      <c r="V36" s="9"/>
      <c r="AC36" s="9"/>
      <c r="AD36" s="9"/>
      <c r="AE36" s="9"/>
    </row>
    <row r="37" spans="2:31" ht="13.5" customHeight="1" x14ac:dyDescent="0.2">
      <c r="B37" s="9"/>
      <c r="C37" s="9"/>
      <c r="D37" s="9"/>
      <c r="K37" s="9"/>
      <c r="L37" s="69"/>
      <c r="M37" s="69"/>
      <c r="N37" s="69"/>
      <c r="O37" s="69"/>
      <c r="P37" s="69"/>
      <c r="Q37" s="69"/>
      <c r="T37" s="9"/>
      <c r="U37" s="9"/>
      <c r="V37" s="9"/>
      <c r="AC37" s="9"/>
      <c r="AD37" s="9"/>
      <c r="AE37" s="9"/>
    </row>
    <row r="38" spans="2:31" ht="13.5" customHeight="1" x14ac:dyDescent="0.2">
      <c r="B38" s="9"/>
      <c r="C38" s="9"/>
      <c r="D38" s="9"/>
      <c r="K38" s="9"/>
      <c r="L38" s="9"/>
      <c r="M38" s="9"/>
      <c r="T38" s="9"/>
      <c r="U38" s="9"/>
      <c r="V38" s="9"/>
      <c r="AC38" s="9"/>
      <c r="AD38" s="9"/>
      <c r="AE38" s="9"/>
    </row>
    <row r="39" spans="2:31" ht="13.5" customHeight="1" x14ac:dyDescent="0.2">
      <c r="B39" s="9"/>
      <c r="C39" s="9"/>
      <c r="D39" s="9"/>
      <c r="K39" s="9"/>
      <c r="L39" s="9"/>
      <c r="M39" s="30"/>
      <c r="N39" s="30"/>
      <c r="O39" s="30"/>
      <c r="P39" s="30"/>
      <c r="Q39" s="30"/>
      <c r="T39" s="9"/>
      <c r="U39" s="9"/>
      <c r="V39" s="9"/>
      <c r="AC39" s="9"/>
      <c r="AD39" s="9"/>
      <c r="AE39" s="9"/>
    </row>
    <row r="40" spans="2:31" ht="13.5" customHeight="1" x14ac:dyDescent="0.2">
      <c r="B40" s="9"/>
      <c r="C40" s="9"/>
      <c r="D40" s="9"/>
      <c r="K40" s="9"/>
      <c r="L40" s="9"/>
      <c r="M40" s="30"/>
      <c r="N40" s="30"/>
      <c r="O40" s="30"/>
      <c r="P40" s="30"/>
      <c r="Q40" s="30"/>
      <c r="T40" s="9"/>
      <c r="U40" s="9"/>
      <c r="V40" s="9"/>
      <c r="AC40" s="9"/>
      <c r="AD40" s="9"/>
      <c r="AE40" s="9"/>
    </row>
    <row r="41" spans="2:31" ht="13.5" customHeight="1" x14ac:dyDescent="0.2">
      <c r="B41" s="9"/>
      <c r="C41" s="9"/>
      <c r="D41" s="9"/>
      <c r="K41" s="9"/>
      <c r="L41" s="9"/>
      <c r="M41" s="9"/>
      <c r="T41" s="9"/>
      <c r="U41" s="9"/>
      <c r="V41" s="9"/>
      <c r="AC41" s="9"/>
      <c r="AD41" s="9"/>
      <c r="AE41" s="9"/>
    </row>
    <row r="42" spans="2:31" ht="13.5" customHeight="1" x14ac:dyDescent="0.2">
      <c r="B42" s="9"/>
      <c r="C42" s="9"/>
      <c r="D42" s="9"/>
      <c r="K42" s="9"/>
      <c r="L42" s="9"/>
      <c r="M42" s="9"/>
      <c r="T42" s="9"/>
      <c r="U42" s="9"/>
      <c r="V42" s="9"/>
      <c r="AC42" s="9"/>
      <c r="AD42" s="9"/>
      <c r="AE42" s="9"/>
    </row>
    <row r="43" spans="2:31" ht="13.5" customHeight="1" x14ac:dyDescent="0.2">
      <c r="B43" s="9"/>
      <c r="C43" s="9"/>
      <c r="D43" s="9"/>
      <c r="K43" s="9"/>
      <c r="L43" s="9"/>
      <c r="M43" s="9"/>
      <c r="T43" s="9"/>
      <c r="U43" s="9"/>
      <c r="V43" s="9"/>
      <c r="AC43" s="9"/>
      <c r="AD43" s="9"/>
      <c r="AE43" s="9"/>
    </row>
    <row r="44" spans="2:31" ht="13.5" customHeight="1" x14ac:dyDescent="0.2">
      <c r="B44" s="9"/>
      <c r="C44" s="9"/>
      <c r="D44" s="9"/>
      <c r="K44" s="9"/>
      <c r="L44" s="9"/>
      <c r="M44" s="9"/>
      <c r="T44" s="9"/>
      <c r="U44" s="9"/>
      <c r="V44" s="9"/>
      <c r="AC44" s="9"/>
      <c r="AD44" s="9"/>
      <c r="AE44" s="9"/>
    </row>
    <row r="45" spans="2:31" ht="13.5" customHeight="1" x14ac:dyDescent="0.2">
      <c r="B45" s="9"/>
      <c r="C45" s="9"/>
      <c r="D45" s="9"/>
      <c r="K45" s="9"/>
      <c r="L45" s="9"/>
      <c r="M45" s="9"/>
      <c r="T45" s="9"/>
      <c r="U45" s="9"/>
      <c r="V45" s="9"/>
      <c r="AC45" s="9"/>
      <c r="AD45" s="9"/>
      <c r="AE45" s="9"/>
    </row>
    <row r="46" spans="2:31" ht="13.5" customHeight="1" x14ac:dyDescent="0.2">
      <c r="B46" s="9"/>
      <c r="C46" s="9"/>
      <c r="D46" s="9"/>
      <c r="K46" s="9"/>
      <c r="L46" s="9"/>
      <c r="M46" s="9"/>
      <c r="T46" s="9"/>
      <c r="U46" s="9"/>
      <c r="V46" s="9"/>
      <c r="AC46" s="9"/>
      <c r="AD46" s="9"/>
      <c r="AE46" s="9"/>
    </row>
    <row r="47" spans="2:31" ht="13.5" customHeight="1" x14ac:dyDescent="0.2">
      <c r="B47" s="9"/>
      <c r="C47" s="9"/>
      <c r="D47" s="9"/>
      <c r="K47" s="9"/>
      <c r="L47" s="9"/>
      <c r="M47" s="9"/>
      <c r="T47" s="9"/>
      <c r="U47" s="9"/>
      <c r="V47" s="9"/>
      <c r="AC47" s="9"/>
      <c r="AD47" s="9"/>
      <c r="AE47" s="9"/>
    </row>
    <row r="48" spans="2:31" ht="13.5" customHeight="1" x14ac:dyDescent="0.2">
      <c r="B48" s="9"/>
      <c r="C48" s="9"/>
      <c r="D48" s="9"/>
      <c r="K48" s="9"/>
      <c r="L48" s="9"/>
      <c r="M48" s="9"/>
      <c r="T48" s="9"/>
      <c r="U48" s="9"/>
      <c r="V48" s="9"/>
      <c r="AC48" s="9"/>
      <c r="AD48" s="9"/>
      <c r="AE48" s="9"/>
    </row>
    <row r="49" spans="2:31" ht="13.5" customHeight="1" x14ac:dyDescent="0.2">
      <c r="B49" s="9"/>
      <c r="C49" s="9"/>
      <c r="D49" s="9"/>
      <c r="K49" s="9"/>
      <c r="L49" s="9"/>
      <c r="M49" s="9"/>
      <c r="T49" s="9"/>
      <c r="U49" s="9"/>
      <c r="V49" s="9"/>
      <c r="AC49" s="9"/>
      <c r="AD49" s="9"/>
      <c r="AE49" s="9"/>
    </row>
    <row r="50" spans="2:31" ht="13.5" customHeight="1" x14ac:dyDescent="0.2">
      <c r="B50" s="9"/>
      <c r="C50" s="9"/>
      <c r="D50" s="9"/>
      <c r="K50" s="9"/>
      <c r="L50" s="9"/>
      <c r="M50" s="9"/>
      <c r="T50" s="9"/>
      <c r="U50" s="9"/>
      <c r="V50" s="9"/>
      <c r="AC50" s="9"/>
      <c r="AD50" s="9"/>
      <c r="AE50" s="9"/>
    </row>
    <row r="51" spans="2:31" ht="13.5" customHeight="1" x14ac:dyDescent="0.2">
      <c r="B51" s="9"/>
      <c r="C51" s="9"/>
      <c r="D51" s="9"/>
      <c r="K51" s="9"/>
      <c r="L51" s="9"/>
      <c r="M51" s="9"/>
      <c r="T51" s="9"/>
      <c r="U51" s="9"/>
      <c r="V51" s="9"/>
      <c r="AC51" s="9"/>
      <c r="AD51" s="9"/>
      <c r="AE51" s="9"/>
    </row>
    <row r="52" spans="2:31" ht="13.5" customHeight="1" x14ac:dyDescent="0.2">
      <c r="B52" s="9"/>
      <c r="C52" s="9"/>
      <c r="D52" s="9"/>
      <c r="K52" s="9"/>
      <c r="L52" s="9"/>
      <c r="M52" s="9"/>
      <c r="T52" s="9"/>
      <c r="U52" s="9"/>
      <c r="V52" s="9"/>
      <c r="AC52" s="9"/>
      <c r="AD52" s="9"/>
      <c r="AE52" s="9"/>
    </row>
    <row r="53" spans="2:31" ht="13.5" customHeight="1" x14ac:dyDescent="0.2">
      <c r="B53" s="9"/>
      <c r="C53" s="9"/>
      <c r="D53" s="9"/>
      <c r="K53" s="9"/>
      <c r="L53" s="9"/>
      <c r="M53" s="9"/>
      <c r="T53" s="9"/>
      <c r="U53" s="9"/>
      <c r="V53" s="9"/>
      <c r="AC53" s="9"/>
      <c r="AD53" s="9"/>
      <c r="AE53" s="9"/>
    </row>
    <row r="54" spans="2:31" ht="13.5" customHeight="1" x14ac:dyDescent="0.2">
      <c r="B54" s="9"/>
      <c r="C54" s="9"/>
      <c r="D54" s="9"/>
      <c r="K54" s="9"/>
      <c r="L54" s="9"/>
      <c r="M54" s="9"/>
      <c r="T54" s="9"/>
      <c r="U54" s="9"/>
      <c r="V54" s="9"/>
      <c r="AC54" s="9"/>
      <c r="AD54" s="9"/>
      <c r="AE54" s="9"/>
    </row>
    <row r="55" spans="2:31" ht="13.5" customHeight="1" x14ac:dyDescent="0.2">
      <c r="B55" s="9"/>
      <c r="C55" s="9"/>
      <c r="D55" s="9"/>
      <c r="K55" s="9"/>
      <c r="L55" s="9"/>
      <c r="M55" s="9"/>
      <c r="T55" s="9"/>
      <c r="U55" s="9"/>
      <c r="V55" s="9"/>
      <c r="AC55" s="9"/>
      <c r="AD55" s="9"/>
      <c r="AE55" s="9"/>
    </row>
    <row r="56" spans="2:31" ht="13.5" customHeight="1" x14ac:dyDescent="0.2">
      <c r="B56" s="9"/>
      <c r="C56" s="9"/>
      <c r="D56" s="9"/>
      <c r="K56" s="9"/>
      <c r="L56" s="9"/>
      <c r="M56" s="9"/>
      <c r="T56" s="9"/>
      <c r="U56" s="9"/>
      <c r="V56" s="9"/>
      <c r="AC56" s="9"/>
      <c r="AD56" s="9"/>
      <c r="AE56" s="9"/>
    </row>
    <row r="57" spans="2:31" ht="13.5" customHeight="1" x14ac:dyDescent="0.2">
      <c r="B57" s="9"/>
      <c r="C57" s="9"/>
      <c r="D57" s="9"/>
      <c r="K57" s="9"/>
      <c r="L57" s="9"/>
      <c r="M57" s="9"/>
      <c r="T57" s="9"/>
      <c r="U57" s="9"/>
      <c r="V57" s="9"/>
      <c r="AC57" s="9"/>
      <c r="AD57" s="9"/>
      <c r="AE57" s="9"/>
    </row>
    <row r="58" spans="2:31" ht="13.5" customHeight="1" x14ac:dyDescent="0.2">
      <c r="B58" s="9"/>
      <c r="C58" s="9"/>
      <c r="D58" s="9"/>
      <c r="K58" s="9"/>
      <c r="L58" s="9"/>
      <c r="M58" s="9"/>
      <c r="T58" s="9"/>
      <c r="U58" s="9"/>
      <c r="V58" s="9"/>
      <c r="AC58" s="9"/>
      <c r="AD58" s="9"/>
      <c r="AE58" s="9"/>
    </row>
    <row r="59" spans="2:31" ht="13.5" customHeight="1" x14ac:dyDescent="0.2">
      <c r="B59" s="9"/>
      <c r="C59" s="9"/>
      <c r="D59" s="9"/>
      <c r="K59" s="9"/>
      <c r="L59" s="9"/>
      <c r="M59" s="9"/>
      <c r="T59" s="9"/>
      <c r="U59" s="9"/>
      <c r="V59" s="9"/>
      <c r="AC59" s="9"/>
      <c r="AD59" s="9"/>
      <c r="AE59" s="9"/>
    </row>
    <row r="60" spans="2:31" ht="13.5" customHeight="1" x14ac:dyDescent="0.2">
      <c r="B60" s="9"/>
      <c r="C60" s="9"/>
      <c r="D60" s="9"/>
      <c r="K60" s="9"/>
      <c r="L60" s="9"/>
      <c r="M60" s="9"/>
      <c r="T60" s="9"/>
      <c r="U60" s="9"/>
      <c r="V60" s="9"/>
      <c r="AC60" s="9"/>
      <c r="AD60" s="9"/>
      <c r="AE60" s="9"/>
    </row>
    <row r="61" spans="2:31" ht="13.5" customHeight="1" x14ac:dyDescent="0.2">
      <c r="B61" s="9"/>
      <c r="C61" s="9"/>
      <c r="D61" s="9"/>
      <c r="K61" s="9"/>
      <c r="L61" s="9"/>
      <c r="M61" s="9"/>
      <c r="T61" s="9"/>
      <c r="U61" s="9"/>
      <c r="V61" s="9"/>
      <c r="AC61" s="9"/>
      <c r="AD61" s="9"/>
      <c r="AE61" s="9"/>
    </row>
    <row r="62" spans="2:31" ht="13.5" customHeight="1" x14ac:dyDescent="0.2">
      <c r="B62" s="9"/>
      <c r="C62" s="9"/>
      <c r="D62" s="9"/>
      <c r="K62" s="9"/>
      <c r="L62" s="9"/>
      <c r="M62" s="9"/>
      <c r="T62" s="9"/>
      <c r="U62" s="9"/>
      <c r="V62" s="9"/>
      <c r="AC62" s="9"/>
      <c r="AD62" s="9"/>
      <c r="AE62" s="9"/>
    </row>
    <row r="63" spans="2:31" ht="13.5" customHeight="1" x14ac:dyDescent="0.2">
      <c r="B63" s="9"/>
      <c r="C63" s="9"/>
      <c r="D63" s="9"/>
      <c r="K63" s="9"/>
      <c r="L63" s="9"/>
      <c r="M63" s="9"/>
      <c r="T63" s="9"/>
      <c r="U63" s="9"/>
      <c r="V63" s="9"/>
      <c r="AC63" s="9"/>
      <c r="AD63" s="9"/>
      <c r="AE63" s="9"/>
    </row>
    <row r="64" spans="2:31" ht="13.5" customHeight="1" x14ac:dyDescent="0.2">
      <c r="B64" s="9"/>
      <c r="C64" s="9"/>
      <c r="D64" s="9"/>
      <c r="K64" s="9"/>
      <c r="L64" s="9"/>
      <c r="M64" s="9"/>
      <c r="T64" s="9"/>
      <c r="U64" s="9"/>
      <c r="V64" s="9"/>
      <c r="AC64" s="9"/>
      <c r="AD64" s="9"/>
      <c r="AE64" s="9"/>
    </row>
    <row r="65" spans="2:31" ht="13.5" customHeight="1" x14ac:dyDescent="0.2">
      <c r="B65" s="9"/>
      <c r="C65" s="9"/>
      <c r="D65" s="9"/>
      <c r="K65" s="9"/>
      <c r="L65" s="9"/>
      <c r="M65" s="9"/>
      <c r="T65" s="9"/>
      <c r="U65" s="9"/>
      <c r="V65" s="9"/>
      <c r="AC65" s="9"/>
      <c r="AD65" s="9"/>
      <c r="AE65" s="9"/>
    </row>
    <row r="66" spans="2:31" ht="13.5" customHeight="1" x14ac:dyDescent="0.2">
      <c r="B66" s="9"/>
      <c r="C66" s="9"/>
      <c r="D66" s="9"/>
      <c r="K66" s="9"/>
      <c r="L66" s="9"/>
      <c r="M66" s="9"/>
      <c r="T66" s="9"/>
      <c r="U66" s="9"/>
      <c r="V66" s="9"/>
      <c r="AC66" s="9"/>
      <c r="AD66" s="9"/>
      <c r="AE66" s="9"/>
    </row>
    <row r="67" spans="2:31" ht="13.5" customHeight="1" x14ac:dyDescent="0.2">
      <c r="B67" s="9"/>
      <c r="C67" s="9"/>
      <c r="D67" s="9"/>
      <c r="K67" s="9"/>
      <c r="L67" s="9"/>
      <c r="M67" s="9"/>
      <c r="T67" s="9"/>
      <c r="U67" s="9"/>
      <c r="V67" s="9"/>
      <c r="AC67" s="9"/>
      <c r="AD67" s="9"/>
      <c r="AE67" s="9"/>
    </row>
    <row r="68" spans="2:31" ht="13.5" customHeight="1" x14ac:dyDescent="0.2">
      <c r="B68" s="9"/>
      <c r="C68" s="9"/>
      <c r="D68" s="9"/>
      <c r="K68" s="9"/>
      <c r="L68" s="9"/>
      <c r="M68" s="9"/>
      <c r="T68" s="9"/>
      <c r="U68" s="9"/>
      <c r="V68" s="9"/>
      <c r="AC68" s="9"/>
      <c r="AD68" s="9"/>
      <c r="AE68" s="9"/>
    </row>
    <row r="69" spans="2:31" ht="13.5" customHeight="1" x14ac:dyDescent="0.2">
      <c r="B69" s="9"/>
      <c r="C69" s="9"/>
      <c r="D69" s="9"/>
      <c r="K69" s="9"/>
      <c r="L69" s="9"/>
      <c r="M69" s="9"/>
      <c r="T69" s="9"/>
      <c r="U69" s="9"/>
      <c r="V69" s="9"/>
      <c r="AC69" s="9"/>
      <c r="AD69" s="9"/>
      <c r="AE69" s="9"/>
    </row>
    <row r="70" spans="2:31" ht="13.5" customHeight="1" x14ac:dyDescent="0.2">
      <c r="B70" s="9"/>
      <c r="C70" s="9"/>
      <c r="D70" s="9"/>
      <c r="K70" s="9"/>
      <c r="L70" s="9"/>
      <c r="M70" s="9"/>
      <c r="T70" s="9"/>
      <c r="U70" s="9"/>
      <c r="V70" s="9"/>
      <c r="AC70" s="9"/>
      <c r="AD70" s="9"/>
      <c r="AE70" s="9"/>
    </row>
    <row r="71" spans="2:31" ht="13.5" customHeight="1" x14ac:dyDescent="0.2">
      <c r="B71" s="9"/>
      <c r="C71" s="9"/>
      <c r="D71" s="9"/>
      <c r="K71" s="9"/>
      <c r="L71" s="9"/>
      <c r="M71" s="9"/>
      <c r="T71" s="9"/>
      <c r="U71" s="9"/>
      <c r="V71" s="9"/>
      <c r="AC71" s="9"/>
      <c r="AD71" s="9"/>
      <c r="AE71" s="9"/>
    </row>
    <row r="72" spans="2:31" ht="13.5" customHeight="1" x14ac:dyDescent="0.2">
      <c r="B72" s="9"/>
      <c r="C72" s="9"/>
      <c r="D72" s="9"/>
      <c r="K72" s="9"/>
      <c r="L72" s="9"/>
      <c r="M72" s="9"/>
      <c r="T72" s="9"/>
      <c r="U72" s="9"/>
      <c r="V72" s="9"/>
      <c r="AC72" s="9"/>
      <c r="AD72" s="9"/>
      <c r="AE72" s="9"/>
    </row>
    <row r="73" spans="2:31" ht="13.5" customHeight="1" x14ac:dyDescent="0.2">
      <c r="B73" s="9"/>
      <c r="C73" s="9"/>
      <c r="D73" s="9"/>
      <c r="K73" s="9"/>
      <c r="L73" s="9"/>
      <c r="M73" s="9"/>
      <c r="T73" s="9"/>
      <c r="U73" s="9"/>
      <c r="V73" s="9"/>
      <c r="AC73" s="9"/>
      <c r="AD73" s="9"/>
      <c r="AE73" s="9"/>
    </row>
    <row r="74" spans="2:31" ht="13.5" customHeight="1" x14ac:dyDescent="0.2">
      <c r="B74" s="9"/>
      <c r="C74" s="9"/>
      <c r="D74" s="9"/>
      <c r="K74" s="9"/>
      <c r="L74" s="9"/>
      <c r="M74" s="9"/>
      <c r="T74" s="9"/>
      <c r="U74" s="9"/>
      <c r="V74" s="9"/>
      <c r="AC74" s="9"/>
      <c r="AD74" s="9"/>
      <c r="AE74" s="9"/>
    </row>
    <row r="75" spans="2:31" ht="13.5" customHeight="1" x14ac:dyDescent="0.2">
      <c r="B75" s="9"/>
      <c r="C75" s="9"/>
      <c r="D75" s="9"/>
      <c r="K75" s="9"/>
      <c r="L75" s="9"/>
      <c r="M75" s="9"/>
      <c r="T75" s="9"/>
      <c r="U75" s="9"/>
      <c r="V75" s="9"/>
      <c r="AC75" s="9"/>
      <c r="AD75" s="9"/>
      <c r="AE75" s="9"/>
    </row>
    <row r="76" spans="2:31" ht="13.5" customHeight="1" x14ac:dyDescent="0.2">
      <c r="B76" s="9"/>
      <c r="C76" s="9"/>
      <c r="D76" s="9"/>
      <c r="K76" s="9"/>
      <c r="L76" s="9"/>
      <c r="M76" s="9"/>
      <c r="T76" s="9"/>
      <c r="U76" s="9"/>
      <c r="V76" s="9"/>
      <c r="AC76" s="9"/>
      <c r="AD76" s="9"/>
      <c r="AE76" s="9"/>
    </row>
    <row r="77" spans="2:31" ht="13.5" customHeight="1" x14ac:dyDescent="0.2">
      <c r="B77" s="9"/>
      <c r="C77" s="9"/>
      <c r="D77" s="9"/>
      <c r="K77" s="9"/>
      <c r="L77" s="9"/>
      <c r="M77" s="9"/>
      <c r="T77" s="9"/>
      <c r="U77" s="9"/>
      <c r="V77" s="9"/>
      <c r="AC77" s="9"/>
      <c r="AD77" s="9"/>
      <c r="AE77" s="9"/>
    </row>
    <row r="78" spans="2:31" ht="13.5" customHeight="1" x14ac:dyDescent="0.2">
      <c r="B78" s="9"/>
      <c r="C78" s="9"/>
      <c r="D78" s="9"/>
      <c r="K78" s="9"/>
      <c r="L78" s="9"/>
      <c r="M78" s="9"/>
      <c r="T78" s="9"/>
      <c r="U78" s="9"/>
      <c r="V78" s="9"/>
      <c r="AC78" s="9"/>
      <c r="AD78" s="9"/>
      <c r="AE78" s="9"/>
    </row>
    <row r="79" spans="2:31" ht="13.5" customHeight="1" x14ac:dyDescent="0.2">
      <c r="B79" s="9"/>
      <c r="C79" s="9"/>
      <c r="D79" s="9"/>
      <c r="K79" s="9"/>
      <c r="L79" s="9"/>
      <c r="M79" s="9"/>
      <c r="T79" s="9"/>
      <c r="U79" s="9"/>
      <c r="V79" s="9"/>
      <c r="AC79" s="9"/>
      <c r="AD79" s="9"/>
      <c r="AE79" s="9"/>
    </row>
    <row r="80" spans="2:31" ht="13.5" customHeight="1" x14ac:dyDescent="0.2">
      <c r="B80" s="9"/>
      <c r="C80" s="9"/>
      <c r="D80" s="9"/>
      <c r="K80" s="9"/>
      <c r="L80" s="9"/>
      <c r="M80" s="9"/>
      <c r="T80" s="9"/>
      <c r="U80" s="9"/>
      <c r="V80" s="9"/>
      <c r="AC80" s="9"/>
      <c r="AD80" s="9"/>
      <c r="AE80" s="9"/>
    </row>
    <row r="81" spans="2:31" ht="13.5" customHeight="1" x14ac:dyDescent="0.2">
      <c r="B81" s="9"/>
      <c r="C81" s="9"/>
      <c r="D81" s="9"/>
      <c r="K81" s="9"/>
      <c r="L81" s="9"/>
      <c r="M81" s="9"/>
      <c r="T81" s="9"/>
      <c r="U81" s="9"/>
      <c r="V81" s="9"/>
      <c r="AC81" s="9"/>
      <c r="AD81" s="9"/>
      <c r="AE81" s="9"/>
    </row>
    <row r="82" spans="2:31" ht="13.5" customHeight="1" x14ac:dyDescent="0.2">
      <c r="B82" s="9"/>
      <c r="C82" s="9"/>
      <c r="D82" s="9"/>
      <c r="K82" s="9"/>
      <c r="L82" s="9"/>
      <c r="M82" s="9"/>
      <c r="T82" s="9"/>
      <c r="U82" s="9"/>
      <c r="V82" s="9"/>
      <c r="AC82" s="9"/>
      <c r="AD82" s="9"/>
      <c r="AE82" s="9"/>
    </row>
    <row r="83" spans="2:31" ht="13.5" customHeight="1" x14ac:dyDescent="0.2">
      <c r="B83" s="9"/>
      <c r="C83" s="9"/>
      <c r="D83" s="9"/>
      <c r="K83" s="9"/>
      <c r="L83" s="9"/>
      <c r="M83" s="9"/>
      <c r="T83" s="9"/>
      <c r="U83" s="9"/>
      <c r="V83" s="9"/>
      <c r="AC83" s="9"/>
      <c r="AD83" s="9"/>
      <c r="AE83" s="9"/>
    </row>
    <row r="84" spans="2:31" ht="13.5" customHeight="1" x14ac:dyDescent="0.2">
      <c r="B84" s="9"/>
      <c r="C84" s="9"/>
      <c r="D84" s="9"/>
      <c r="K84" s="9"/>
      <c r="L84" s="9"/>
      <c r="M84" s="9"/>
      <c r="T84" s="9"/>
      <c r="U84" s="9"/>
      <c r="V84" s="9"/>
      <c r="AC84" s="9"/>
      <c r="AD84" s="9"/>
      <c r="AE84" s="9"/>
    </row>
    <row r="85" spans="2:31" ht="13.5" customHeight="1" x14ac:dyDescent="0.2">
      <c r="B85" s="9"/>
      <c r="C85" s="9"/>
      <c r="D85" s="9"/>
      <c r="K85" s="9"/>
      <c r="L85" s="9"/>
      <c r="M85" s="9"/>
      <c r="T85" s="9"/>
      <c r="U85" s="9"/>
      <c r="V85" s="9"/>
      <c r="AC85" s="9"/>
      <c r="AD85" s="9"/>
      <c r="AE85" s="9"/>
    </row>
    <row r="86" spans="2:31" ht="13.5" customHeight="1" x14ac:dyDescent="0.2">
      <c r="B86" s="9"/>
      <c r="C86" s="9"/>
      <c r="D86" s="9"/>
      <c r="K86" s="9"/>
      <c r="L86" s="9"/>
      <c r="M86" s="9"/>
      <c r="T86" s="9"/>
      <c r="U86" s="9"/>
      <c r="V86" s="9"/>
      <c r="AC86" s="9"/>
      <c r="AD86" s="9"/>
      <c r="AE86" s="9"/>
    </row>
    <row r="87" spans="2:31" ht="13.5" customHeight="1" x14ac:dyDescent="0.2">
      <c r="B87" s="9"/>
      <c r="C87" s="9"/>
      <c r="D87" s="9"/>
      <c r="K87" s="9"/>
      <c r="L87" s="9"/>
      <c r="M87" s="9"/>
      <c r="T87" s="9"/>
      <c r="U87" s="9"/>
      <c r="V87" s="9"/>
      <c r="AC87" s="9"/>
      <c r="AD87" s="9"/>
      <c r="AE87" s="9"/>
    </row>
    <row r="88" spans="2:31" ht="13.5" customHeight="1" x14ac:dyDescent="0.2">
      <c r="B88" s="9"/>
      <c r="C88" s="9"/>
      <c r="D88" s="9"/>
      <c r="K88" s="9"/>
      <c r="L88" s="9"/>
      <c r="M88" s="9"/>
      <c r="T88" s="9"/>
      <c r="U88" s="9"/>
      <c r="V88" s="9"/>
      <c r="AC88" s="9"/>
      <c r="AD88" s="9"/>
      <c r="AE88" s="9"/>
    </row>
    <row r="89" spans="2:31" ht="13.5" customHeight="1" x14ac:dyDescent="0.2">
      <c r="B89" s="9"/>
      <c r="C89" s="9"/>
      <c r="D89" s="9"/>
      <c r="K89" s="9"/>
      <c r="L89" s="9"/>
      <c r="M89" s="9"/>
      <c r="T89" s="9"/>
      <c r="U89" s="9"/>
      <c r="V89" s="9"/>
      <c r="AC89" s="9"/>
      <c r="AD89" s="9"/>
      <c r="AE89" s="9"/>
    </row>
    <row r="90" spans="2:31" ht="13.5" customHeight="1" x14ac:dyDescent="0.2">
      <c r="B90" s="9"/>
      <c r="C90" s="9"/>
      <c r="D90" s="9"/>
      <c r="K90" s="9"/>
      <c r="L90" s="9"/>
      <c r="M90" s="9"/>
      <c r="T90" s="9"/>
      <c r="U90" s="9"/>
      <c r="V90" s="9"/>
      <c r="AC90" s="9"/>
      <c r="AD90" s="9"/>
      <c r="AE90" s="9"/>
    </row>
    <row r="91" spans="2:31" ht="13.5" customHeight="1" x14ac:dyDescent="0.2">
      <c r="B91" s="9"/>
      <c r="C91" s="9"/>
      <c r="D91" s="9"/>
      <c r="K91" s="9"/>
      <c r="L91" s="9"/>
      <c r="M91" s="9"/>
      <c r="T91" s="9"/>
      <c r="U91" s="9"/>
      <c r="V91" s="9"/>
      <c r="AC91" s="9"/>
      <c r="AD91" s="9"/>
      <c r="AE91" s="9"/>
    </row>
    <row r="92" spans="2:31" ht="13.5" customHeight="1" x14ac:dyDescent="0.2">
      <c r="B92" s="9"/>
      <c r="C92" s="9"/>
      <c r="D92" s="9"/>
      <c r="K92" s="9"/>
      <c r="L92" s="9"/>
      <c r="M92" s="9"/>
      <c r="T92" s="9"/>
      <c r="U92" s="9"/>
      <c r="V92" s="9"/>
      <c r="AC92" s="9"/>
      <c r="AD92" s="9"/>
      <c r="AE92" s="9"/>
    </row>
    <row r="93" spans="2:31" ht="13.5" customHeight="1" x14ac:dyDescent="0.2">
      <c r="B93" s="9"/>
      <c r="C93" s="9"/>
      <c r="D93" s="9"/>
      <c r="K93" s="9"/>
      <c r="L93" s="9"/>
      <c r="M93" s="9"/>
      <c r="T93" s="9"/>
      <c r="U93" s="9"/>
      <c r="V93" s="9"/>
      <c r="AC93" s="9"/>
      <c r="AD93" s="9"/>
      <c r="AE93" s="9"/>
    </row>
    <row r="94" spans="2:31" ht="13.5" customHeight="1" x14ac:dyDescent="0.2">
      <c r="B94" s="9"/>
      <c r="C94" s="9"/>
      <c r="D94" s="9"/>
      <c r="K94" s="9"/>
      <c r="L94" s="9"/>
      <c r="M94" s="9"/>
      <c r="T94" s="9"/>
      <c r="U94" s="9"/>
      <c r="V94" s="9"/>
      <c r="AC94" s="9"/>
      <c r="AD94" s="9"/>
      <c r="AE94" s="9"/>
    </row>
    <row r="95" spans="2:31" ht="13.5" customHeight="1" x14ac:dyDescent="0.2">
      <c r="B95" s="9"/>
      <c r="C95" s="9"/>
      <c r="D95" s="9"/>
      <c r="K95" s="9"/>
      <c r="L95" s="9"/>
      <c r="M95" s="9"/>
      <c r="T95" s="9"/>
      <c r="U95" s="9"/>
      <c r="V95" s="9"/>
      <c r="AC95" s="9"/>
      <c r="AD95" s="9"/>
      <c r="AE95" s="9"/>
    </row>
    <row r="96" spans="2:31" ht="13.5" customHeight="1" x14ac:dyDescent="0.2">
      <c r="B96" s="9"/>
      <c r="C96" s="9"/>
      <c r="D96" s="9"/>
      <c r="K96" s="9"/>
      <c r="L96" s="9"/>
      <c r="M96" s="9"/>
      <c r="T96" s="9"/>
      <c r="U96" s="9"/>
      <c r="V96" s="9"/>
      <c r="AC96" s="9"/>
      <c r="AD96" s="9"/>
      <c r="AE96" s="9"/>
    </row>
    <row r="97" spans="2:31" ht="13.5" customHeight="1" x14ac:dyDescent="0.2">
      <c r="B97" s="9"/>
      <c r="C97" s="9"/>
      <c r="D97" s="9"/>
      <c r="K97" s="9"/>
      <c r="L97" s="9"/>
      <c r="M97" s="9"/>
      <c r="T97" s="9"/>
      <c r="U97" s="9"/>
      <c r="V97" s="9"/>
      <c r="AC97" s="9"/>
      <c r="AD97" s="9"/>
      <c r="AE97" s="9"/>
    </row>
    <row r="98" spans="2:31" ht="13.5" customHeight="1" x14ac:dyDescent="0.2">
      <c r="B98" s="9"/>
      <c r="C98" s="9"/>
      <c r="D98" s="9"/>
      <c r="K98" s="9"/>
      <c r="L98" s="9"/>
      <c r="M98" s="9"/>
      <c r="T98" s="9"/>
      <c r="U98" s="9"/>
      <c r="V98" s="9"/>
      <c r="AC98" s="9"/>
      <c r="AD98" s="9"/>
      <c r="AE98" s="9"/>
    </row>
    <row r="99" spans="2:31" ht="13.5" customHeight="1" x14ac:dyDescent="0.2">
      <c r="B99" s="9"/>
      <c r="C99" s="9"/>
      <c r="D99" s="9"/>
      <c r="K99" s="9"/>
      <c r="L99" s="9"/>
      <c r="M99" s="9"/>
      <c r="T99" s="9"/>
      <c r="U99" s="9"/>
      <c r="V99" s="9"/>
      <c r="AC99" s="9"/>
      <c r="AD99" s="9"/>
      <c r="AE99" s="9"/>
    </row>
    <row r="100" spans="2:31" ht="13.5" customHeight="1" x14ac:dyDescent="0.2">
      <c r="B100" s="9"/>
      <c r="C100" s="9"/>
      <c r="D100" s="9"/>
      <c r="K100" s="9"/>
      <c r="L100" s="9"/>
      <c r="M100" s="9"/>
      <c r="T100" s="9"/>
      <c r="U100" s="9"/>
      <c r="V100" s="9"/>
      <c r="AC100" s="9"/>
      <c r="AD100" s="9"/>
      <c r="AE100" s="9"/>
    </row>
    <row r="101" spans="2:31" ht="13.5" customHeight="1" x14ac:dyDescent="0.2">
      <c r="B101" s="9"/>
      <c r="C101" s="9"/>
      <c r="D101" s="9"/>
      <c r="K101" s="9"/>
      <c r="L101" s="9"/>
      <c r="M101" s="9"/>
      <c r="T101" s="9"/>
      <c r="U101" s="9"/>
      <c r="V101" s="9"/>
      <c r="AC101" s="9"/>
      <c r="AD101" s="9"/>
      <c r="AE101" s="9"/>
    </row>
    <row r="102" spans="2:31" ht="13.5" customHeight="1" x14ac:dyDescent="0.2">
      <c r="B102" s="9"/>
      <c r="C102" s="9"/>
      <c r="D102" s="9"/>
      <c r="K102" s="9"/>
      <c r="L102" s="9"/>
      <c r="M102" s="9"/>
      <c r="T102" s="9"/>
      <c r="U102" s="9"/>
      <c r="V102" s="9"/>
      <c r="AC102" s="9"/>
      <c r="AD102" s="9"/>
      <c r="AE102" s="9"/>
    </row>
    <row r="103" spans="2:31" ht="13.5" customHeight="1" x14ac:dyDescent="0.2">
      <c r="B103" s="9"/>
      <c r="C103" s="9"/>
      <c r="D103" s="9"/>
      <c r="K103" s="9"/>
      <c r="L103" s="9"/>
      <c r="M103" s="9"/>
      <c r="T103" s="9"/>
      <c r="U103" s="9"/>
      <c r="V103" s="9"/>
      <c r="AC103" s="9"/>
      <c r="AD103" s="9"/>
      <c r="AE103" s="9"/>
    </row>
    <row r="104" spans="2:31" ht="13.5" customHeight="1" x14ac:dyDescent="0.2">
      <c r="B104" s="9"/>
      <c r="C104" s="9"/>
      <c r="D104" s="9"/>
      <c r="K104" s="9"/>
      <c r="L104" s="9"/>
      <c r="M104" s="9"/>
      <c r="T104" s="9"/>
      <c r="U104" s="9"/>
      <c r="V104" s="9"/>
      <c r="AC104" s="9"/>
      <c r="AD104" s="9"/>
      <c r="AE104" s="9"/>
    </row>
    <row r="105" spans="2:31" x14ac:dyDescent="0.2">
      <c r="K105" s="9"/>
      <c r="L105" s="9"/>
      <c r="M105" s="9"/>
    </row>
    <row r="106" spans="2:31" x14ac:dyDescent="0.2">
      <c r="K106" s="9"/>
      <c r="L106" s="9"/>
      <c r="M106" s="9"/>
    </row>
    <row r="107" spans="2:31" x14ac:dyDescent="0.2">
      <c r="K107" s="9"/>
      <c r="L107" s="9"/>
      <c r="M107" s="9"/>
    </row>
    <row r="108" spans="2:31" x14ac:dyDescent="0.2">
      <c r="K108" s="9"/>
      <c r="L108" s="9"/>
      <c r="M108" s="9"/>
    </row>
    <row r="109" spans="2:31" x14ac:dyDescent="0.2">
      <c r="K109" s="9"/>
      <c r="L109" s="9"/>
      <c r="M109" s="9"/>
    </row>
  </sheetData>
  <mergeCells count="11">
    <mergeCell ref="A1:D1"/>
    <mergeCell ref="S1:V1"/>
    <mergeCell ref="J1:M1"/>
    <mergeCell ref="D3:H3"/>
    <mergeCell ref="M3:Q3"/>
    <mergeCell ref="B3:C3"/>
    <mergeCell ref="AC3:AD3"/>
    <mergeCell ref="AE3:AI3"/>
    <mergeCell ref="T3:U3"/>
    <mergeCell ref="V3:Z3"/>
    <mergeCell ref="K3:L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109"/>
  <sheetViews>
    <sheetView topLeftCell="B1" zoomScaleNormal="100" workbookViewId="0">
      <selection activeCell="F29" sqref="F29"/>
    </sheetView>
  </sheetViews>
  <sheetFormatPr defaultColWidth="9.125" defaultRowHeight="12.75" x14ac:dyDescent="0.2"/>
  <cols>
    <col min="1" max="1" width="57.5" style="6" customWidth="1"/>
    <col min="2" max="6" width="12.5" style="114" customWidth="1"/>
    <col min="7" max="7" width="56.125" style="114" customWidth="1"/>
    <col min="8" max="8" width="12.5" style="114" customWidth="1"/>
    <col min="9" max="11" width="12.5" style="6" customWidth="1"/>
    <col min="12" max="16384" width="9.125" style="6"/>
  </cols>
  <sheetData>
    <row r="1" spans="1:12" ht="15.75" customHeight="1" x14ac:dyDescent="0.2">
      <c r="A1" s="28" t="s">
        <v>28</v>
      </c>
      <c r="B1" s="28"/>
      <c r="C1" s="28"/>
      <c r="D1" s="28"/>
      <c r="E1" s="28"/>
      <c r="F1" s="28"/>
      <c r="G1" s="28" t="s">
        <v>29</v>
      </c>
      <c r="H1" s="28"/>
      <c r="I1" s="28"/>
      <c r="J1" s="28"/>
      <c r="K1" s="28"/>
    </row>
    <row r="2" spans="1:12" ht="14.25" customHeight="1" thickBot="1" x14ac:dyDescent="0.3">
      <c r="A2" s="10"/>
      <c r="B2" s="11"/>
      <c r="C2" s="11"/>
      <c r="D2" s="11"/>
      <c r="E2" s="11"/>
      <c r="F2" s="11"/>
      <c r="G2" s="10"/>
      <c r="H2" s="11"/>
      <c r="I2" s="11"/>
      <c r="J2" s="11"/>
      <c r="K2" s="11"/>
    </row>
    <row r="3" spans="1:12" ht="13.5" customHeight="1" x14ac:dyDescent="0.2">
      <c r="A3" s="26" t="s">
        <v>0</v>
      </c>
      <c r="B3" s="136" t="s">
        <v>2</v>
      </c>
      <c r="C3" s="137"/>
      <c r="D3" s="137"/>
      <c r="E3" s="138"/>
      <c r="F3" s="6"/>
      <c r="G3" s="26" t="s">
        <v>0</v>
      </c>
      <c r="H3" s="136" t="s">
        <v>2</v>
      </c>
      <c r="I3" s="137"/>
      <c r="J3" s="137"/>
      <c r="K3" s="138"/>
    </row>
    <row r="4" spans="1:12" ht="14.25" customHeight="1" thickBot="1" x14ac:dyDescent="0.25">
      <c r="A4" s="13"/>
      <c r="B4" s="14">
        <v>2024</v>
      </c>
      <c r="C4" s="55">
        <v>2025</v>
      </c>
      <c r="D4" s="55">
        <v>2026</v>
      </c>
      <c r="E4" s="15">
        <v>2027</v>
      </c>
      <c r="F4" s="6"/>
      <c r="G4" s="13"/>
      <c r="H4" s="14">
        <v>2024</v>
      </c>
      <c r="I4" s="55">
        <v>2025</v>
      </c>
      <c r="J4" s="55">
        <v>2026</v>
      </c>
      <c r="K4" s="15">
        <v>2027</v>
      </c>
    </row>
    <row r="5" spans="1:12" ht="13.5" customHeight="1" x14ac:dyDescent="0.2">
      <c r="A5" s="16"/>
      <c r="B5" s="34"/>
      <c r="C5" s="35"/>
      <c r="D5" s="35"/>
      <c r="E5" s="36"/>
      <c r="F5" s="7"/>
      <c r="G5" s="16"/>
      <c r="H5" s="34"/>
      <c r="I5" s="35"/>
      <c r="J5" s="35"/>
      <c r="K5" s="36"/>
    </row>
    <row r="6" spans="1:12" ht="13.5" customHeight="1" x14ac:dyDescent="0.2">
      <c r="A6" s="25" t="s">
        <v>3</v>
      </c>
      <c r="B6" s="1">
        <v>1134925.2766273147</v>
      </c>
      <c r="C6" s="31">
        <v>1232289.7073503044</v>
      </c>
      <c r="D6" s="31">
        <v>1319709.2740508267</v>
      </c>
      <c r="E6" s="2">
        <v>1386049.7441089298</v>
      </c>
      <c r="F6" s="7"/>
      <c r="G6" s="25" t="s">
        <v>3</v>
      </c>
      <c r="H6" s="1">
        <f>'sept2024_vydavky_ESA 2010'!D6-PS_vydavky_ESA2010!B6</f>
        <v>-50550.59248775756</v>
      </c>
      <c r="I6" s="31">
        <f>'sept2024_vydavky_ESA 2010'!E6-PS_vydavky_ESA2010!C6</f>
        <v>-53897.179578125942</v>
      </c>
      <c r="J6" s="31">
        <f>'sept2024_vydavky_ESA 2010'!F6-PS_vydavky_ESA2010!D6</f>
        <v>-62342.665713005932</v>
      </c>
      <c r="K6" s="2">
        <f>'sept2024_vydavky_ESA 2010'!G6-PS_vydavky_ESA2010!E6</f>
        <v>-57234.496314958204</v>
      </c>
    </row>
    <row r="7" spans="1:12" ht="13.5" customHeight="1" x14ac:dyDescent="0.2">
      <c r="A7" s="17" t="s">
        <v>4</v>
      </c>
      <c r="B7" s="18">
        <v>648558.63781073119</v>
      </c>
      <c r="C7" s="19">
        <v>715481.31502288708</v>
      </c>
      <c r="D7" s="19">
        <v>777825.89565456763</v>
      </c>
      <c r="E7" s="20">
        <v>824453.15551645716</v>
      </c>
      <c r="F7" s="7"/>
      <c r="G7" s="17" t="s">
        <v>4</v>
      </c>
      <c r="H7" s="18">
        <f>'sept2024_vydavky_ESA 2010'!D7-PS_vydavky_ESA2010!B7</f>
        <v>-10816.94181965373</v>
      </c>
      <c r="I7" s="19">
        <f>'sept2024_vydavky_ESA 2010'!E7-PS_vydavky_ESA2010!C7</f>
        <v>-9888.2987674386241</v>
      </c>
      <c r="J7" s="19">
        <f>'sept2024_vydavky_ESA 2010'!F7-PS_vydavky_ESA2010!D7</f>
        <v>-13306.543010462541</v>
      </c>
      <c r="K7" s="20">
        <f>'sept2024_vydavky_ESA 2010'!G7-PS_vydavky_ESA2010!E7</f>
        <v>-6192.9884962734068</v>
      </c>
    </row>
    <row r="8" spans="1:12" ht="13.5" customHeight="1" x14ac:dyDescent="0.2">
      <c r="A8" s="17" t="s">
        <v>5</v>
      </c>
      <c r="B8" s="18">
        <v>42049.348019874589</v>
      </c>
      <c r="C8" s="19">
        <v>47685.967088835263</v>
      </c>
      <c r="D8" s="19">
        <v>53424.27020022209</v>
      </c>
      <c r="E8" s="20">
        <v>58492.047703675475</v>
      </c>
      <c r="F8" s="7"/>
      <c r="G8" s="17" t="s">
        <v>5</v>
      </c>
      <c r="H8" s="18">
        <f>'sept2024_vydavky_ESA 2010'!D8-PS_vydavky_ESA2010!B8</f>
        <v>-2887.6651376852678</v>
      </c>
      <c r="I8" s="19">
        <f>'sept2024_vydavky_ESA 2010'!E8-PS_vydavky_ESA2010!C8</f>
        <v>-3347.2272748242103</v>
      </c>
      <c r="J8" s="19">
        <f>'sept2024_vydavky_ESA 2010'!F8-PS_vydavky_ESA2010!D8</f>
        <v>-4038.8073862542442</v>
      </c>
      <c r="K8" s="20">
        <f>'sept2024_vydavky_ESA 2010'!G8-PS_vydavky_ESA2010!E8</f>
        <v>-4059.6856154169145</v>
      </c>
    </row>
    <row r="9" spans="1:12" ht="13.5" customHeight="1" x14ac:dyDescent="0.2">
      <c r="A9" s="17" t="s">
        <v>6</v>
      </c>
      <c r="B9" s="18">
        <v>394185.51224280125</v>
      </c>
      <c r="C9" s="19">
        <v>417202.86974711646</v>
      </c>
      <c r="D9" s="19">
        <v>434988.61011144763</v>
      </c>
      <c r="E9" s="20">
        <v>448570.83490955748</v>
      </c>
      <c r="F9" s="7"/>
      <c r="G9" s="17" t="s">
        <v>6</v>
      </c>
      <c r="H9" s="18">
        <f>'sept2024_vydavky_ESA 2010'!D9-PS_vydavky_ESA2010!B9</f>
        <v>-34060.694988493808</v>
      </c>
      <c r="I9" s="19">
        <f>'sept2024_vydavky_ESA 2010'!E9-PS_vydavky_ESA2010!C9</f>
        <v>-38034.637513510126</v>
      </c>
      <c r="J9" s="19">
        <f>'sept2024_vydavky_ESA 2010'!F9-PS_vydavky_ESA2010!D9</f>
        <v>-42466.729455597349</v>
      </c>
      <c r="K9" s="20">
        <f>'sept2024_vydavky_ESA 2010'!G9-PS_vydavky_ESA2010!E9</f>
        <v>-44812.694574306777</v>
      </c>
    </row>
    <row r="10" spans="1:12" ht="13.5" customHeight="1" x14ac:dyDescent="0.2">
      <c r="A10" s="17" t="s">
        <v>7</v>
      </c>
      <c r="B10" s="18">
        <v>67.329534953206164</v>
      </c>
      <c r="C10" s="19">
        <v>71.553453387640729</v>
      </c>
      <c r="D10" s="19">
        <v>75.072372138566323</v>
      </c>
      <c r="E10" s="20">
        <v>78.137489632473077</v>
      </c>
      <c r="F10" s="7"/>
      <c r="G10" s="17" t="s">
        <v>7</v>
      </c>
      <c r="H10" s="18">
        <f>'sept2024_vydavky_ESA 2010'!D10-PS_vydavky_ESA2010!B10</f>
        <v>-10.800944994785922</v>
      </c>
      <c r="I10" s="19">
        <f>'sept2024_vydavky_ESA 2010'!E10-PS_vydavky_ESA2010!C10</f>
        <v>-11.446269918110715</v>
      </c>
      <c r="J10" s="19">
        <f>'sept2024_vydavky_ESA 2010'!F10-PS_vydavky_ESA2010!D10</f>
        <v>-11.716423755092364</v>
      </c>
      <c r="K10" s="20">
        <f>'sept2024_vydavky_ESA 2010'!G10-PS_vydavky_ESA2010!E10</f>
        <v>-11.657645893079476</v>
      </c>
    </row>
    <row r="11" spans="1:12" ht="13.5" customHeight="1" x14ac:dyDescent="0.2">
      <c r="A11" s="17" t="s">
        <v>11</v>
      </c>
      <c r="B11" s="18">
        <v>50064.449018954561</v>
      </c>
      <c r="C11" s="19">
        <v>51848.002038077953</v>
      </c>
      <c r="D11" s="19">
        <v>53395.42571245099</v>
      </c>
      <c r="E11" s="20">
        <v>54455.568489607234</v>
      </c>
      <c r="F11" s="7"/>
      <c r="G11" s="17" t="s">
        <v>11</v>
      </c>
      <c r="H11" s="18">
        <f>'sept2024_vydavky_ESA 2010'!D11-PS_vydavky_ESA2010!B11</f>
        <v>-2774.4895969300487</v>
      </c>
      <c r="I11" s="19">
        <f>'sept2024_vydavky_ESA 2010'!E11-PS_vydavky_ESA2010!C11</f>
        <v>-2615.569752434727</v>
      </c>
      <c r="J11" s="19">
        <f>'sept2024_vydavky_ESA 2010'!F11-PS_vydavky_ESA2010!D11</f>
        <v>-2518.8694369367222</v>
      </c>
      <c r="K11" s="20">
        <f>'sept2024_vydavky_ESA 2010'!G11-PS_vydavky_ESA2010!E11</f>
        <v>-2157.469983068193</v>
      </c>
    </row>
    <row r="12" spans="1:12" ht="13.5" customHeight="1" x14ac:dyDescent="0.2">
      <c r="A12" s="25" t="s">
        <v>12</v>
      </c>
      <c r="B12" s="1">
        <v>12375558.176133839</v>
      </c>
      <c r="C12" s="31">
        <v>13109854.469355324</v>
      </c>
      <c r="D12" s="31">
        <v>13618325.034102574</v>
      </c>
      <c r="E12" s="2">
        <v>14032293.844091443</v>
      </c>
      <c r="F12" s="7"/>
      <c r="G12" s="25" t="s">
        <v>12</v>
      </c>
      <c r="H12" s="1">
        <f>'sept2024_vydavky_ESA 2010'!D12-PS_vydavky_ESA2010!B12</f>
        <v>212375.74573351629</v>
      </c>
      <c r="I12" s="31">
        <f>'sept2024_vydavky_ESA 2010'!E12-PS_vydavky_ESA2010!C12</f>
        <v>-217239.77353686467</v>
      </c>
      <c r="J12" s="31">
        <f>'sept2024_vydavky_ESA 2010'!F12-PS_vydavky_ESA2010!D12</f>
        <v>-108463.84747266397</v>
      </c>
      <c r="K12" s="2">
        <f>'sept2024_vydavky_ESA 2010'!G12-PS_vydavky_ESA2010!E12</f>
        <v>-79686.539473403245</v>
      </c>
    </row>
    <row r="13" spans="1:12" ht="13.5" customHeight="1" x14ac:dyDescent="0.2">
      <c r="A13" s="39" t="s">
        <v>15</v>
      </c>
      <c r="B13" s="18">
        <v>10997430.105920292</v>
      </c>
      <c r="C13" s="19">
        <v>11672397.347873237</v>
      </c>
      <c r="D13" s="19">
        <v>12151858.151568247</v>
      </c>
      <c r="E13" s="20">
        <v>12563536.274915919</v>
      </c>
      <c r="F13" s="7"/>
      <c r="G13" s="39" t="s">
        <v>15</v>
      </c>
      <c r="H13" s="18">
        <f>'sept2024_vydavky_ESA 2010'!D13-PS_vydavky_ESA2010!B13</f>
        <v>198902.7941010762</v>
      </c>
      <c r="I13" s="19">
        <f>'sept2024_vydavky_ESA 2010'!E13-PS_vydavky_ESA2010!C13</f>
        <v>-223133.07166578993</v>
      </c>
      <c r="J13" s="19">
        <f>'sept2024_vydavky_ESA 2010'!F13-PS_vydavky_ESA2010!D13</f>
        <v>-131639.62830652483</v>
      </c>
      <c r="K13" s="20">
        <f>'sept2024_vydavky_ESA 2010'!G13-PS_vydavky_ESA2010!E13</f>
        <v>-108208.04540805705</v>
      </c>
    </row>
    <row r="14" spans="1:12" ht="13.5" customHeight="1" x14ac:dyDescent="0.2">
      <c r="A14" s="42" t="s">
        <v>13</v>
      </c>
      <c r="B14" s="18">
        <v>9756660.6070559956</v>
      </c>
      <c r="C14" s="19">
        <v>10245934.032109106</v>
      </c>
      <c r="D14" s="19">
        <v>10843481.304696819</v>
      </c>
      <c r="E14" s="20">
        <v>11292248.703056267</v>
      </c>
      <c r="F14" s="7"/>
      <c r="G14" s="42" t="s">
        <v>13</v>
      </c>
      <c r="H14" s="18">
        <f>'sept2024_vydavky_ESA 2010'!D14-PS_vydavky_ESA2010!B14</f>
        <v>126124.00449721888</v>
      </c>
      <c r="I14" s="19">
        <f>'sept2024_vydavky_ESA 2010'!E14-PS_vydavky_ESA2010!C14</f>
        <v>-240018.82332348451</v>
      </c>
      <c r="J14" s="19">
        <f>'sept2024_vydavky_ESA 2010'!F14-PS_vydavky_ESA2010!D14</f>
        <v>-140274.52234522812</v>
      </c>
      <c r="K14" s="20">
        <f>'sept2024_vydavky_ESA 2010'!G14-PS_vydavky_ESA2010!E14</f>
        <v>-117933.40416595526</v>
      </c>
      <c r="L14" s="8"/>
    </row>
    <row r="15" spans="1:12" ht="13.5" customHeight="1" x14ac:dyDescent="0.2">
      <c r="A15" s="42" t="s">
        <v>14</v>
      </c>
      <c r="B15" s="18">
        <v>397413.12688046042</v>
      </c>
      <c r="C15" s="19">
        <v>544405.96816120436</v>
      </c>
      <c r="D15" s="19">
        <v>370473.87067822355</v>
      </c>
      <c r="E15" s="20">
        <v>285773.36319025222</v>
      </c>
      <c r="F15" s="7"/>
      <c r="G15" s="42" t="s">
        <v>14</v>
      </c>
      <c r="H15" s="18">
        <f>'sept2024_vydavky_ESA 2010'!D15-PS_vydavky_ESA2010!B15</f>
        <v>69442.755571844813</v>
      </c>
      <c r="I15" s="19">
        <f>'sept2024_vydavky_ESA 2010'!E15-PS_vydavky_ESA2010!C15</f>
        <v>19076.005340203643</v>
      </c>
      <c r="J15" s="19">
        <f>'sept2024_vydavky_ESA 2010'!F15-PS_vydavky_ESA2010!D15</f>
        <v>-761.2845987585024</v>
      </c>
      <c r="K15" s="20">
        <f>'sept2024_vydavky_ESA 2010'!G15-PS_vydavky_ESA2010!E15</f>
        <v>-4558.2345726573258</v>
      </c>
      <c r="L15" s="8"/>
    </row>
    <row r="16" spans="1:12" ht="13.5" customHeight="1" x14ac:dyDescent="0.2">
      <c r="A16" s="42" t="s">
        <v>16</v>
      </c>
      <c r="B16" s="18">
        <v>747458.37771036208</v>
      </c>
      <c r="C16" s="19">
        <v>780515.18820581061</v>
      </c>
      <c r="D16" s="19">
        <v>828756.46248342306</v>
      </c>
      <c r="E16" s="20">
        <v>869137.8159731729</v>
      </c>
      <c r="F16" s="7"/>
      <c r="G16" s="42" t="s">
        <v>16</v>
      </c>
      <c r="H16" s="18">
        <f>'sept2024_vydavky_ESA 2010'!D16-PS_vydavky_ESA2010!B16</f>
        <v>2688.3629969675094</v>
      </c>
      <c r="I16" s="19">
        <f>'sept2024_vydavky_ESA 2010'!E16-PS_vydavky_ESA2010!C16</f>
        <v>-2228.714172037784</v>
      </c>
      <c r="J16" s="19">
        <f>'sept2024_vydavky_ESA 2010'!F16-PS_vydavky_ESA2010!D16</f>
        <v>7985.0998005826259</v>
      </c>
      <c r="K16" s="20">
        <f>'sept2024_vydavky_ESA 2010'!G16-PS_vydavky_ESA2010!E16</f>
        <v>12268.083197453758</v>
      </c>
      <c r="L16" s="8"/>
    </row>
    <row r="17" spans="1:12" ht="13.5" customHeight="1" x14ac:dyDescent="0.2">
      <c r="A17" s="42" t="s">
        <v>17</v>
      </c>
      <c r="B17" s="18">
        <v>93748.780531079945</v>
      </c>
      <c r="C17" s="19">
        <v>99414.731318974154</v>
      </c>
      <c r="D17" s="19">
        <v>107004.96033096744</v>
      </c>
      <c r="E17" s="20">
        <v>114265.63091163718</v>
      </c>
      <c r="F17" s="7"/>
      <c r="G17" s="42" t="s">
        <v>17</v>
      </c>
      <c r="H17" s="18">
        <f>'sept2024_vydavky_ESA 2010'!D17-PS_vydavky_ESA2010!B17</f>
        <v>642.53876355742977</v>
      </c>
      <c r="I17" s="19">
        <f>'sept2024_vydavky_ESA 2010'!E17-PS_vydavky_ESA2010!C17</f>
        <v>46.974680354294833</v>
      </c>
      <c r="J17" s="19">
        <f>'sept2024_vydavky_ESA 2010'!F17-PS_vydavky_ESA2010!D17</f>
        <v>1393.1599204222439</v>
      </c>
      <c r="K17" s="20">
        <f>'sept2024_vydavky_ESA 2010'!G17-PS_vydavky_ESA2010!E17</f>
        <v>1988.2295003175532</v>
      </c>
      <c r="L17" s="8"/>
    </row>
    <row r="18" spans="1:12" ht="13.5" customHeight="1" x14ac:dyDescent="0.2">
      <c r="A18" s="42" t="s">
        <v>18</v>
      </c>
      <c r="B18" s="18">
        <v>2149.2137423946701</v>
      </c>
      <c r="C18" s="19">
        <v>2127.4280781405191</v>
      </c>
      <c r="D18" s="19">
        <v>2141.5533788148173</v>
      </c>
      <c r="E18" s="20">
        <v>2110.7617845916038</v>
      </c>
      <c r="F18" s="7"/>
      <c r="G18" s="42" t="s">
        <v>18</v>
      </c>
      <c r="H18" s="18">
        <f>'sept2024_vydavky_ESA 2010'!D18-PS_vydavky_ESA2010!B18</f>
        <v>5.1322714872935649</v>
      </c>
      <c r="I18" s="19">
        <f>'sept2024_vydavky_ESA 2010'!E18-PS_vydavky_ESA2010!C18</f>
        <v>-8.5141908239947952</v>
      </c>
      <c r="J18" s="19">
        <f>'sept2024_vydavky_ESA 2010'!F18-PS_vydavky_ESA2010!D18</f>
        <v>17.91891645683927</v>
      </c>
      <c r="K18" s="20">
        <f>'sept2024_vydavky_ESA 2010'!G18-PS_vydavky_ESA2010!E18</f>
        <v>27.28063278397758</v>
      </c>
      <c r="L18" s="8"/>
    </row>
    <row r="19" spans="1:12" ht="13.5" customHeight="1" x14ac:dyDescent="0.2">
      <c r="A19" s="17" t="s">
        <v>19</v>
      </c>
      <c r="B19" s="18">
        <v>1378128.0702135463</v>
      </c>
      <c r="C19" s="19">
        <v>1437457.121482088</v>
      </c>
      <c r="D19" s="19">
        <v>1466466.8825343268</v>
      </c>
      <c r="E19" s="20">
        <v>1468757.5691755239</v>
      </c>
      <c r="F19" s="7"/>
      <c r="G19" s="17" t="s">
        <v>19</v>
      </c>
      <c r="H19" s="18">
        <f>'sept2024_vydavky_ESA 2010'!D19-PS_vydavky_ESA2010!B19</f>
        <v>13472.95163244009</v>
      </c>
      <c r="I19" s="19">
        <f>'sept2024_vydavky_ESA 2010'!E19-PS_vydavky_ESA2010!C19</f>
        <v>5893.2981289247982</v>
      </c>
      <c r="J19" s="19">
        <f>'sept2024_vydavky_ESA 2010'!F19-PS_vydavky_ESA2010!D19</f>
        <v>23175.780833861791</v>
      </c>
      <c r="K19" s="20">
        <f>'sept2024_vydavky_ESA 2010'!G19-PS_vydavky_ESA2010!E19</f>
        <v>28521.505934655201</v>
      </c>
      <c r="L19" s="8"/>
    </row>
    <row r="20" spans="1:12" ht="13.5" customHeight="1" x14ac:dyDescent="0.2">
      <c r="A20" s="42" t="s">
        <v>20</v>
      </c>
      <c r="B20" s="18">
        <v>1184609.4727082814</v>
      </c>
      <c r="C20" s="19">
        <v>1244111.7930003689</v>
      </c>
      <c r="D20" s="19">
        <v>1270415.4296882381</v>
      </c>
      <c r="E20" s="20">
        <v>1283611.764699043</v>
      </c>
      <c r="F20" s="7"/>
      <c r="G20" s="42" t="s">
        <v>20</v>
      </c>
      <c r="H20" s="18">
        <f>'sept2024_vydavky_ESA 2010'!D20-PS_vydavky_ESA2010!B20</f>
        <v>12808.945957571501</v>
      </c>
      <c r="I20" s="19">
        <f>'sept2024_vydavky_ESA 2010'!E20-PS_vydavky_ESA2010!C20</f>
        <v>6413.0366446014959</v>
      </c>
      <c r="J20" s="19">
        <f>'sept2024_vydavky_ESA 2010'!F20-PS_vydavky_ESA2010!D20</f>
        <v>21384.654506148072</v>
      </c>
      <c r="K20" s="20">
        <f>'sept2024_vydavky_ESA 2010'!G20-PS_vydavky_ESA2010!E20</f>
        <v>25907.133203641977</v>
      </c>
      <c r="L20" s="8"/>
    </row>
    <row r="21" spans="1:12" ht="13.5" customHeight="1" x14ac:dyDescent="0.2">
      <c r="A21" s="42" t="s">
        <v>16</v>
      </c>
      <c r="B21" s="18">
        <v>119374.088800631</v>
      </c>
      <c r="C21" s="19">
        <v>118494.51622306291</v>
      </c>
      <c r="D21" s="19">
        <v>119426.89743859426</v>
      </c>
      <c r="E21" s="20">
        <v>110028.76152438046</v>
      </c>
      <c r="F21" s="7"/>
      <c r="G21" s="42" t="s">
        <v>16</v>
      </c>
      <c r="H21" s="18">
        <f>'sept2024_vydavky_ESA 2010'!D21-PS_vydavky_ESA2010!B21</f>
        <v>403.00467696294072</v>
      </c>
      <c r="I21" s="19">
        <f>'sept2024_vydavky_ESA 2010'!E21-PS_vydavky_ESA2010!C21</f>
        <v>-316.66325092328771</v>
      </c>
      <c r="J21" s="19">
        <f>'sept2024_vydavky_ESA 2010'!F21-PS_vydavky_ESA2010!D21</f>
        <v>1072.5019668115419</v>
      </c>
      <c r="K21" s="20">
        <f>'sept2024_vydavky_ESA 2010'!G21-PS_vydavky_ESA2010!E21</f>
        <v>1553.0816582666885</v>
      </c>
      <c r="L21" s="8"/>
    </row>
    <row r="22" spans="1:12" ht="13.5" customHeight="1" x14ac:dyDescent="0.2">
      <c r="A22" s="42" t="s">
        <v>17</v>
      </c>
      <c r="B22" s="18">
        <v>21624.453159035831</v>
      </c>
      <c r="C22" s="19">
        <v>21766.898126087151</v>
      </c>
      <c r="D22" s="19">
        <v>22062.319746371944</v>
      </c>
      <c r="E22" s="20">
        <v>20207.155608580066</v>
      </c>
      <c r="F22" s="7"/>
      <c r="G22" s="42" t="s">
        <v>17</v>
      </c>
      <c r="H22" s="18">
        <f>'sept2024_vydavky_ESA 2010'!D22-PS_vydavky_ESA2010!B22</f>
        <v>135.58434982130711</v>
      </c>
      <c r="I22" s="19">
        <f>'sept2024_vydavky_ESA 2010'!E22-PS_vydavky_ESA2010!C22</f>
        <v>9.372140286177455</v>
      </c>
      <c r="J22" s="19">
        <f>'sept2024_vydavky_ESA 2010'!F22-PS_vydavky_ESA2010!D22</f>
        <v>262.08839398111013</v>
      </c>
      <c r="K22" s="20">
        <f>'sept2024_vydavky_ESA 2010'!G22-PS_vydavky_ESA2010!E22</f>
        <v>351.60583788798976</v>
      </c>
      <c r="L22" s="8"/>
    </row>
    <row r="23" spans="1:12" ht="13.5" customHeight="1" x14ac:dyDescent="0.2">
      <c r="A23" s="42" t="s">
        <v>18</v>
      </c>
      <c r="B23" s="18">
        <v>52520.055545598021</v>
      </c>
      <c r="C23" s="19">
        <v>53083.914132569</v>
      </c>
      <c r="D23" s="19">
        <v>54562.235661122504</v>
      </c>
      <c r="E23" s="20">
        <v>54909.887343520524</v>
      </c>
      <c r="F23" s="7"/>
      <c r="G23" s="42" t="s">
        <v>18</v>
      </c>
      <c r="H23" s="18">
        <f>'sept2024_vydavky_ESA 2010'!D23-PS_vydavky_ESA2010!B23</f>
        <v>125.41664808424684</v>
      </c>
      <c r="I23" s="19">
        <f>'sept2024_vydavky_ESA 2010'!E23-PS_vydavky_ESA2010!C23</f>
        <v>-212.44740503955109</v>
      </c>
      <c r="J23" s="19">
        <f>'sept2024_vydavky_ESA 2010'!F23-PS_vydavky_ESA2010!D23</f>
        <v>456.53596692094288</v>
      </c>
      <c r="K23" s="20">
        <f>'sept2024_vydavky_ESA 2010'!G23-PS_vydavky_ESA2010!E23</f>
        <v>709.68523485846526</v>
      </c>
      <c r="L23" s="8"/>
    </row>
    <row r="24" spans="1:12" ht="13.5" customHeight="1" thickBot="1" x14ac:dyDescent="0.25">
      <c r="A24" s="25" t="s">
        <v>8</v>
      </c>
      <c r="B24" s="52">
        <v>276474.38634822122</v>
      </c>
      <c r="C24" s="53">
        <v>276506.78262065508</v>
      </c>
      <c r="D24" s="53">
        <v>279881.62852450833</v>
      </c>
      <c r="E24" s="56">
        <v>285071.93003779615</v>
      </c>
      <c r="F24" s="7"/>
      <c r="G24" s="25" t="s">
        <v>8</v>
      </c>
      <c r="H24" s="52">
        <f>'sept2024_vydavky_ESA 2010'!D24-PS_vydavky_ESA2010!B24</f>
        <v>15661.530730842962</v>
      </c>
      <c r="I24" s="53">
        <f>'sept2024_vydavky_ESA 2010'!E24-PS_vydavky_ESA2010!C24</f>
        <v>26737.389895989152</v>
      </c>
      <c r="J24" s="53">
        <f>'sept2024_vydavky_ESA 2010'!F24-PS_vydavky_ESA2010!D24</f>
        <v>30736.267156386399</v>
      </c>
      <c r="K24" s="56">
        <f>'sept2024_vydavky_ESA 2010'!G24-PS_vydavky_ESA2010!E24</f>
        <v>31379.723155939253</v>
      </c>
    </row>
    <row r="25" spans="1:12" ht="14.25" customHeight="1" thickBot="1" x14ac:dyDescent="0.25">
      <c r="A25" s="3" t="s">
        <v>9</v>
      </c>
      <c r="B25" s="4">
        <v>13786957.839109376</v>
      </c>
      <c r="C25" s="38">
        <v>14618650.959326284</v>
      </c>
      <c r="D25" s="38">
        <v>15217915.936677909</v>
      </c>
      <c r="E25" s="5">
        <v>15703415.51823817</v>
      </c>
      <c r="F25" s="7"/>
      <c r="G25" s="3" t="s">
        <v>9</v>
      </c>
      <c r="H25" s="4">
        <f>'sept2024_vydavky_ESA 2010'!D25-PS_vydavky_ESA2010!B25</f>
        <v>177486.68397660181</v>
      </c>
      <c r="I25" s="38">
        <f>'sept2024_vydavky_ESA 2010'!E25-PS_vydavky_ESA2010!C25</f>
        <v>-244399.56321900152</v>
      </c>
      <c r="J25" s="38">
        <f>'sept2024_vydavky_ESA 2010'!F25-PS_vydavky_ESA2010!D25</f>
        <v>-140070.24602928199</v>
      </c>
      <c r="K25" s="5">
        <f>'sept2024_vydavky_ESA 2010'!G25-PS_vydavky_ESA2010!E25</f>
        <v>-105541.31263242476</v>
      </c>
    </row>
    <row r="26" spans="1:12" ht="13.5" customHeight="1" thickBot="1" x14ac:dyDescent="0.25">
      <c r="A26" s="21" t="s">
        <v>10</v>
      </c>
      <c r="B26" s="57">
        <v>13786957.839109376</v>
      </c>
      <c r="C26" s="58">
        <v>14618650.959326284</v>
      </c>
      <c r="D26" s="58">
        <v>15217915.936677909</v>
      </c>
      <c r="E26" s="59">
        <v>15703415.51823817</v>
      </c>
      <c r="F26" s="7"/>
      <c r="G26" s="21" t="s">
        <v>10</v>
      </c>
      <c r="H26" s="57">
        <f>'sept2024_vydavky_ESA 2010'!D26-PS_vydavky_ESA2010!B26</f>
        <v>177486.68397660181</v>
      </c>
      <c r="I26" s="58">
        <f>'sept2024_vydavky_ESA 2010'!E26-PS_vydavky_ESA2010!C26</f>
        <v>-244399.56321900152</v>
      </c>
      <c r="J26" s="58">
        <f>'sept2024_vydavky_ESA 2010'!F26-PS_vydavky_ESA2010!D26</f>
        <v>-140070.24602928199</v>
      </c>
      <c r="K26" s="59">
        <f>'sept2024_vydavky_ESA 2010'!G26-PS_vydavky_ESA2010!E26</f>
        <v>-105541.31263242476</v>
      </c>
    </row>
    <row r="27" spans="1:12" ht="13.5" customHeight="1" x14ac:dyDescent="0.2">
      <c r="B27" s="9"/>
      <c r="C27" s="9"/>
      <c r="D27" s="9"/>
      <c r="E27" s="9"/>
      <c r="F27" s="9"/>
      <c r="G27" s="9"/>
      <c r="H27" s="9"/>
    </row>
    <row r="28" spans="1:12" ht="13.5" customHeight="1" x14ac:dyDescent="0.2">
      <c r="B28" s="9"/>
      <c r="C28" s="9"/>
      <c r="D28" s="9"/>
      <c r="E28" s="9"/>
      <c r="F28" s="9"/>
      <c r="G28" s="9"/>
      <c r="H28" s="9"/>
    </row>
    <row r="29" spans="1:12" ht="13.5" customHeight="1" x14ac:dyDescent="0.2">
      <c r="B29" s="9"/>
      <c r="C29" s="9"/>
      <c r="D29" s="9"/>
      <c r="E29" s="9"/>
      <c r="F29" s="9"/>
      <c r="G29" s="9"/>
      <c r="H29" s="9"/>
    </row>
    <row r="30" spans="1:12" ht="13.5" customHeight="1" x14ac:dyDescent="0.2">
      <c r="B30" s="9"/>
      <c r="C30" s="9"/>
      <c r="D30" s="9"/>
      <c r="E30" s="9"/>
      <c r="F30" s="9"/>
      <c r="G30" s="9"/>
      <c r="H30" s="9"/>
    </row>
    <row r="31" spans="1:12" ht="13.5" customHeight="1" x14ac:dyDescent="0.2">
      <c r="B31" s="9"/>
      <c r="C31" s="9"/>
      <c r="D31" s="9"/>
      <c r="E31" s="9"/>
      <c r="F31" s="9"/>
      <c r="G31" s="9"/>
      <c r="H31" s="9"/>
    </row>
    <row r="32" spans="1:12" ht="13.5" customHeight="1" x14ac:dyDescent="0.2">
      <c r="B32" s="9"/>
      <c r="C32" s="9"/>
      <c r="D32" s="9"/>
      <c r="E32" s="9"/>
      <c r="F32" s="9"/>
      <c r="G32" s="9"/>
      <c r="H32" s="9"/>
    </row>
    <row r="33" spans="2:8" ht="13.5" customHeight="1" x14ac:dyDescent="0.2">
      <c r="B33" s="9"/>
      <c r="C33" s="9"/>
      <c r="D33" s="9"/>
      <c r="E33" s="9"/>
      <c r="F33" s="9"/>
      <c r="G33" s="9"/>
      <c r="H33" s="9"/>
    </row>
    <row r="34" spans="2:8" ht="13.5" customHeight="1" x14ac:dyDescent="0.2">
      <c r="B34" s="9"/>
      <c r="C34" s="9"/>
      <c r="D34" s="9"/>
      <c r="E34" s="9"/>
      <c r="F34" s="9"/>
      <c r="G34" s="9"/>
      <c r="H34" s="9"/>
    </row>
    <row r="35" spans="2:8" ht="13.5" customHeight="1" x14ac:dyDescent="0.2">
      <c r="B35" s="9"/>
      <c r="C35" s="9"/>
      <c r="D35" s="9"/>
      <c r="E35" s="9"/>
      <c r="F35" s="9"/>
      <c r="G35" s="9"/>
      <c r="H35" s="9"/>
    </row>
    <row r="36" spans="2:8" ht="13.5" customHeight="1" x14ac:dyDescent="0.2">
      <c r="B36" s="9"/>
      <c r="C36" s="9"/>
      <c r="D36" s="9"/>
      <c r="E36" s="9"/>
      <c r="F36" s="9"/>
      <c r="G36" s="9"/>
      <c r="H36" s="9"/>
    </row>
    <row r="37" spans="2:8" ht="13.5" customHeight="1" x14ac:dyDescent="0.2">
      <c r="B37" s="9"/>
      <c r="C37" s="9"/>
      <c r="D37" s="9"/>
      <c r="E37" s="9"/>
      <c r="F37" s="9"/>
      <c r="G37" s="9"/>
      <c r="H37" s="9"/>
    </row>
    <row r="38" spans="2:8" ht="13.5" customHeight="1" x14ac:dyDescent="0.2">
      <c r="B38" s="9"/>
      <c r="C38" s="9"/>
      <c r="D38" s="9"/>
      <c r="E38" s="9"/>
      <c r="F38" s="9"/>
      <c r="G38" s="9"/>
      <c r="H38" s="9"/>
    </row>
    <row r="39" spans="2:8" ht="13.5" customHeight="1" x14ac:dyDescent="0.2">
      <c r="B39" s="9"/>
      <c r="C39" s="9"/>
      <c r="D39" s="9"/>
      <c r="E39" s="9"/>
      <c r="F39" s="9"/>
      <c r="G39" s="9"/>
      <c r="H39" s="9"/>
    </row>
    <row r="40" spans="2:8" ht="13.5" customHeight="1" x14ac:dyDescent="0.2">
      <c r="B40" s="9"/>
      <c r="C40" s="9"/>
      <c r="D40" s="9"/>
      <c r="E40" s="9"/>
      <c r="F40" s="9"/>
      <c r="G40" s="9"/>
      <c r="H40" s="9"/>
    </row>
    <row r="41" spans="2:8" ht="13.5" customHeight="1" x14ac:dyDescent="0.2">
      <c r="B41" s="9"/>
      <c r="C41" s="9"/>
      <c r="D41" s="9"/>
      <c r="E41" s="9"/>
      <c r="F41" s="9"/>
      <c r="G41" s="9"/>
      <c r="H41" s="9"/>
    </row>
    <row r="42" spans="2:8" ht="13.5" customHeight="1" x14ac:dyDescent="0.2">
      <c r="B42" s="9"/>
      <c r="C42" s="9"/>
      <c r="D42" s="9"/>
      <c r="E42" s="9"/>
      <c r="F42" s="9"/>
      <c r="G42" s="9"/>
      <c r="H42" s="9"/>
    </row>
    <row r="43" spans="2:8" ht="13.5" customHeight="1" x14ac:dyDescent="0.2">
      <c r="B43" s="9"/>
      <c r="C43" s="9"/>
      <c r="D43" s="9"/>
      <c r="E43" s="9"/>
      <c r="F43" s="9"/>
      <c r="G43" s="9"/>
      <c r="H43" s="9"/>
    </row>
    <row r="44" spans="2:8" ht="13.5" customHeight="1" x14ac:dyDescent="0.2">
      <c r="B44" s="9"/>
      <c r="C44" s="9"/>
      <c r="D44" s="9"/>
      <c r="E44" s="9"/>
      <c r="F44" s="9"/>
      <c r="G44" s="9"/>
      <c r="H44" s="9"/>
    </row>
    <row r="45" spans="2:8" ht="13.5" customHeight="1" x14ac:dyDescent="0.2">
      <c r="B45" s="9"/>
      <c r="C45" s="9"/>
      <c r="D45" s="9"/>
      <c r="E45" s="9"/>
      <c r="F45" s="9"/>
      <c r="G45" s="9"/>
      <c r="H45" s="9"/>
    </row>
    <row r="46" spans="2:8" ht="13.5" customHeight="1" x14ac:dyDescent="0.2">
      <c r="B46" s="9"/>
      <c r="C46" s="9"/>
      <c r="D46" s="9"/>
      <c r="E46" s="9"/>
      <c r="F46" s="9"/>
      <c r="G46" s="9"/>
      <c r="H46" s="9"/>
    </row>
    <row r="47" spans="2:8" ht="13.5" customHeight="1" x14ac:dyDescent="0.2">
      <c r="B47" s="9"/>
      <c r="C47" s="9"/>
      <c r="D47" s="9"/>
      <c r="E47" s="9"/>
      <c r="F47" s="9"/>
      <c r="G47" s="9"/>
      <c r="H47" s="9"/>
    </row>
    <row r="48" spans="2:8" ht="13.5" customHeight="1" x14ac:dyDescent="0.2">
      <c r="B48" s="9"/>
      <c r="C48" s="9"/>
      <c r="D48" s="9"/>
      <c r="E48" s="9"/>
      <c r="F48" s="9"/>
      <c r="G48" s="9"/>
      <c r="H48" s="9"/>
    </row>
    <row r="49" spans="2:8" ht="13.5" customHeight="1" x14ac:dyDescent="0.2">
      <c r="B49" s="9"/>
      <c r="C49" s="9"/>
      <c r="D49" s="9"/>
      <c r="E49" s="9"/>
      <c r="F49" s="9"/>
      <c r="G49" s="9"/>
      <c r="H49" s="9"/>
    </row>
    <row r="50" spans="2:8" ht="13.5" customHeight="1" x14ac:dyDescent="0.2">
      <c r="B50" s="9"/>
      <c r="C50" s="9"/>
      <c r="D50" s="9"/>
      <c r="E50" s="9"/>
      <c r="F50" s="9"/>
      <c r="G50" s="9"/>
      <c r="H50" s="9"/>
    </row>
    <row r="51" spans="2:8" ht="13.5" customHeight="1" x14ac:dyDescent="0.2">
      <c r="B51" s="9"/>
      <c r="C51" s="9"/>
      <c r="D51" s="9"/>
      <c r="E51" s="9"/>
      <c r="F51" s="9"/>
      <c r="G51" s="9"/>
      <c r="H51" s="9"/>
    </row>
    <row r="52" spans="2:8" ht="13.5" customHeight="1" x14ac:dyDescent="0.2">
      <c r="B52" s="9"/>
      <c r="C52" s="9"/>
      <c r="D52" s="9"/>
      <c r="E52" s="9"/>
      <c r="F52" s="9"/>
      <c r="G52" s="9"/>
      <c r="H52" s="9"/>
    </row>
    <row r="53" spans="2:8" ht="13.5" customHeight="1" x14ac:dyDescent="0.2">
      <c r="B53" s="9"/>
      <c r="C53" s="9"/>
      <c r="D53" s="9"/>
      <c r="E53" s="9"/>
      <c r="F53" s="9"/>
      <c r="G53" s="9"/>
      <c r="H53" s="9"/>
    </row>
    <row r="54" spans="2:8" ht="13.5" customHeight="1" x14ac:dyDescent="0.2">
      <c r="B54" s="9"/>
      <c r="C54" s="9"/>
      <c r="D54" s="9"/>
      <c r="E54" s="9"/>
      <c r="F54" s="9"/>
      <c r="G54" s="9"/>
      <c r="H54" s="9"/>
    </row>
    <row r="55" spans="2:8" ht="13.5" customHeight="1" x14ac:dyDescent="0.2">
      <c r="B55" s="9"/>
      <c r="C55" s="9"/>
      <c r="D55" s="9"/>
      <c r="E55" s="9"/>
      <c r="F55" s="9"/>
      <c r="G55" s="9"/>
      <c r="H55" s="9"/>
    </row>
    <row r="56" spans="2:8" ht="13.5" customHeight="1" x14ac:dyDescent="0.2">
      <c r="B56" s="9"/>
      <c r="C56" s="9"/>
      <c r="D56" s="9"/>
      <c r="E56" s="9"/>
      <c r="F56" s="9"/>
      <c r="G56" s="9"/>
      <c r="H56" s="9"/>
    </row>
    <row r="57" spans="2:8" ht="13.5" customHeight="1" x14ac:dyDescent="0.2">
      <c r="B57" s="9"/>
      <c r="C57" s="9"/>
      <c r="D57" s="9"/>
      <c r="E57" s="9"/>
      <c r="F57" s="9"/>
      <c r="G57" s="9"/>
      <c r="H57" s="9"/>
    </row>
    <row r="58" spans="2:8" ht="13.5" customHeight="1" x14ac:dyDescent="0.2">
      <c r="B58" s="9"/>
      <c r="C58" s="9"/>
      <c r="D58" s="9"/>
      <c r="E58" s="9"/>
      <c r="F58" s="9"/>
      <c r="G58" s="9"/>
      <c r="H58" s="9"/>
    </row>
    <row r="59" spans="2:8" ht="13.5" customHeight="1" x14ac:dyDescent="0.2">
      <c r="B59" s="9"/>
      <c r="C59" s="9"/>
      <c r="D59" s="9"/>
      <c r="E59" s="9"/>
      <c r="F59" s="9"/>
      <c r="G59" s="9"/>
      <c r="H59" s="9"/>
    </row>
    <row r="60" spans="2:8" ht="13.5" customHeight="1" x14ac:dyDescent="0.2">
      <c r="B60" s="9"/>
      <c r="C60" s="9"/>
      <c r="D60" s="9"/>
      <c r="E60" s="9"/>
      <c r="F60" s="9"/>
      <c r="G60" s="9"/>
      <c r="H60" s="9"/>
    </row>
    <row r="61" spans="2:8" ht="13.5" customHeight="1" x14ac:dyDescent="0.2">
      <c r="B61" s="9"/>
      <c r="C61" s="9"/>
      <c r="D61" s="9"/>
      <c r="E61" s="9"/>
      <c r="F61" s="9"/>
      <c r="G61" s="9"/>
      <c r="H61" s="9"/>
    </row>
    <row r="62" spans="2:8" ht="13.5" customHeight="1" x14ac:dyDescent="0.2">
      <c r="B62" s="9"/>
      <c r="C62" s="9"/>
      <c r="D62" s="9"/>
      <c r="E62" s="9"/>
      <c r="F62" s="9"/>
      <c r="G62" s="9"/>
      <c r="H62" s="9"/>
    </row>
    <row r="63" spans="2:8" ht="13.5" customHeight="1" x14ac:dyDescent="0.2">
      <c r="B63" s="9"/>
      <c r="C63" s="9"/>
      <c r="D63" s="9"/>
      <c r="E63" s="9"/>
      <c r="F63" s="9"/>
      <c r="G63" s="9"/>
      <c r="H63" s="9"/>
    </row>
    <row r="64" spans="2:8" ht="13.5" customHeight="1" x14ac:dyDescent="0.2">
      <c r="B64" s="9"/>
      <c r="C64" s="9"/>
      <c r="D64" s="9"/>
      <c r="E64" s="9"/>
      <c r="F64" s="9"/>
      <c r="G64" s="9"/>
      <c r="H64" s="9"/>
    </row>
    <row r="65" spans="2:8" ht="13.5" customHeight="1" x14ac:dyDescent="0.2">
      <c r="B65" s="9"/>
      <c r="C65" s="9"/>
      <c r="D65" s="9"/>
      <c r="E65" s="9"/>
      <c r="F65" s="9"/>
      <c r="G65" s="9"/>
      <c r="H65" s="9"/>
    </row>
    <row r="66" spans="2:8" ht="13.5" customHeight="1" x14ac:dyDescent="0.2">
      <c r="B66" s="9"/>
      <c r="C66" s="9"/>
      <c r="D66" s="9"/>
      <c r="E66" s="9"/>
      <c r="F66" s="9"/>
      <c r="G66" s="9"/>
      <c r="H66" s="9"/>
    </row>
    <row r="67" spans="2:8" ht="13.5" customHeight="1" x14ac:dyDescent="0.2">
      <c r="B67" s="9"/>
      <c r="C67" s="9"/>
      <c r="D67" s="9"/>
      <c r="E67" s="9"/>
      <c r="F67" s="9"/>
      <c r="G67" s="9"/>
      <c r="H67" s="9"/>
    </row>
    <row r="68" spans="2:8" ht="13.5" customHeight="1" x14ac:dyDescent="0.2">
      <c r="B68" s="9"/>
      <c r="C68" s="9"/>
      <c r="D68" s="9"/>
      <c r="E68" s="9"/>
      <c r="F68" s="9"/>
      <c r="G68" s="9"/>
      <c r="H68" s="9"/>
    </row>
    <row r="69" spans="2:8" ht="13.5" customHeight="1" x14ac:dyDescent="0.2">
      <c r="B69" s="9"/>
      <c r="C69" s="9"/>
      <c r="D69" s="9"/>
      <c r="E69" s="9"/>
      <c r="F69" s="9"/>
      <c r="G69" s="9"/>
      <c r="H69" s="9"/>
    </row>
    <row r="70" spans="2:8" ht="13.5" customHeight="1" x14ac:dyDescent="0.2">
      <c r="B70" s="9"/>
      <c r="C70" s="9"/>
      <c r="D70" s="9"/>
      <c r="E70" s="9"/>
      <c r="F70" s="9"/>
      <c r="G70" s="9"/>
      <c r="H70" s="9"/>
    </row>
    <row r="71" spans="2:8" ht="13.5" customHeight="1" x14ac:dyDescent="0.2">
      <c r="B71" s="9"/>
      <c r="C71" s="9"/>
      <c r="D71" s="9"/>
      <c r="E71" s="9"/>
      <c r="F71" s="9"/>
      <c r="G71" s="9"/>
      <c r="H71" s="9"/>
    </row>
    <row r="72" spans="2:8" ht="13.5" customHeight="1" x14ac:dyDescent="0.2">
      <c r="B72" s="9"/>
      <c r="C72" s="9"/>
      <c r="D72" s="9"/>
      <c r="E72" s="9"/>
      <c r="F72" s="9"/>
      <c r="G72" s="9"/>
      <c r="H72" s="9"/>
    </row>
    <row r="73" spans="2:8" ht="13.5" customHeight="1" x14ac:dyDescent="0.2">
      <c r="B73" s="9"/>
      <c r="C73" s="9"/>
      <c r="D73" s="9"/>
      <c r="E73" s="9"/>
      <c r="F73" s="9"/>
      <c r="G73" s="9"/>
      <c r="H73" s="9"/>
    </row>
    <row r="74" spans="2:8" ht="13.5" customHeight="1" x14ac:dyDescent="0.2">
      <c r="B74" s="9"/>
      <c r="C74" s="9"/>
      <c r="D74" s="9"/>
      <c r="E74" s="9"/>
      <c r="F74" s="9"/>
      <c r="G74" s="9"/>
      <c r="H74" s="9"/>
    </row>
    <row r="75" spans="2:8" ht="13.5" customHeight="1" x14ac:dyDescent="0.2">
      <c r="B75" s="9"/>
      <c r="C75" s="9"/>
      <c r="D75" s="9"/>
      <c r="E75" s="9"/>
      <c r="F75" s="9"/>
      <c r="G75" s="9"/>
      <c r="H75" s="9"/>
    </row>
    <row r="76" spans="2:8" ht="13.5" customHeight="1" x14ac:dyDescent="0.2">
      <c r="B76" s="9"/>
      <c r="C76" s="9"/>
      <c r="D76" s="9"/>
      <c r="E76" s="9"/>
      <c r="F76" s="9"/>
      <c r="G76" s="9"/>
      <c r="H76" s="9"/>
    </row>
    <row r="77" spans="2:8" ht="13.5" customHeight="1" x14ac:dyDescent="0.2">
      <c r="B77" s="9"/>
      <c r="C77" s="9"/>
      <c r="D77" s="9"/>
      <c r="E77" s="9"/>
      <c r="F77" s="9"/>
      <c r="G77" s="9"/>
      <c r="H77" s="9"/>
    </row>
    <row r="78" spans="2:8" ht="13.5" customHeight="1" x14ac:dyDescent="0.2">
      <c r="B78" s="9"/>
      <c r="C78" s="9"/>
      <c r="D78" s="9"/>
      <c r="E78" s="9"/>
      <c r="F78" s="9"/>
      <c r="G78" s="9"/>
      <c r="H78" s="9"/>
    </row>
    <row r="79" spans="2:8" ht="13.5" customHeight="1" x14ac:dyDescent="0.2">
      <c r="B79" s="9"/>
      <c r="C79" s="9"/>
      <c r="D79" s="9"/>
      <c r="E79" s="9"/>
      <c r="F79" s="9"/>
      <c r="G79" s="9"/>
      <c r="H79" s="9"/>
    </row>
    <row r="80" spans="2:8" ht="13.5" customHeight="1" x14ac:dyDescent="0.2">
      <c r="B80" s="9"/>
      <c r="C80" s="9"/>
      <c r="D80" s="9"/>
      <c r="E80" s="9"/>
      <c r="F80" s="9"/>
      <c r="G80" s="9"/>
      <c r="H80" s="9"/>
    </row>
    <row r="81" spans="2:8" ht="13.5" customHeight="1" x14ac:dyDescent="0.2">
      <c r="B81" s="9"/>
      <c r="C81" s="9"/>
      <c r="D81" s="9"/>
      <c r="E81" s="9"/>
      <c r="F81" s="9"/>
      <c r="G81" s="9"/>
      <c r="H81" s="9"/>
    </row>
    <row r="82" spans="2:8" ht="13.5" customHeight="1" x14ac:dyDescent="0.2">
      <c r="B82" s="9"/>
      <c r="C82" s="9"/>
      <c r="D82" s="9"/>
      <c r="E82" s="9"/>
      <c r="F82" s="9"/>
      <c r="G82" s="9"/>
      <c r="H82" s="9"/>
    </row>
    <row r="83" spans="2:8" ht="13.5" customHeight="1" x14ac:dyDescent="0.2">
      <c r="B83" s="9"/>
      <c r="C83" s="9"/>
      <c r="D83" s="9"/>
      <c r="E83" s="9"/>
      <c r="F83" s="9"/>
      <c r="G83" s="9"/>
      <c r="H83" s="9"/>
    </row>
    <row r="84" spans="2:8" ht="13.5" customHeight="1" x14ac:dyDescent="0.2">
      <c r="B84" s="9"/>
      <c r="C84" s="9"/>
      <c r="D84" s="9"/>
      <c r="E84" s="9"/>
      <c r="F84" s="9"/>
      <c r="G84" s="9"/>
      <c r="H84" s="9"/>
    </row>
    <row r="85" spans="2:8" ht="13.5" customHeight="1" x14ac:dyDescent="0.2">
      <c r="B85" s="9"/>
      <c r="C85" s="9"/>
      <c r="D85" s="9"/>
      <c r="E85" s="9"/>
      <c r="F85" s="9"/>
      <c r="G85" s="9"/>
      <c r="H85" s="9"/>
    </row>
    <row r="86" spans="2:8" ht="13.5" customHeight="1" x14ac:dyDescent="0.2">
      <c r="B86" s="9"/>
      <c r="C86" s="9"/>
      <c r="D86" s="9"/>
      <c r="E86" s="9"/>
      <c r="F86" s="9"/>
      <c r="G86" s="9"/>
      <c r="H86" s="9"/>
    </row>
    <row r="87" spans="2:8" ht="13.5" customHeight="1" x14ac:dyDescent="0.2">
      <c r="B87" s="9"/>
      <c r="C87" s="9"/>
      <c r="D87" s="9"/>
      <c r="E87" s="9"/>
      <c r="F87" s="9"/>
      <c r="G87" s="9"/>
      <c r="H87" s="9"/>
    </row>
    <row r="88" spans="2:8" ht="13.5" customHeight="1" x14ac:dyDescent="0.2">
      <c r="B88" s="9"/>
      <c r="C88" s="9"/>
      <c r="D88" s="9"/>
      <c r="E88" s="9"/>
      <c r="F88" s="9"/>
      <c r="G88" s="9"/>
      <c r="H88" s="9"/>
    </row>
    <row r="89" spans="2:8" ht="13.5" customHeight="1" x14ac:dyDescent="0.2">
      <c r="B89" s="9"/>
      <c r="C89" s="9"/>
      <c r="D89" s="9"/>
      <c r="E89" s="9"/>
      <c r="F89" s="9"/>
      <c r="G89" s="9"/>
      <c r="H89" s="9"/>
    </row>
    <row r="90" spans="2:8" ht="13.5" customHeight="1" x14ac:dyDescent="0.2">
      <c r="B90" s="9"/>
      <c r="C90" s="9"/>
      <c r="D90" s="9"/>
      <c r="E90" s="9"/>
      <c r="F90" s="9"/>
      <c r="G90" s="9"/>
      <c r="H90" s="9"/>
    </row>
    <row r="91" spans="2:8" ht="13.5" customHeight="1" x14ac:dyDescent="0.2">
      <c r="B91" s="9"/>
      <c r="C91" s="9"/>
      <c r="D91" s="9"/>
      <c r="E91" s="9"/>
      <c r="F91" s="9"/>
      <c r="G91" s="9"/>
      <c r="H91" s="9"/>
    </row>
    <row r="92" spans="2:8" ht="13.5" customHeight="1" x14ac:dyDescent="0.2">
      <c r="B92" s="9"/>
      <c r="C92" s="9"/>
      <c r="D92" s="9"/>
      <c r="E92" s="9"/>
      <c r="F92" s="9"/>
      <c r="G92" s="9"/>
      <c r="H92" s="9"/>
    </row>
    <row r="93" spans="2:8" ht="13.5" customHeight="1" x14ac:dyDescent="0.2">
      <c r="B93" s="9"/>
      <c r="C93" s="9"/>
      <c r="D93" s="9"/>
      <c r="E93" s="9"/>
      <c r="F93" s="9"/>
      <c r="G93" s="9"/>
      <c r="H93" s="9"/>
    </row>
    <row r="94" spans="2:8" ht="13.5" customHeight="1" x14ac:dyDescent="0.2">
      <c r="B94" s="9"/>
      <c r="C94" s="9"/>
      <c r="D94" s="9"/>
      <c r="E94" s="9"/>
      <c r="F94" s="9"/>
      <c r="G94" s="9"/>
      <c r="H94" s="9"/>
    </row>
    <row r="95" spans="2:8" ht="13.5" customHeight="1" x14ac:dyDescent="0.2">
      <c r="B95" s="9"/>
      <c r="C95" s="9"/>
      <c r="D95" s="9"/>
      <c r="E95" s="9"/>
      <c r="F95" s="9"/>
      <c r="G95" s="9"/>
      <c r="H95" s="9"/>
    </row>
    <row r="96" spans="2:8" ht="13.5" customHeight="1" x14ac:dyDescent="0.2">
      <c r="B96" s="9"/>
      <c r="C96" s="9"/>
      <c r="D96" s="9"/>
      <c r="E96" s="9"/>
      <c r="F96" s="9"/>
      <c r="G96" s="9"/>
      <c r="H96" s="9"/>
    </row>
    <row r="97" spans="2:8" ht="13.5" customHeight="1" x14ac:dyDescent="0.2">
      <c r="B97" s="9"/>
      <c r="C97" s="9"/>
      <c r="D97" s="9"/>
      <c r="E97" s="9"/>
      <c r="F97" s="9"/>
      <c r="G97" s="9"/>
      <c r="H97" s="9"/>
    </row>
    <row r="98" spans="2:8" ht="13.5" customHeight="1" x14ac:dyDescent="0.2">
      <c r="B98" s="9"/>
      <c r="C98" s="9"/>
      <c r="D98" s="9"/>
      <c r="E98" s="9"/>
      <c r="F98" s="9"/>
      <c r="G98" s="9"/>
      <c r="H98" s="9"/>
    </row>
    <row r="99" spans="2:8" ht="13.5" customHeight="1" x14ac:dyDescent="0.2">
      <c r="B99" s="9"/>
      <c r="C99" s="9"/>
      <c r="D99" s="9"/>
      <c r="E99" s="9"/>
      <c r="F99" s="9"/>
      <c r="G99" s="9"/>
      <c r="H99" s="9"/>
    </row>
    <row r="100" spans="2:8" ht="13.5" customHeight="1" x14ac:dyDescent="0.2">
      <c r="B100" s="9"/>
      <c r="C100" s="9"/>
      <c r="D100" s="9"/>
      <c r="E100" s="9"/>
      <c r="F100" s="9"/>
      <c r="G100" s="9"/>
      <c r="H100" s="9"/>
    </row>
    <row r="101" spans="2:8" ht="13.5" customHeight="1" x14ac:dyDescent="0.2">
      <c r="B101" s="9"/>
      <c r="C101" s="9"/>
      <c r="D101" s="9"/>
      <c r="E101" s="9"/>
      <c r="F101" s="9"/>
      <c r="G101" s="9"/>
      <c r="H101" s="9"/>
    </row>
    <row r="102" spans="2:8" ht="13.5" customHeight="1" x14ac:dyDescent="0.2">
      <c r="B102" s="9"/>
      <c r="C102" s="9"/>
      <c r="D102" s="9"/>
      <c r="E102" s="9"/>
      <c r="F102" s="9"/>
      <c r="G102" s="9"/>
      <c r="H102" s="9"/>
    </row>
    <row r="103" spans="2:8" ht="13.5" customHeight="1" x14ac:dyDescent="0.2">
      <c r="B103" s="9"/>
      <c r="C103" s="9"/>
      <c r="D103" s="9"/>
      <c r="E103" s="9"/>
      <c r="F103" s="9"/>
      <c r="G103" s="9"/>
      <c r="H103" s="9"/>
    </row>
    <row r="104" spans="2:8" ht="13.5" customHeight="1" x14ac:dyDescent="0.2">
      <c r="B104" s="9"/>
      <c r="C104" s="9"/>
      <c r="D104" s="9"/>
      <c r="E104" s="9"/>
      <c r="F104" s="9"/>
      <c r="G104" s="9"/>
      <c r="H104" s="9"/>
    </row>
    <row r="105" spans="2:8" ht="13.5" customHeight="1" x14ac:dyDescent="0.2">
      <c r="B105" s="9"/>
      <c r="C105" s="9"/>
      <c r="D105" s="9"/>
      <c r="E105" s="9"/>
      <c r="F105" s="9"/>
      <c r="G105" s="9"/>
      <c r="H105" s="9"/>
    </row>
    <row r="106" spans="2:8" ht="13.5" customHeight="1" x14ac:dyDescent="0.2">
      <c r="B106" s="9"/>
      <c r="C106" s="9"/>
      <c r="D106" s="9"/>
      <c r="E106" s="9"/>
      <c r="F106" s="9"/>
      <c r="G106" s="9"/>
      <c r="H106" s="9"/>
    </row>
    <row r="107" spans="2:8" ht="13.5" customHeight="1" x14ac:dyDescent="0.2">
      <c r="B107" s="9"/>
      <c r="C107" s="9"/>
      <c r="D107" s="9"/>
      <c r="E107" s="9"/>
      <c r="F107" s="9"/>
      <c r="G107" s="9"/>
      <c r="H107" s="9"/>
    </row>
    <row r="108" spans="2:8" ht="13.5" customHeight="1" x14ac:dyDescent="0.2">
      <c r="B108" s="9"/>
      <c r="C108" s="9"/>
      <c r="D108" s="9"/>
      <c r="E108" s="9"/>
      <c r="F108" s="9"/>
      <c r="G108" s="9"/>
      <c r="H108" s="9"/>
    </row>
    <row r="109" spans="2:8" ht="13.5" customHeight="1" x14ac:dyDescent="0.2">
      <c r="B109" s="9"/>
      <c r="C109" s="9"/>
      <c r="D109" s="9"/>
      <c r="E109" s="9"/>
      <c r="F109" s="9"/>
      <c r="G109" s="9"/>
      <c r="H109" s="9"/>
    </row>
  </sheetData>
  <mergeCells count="2">
    <mergeCell ref="B3:E3"/>
    <mergeCell ref="H3:K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105"/>
  <sheetViews>
    <sheetView topLeftCell="E1" zoomScaleNormal="100" workbookViewId="0">
      <selection activeCell="P30" sqref="P30"/>
    </sheetView>
  </sheetViews>
  <sheetFormatPr defaultColWidth="9.125" defaultRowHeight="12.75" x14ac:dyDescent="0.2"/>
  <cols>
    <col min="1" max="1" width="56.625" style="6" customWidth="1"/>
    <col min="2" max="6" width="12.5" style="114" customWidth="1"/>
    <col min="7" max="7" width="57.375" style="114" customWidth="1"/>
    <col min="8" max="8" width="12.5" style="114" customWidth="1"/>
    <col min="9" max="11" width="12.5" style="6" customWidth="1"/>
    <col min="12" max="16384" width="9.125" style="6"/>
  </cols>
  <sheetData>
    <row r="1" spans="1:12" ht="15.75" customHeight="1" x14ac:dyDescent="0.2">
      <c r="A1" s="28" t="s">
        <v>30</v>
      </c>
      <c r="B1" s="28"/>
      <c r="C1" s="28"/>
      <c r="D1" s="28"/>
      <c r="E1" s="54"/>
      <c r="F1" s="28"/>
      <c r="G1" s="28" t="s">
        <v>21</v>
      </c>
      <c r="H1" s="28"/>
      <c r="I1" s="28"/>
      <c r="J1" s="28"/>
      <c r="K1" s="28"/>
    </row>
    <row r="2" spans="1:12" ht="14.25" customHeight="1" thickBot="1" x14ac:dyDescent="0.3">
      <c r="A2" s="10"/>
      <c r="B2" s="11"/>
      <c r="C2" s="11"/>
      <c r="D2" s="11"/>
      <c r="E2" s="11"/>
      <c r="F2" s="11"/>
      <c r="G2" s="10"/>
      <c r="H2" s="11"/>
      <c r="I2" s="11"/>
      <c r="J2" s="11"/>
    </row>
    <row r="3" spans="1:12" ht="13.5" customHeight="1" x14ac:dyDescent="0.2">
      <c r="A3" s="12" t="s">
        <v>0</v>
      </c>
      <c r="B3" s="136" t="s">
        <v>2</v>
      </c>
      <c r="C3" s="137"/>
      <c r="D3" s="137"/>
      <c r="E3" s="138"/>
      <c r="F3" s="6"/>
      <c r="G3" s="26" t="s">
        <v>0</v>
      </c>
      <c r="H3" s="136" t="s">
        <v>2</v>
      </c>
      <c r="I3" s="137"/>
      <c r="J3" s="137"/>
      <c r="K3" s="138"/>
    </row>
    <row r="4" spans="1:12" ht="14.25" customHeight="1" thickBot="1" x14ac:dyDescent="0.25">
      <c r="A4" s="13"/>
      <c r="B4" s="14">
        <v>2023</v>
      </c>
      <c r="C4" s="55">
        <v>2024</v>
      </c>
      <c r="D4" s="55">
        <v>2025</v>
      </c>
      <c r="E4" s="15">
        <v>2026</v>
      </c>
      <c r="F4" s="6"/>
      <c r="G4" s="13"/>
      <c r="H4" s="14">
        <v>2024</v>
      </c>
      <c r="I4" s="55">
        <v>2025</v>
      </c>
      <c r="J4" s="55">
        <v>2026</v>
      </c>
      <c r="K4" s="15">
        <v>2027</v>
      </c>
    </row>
    <row r="5" spans="1:12" ht="13.5" customHeight="1" x14ac:dyDescent="0.2">
      <c r="A5" s="16"/>
      <c r="B5" s="34"/>
      <c r="C5" s="35"/>
      <c r="D5" s="35"/>
      <c r="E5" s="36"/>
      <c r="F5" s="7"/>
      <c r="G5" s="16"/>
      <c r="H5" s="34"/>
      <c r="I5" s="35"/>
      <c r="J5" s="35"/>
      <c r="K5" s="36"/>
    </row>
    <row r="6" spans="1:12" ht="13.5" customHeight="1" x14ac:dyDescent="0.2">
      <c r="A6" s="25" t="s">
        <v>3</v>
      </c>
      <c r="B6" s="1">
        <v>1134925.2766273147</v>
      </c>
      <c r="C6" s="31">
        <v>1232289.7073503044</v>
      </c>
      <c r="D6" s="31">
        <v>1319709.2740508267</v>
      </c>
      <c r="E6" s="2">
        <v>1386049.7441089298</v>
      </c>
      <c r="F6" s="7"/>
      <c r="G6" s="25" t="s">
        <v>3</v>
      </c>
      <c r="H6" s="1">
        <f>sept2024_vydavky_cash!D6-PS_vydavky_cash!B6</f>
        <v>-50550.59248775756</v>
      </c>
      <c r="I6" s="31">
        <f>sept2024_vydavky_cash!E6-PS_vydavky_cash!C6</f>
        <v>-53897.179578125942</v>
      </c>
      <c r="J6" s="31">
        <f>sept2024_vydavky_cash!F6-PS_vydavky_cash!D6</f>
        <v>-62342.665713005932</v>
      </c>
      <c r="K6" s="2">
        <f>sept2024_vydavky_cash!G6-PS_vydavky_cash!E6</f>
        <v>-57234.496314958204</v>
      </c>
    </row>
    <row r="7" spans="1:12" ht="13.5" customHeight="1" x14ac:dyDescent="0.2">
      <c r="A7" s="17" t="s">
        <v>4</v>
      </c>
      <c r="B7" s="18">
        <v>648558.63781073119</v>
      </c>
      <c r="C7" s="19">
        <v>715481.31502288708</v>
      </c>
      <c r="D7" s="19">
        <v>777825.89565456763</v>
      </c>
      <c r="E7" s="20">
        <v>824453.15551645716</v>
      </c>
      <c r="F7" s="7"/>
      <c r="G7" s="17" t="s">
        <v>4</v>
      </c>
      <c r="H7" s="18">
        <f>sept2024_vydavky_cash!D7-PS_vydavky_cash!B7</f>
        <v>-10816.94181965373</v>
      </c>
      <c r="I7" s="19">
        <f>sept2024_vydavky_cash!E7-PS_vydavky_cash!C7</f>
        <v>-9888.2987674386241</v>
      </c>
      <c r="J7" s="19">
        <f>sept2024_vydavky_cash!F7-PS_vydavky_cash!D7</f>
        <v>-13306.543010462541</v>
      </c>
      <c r="K7" s="20">
        <f>sept2024_vydavky_cash!G7-PS_vydavky_cash!E7</f>
        <v>-6192.9884962734068</v>
      </c>
    </row>
    <row r="8" spans="1:12" ht="13.5" customHeight="1" x14ac:dyDescent="0.2">
      <c r="A8" s="17" t="s">
        <v>5</v>
      </c>
      <c r="B8" s="18">
        <v>42049.348019874589</v>
      </c>
      <c r="C8" s="19">
        <v>47685.967088835263</v>
      </c>
      <c r="D8" s="19">
        <v>53424.27020022209</v>
      </c>
      <c r="E8" s="20">
        <v>58492.047703675475</v>
      </c>
      <c r="F8" s="7"/>
      <c r="G8" s="17" t="s">
        <v>5</v>
      </c>
      <c r="H8" s="18">
        <f>sept2024_vydavky_cash!D8-PS_vydavky_cash!B8</f>
        <v>-2887.6651376852678</v>
      </c>
      <c r="I8" s="19">
        <f>sept2024_vydavky_cash!E8-PS_vydavky_cash!C8</f>
        <v>-3347.2272748242103</v>
      </c>
      <c r="J8" s="19">
        <f>sept2024_vydavky_cash!F8-PS_vydavky_cash!D8</f>
        <v>-4038.8073862542442</v>
      </c>
      <c r="K8" s="20">
        <f>sept2024_vydavky_cash!G8-PS_vydavky_cash!E8</f>
        <v>-4059.6856154169145</v>
      </c>
    </row>
    <row r="9" spans="1:12" ht="13.5" customHeight="1" x14ac:dyDescent="0.2">
      <c r="A9" s="17" t="s">
        <v>6</v>
      </c>
      <c r="B9" s="18">
        <v>394185.51224280125</v>
      </c>
      <c r="C9" s="19">
        <v>417202.86974711646</v>
      </c>
      <c r="D9" s="19">
        <v>434988.61011144763</v>
      </c>
      <c r="E9" s="20">
        <v>448570.83490955748</v>
      </c>
      <c r="F9" s="7"/>
      <c r="G9" s="17" t="s">
        <v>6</v>
      </c>
      <c r="H9" s="18">
        <f>sept2024_vydavky_cash!D9-PS_vydavky_cash!B9</f>
        <v>-34060.694988493808</v>
      </c>
      <c r="I9" s="19">
        <f>sept2024_vydavky_cash!E9-PS_vydavky_cash!C9</f>
        <v>-38034.637513510126</v>
      </c>
      <c r="J9" s="19">
        <f>sept2024_vydavky_cash!F9-PS_vydavky_cash!D9</f>
        <v>-42466.729455597349</v>
      </c>
      <c r="K9" s="20">
        <f>sept2024_vydavky_cash!G9-PS_vydavky_cash!E9</f>
        <v>-44812.694574306777</v>
      </c>
    </row>
    <row r="10" spans="1:12" ht="13.5" customHeight="1" x14ac:dyDescent="0.2">
      <c r="A10" s="17" t="s">
        <v>7</v>
      </c>
      <c r="B10" s="18">
        <v>67.329534953206164</v>
      </c>
      <c r="C10" s="19">
        <v>71.553453387640729</v>
      </c>
      <c r="D10" s="19">
        <v>75.072372138566323</v>
      </c>
      <c r="E10" s="20">
        <v>78.137489632473077</v>
      </c>
      <c r="F10" s="7"/>
      <c r="G10" s="17" t="s">
        <v>7</v>
      </c>
      <c r="H10" s="18">
        <f>sept2024_vydavky_cash!D10-PS_vydavky_cash!B10</f>
        <v>-10.800944994785922</v>
      </c>
      <c r="I10" s="19">
        <f>sept2024_vydavky_cash!E10-PS_vydavky_cash!C10</f>
        <v>-11.446269918110715</v>
      </c>
      <c r="J10" s="19">
        <f>sept2024_vydavky_cash!F10-PS_vydavky_cash!D10</f>
        <v>-11.716423755092364</v>
      </c>
      <c r="K10" s="20">
        <f>sept2024_vydavky_cash!G10-PS_vydavky_cash!E10</f>
        <v>-11.657645893079476</v>
      </c>
    </row>
    <row r="11" spans="1:12" ht="13.5" customHeight="1" x14ac:dyDescent="0.2">
      <c r="A11" s="17" t="s">
        <v>11</v>
      </c>
      <c r="B11" s="18">
        <v>50064.449018954561</v>
      </c>
      <c r="C11" s="19">
        <v>51848.002038077953</v>
      </c>
      <c r="D11" s="19">
        <v>53395.42571245099</v>
      </c>
      <c r="E11" s="20">
        <v>54455.568489607234</v>
      </c>
      <c r="F11" s="7"/>
      <c r="G11" s="17" t="s">
        <v>11</v>
      </c>
      <c r="H11" s="18">
        <f>sept2024_vydavky_cash!D11-PS_vydavky_cash!B11</f>
        <v>-2774.4895969300487</v>
      </c>
      <c r="I11" s="19">
        <f>sept2024_vydavky_cash!E11-PS_vydavky_cash!C11</f>
        <v>-2615.569752434727</v>
      </c>
      <c r="J11" s="19">
        <f>sept2024_vydavky_cash!F11-PS_vydavky_cash!D11</f>
        <v>-2518.8694369367222</v>
      </c>
      <c r="K11" s="20">
        <f>sept2024_vydavky_cash!G11-PS_vydavky_cash!E11</f>
        <v>-2157.469983068193</v>
      </c>
    </row>
    <row r="12" spans="1:12" ht="13.5" customHeight="1" x14ac:dyDescent="0.2">
      <c r="A12" s="25" t="s">
        <v>12</v>
      </c>
      <c r="B12" s="1">
        <v>12377038.120547272</v>
      </c>
      <c r="C12" s="31">
        <v>13112269.738798033</v>
      </c>
      <c r="D12" s="31">
        <v>13717880.991569102</v>
      </c>
      <c r="E12" s="2">
        <v>13936175.74061409</v>
      </c>
      <c r="F12" s="7"/>
      <c r="G12" s="25" t="s">
        <v>12</v>
      </c>
      <c r="H12" s="1">
        <f>sept2024_vydavky_cash!D12-PS_vydavky_cash!B12</f>
        <v>216036.18377226405</v>
      </c>
      <c r="I12" s="31">
        <f>sept2024_vydavky_cash!E12-PS_vydavky_cash!C12</f>
        <v>-216916.07216130942</v>
      </c>
      <c r="J12" s="31">
        <f>sept2024_vydavky_cash!F12-PS_vydavky_cash!D12</f>
        <v>-107357.99089502916</v>
      </c>
      <c r="K12" s="2">
        <f>sept2024_vydavky_cash!G12-PS_vydavky_cash!E12</f>
        <v>-80887.961894560605</v>
      </c>
    </row>
    <row r="13" spans="1:12" ht="13.5" customHeight="1" x14ac:dyDescent="0.2">
      <c r="A13" s="39" t="s">
        <v>15</v>
      </c>
      <c r="B13" s="18">
        <v>10998738.775858948</v>
      </c>
      <c r="C13" s="19">
        <v>11674534.455419946</v>
      </c>
      <c r="D13" s="19">
        <v>12240004.825927997</v>
      </c>
      <c r="E13" s="20">
        <v>12478343.508401982</v>
      </c>
      <c r="F13" s="7"/>
      <c r="G13" s="39" t="s">
        <v>15</v>
      </c>
      <c r="H13" s="18">
        <f>sept2024_vydavky_cash!D13-PS_vydavky_cash!B13</f>
        <v>202191.44890767895</v>
      </c>
      <c r="I13" s="19">
        <f>sept2024_vydavky_cash!E13-PS_vydavky_cash!C13</f>
        <v>-222820.50808459707</v>
      </c>
      <c r="J13" s="19">
        <f>sept2024_vydavky_cash!F13-PS_vydavky_cash!D13</f>
        <v>-130647.94130102731</v>
      </c>
      <c r="K13" s="20">
        <f>sept2024_vydavky_cash!G13-PS_vydavky_cash!E13</f>
        <v>-109262.94765101373</v>
      </c>
    </row>
    <row r="14" spans="1:12" ht="13.5" customHeight="1" x14ac:dyDescent="0.2">
      <c r="A14" s="42" t="s">
        <v>13</v>
      </c>
      <c r="B14" s="18">
        <v>9757837.7839084696</v>
      </c>
      <c r="C14" s="19">
        <v>10247855.1848596</v>
      </c>
      <c r="D14" s="19">
        <v>10922670.068539362</v>
      </c>
      <c r="E14" s="20">
        <v>11215023.332530562</v>
      </c>
      <c r="F14" s="7"/>
      <c r="G14" s="42" t="s">
        <v>13</v>
      </c>
      <c r="H14" s="18">
        <f>sept2024_vydavky_cash!D14-PS_vydavky_cash!B14</f>
        <v>129116.69845920987</v>
      </c>
      <c r="I14" s="19">
        <f>sept2024_vydavky_cash!E14-PS_vydavky_cash!C14</f>
        <v>-239734.63717326894</v>
      </c>
      <c r="J14" s="19">
        <f>sept2024_vydavky_cash!F14-PS_vydavky_cash!D14</f>
        <v>-139382.02543558739</v>
      </c>
      <c r="K14" s="20">
        <f>sept2024_vydavky_cash!G14-PS_vydavky_cash!E14</f>
        <v>-118886.83596254699</v>
      </c>
      <c r="L14" s="8"/>
    </row>
    <row r="15" spans="1:12" ht="13.5" customHeight="1" x14ac:dyDescent="0.2">
      <c r="A15" s="42" t="s">
        <v>14</v>
      </c>
      <c r="B15" s="18">
        <v>397427.95741699019</v>
      </c>
      <c r="C15" s="19">
        <v>544430.1715984242</v>
      </c>
      <c r="D15" s="19">
        <v>371471.52184036048</v>
      </c>
      <c r="E15" s="20">
        <v>284800.44762858719</v>
      </c>
      <c r="F15" s="7"/>
      <c r="G15" s="42" t="s">
        <v>14</v>
      </c>
      <c r="H15" s="18">
        <f>sept2024_vydavky_cash!D15-PS_vydavky_cash!B15</f>
        <v>69500.91937562864</v>
      </c>
      <c r="I15" s="19">
        <f>sept2024_vydavky_cash!E15-PS_vydavky_cash!C15</f>
        <v>19090.406757999212</v>
      </c>
      <c r="J15" s="19">
        <f>sept2024_vydavky_cash!F15-PS_vydavky_cash!D15</f>
        <v>-744.82326906797243</v>
      </c>
      <c r="K15" s="20">
        <f>sept2024_vydavky_cash!G15-PS_vydavky_cash!E15</f>
        <v>-4566.1286250466364</v>
      </c>
      <c r="L15" s="8"/>
    </row>
    <row r="16" spans="1:12" ht="13.5" customHeight="1" x14ac:dyDescent="0.2">
      <c r="A16" s="42" t="s">
        <v>16</v>
      </c>
      <c r="B16" s="18">
        <v>747562.99086265021</v>
      </c>
      <c r="C16" s="19">
        <v>780687.08643830428</v>
      </c>
      <c r="D16" s="19">
        <v>835890.54317170044</v>
      </c>
      <c r="E16" s="20">
        <v>862132.95704586315</v>
      </c>
      <c r="F16" s="7"/>
      <c r="G16" s="42" t="s">
        <v>16</v>
      </c>
      <c r="H16" s="18">
        <f>sept2024_vydavky_cash!D16-PS_vydavky_cash!B16</f>
        <v>2930.7145888063824</v>
      </c>
      <c r="I16" s="19">
        <f>sept2024_vydavky_cash!E16-PS_vydavky_cash!C16</f>
        <v>-2215.8545015435666</v>
      </c>
      <c r="J16" s="19">
        <f>sept2024_vydavky_cash!F16-PS_vydavky_cash!D16</f>
        <v>8059.4032358715776</v>
      </c>
      <c r="K16" s="20">
        <f>sept2024_vydavky_cash!G16-PS_vydavky_cash!E16</f>
        <v>12176.752286374453</v>
      </c>
      <c r="L16" s="8"/>
    </row>
    <row r="17" spans="1:12" ht="13.5" customHeight="1" x14ac:dyDescent="0.2">
      <c r="A17" s="42" t="s">
        <v>17</v>
      </c>
      <c r="B17" s="18">
        <v>93760.829928442748</v>
      </c>
      <c r="C17" s="19">
        <v>99434.5844454787</v>
      </c>
      <c r="D17" s="19">
        <v>107831.13899775909</v>
      </c>
      <c r="E17" s="20">
        <v>114276.00941238087</v>
      </c>
      <c r="F17" s="7"/>
      <c r="G17" s="42" t="s">
        <v>17</v>
      </c>
      <c r="H17" s="18">
        <f>sept2024_vydavky_cash!D17-PS_vydavky_cash!B17</f>
        <v>637.98421254692948</v>
      </c>
      <c r="I17" s="19">
        <f>sept2024_vydavky_cash!E17-PS_vydavky_cash!C17</f>
        <v>48.091023040236905</v>
      </c>
      <c r="J17" s="19">
        <f>sept2024_vydavky_cash!F17-PS_vydavky_cash!D17</f>
        <v>1401.5852512999409</v>
      </c>
      <c r="K17" s="20">
        <f>sept2024_vydavky_cash!G17-PS_vydavky_cash!E17</f>
        <v>1985.9840174202254</v>
      </c>
      <c r="L17" s="8"/>
    </row>
    <row r="18" spans="1:12" ht="13.5" customHeight="1" x14ac:dyDescent="0.2">
      <c r="A18" s="42" t="s">
        <v>18</v>
      </c>
      <c r="B18" s="18">
        <v>2149.2137423946701</v>
      </c>
      <c r="C18" s="19">
        <v>2127.4280781405191</v>
      </c>
      <c r="D18" s="19">
        <v>2141.5533788148173</v>
      </c>
      <c r="E18" s="20">
        <v>2110.7617845916038</v>
      </c>
      <c r="F18" s="7"/>
      <c r="G18" s="42" t="s">
        <v>18</v>
      </c>
      <c r="H18" s="18">
        <f>sept2024_vydavky_cash!D18-PS_vydavky_cash!B18</f>
        <v>5.1322714872935649</v>
      </c>
      <c r="I18" s="19">
        <f>sept2024_vydavky_cash!E18-PS_vydavky_cash!C18</f>
        <v>-8.5141908239947952</v>
      </c>
      <c r="J18" s="19">
        <f>sept2024_vydavky_cash!F18-PS_vydavky_cash!D18</f>
        <v>17.91891645683927</v>
      </c>
      <c r="K18" s="20">
        <f>sept2024_vydavky_cash!G18-PS_vydavky_cash!E18</f>
        <v>27.28063278397758</v>
      </c>
      <c r="L18" s="8"/>
    </row>
    <row r="19" spans="1:12" ht="13.5" customHeight="1" x14ac:dyDescent="0.2">
      <c r="A19" s="17" t="s">
        <v>19</v>
      </c>
      <c r="B19" s="18">
        <v>1378299.3446883252</v>
      </c>
      <c r="C19" s="19">
        <v>1437735.2833780861</v>
      </c>
      <c r="D19" s="19">
        <v>1477876.1656411046</v>
      </c>
      <c r="E19" s="20">
        <v>1457832.2322121083</v>
      </c>
      <c r="F19" s="7"/>
      <c r="G19" s="17" t="s">
        <v>19</v>
      </c>
      <c r="H19" s="18">
        <f>sept2024_vydavky_cash!D19-PS_vydavky_cash!B19</f>
        <v>13844.734864584869</v>
      </c>
      <c r="I19" s="19">
        <f>sept2024_vydavky_cash!E19-PS_vydavky_cash!C19</f>
        <v>5904.4359232888091</v>
      </c>
      <c r="J19" s="19">
        <f>sept2024_vydavky_cash!F19-PS_vydavky_cash!D19</f>
        <v>23289.950405997923</v>
      </c>
      <c r="K19" s="20">
        <f>sept2024_vydavky_cash!G19-PS_vydavky_cash!E19</f>
        <v>28374.985756452661</v>
      </c>
      <c r="L19" s="8"/>
    </row>
    <row r="20" spans="1:12" ht="13.5" customHeight="1" x14ac:dyDescent="0.2">
      <c r="A20" s="42" t="s">
        <v>20</v>
      </c>
      <c r="B20" s="18">
        <v>1184762.5223442561</v>
      </c>
      <c r="C20" s="19">
        <v>1244361.5700228247</v>
      </c>
      <c r="D20" s="19">
        <v>1280711.0887083029</v>
      </c>
      <c r="E20" s="20">
        <v>1273571.3745723357</v>
      </c>
      <c r="F20" s="7"/>
      <c r="G20" s="42" t="s">
        <v>20</v>
      </c>
      <c r="H20" s="18">
        <f>sept2024_vydavky_cash!D20-PS_vydavky_cash!B20</f>
        <v>13145.360039260704</v>
      </c>
      <c r="I20" s="19">
        <f>sept2024_vydavky_cash!E20-PS_vydavky_cash!C20</f>
        <v>6422.1245666674804</v>
      </c>
      <c r="J20" s="19">
        <f>sept2024_vydavky_cash!F20-PS_vydavky_cash!D20</f>
        <v>21487.259151407517</v>
      </c>
      <c r="K20" s="20">
        <f>sept2024_vydavky_cash!G20-PS_vydavky_cash!E20</f>
        <v>25772.572188896127</v>
      </c>
    </row>
    <row r="21" spans="1:12" ht="14.25" customHeight="1" x14ac:dyDescent="0.2">
      <c r="A21" s="42" t="s">
        <v>16</v>
      </c>
      <c r="B21" s="18">
        <v>119389.77105399167</v>
      </c>
      <c r="C21" s="19">
        <v>118518.94010559228</v>
      </c>
      <c r="D21" s="19">
        <v>120385.0965545291</v>
      </c>
      <c r="E21" s="20">
        <v>109141.97931532207</v>
      </c>
      <c r="F21" s="7"/>
      <c r="G21" s="42" t="s">
        <v>16</v>
      </c>
      <c r="H21" s="18">
        <f>sept2024_vydavky_cash!D21-PS_vydavky_cash!B21</f>
        <v>439.33489914302481</v>
      </c>
      <c r="I21" s="19">
        <f>sept2024_vydavky_cash!E21-PS_vydavky_cash!C21</f>
        <v>-314.83610542582755</v>
      </c>
      <c r="J21" s="19">
        <f>sept2024_vydavky_cash!F21-PS_vydavky_cash!D21</f>
        <v>1082.4818772044673</v>
      </c>
      <c r="K21" s="20">
        <f>sept2024_vydavky_cash!G21-PS_vydavky_cash!E21</f>
        <v>1541.519594287558</v>
      </c>
    </row>
    <row r="22" spans="1:12" ht="13.5" customHeight="1" x14ac:dyDescent="0.2">
      <c r="A22" s="42" t="s">
        <v>17</v>
      </c>
      <c r="B22" s="18">
        <v>21626.995744479438</v>
      </c>
      <c r="C22" s="19">
        <v>21770.859117100106</v>
      </c>
      <c r="D22" s="19">
        <v>22217.744717150068</v>
      </c>
      <c r="E22" s="20">
        <v>20208.990980929899</v>
      </c>
      <c r="F22" s="7"/>
      <c r="G22" s="42" t="s">
        <v>17</v>
      </c>
      <c r="H22" s="18">
        <f>sept2024_vydavky_cash!D22-PS_vydavky_cash!B22</f>
        <v>134.6232780969076</v>
      </c>
      <c r="I22" s="19">
        <f>sept2024_vydavky_cash!E22-PS_vydavky_cash!C22</f>
        <v>9.5948670866819157</v>
      </c>
      <c r="J22" s="19">
        <f>sept2024_vydavky_cash!F22-PS_vydavky_cash!D22</f>
        <v>263.6734104649513</v>
      </c>
      <c r="K22" s="20">
        <f>sept2024_vydavky_cash!G22-PS_vydavky_cash!E22</f>
        <v>351.20873841056527</v>
      </c>
    </row>
    <row r="23" spans="1:12" ht="13.5" customHeight="1" x14ac:dyDescent="0.2">
      <c r="A23" s="42" t="s">
        <v>18</v>
      </c>
      <c r="B23" s="18">
        <v>52520.055545598021</v>
      </c>
      <c r="C23" s="19">
        <v>53083.914132569</v>
      </c>
      <c r="D23" s="19">
        <v>54562.235661122504</v>
      </c>
      <c r="E23" s="20">
        <v>54909.887343520524</v>
      </c>
      <c r="F23" s="7"/>
      <c r="G23" s="42" t="s">
        <v>18</v>
      </c>
      <c r="H23" s="18">
        <f>sept2024_vydavky_cash!D23-PS_vydavky_cash!B23</f>
        <v>125.41664808424684</v>
      </c>
      <c r="I23" s="19">
        <f>sept2024_vydavky_cash!E23-PS_vydavky_cash!C23</f>
        <v>-212.44740503955109</v>
      </c>
      <c r="J23" s="19">
        <f>sept2024_vydavky_cash!F23-PS_vydavky_cash!D23</f>
        <v>456.53596692094288</v>
      </c>
      <c r="K23" s="20">
        <f>sept2024_vydavky_cash!G23-PS_vydavky_cash!E23</f>
        <v>709.68523485846526</v>
      </c>
    </row>
    <row r="24" spans="1:12" ht="13.5" customHeight="1" thickBot="1" x14ac:dyDescent="0.25">
      <c r="A24" s="25" t="s">
        <v>8</v>
      </c>
      <c r="B24" s="52">
        <v>276474.38634822122</v>
      </c>
      <c r="C24" s="53">
        <v>276506.78262065508</v>
      </c>
      <c r="D24" s="53">
        <v>279881.62852450833</v>
      </c>
      <c r="E24" s="56">
        <v>285071.93003779615</v>
      </c>
      <c r="F24" s="7"/>
      <c r="G24" s="25" t="s">
        <v>8</v>
      </c>
      <c r="H24" s="52">
        <f>sept2024_vydavky_cash!D24-PS_vydavky_cash!B24</f>
        <v>15661.530730842962</v>
      </c>
      <c r="I24" s="53">
        <f>sept2024_vydavky_cash!E24-PS_vydavky_cash!C24</f>
        <v>26737.389895989152</v>
      </c>
      <c r="J24" s="53">
        <f>sept2024_vydavky_cash!F24-PS_vydavky_cash!D24</f>
        <v>30736.267156386399</v>
      </c>
      <c r="K24" s="56">
        <f>sept2024_vydavky_cash!G24-PS_vydavky_cash!E24</f>
        <v>31379.723155939253</v>
      </c>
    </row>
    <row r="25" spans="1:12" ht="13.5" customHeight="1" thickBot="1" x14ac:dyDescent="0.25">
      <c r="A25" s="3" t="s">
        <v>9</v>
      </c>
      <c r="B25" s="4">
        <v>13788437.783522809</v>
      </c>
      <c r="C25" s="38">
        <v>14621066.228768993</v>
      </c>
      <c r="D25" s="38">
        <v>15317471.894144436</v>
      </c>
      <c r="E25" s="5">
        <v>15607297.414760817</v>
      </c>
      <c r="F25" s="7"/>
      <c r="G25" s="3" t="s">
        <v>9</v>
      </c>
      <c r="H25" s="4">
        <f>sept2024_vydavky_cash!D25-PS_vydavky_cash!B25</f>
        <v>181147.12201534957</v>
      </c>
      <c r="I25" s="38">
        <f>sept2024_vydavky_cash!E25-PS_vydavky_cash!C25</f>
        <v>-244075.86184344627</v>
      </c>
      <c r="J25" s="38">
        <f>sept2024_vydavky_cash!F25-PS_vydavky_cash!D25</f>
        <v>-138964.38945164718</v>
      </c>
      <c r="K25" s="5">
        <f>sept2024_vydavky_cash!G25-PS_vydavky_cash!E25</f>
        <v>-106742.73505358025</v>
      </c>
    </row>
    <row r="26" spans="1:12" ht="13.5" customHeight="1" thickBot="1" x14ac:dyDescent="0.25">
      <c r="A26" s="21" t="s">
        <v>10</v>
      </c>
      <c r="B26" s="57">
        <v>13788437.783522809</v>
      </c>
      <c r="C26" s="58">
        <v>14621066.228768993</v>
      </c>
      <c r="D26" s="58">
        <v>15317471.894144436</v>
      </c>
      <c r="E26" s="59">
        <v>15607297.414760817</v>
      </c>
      <c r="F26" s="7"/>
      <c r="G26" s="21" t="s">
        <v>10</v>
      </c>
      <c r="H26" s="57">
        <f>sept2024_vydavky_cash!D26-PS_vydavky_cash!B26</f>
        <v>181147.12201534957</v>
      </c>
      <c r="I26" s="58">
        <f>sept2024_vydavky_cash!E26-PS_vydavky_cash!C26</f>
        <v>-244075.86184344627</v>
      </c>
      <c r="J26" s="58">
        <f>sept2024_vydavky_cash!F26-PS_vydavky_cash!D26</f>
        <v>-138964.38945164718</v>
      </c>
      <c r="K26" s="59">
        <f>sept2024_vydavky_cash!G26-PS_vydavky_cash!E26</f>
        <v>-106742.73505358025</v>
      </c>
    </row>
    <row r="27" spans="1:12" ht="13.5" customHeight="1" x14ac:dyDescent="0.2">
      <c r="B27" s="9"/>
      <c r="C27" s="9"/>
      <c r="D27" s="9"/>
      <c r="E27" s="9"/>
      <c r="F27" s="9"/>
      <c r="G27" s="9"/>
      <c r="H27" s="9"/>
    </row>
    <row r="28" spans="1:12" ht="13.5" customHeight="1" x14ac:dyDescent="0.2">
      <c r="A28" s="29"/>
      <c r="B28" s="9"/>
      <c r="C28" s="9"/>
      <c r="D28" s="9"/>
      <c r="E28" s="9"/>
      <c r="F28" s="9"/>
      <c r="G28" s="9"/>
      <c r="H28" s="9"/>
    </row>
    <row r="29" spans="1:12" ht="13.5" customHeight="1" x14ac:dyDescent="0.2">
      <c r="A29" s="29"/>
      <c r="B29" s="9"/>
      <c r="C29" s="9"/>
      <c r="D29" s="9"/>
      <c r="E29" s="9"/>
      <c r="F29" s="9"/>
      <c r="G29" s="9"/>
      <c r="H29" s="9"/>
    </row>
    <row r="30" spans="1:12" ht="13.5" customHeight="1" x14ac:dyDescent="0.2">
      <c r="B30" s="9"/>
      <c r="C30" s="9"/>
      <c r="D30" s="9"/>
      <c r="E30" s="9"/>
      <c r="F30" s="9"/>
      <c r="G30" s="9"/>
      <c r="H30" s="9"/>
    </row>
    <row r="31" spans="1:12" ht="13.5" customHeight="1" x14ac:dyDescent="0.2">
      <c r="B31" s="9"/>
      <c r="C31" s="9"/>
      <c r="D31" s="9"/>
      <c r="E31" s="9"/>
      <c r="F31" s="9"/>
      <c r="G31" s="9"/>
      <c r="H31" s="9"/>
    </row>
    <row r="32" spans="1:12" ht="13.5" customHeight="1" x14ac:dyDescent="0.2">
      <c r="B32" s="9"/>
      <c r="C32" s="9"/>
      <c r="D32" s="9"/>
      <c r="E32" s="9"/>
      <c r="F32" s="9"/>
      <c r="G32" s="9"/>
      <c r="H32" s="9"/>
    </row>
    <row r="33" spans="2:8" ht="13.5" customHeight="1" x14ac:dyDescent="0.2">
      <c r="B33" s="9"/>
      <c r="C33" s="9"/>
      <c r="D33" s="9"/>
      <c r="E33" s="9"/>
      <c r="F33" s="9"/>
      <c r="G33" s="9"/>
      <c r="H33" s="9"/>
    </row>
    <row r="34" spans="2:8" ht="13.5" customHeight="1" x14ac:dyDescent="0.2">
      <c r="B34" s="9"/>
      <c r="C34" s="9"/>
      <c r="D34" s="9"/>
      <c r="E34" s="9"/>
      <c r="F34" s="9"/>
      <c r="G34" s="9"/>
      <c r="H34" s="9"/>
    </row>
    <row r="35" spans="2:8" ht="13.5" customHeight="1" x14ac:dyDescent="0.2">
      <c r="B35" s="9"/>
      <c r="C35" s="9"/>
      <c r="D35" s="9"/>
      <c r="E35" s="9"/>
      <c r="F35" s="9"/>
      <c r="G35" s="9"/>
      <c r="H35" s="9"/>
    </row>
    <row r="36" spans="2:8" ht="13.5" customHeight="1" x14ac:dyDescent="0.2">
      <c r="B36" s="9"/>
      <c r="C36" s="9"/>
      <c r="D36" s="9"/>
      <c r="E36" s="9"/>
      <c r="F36" s="9"/>
      <c r="G36" s="9"/>
      <c r="H36" s="9"/>
    </row>
    <row r="37" spans="2:8" ht="13.5" customHeight="1" x14ac:dyDescent="0.2">
      <c r="B37" s="9"/>
      <c r="C37" s="9"/>
      <c r="D37" s="9"/>
      <c r="E37" s="9"/>
      <c r="F37" s="9"/>
      <c r="G37" s="9"/>
      <c r="H37" s="9"/>
    </row>
    <row r="38" spans="2:8" ht="13.5" customHeight="1" x14ac:dyDescent="0.2">
      <c r="B38" s="9"/>
      <c r="C38" s="9"/>
      <c r="D38" s="9"/>
      <c r="E38" s="9"/>
      <c r="F38" s="9"/>
      <c r="G38" s="9"/>
      <c r="H38" s="9"/>
    </row>
    <row r="39" spans="2:8" ht="13.5" customHeight="1" x14ac:dyDescent="0.2">
      <c r="B39" s="9"/>
      <c r="C39" s="9"/>
      <c r="D39" s="9"/>
      <c r="E39" s="9"/>
      <c r="F39" s="9"/>
      <c r="G39" s="9"/>
      <c r="H39" s="9"/>
    </row>
    <row r="40" spans="2:8" ht="13.5" customHeight="1" x14ac:dyDescent="0.2">
      <c r="B40" s="9"/>
      <c r="C40" s="9"/>
      <c r="D40" s="9"/>
      <c r="E40" s="9"/>
      <c r="F40" s="9"/>
      <c r="G40" s="9"/>
      <c r="H40" s="9"/>
    </row>
    <row r="41" spans="2:8" ht="13.5" customHeight="1" x14ac:dyDescent="0.2">
      <c r="B41" s="9"/>
      <c r="C41" s="9"/>
      <c r="D41" s="9"/>
      <c r="E41" s="9"/>
      <c r="F41" s="9"/>
      <c r="G41" s="9"/>
      <c r="H41" s="9"/>
    </row>
    <row r="42" spans="2:8" ht="13.5" customHeight="1" x14ac:dyDescent="0.2">
      <c r="B42" s="9"/>
      <c r="C42" s="9"/>
      <c r="D42" s="9"/>
      <c r="E42" s="9"/>
      <c r="F42" s="9"/>
      <c r="G42" s="9"/>
      <c r="H42" s="9"/>
    </row>
    <row r="43" spans="2:8" ht="13.5" customHeight="1" x14ac:dyDescent="0.2">
      <c r="B43" s="9"/>
      <c r="C43" s="9"/>
      <c r="D43" s="9"/>
      <c r="E43" s="9"/>
      <c r="F43" s="9"/>
      <c r="G43" s="9"/>
      <c r="H43" s="9"/>
    </row>
    <row r="44" spans="2:8" ht="13.5" customHeight="1" x14ac:dyDescent="0.2">
      <c r="B44" s="9"/>
      <c r="C44" s="9"/>
      <c r="D44" s="9"/>
      <c r="E44" s="9"/>
      <c r="F44" s="9"/>
      <c r="G44" s="9"/>
      <c r="H44" s="9"/>
    </row>
    <row r="45" spans="2:8" ht="13.5" customHeight="1" x14ac:dyDescent="0.2">
      <c r="B45" s="9"/>
      <c r="C45" s="9"/>
      <c r="D45" s="9"/>
      <c r="E45" s="9"/>
      <c r="F45" s="9"/>
      <c r="G45" s="9"/>
      <c r="H45" s="9"/>
    </row>
    <row r="46" spans="2:8" ht="13.5" customHeight="1" x14ac:dyDescent="0.2">
      <c r="B46" s="9"/>
      <c r="C46" s="9"/>
      <c r="D46" s="9"/>
      <c r="E46" s="9"/>
      <c r="F46" s="9"/>
      <c r="G46" s="9"/>
      <c r="H46" s="9"/>
    </row>
    <row r="47" spans="2:8" ht="13.5" customHeight="1" x14ac:dyDescent="0.2">
      <c r="B47" s="9"/>
      <c r="C47" s="9"/>
      <c r="D47" s="9"/>
      <c r="E47" s="9"/>
      <c r="F47" s="9"/>
      <c r="G47" s="9"/>
      <c r="H47" s="9"/>
    </row>
    <row r="48" spans="2:8" ht="13.5" customHeight="1" x14ac:dyDescent="0.2">
      <c r="B48" s="9"/>
      <c r="C48" s="9"/>
      <c r="D48" s="9"/>
      <c r="E48" s="9"/>
      <c r="F48" s="9"/>
      <c r="G48" s="9"/>
      <c r="H48" s="9"/>
    </row>
    <row r="49" spans="2:8" ht="13.5" customHeight="1" x14ac:dyDescent="0.2">
      <c r="B49" s="9"/>
      <c r="C49" s="9"/>
      <c r="D49" s="9"/>
      <c r="E49" s="9"/>
      <c r="F49" s="9"/>
      <c r="G49" s="9"/>
      <c r="H49" s="9"/>
    </row>
    <row r="50" spans="2:8" ht="13.5" customHeight="1" x14ac:dyDescent="0.2">
      <c r="B50" s="9"/>
      <c r="C50" s="9"/>
      <c r="D50" s="9"/>
      <c r="E50" s="9"/>
      <c r="F50" s="9"/>
      <c r="G50" s="9"/>
      <c r="H50" s="9"/>
    </row>
    <row r="51" spans="2:8" ht="13.5" customHeight="1" x14ac:dyDescent="0.2">
      <c r="B51" s="9"/>
      <c r="C51" s="9"/>
      <c r="D51" s="9"/>
      <c r="E51" s="9"/>
      <c r="F51" s="9"/>
      <c r="G51" s="9"/>
      <c r="H51" s="9"/>
    </row>
    <row r="52" spans="2:8" ht="13.5" customHeight="1" x14ac:dyDescent="0.2">
      <c r="B52" s="9"/>
      <c r="C52" s="9"/>
      <c r="D52" s="9"/>
      <c r="E52" s="9"/>
      <c r="F52" s="9"/>
      <c r="G52" s="9"/>
      <c r="H52" s="9"/>
    </row>
    <row r="53" spans="2:8" ht="13.5" customHeight="1" x14ac:dyDescent="0.2">
      <c r="B53" s="9"/>
      <c r="C53" s="9"/>
      <c r="D53" s="9"/>
      <c r="E53" s="9"/>
      <c r="F53" s="9"/>
      <c r="G53" s="9"/>
      <c r="H53" s="9"/>
    </row>
    <row r="54" spans="2:8" ht="13.5" customHeight="1" x14ac:dyDescent="0.2">
      <c r="B54" s="9"/>
      <c r="C54" s="9"/>
      <c r="D54" s="9"/>
      <c r="E54" s="9"/>
      <c r="F54" s="9"/>
      <c r="G54" s="9"/>
      <c r="H54" s="9"/>
    </row>
    <row r="55" spans="2:8" ht="13.5" customHeight="1" x14ac:dyDescent="0.2">
      <c r="B55" s="9"/>
      <c r="C55" s="9"/>
      <c r="D55" s="9"/>
      <c r="E55" s="9"/>
      <c r="F55" s="9"/>
      <c r="G55" s="9"/>
      <c r="H55" s="9"/>
    </row>
    <row r="56" spans="2:8" ht="13.5" customHeight="1" x14ac:dyDescent="0.2">
      <c r="B56" s="9"/>
      <c r="C56" s="9"/>
      <c r="D56" s="9"/>
      <c r="E56" s="9"/>
      <c r="F56" s="9"/>
      <c r="G56" s="9"/>
      <c r="H56" s="9"/>
    </row>
    <row r="57" spans="2:8" ht="13.5" customHeight="1" x14ac:dyDescent="0.2">
      <c r="B57" s="9"/>
      <c r="C57" s="9"/>
      <c r="D57" s="9"/>
      <c r="E57" s="9"/>
      <c r="F57" s="9"/>
      <c r="G57" s="9"/>
      <c r="H57" s="9"/>
    </row>
    <row r="58" spans="2:8" ht="13.5" customHeight="1" x14ac:dyDescent="0.2">
      <c r="B58" s="9"/>
      <c r="C58" s="9"/>
      <c r="D58" s="9"/>
      <c r="E58" s="9"/>
      <c r="F58" s="9"/>
      <c r="G58" s="9"/>
      <c r="H58" s="9"/>
    </row>
    <row r="59" spans="2:8" ht="13.5" customHeight="1" x14ac:dyDescent="0.2">
      <c r="B59" s="9"/>
      <c r="C59" s="9"/>
      <c r="D59" s="9"/>
      <c r="E59" s="9"/>
      <c r="F59" s="9"/>
      <c r="G59" s="9"/>
      <c r="H59" s="9"/>
    </row>
    <row r="60" spans="2:8" ht="13.5" customHeight="1" x14ac:dyDescent="0.2">
      <c r="B60" s="9"/>
      <c r="C60" s="9"/>
      <c r="D60" s="9"/>
      <c r="E60" s="9"/>
      <c r="F60" s="9"/>
      <c r="G60" s="9"/>
      <c r="H60" s="9"/>
    </row>
    <row r="61" spans="2:8" ht="13.5" customHeight="1" x14ac:dyDescent="0.2">
      <c r="B61" s="9"/>
      <c r="C61" s="9"/>
      <c r="D61" s="9"/>
      <c r="E61" s="9"/>
      <c r="F61" s="9"/>
      <c r="G61" s="9"/>
      <c r="H61" s="9"/>
    </row>
    <row r="62" spans="2:8" ht="13.5" customHeight="1" x14ac:dyDescent="0.2">
      <c r="B62" s="9"/>
      <c r="C62" s="9"/>
      <c r="D62" s="9"/>
      <c r="E62" s="9"/>
      <c r="F62" s="9"/>
      <c r="G62" s="9"/>
      <c r="H62" s="9"/>
    </row>
    <row r="63" spans="2:8" ht="13.5" customHeight="1" x14ac:dyDescent="0.2">
      <c r="B63" s="9"/>
      <c r="C63" s="9"/>
      <c r="D63" s="9"/>
      <c r="E63" s="9"/>
      <c r="F63" s="9"/>
      <c r="G63" s="9"/>
      <c r="H63" s="9"/>
    </row>
    <row r="64" spans="2:8" ht="13.5" customHeight="1" x14ac:dyDescent="0.2">
      <c r="B64" s="9"/>
      <c r="C64" s="9"/>
      <c r="D64" s="9"/>
      <c r="E64" s="9"/>
      <c r="F64" s="9"/>
      <c r="G64" s="9"/>
      <c r="H64" s="9"/>
    </row>
    <row r="65" spans="2:8" ht="13.5" customHeight="1" x14ac:dyDescent="0.2">
      <c r="B65" s="9"/>
      <c r="C65" s="9"/>
      <c r="D65" s="9"/>
      <c r="E65" s="9"/>
      <c r="F65" s="9"/>
      <c r="G65" s="9"/>
      <c r="H65" s="9"/>
    </row>
    <row r="66" spans="2:8" ht="13.5" customHeight="1" x14ac:dyDescent="0.2">
      <c r="B66" s="9"/>
      <c r="C66" s="9"/>
      <c r="D66" s="9"/>
      <c r="E66" s="9"/>
      <c r="F66" s="9"/>
      <c r="G66" s="9"/>
      <c r="H66" s="9"/>
    </row>
    <row r="67" spans="2:8" ht="13.5" customHeight="1" x14ac:dyDescent="0.2">
      <c r="B67" s="9"/>
      <c r="C67" s="9"/>
      <c r="D67" s="9"/>
      <c r="E67" s="9"/>
      <c r="F67" s="9"/>
      <c r="G67" s="9"/>
      <c r="H67" s="9"/>
    </row>
    <row r="68" spans="2:8" ht="13.5" customHeight="1" x14ac:dyDescent="0.2">
      <c r="B68" s="9"/>
      <c r="C68" s="9"/>
      <c r="D68" s="9"/>
      <c r="E68" s="9"/>
      <c r="F68" s="9"/>
      <c r="G68" s="9"/>
      <c r="H68" s="9"/>
    </row>
    <row r="69" spans="2:8" ht="13.5" customHeight="1" x14ac:dyDescent="0.2">
      <c r="B69" s="9"/>
      <c r="C69" s="9"/>
      <c r="D69" s="9"/>
      <c r="E69" s="9"/>
      <c r="F69" s="9"/>
      <c r="G69" s="9"/>
      <c r="H69" s="9"/>
    </row>
    <row r="70" spans="2:8" ht="13.5" customHeight="1" x14ac:dyDescent="0.2">
      <c r="B70" s="9"/>
      <c r="C70" s="9"/>
      <c r="D70" s="9"/>
      <c r="E70" s="9"/>
      <c r="F70" s="9"/>
      <c r="G70" s="9"/>
      <c r="H70" s="9"/>
    </row>
    <row r="71" spans="2:8" ht="13.5" customHeight="1" x14ac:dyDescent="0.2">
      <c r="B71" s="9"/>
      <c r="C71" s="9"/>
      <c r="D71" s="9"/>
      <c r="E71" s="9"/>
      <c r="F71" s="9"/>
      <c r="G71" s="9"/>
      <c r="H71" s="9"/>
    </row>
    <row r="72" spans="2:8" ht="13.5" customHeight="1" x14ac:dyDescent="0.2">
      <c r="B72" s="9"/>
      <c r="C72" s="9"/>
      <c r="D72" s="9"/>
      <c r="E72" s="9"/>
      <c r="F72" s="9"/>
      <c r="G72" s="9"/>
      <c r="H72" s="9"/>
    </row>
    <row r="73" spans="2:8" ht="13.5" customHeight="1" x14ac:dyDescent="0.2">
      <c r="B73" s="9"/>
      <c r="C73" s="9"/>
      <c r="D73" s="9"/>
      <c r="E73" s="9"/>
      <c r="F73" s="9"/>
      <c r="G73" s="9"/>
      <c r="H73" s="9"/>
    </row>
    <row r="74" spans="2:8" ht="13.5" customHeight="1" x14ac:dyDescent="0.2">
      <c r="B74" s="9"/>
      <c r="C74" s="9"/>
      <c r="D74" s="9"/>
      <c r="E74" s="9"/>
      <c r="F74" s="9"/>
      <c r="G74" s="9"/>
      <c r="H74" s="9"/>
    </row>
    <row r="75" spans="2:8" ht="13.5" customHeight="1" x14ac:dyDescent="0.2">
      <c r="B75" s="9"/>
      <c r="C75" s="9"/>
      <c r="D75" s="9"/>
      <c r="E75" s="9"/>
      <c r="F75" s="9"/>
      <c r="G75" s="9"/>
      <c r="H75" s="9"/>
    </row>
    <row r="76" spans="2:8" ht="13.5" customHeight="1" x14ac:dyDescent="0.2">
      <c r="B76" s="9"/>
      <c r="C76" s="9"/>
      <c r="D76" s="9"/>
      <c r="E76" s="9"/>
      <c r="F76" s="9"/>
      <c r="G76" s="9"/>
      <c r="H76" s="9"/>
    </row>
    <row r="77" spans="2:8" ht="13.5" customHeight="1" x14ac:dyDescent="0.2">
      <c r="B77" s="9"/>
      <c r="C77" s="9"/>
      <c r="D77" s="9"/>
      <c r="E77" s="9"/>
      <c r="F77" s="9"/>
      <c r="G77" s="9"/>
      <c r="H77" s="9"/>
    </row>
    <row r="78" spans="2:8" ht="13.5" customHeight="1" x14ac:dyDescent="0.2">
      <c r="B78" s="9"/>
      <c r="C78" s="9"/>
      <c r="D78" s="9"/>
      <c r="E78" s="9"/>
      <c r="F78" s="9"/>
      <c r="G78" s="9"/>
      <c r="H78" s="9"/>
    </row>
    <row r="79" spans="2:8" ht="13.5" customHeight="1" x14ac:dyDescent="0.2">
      <c r="B79" s="9"/>
      <c r="C79" s="9"/>
      <c r="D79" s="9"/>
      <c r="E79" s="9"/>
      <c r="F79" s="9"/>
      <c r="G79" s="9"/>
      <c r="H79" s="9"/>
    </row>
    <row r="80" spans="2:8" ht="13.5" customHeight="1" x14ac:dyDescent="0.2">
      <c r="B80" s="9"/>
      <c r="C80" s="9"/>
      <c r="D80" s="9"/>
      <c r="E80" s="9"/>
      <c r="F80" s="9"/>
      <c r="G80" s="9"/>
      <c r="H80" s="9"/>
    </row>
    <row r="81" spans="2:8" ht="13.5" customHeight="1" x14ac:dyDescent="0.2">
      <c r="B81" s="9"/>
      <c r="C81" s="9"/>
      <c r="D81" s="9"/>
      <c r="E81" s="9"/>
      <c r="F81" s="9"/>
      <c r="G81" s="9"/>
      <c r="H81" s="9"/>
    </row>
    <row r="82" spans="2:8" ht="13.5" customHeight="1" x14ac:dyDescent="0.2">
      <c r="B82" s="9"/>
      <c r="C82" s="9"/>
      <c r="D82" s="9"/>
      <c r="E82" s="9"/>
      <c r="F82" s="9"/>
      <c r="G82" s="9"/>
      <c r="H82" s="9"/>
    </row>
    <row r="83" spans="2:8" ht="13.5" customHeight="1" x14ac:dyDescent="0.2">
      <c r="B83" s="9"/>
      <c r="C83" s="9"/>
      <c r="D83" s="9"/>
      <c r="E83" s="9"/>
      <c r="F83" s="9"/>
      <c r="G83" s="9"/>
      <c r="H83" s="9"/>
    </row>
    <row r="84" spans="2:8" ht="13.5" customHeight="1" x14ac:dyDescent="0.2">
      <c r="B84" s="9"/>
      <c r="C84" s="9"/>
      <c r="D84" s="9"/>
      <c r="E84" s="9"/>
      <c r="F84" s="9"/>
      <c r="G84" s="9"/>
      <c r="H84" s="9"/>
    </row>
    <row r="85" spans="2:8" ht="13.5" customHeight="1" x14ac:dyDescent="0.2">
      <c r="B85" s="9"/>
      <c r="C85" s="9"/>
      <c r="D85" s="9"/>
      <c r="E85" s="9"/>
      <c r="F85" s="9"/>
      <c r="G85" s="9"/>
      <c r="H85" s="9"/>
    </row>
    <row r="86" spans="2:8" ht="13.5" customHeight="1" x14ac:dyDescent="0.2">
      <c r="B86" s="9"/>
      <c r="C86" s="9"/>
      <c r="D86" s="9"/>
      <c r="E86" s="9"/>
      <c r="F86" s="9"/>
      <c r="G86" s="9"/>
      <c r="H86" s="9"/>
    </row>
    <row r="87" spans="2:8" ht="13.5" customHeight="1" x14ac:dyDescent="0.2">
      <c r="B87" s="9"/>
      <c r="C87" s="9"/>
      <c r="D87" s="9"/>
      <c r="E87" s="9"/>
      <c r="F87" s="9"/>
      <c r="G87" s="9"/>
      <c r="H87" s="9"/>
    </row>
    <row r="88" spans="2:8" ht="13.5" customHeight="1" x14ac:dyDescent="0.2">
      <c r="B88" s="9"/>
      <c r="C88" s="9"/>
      <c r="D88" s="9"/>
      <c r="E88" s="9"/>
      <c r="F88" s="9"/>
      <c r="G88" s="9"/>
      <c r="H88" s="9"/>
    </row>
    <row r="89" spans="2:8" ht="13.5" customHeight="1" x14ac:dyDescent="0.2">
      <c r="B89" s="9"/>
      <c r="C89" s="9"/>
      <c r="D89" s="9"/>
      <c r="E89" s="9"/>
      <c r="F89" s="9"/>
      <c r="G89" s="9"/>
      <c r="H89" s="9"/>
    </row>
    <row r="90" spans="2:8" ht="13.5" customHeight="1" x14ac:dyDescent="0.2">
      <c r="B90" s="9"/>
      <c r="C90" s="9"/>
      <c r="D90" s="9"/>
      <c r="E90" s="9"/>
      <c r="F90" s="9"/>
      <c r="G90" s="9"/>
      <c r="H90" s="9"/>
    </row>
    <row r="91" spans="2:8" ht="13.5" customHeight="1" x14ac:dyDescent="0.2">
      <c r="B91" s="9"/>
      <c r="C91" s="9"/>
      <c r="D91" s="9"/>
      <c r="E91" s="9"/>
      <c r="F91" s="9"/>
      <c r="G91" s="9"/>
      <c r="H91" s="9"/>
    </row>
    <row r="92" spans="2:8" ht="13.5" customHeight="1" x14ac:dyDescent="0.2">
      <c r="B92" s="9"/>
      <c r="C92" s="9"/>
      <c r="D92" s="9"/>
      <c r="E92" s="9"/>
      <c r="F92" s="9"/>
      <c r="G92" s="9"/>
      <c r="H92" s="9"/>
    </row>
    <row r="93" spans="2:8" ht="13.5" customHeight="1" x14ac:dyDescent="0.2">
      <c r="B93" s="9"/>
      <c r="C93" s="9"/>
      <c r="D93" s="9"/>
      <c r="E93" s="9"/>
      <c r="F93" s="9"/>
      <c r="G93" s="9"/>
      <c r="H93" s="9"/>
    </row>
    <row r="94" spans="2:8" ht="13.5" customHeight="1" x14ac:dyDescent="0.2">
      <c r="B94" s="9"/>
      <c r="C94" s="9"/>
      <c r="D94" s="9"/>
      <c r="E94" s="9"/>
      <c r="F94" s="9"/>
      <c r="G94" s="9"/>
      <c r="H94" s="9"/>
    </row>
    <row r="95" spans="2:8" ht="13.5" customHeight="1" x14ac:dyDescent="0.2">
      <c r="B95" s="9"/>
      <c r="C95" s="9"/>
      <c r="D95" s="9"/>
      <c r="E95" s="9"/>
      <c r="F95" s="9"/>
      <c r="G95" s="9"/>
      <c r="H95" s="9"/>
    </row>
    <row r="96" spans="2:8" ht="13.5" customHeight="1" x14ac:dyDescent="0.2">
      <c r="B96" s="9"/>
      <c r="C96" s="9"/>
      <c r="D96" s="9"/>
      <c r="E96" s="9"/>
      <c r="F96" s="9"/>
      <c r="G96" s="9"/>
      <c r="H96" s="9"/>
    </row>
    <row r="97" spans="2:8" ht="13.5" customHeight="1" x14ac:dyDescent="0.2">
      <c r="B97" s="9"/>
      <c r="C97" s="9"/>
      <c r="D97" s="9"/>
      <c r="E97" s="9"/>
      <c r="F97" s="9"/>
      <c r="G97" s="9"/>
      <c r="H97" s="9"/>
    </row>
    <row r="98" spans="2:8" ht="13.5" customHeight="1" x14ac:dyDescent="0.2">
      <c r="B98" s="9"/>
      <c r="C98" s="9"/>
      <c r="D98" s="9"/>
      <c r="E98" s="9"/>
      <c r="F98" s="9"/>
      <c r="G98" s="9"/>
      <c r="H98" s="9"/>
    </row>
    <row r="99" spans="2:8" ht="13.5" customHeight="1" x14ac:dyDescent="0.2">
      <c r="B99" s="9"/>
      <c r="C99" s="9"/>
      <c r="D99" s="9"/>
      <c r="E99" s="9"/>
      <c r="F99" s="9"/>
      <c r="G99" s="9"/>
      <c r="H99" s="9"/>
    </row>
    <row r="100" spans="2:8" ht="13.5" customHeight="1" x14ac:dyDescent="0.2">
      <c r="B100" s="9"/>
      <c r="C100" s="9"/>
      <c r="D100" s="9"/>
      <c r="E100" s="9"/>
      <c r="F100" s="9"/>
      <c r="G100" s="9"/>
      <c r="H100" s="9"/>
    </row>
    <row r="101" spans="2:8" ht="13.5" customHeight="1" x14ac:dyDescent="0.2">
      <c r="B101" s="9"/>
      <c r="C101" s="9"/>
      <c r="D101" s="9"/>
      <c r="E101" s="9"/>
      <c r="F101" s="9"/>
      <c r="G101" s="9"/>
      <c r="H101" s="9"/>
    </row>
    <row r="102" spans="2:8" ht="13.5" customHeight="1" x14ac:dyDescent="0.2">
      <c r="B102" s="9"/>
      <c r="C102" s="9"/>
      <c r="D102" s="9"/>
      <c r="E102" s="9"/>
      <c r="F102" s="9"/>
      <c r="G102" s="9"/>
      <c r="H102" s="9"/>
    </row>
    <row r="103" spans="2:8" ht="13.5" customHeight="1" x14ac:dyDescent="0.2">
      <c r="B103" s="9"/>
      <c r="C103" s="9"/>
      <c r="D103" s="9"/>
      <c r="E103" s="9"/>
      <c r="F103" s="9"/>
      <c r="G103" s="9"/>
      <c r="H103" s="9"/>
    </row>
    <row r="104" spans="2:8" ht="13.5" customHeight="1" x14ac:dyDescent="0.2">
      <c r="B104" s="9"/>
      <c r="C104" s="9"/>
      <c r="D104" s="9"/>
      <c r="E104" s="9"/>
      <c r="F104" s="9"/>
      <c r="G104" s="9"/>
      <c r="H104" s="9"/>
    </row>
    <row r="105" spans="2:8" ht="13.5" customHeight="1" x14ac:dyDescent="0.2">
      <c r="B105" s="9"/>
      <c r="C105" s="9"/>
      <c r="D105" s="9"/>
      <c r="E105" s="9"/>
      <c r="F105" s="9"/>
      <c r="G105" s="9"/>
      <c r="H105" s="9"/>
    </row>
  </sheetData>
  <mergeCells count="2">
    <mergeCell ref="H3:K3"/>
    <mergeCell ref="B3:E3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110"/>
  <sheetViews>
    <sheetView zoomScaleNormal="100" workbookViewId="0">
      <selection activeCell="A28" sqref="A28"/>
    </sheetView>
  </sheetViews>
  <sheetFormatPr defaultColWidth="9.125" defaultRowHeight="12.75" x14ac:dyDescent="0.2"/>
  <cols>
    <col min="1" max="1" width="57.5" style="110" customWidth="1"/>
    <col min="2" max="5" width="12.5" style="112" customWidth="1"/>
    <col min="6" max="6" width="56.875" style="112" customWidth="1"/>
    <col min="7" max="7" width="12.5" style="112" customWidth="1"/>
    <col min="8" max="9" width="12.5" style="110" customWidth="1"/>
    <col min="10" max="16384" width="9.125" style="110"/>
  </cols>
  <sheetData>
    <row r="1" spans="1:16" s="6" customFormat="1" ht="15.75" customHeight="1" x14ac:dyDescent="0.2">
      <c r="A1" s="28" t="s">
        <v>24</v>
      </c>
      <c r="B1" s="28"/>
      <c r="C1" s="28"/>
      <c r="D1" s="28"/>
      <c r="E1" s="28"/>
      <c r="F1" s="28" t="s">
        <v>25</v>
      </c>
      <c r="G1" s="28"/>
      <c r="H1" s="28"/>
      <c r="I1" s="28"/>
      <c r="J1" s="28"/>
    </row>
    <row r="2" spans="1:16" s="6" customFormat="1" ht="14.25" customHeight="1" thickBot="1" x14ac:dyDescent="0.3">
      <c r="A2" s="10"/>
      <c r="B2" s="11"/>
      <c r="C2" s="11"/>
      <c r="D2" s="11"/>
      <c r="E2" s="11"/>
      <c r="F2" s="10"/>
      <c r="G2" s="11"/>
      <c r="H2" s="11"/>
      <c r="I2" s="11"/>
    </row>
    <row r="3" spans="1:16" s="6" customFormat="1" ht="13.5" customHeight="1" x14ac:dyDescent="0.2">
      <c r="A3" s="26" t="s">
        <v>0</v>
      </c>
      <c r="B3" s="139" t="s">
        <v>2</v>
      </c>
      <c r="C3" s="140"/>
      <c r="D3" s="141"/>
      <c r="F3" s="26" t="s">
        <v>0</v>
      </c>
      <c r="G3" s="139" t="s">
        <v>2</v>
      </c>
      <c r="H3" s="140"/>
      <c r="I3" s="141"/>
    </row>
    <row r="4" spans="1:16" s="6" customFormat="1" ht="14.25" customHeight="1" thickBot="1" x14ac:dyDescent="0.25">
      <c r="A4" s="13"/>
      <c r="B4" s="37">
        <v>2024</v>
      </c>
      <c r="C4" s="32">
        <v>2025</v>
      </c>
      <c r="D4" s="33">
        <v>2026</v>
      </c>
      <c r="F4" s="13"/>
      <c r="G4" s="37">
        <v>2024</v>
      </c>
      <c r="H4" s="32">
        <v>2025</v>
      </c>
      <c r="I4" s="33">
        <v>2026</v>
      </c>
    </row>
    <row r="5" spans="1:16" s="6" customFormat="1" ht="13.5" customHeight="1" x14ac:dyDescent="0.2">
      <c r="A5" s="16"/>
      <c r="B5" s="34"/>
      <c r="C5" s="35"/>
      <c r="D5" s="36"/>
      <c r="E5" s="7"/>
      <c r="F5" s="16"/>
      <c r="G5" s="34"/>
      <c r="H5" s="35"/>
      <c r="I5" s="36"/>
    </row>
    <row r="6" spans="1:16" s="6" customFormat="1" ht="13.5" customHeight="1" x14ac:dyDescent="0.2">
      <c r="A6" s="25" t="s">
        <v>3</v>
      </c>
      <c r="B6" s="1">
        <v>1179516.8571002788</v>
      </c>
      <c r="C6" s="31">
        <v>1292158.1387837862</v>
      </c>
      <c r="D6" s="2">
        <v>1376355.0424316863</v>
      </c>
      <c r="E6" s="7"/>
      <c r="F6" s="25" t="s">
        <v>3</v>
      </c>
      <c r="G6" s="1">
        <f>'sept2024_vydavky_ESA 2010'!D6-RVS_vydavky_ESA2010!B6</f>
        <v>-95142.172960721655</v>
      </c>
      <c r="H6" s="31">
        <f>'sept2024_vydavky_ESA 2010'!E6-RVS_vydavky_ESA2010!C6</f>
        <v>-113765.61101160781</v>
      </c>
      <c r="I6" s="2">
        <f>'sept2024_vydavky_ESA 2010'!F6-RVS_vydavky_ESA2010!D6</f>
        <v>-118988.43409386557</v>
      </c>
      <c r="M6" s="113"/>
      <c r="N6" s="113"/>
      <c r="O6" s="113"/>
      <c r="P6" s="113"/>
    </row>
    <row r="7" spans="1:16" s="6" customFormat="1" ht="13.5" customHeight="1" x14ac:dyDescent="0.2">
      <c r="A7" s="17" t="s">
        <v>4</v>
      </c>
      <c r="B7" s="18">
        <v>683873.76353618118</v>
      </c>
      <c r="C7" s="19">
        <v>761462.4030597232</v>
      </c>
      <c r="D7" s="20">
        <v>821173.78343857359</v>
      </c>
      <c r="E7" s="7"/>
      <c r="F7" s="17" t="s">
        <v>4</v>
      </c>
      <c r="G7" s="18">
        <f>'sept2024_vydavky_ESA 2010'!D7-RVS_vydavky_ESA2010!B7</f>
        <v>-46132.067545103724</v>
      </c>
      <c r="H7" s="19">
        <f>'sept2024_vydavky_ESA 2010'!E7-RVS_vydavky_ESA2010!C7</f>
        <v>-55869.386804274749</v>
      </c>
      <c r="I7" s="20">
        <f>'sept2024_vydavky_ESA 2010'!F7-RVS_vydavky_ESA2010!D7</f>
        <v>-56654.430794468499</v>
      </c>
    </row>
    <row r="8" spans="1:16" s="6" customFormat="1" ht="13.5" customHeight="1" x14ac:dyDescent="0.2">
      <c r="A8" s="17" t="s">
        <v>5</v>
      </c>
      <c r="B8" s="18">
        <v>45534.173067334406</v>
      </c>
      <c r="C8" s="19">
        <v>51703.038091519426</v>
      </c>
      <c r="D8" s="20">
        <v>57176.087533423641</v>
      </c>
      <c r="E8" s="7"/>
      <c r="F8" s="17" t="s">
        <v>5</v>
      </c>
      <c r="G8" s="18">
        <f>'sept2024_vydavky_ESA 2010'!D8-RVS_vydavky_ESA2010!B8</f>
        <v>-6372.490185145085</v>
      </c>
      <c r="H8" s="19">
        <f>'sept2024_vydavky_ESA 2010'!E8-RVS_vydavky_ESA2010!C8</f>
        <v>-7364.2982775083728</v>
      </c>
      <c r="I8" s="20">
        <f>'sept2024_vydavky_ESA 2010'!F8-RVS_vydavky_ESA2010!D8</f>
        <v>-7790.6247194557945</v>
      </c>
    </row>
    <row r="9" spans="1:16" s="6" customFormat="1" ht="13.5" customHeight="1" x14ac:dyDescent="0.2">
      <c r="A9" s="17" t="s">
        <v>6</v>
      </c>
      <c r="B9" s="18">
        <v>397922.11194461264</v>
      </c>
      <c r="C9" s="19">
        <v>424559.49340053595</v>
      </c>
      <c r="D9" s="20">
        <v>442074.77011859033</v>
      </c>
      <c r="E9" s="7"/>
      <c r="F9" s="17" t="s">
        <v>6</v>
      </c>
      <c r="G9" s="18">
        <f>'sept2024_vydavky_ESA 2010'!D9-RVS_vydavky_ESA2010!B9</f>
        <v>-37797.294690305192</v>
      </c>
      <c r="H9" s="19">
        <f>'sept2024_vydavky_ESA 2010'!E9-RVS_vydavky_ESA2010!C9</f>
        <v>-45391.261166929617</v>
      </c>
      <c r="I9" s="20">
        <f>'sept2024_vydavky_ESA 2010'!F9-RVS_vydavky_ESA2010!D9</f>
        <v>-49552.889462740044</v>
      </c>
    </row>
    <row r="10" spans="1:16" s="6" customFormat="1" ht="13.5" customHeight="1" x14ac:dyDescent="0.2">
      <c r="A10" s="17" t="s">
        <v>7</v>
      </c>
      <c r="B10" s="18">
        <v>75.773429361584789</v>
      </c>
      <c r="C10" s="19">
        <v>80.160288202244175</v>
      </c>
      <c r="D10" s="20">
        <v>83.832144289319402</v>
      </c>
      <c r="E10" s="7"/>
      <c r="F10" s="17" t="s">
        <v>7</v>
      </c>
      <c r="G10" s="18">
        <f>'sept2024_vydavky_ESA 2010'!D10-RVS_vydavky_ESA2010!B10</f>
        <v>-19.244839403164548</v>
      </c>
      <c r="H10" s="19">
        <f>'sept2024_vydavky_ESA 2010'!E10-RVS_vydavky_ESA2010!C10</f>
        <v>-20.053104732714161</v>
      </c>
      <c r="I10" s="20">
        <f>'sept2024_vydavky_ESA 2010'!F10-RVS_vydavky_ESA2010!D10</f>
        <v>-20.476195905845444</v>
      </c>
    </row>
    <row r="11" spans="1:16" s="6" customFormat="1" ht="13.5" customHeight="1" x14ac:dyDescent="0.2">
      <c r="A11" s="17" t="s">
        <v>11</v>
      </c>
      <c r="B11" s="18">
        <v>52111.035122788977</v>
      </c>
      <c r="C11" s="19">
        <v>54353.043943805373</v>
      </c>
      <c r="D11" s="20">
        <v>55846.569196809389</v>
      </c>
      <c r="E11" s="7"/>
      <c r="F11" s="17" t="s">
        <v>11</v>
      </c>
      <c r="G11" s="18">
        <f>'sept2024_vydavky_ESA 2010'!D11-RVS_vydavky_ESA2010!B11</f>
        <v>-4821.0757007644643</v>
      </c>
      <c r="H11" s="19">
        <f>'sept2024_vydavky_ESA 2010'!E11-RVS_vydavky_ESA2010!C11</f>
        <v>-5120.6116581621463</v>
      </c>
      <c r="I11" s="20">
        <f>'sept2024_vydavky_ESA 2010'!F11-RVS_vydavky_ESA2010!D11</f>
        <v>-4970.0129212951215</v>
      </c>
    </row>
    <row r="12" spans="1:16" s="6" customFormat="1" ht="13.5" customHeight="1" x14ac:dyDescent="0.2">
      <c r="A12" s="25" t="s">
        <v>12</v>
      </c>
      <c r="B12" s="1">
        <v>11483007.069118753</v>
      </c>
      <c r="C12" s="31">
        <v>12050540.654445944</v>
      </c>
      <c r="D12" s="2">
        <v>12467535.734207958</v>
      </c>
      <c r="E12" s="7"/>
      <c r="F12" s="25" t="s">
        <v>12</v>
      </c>
      <c r="G12" s="1">
        <f>'sept2024_vydavky_ESA 2010'!D12-RVS_vydavky_ESA2010!B12</f>
        <v>1104926.8527486026</v>
      </c>
      <c r="H12" s="31">
        <f>'sept2024_vydavky_ESA 2010'!E12-RVS_vydavky_ESA2010!C12</f>
        <v>842074.04137251526</v>
      </c>
      <c r="I12" s="2">
        <f>'sept2024_vydavky_ESA 2010'!F12-RVS_vydavky_ESA2010!D12</f>
        <v>1042325.452421952</v>
      </c>
    </row>
    <row r="13" spans="1:16" s="6" customFormat="1" ht="13.5" customHeight="1" x14ac:dyDescent="0.2">
      <c r="A13" s="39" t="s">
        <v>15</v>
      </c>
      <c r="B13" s="18">
        <v>10212367.008711161</v>
      </c>
      <c r="C13" s="19">
        <v>10735471.616975285</v>
      </c>
      <c r="D13" s="20">
        <v>11148834.931001132</v>
      </c>
      <c r="E13" s="7"/>
      <c r="F13" s="39" t="s">
        <v>15</v>
      </c>
      <c r="G13" s="18">
        <f>'sept2024_vydavky_ESA 2010'!D13-RVS_vydavky_ESA2010!B13</f>
        <v>983965.89131020755</v>
      </c>
      <c r="H13" s="19">
        <f>'sept2024_vydavky_ESA 2010'!E13-RVS_vydavky_ESA2010!C13</f>
        <v>713792.65923216194</v>
      </c>
      <c r="I13" s="20">
        <f>'sept2024_vydavky_ESA 2010'!F13-RVS_vydavky_ESA2010!D13</f>
        <v>871383.59226058982</v>
      </c>
    </row>
    <row r="14" spans="1:16" s="6" customFormat="1" ht="13.5" customHeight="1" x14ac:dyDescent="0.2">
      <c r="A14" s="42" t="s">
        <v>13</v>
      </c>
      <c r="B14" s="18">
        <v>9092742.835084714</v>
      </c>
      <c r="C14" s="19">
        <v>9523239.5245806631</v>
      </c>
      <c r="D14" s="20">
        <v>9999266.4694893789</v>
      </c>
      <c r="E14" s="7"/>
      <c r="F14" s="42" t="s">
        <v>13</v>
      </c>
      <c r="G14" s="18">
        <f>'sept2024_vydavky_ESA 2010'!D14-RVS_vydavky_ESA2010!B14</f>
        <v>790041.77646850049</v>
      </c>
      <c r="H14" s="19">
        <f>'sept2024_vydavky_ESA 2010'!E14-RVS_vydavky_ESA2010!C14</f>
        <v>482675.68420495838</v>
      </c>
      <c r="I14" s="20">
        <f>'sept2024_vydavky_ESA 2010'!F14-RVS_vydavky_ESA2010!D14</f>
        <v>703940.31286221184</v>
      </c>
      <c r="J14" s="7"/>
      <c r="K14" s="8"/>
    </row>
    <row r="15" spans="1:16" s="6" customFormat="1" ht="13.5" customHeight="1" x14ac:dyDescent="0.2">
      <c r="A15" s="42" t="s">
        <v>14</v>
      </c>
      <c r="B15" s="18">
        <v>276716.25110346259</v>
      </c>
      <c r="C15" s="19">
        <v>327627.13521486905</v>
      </c>
      <c r="D15" s="20">
        <v>219462.03858023306</v>
      </c>
      <c r="E15" s="7"/>
      <c r="F15" s="42" t="s">
        <v>14</v>
      </c>
      <c r="G15" s="18">
        <f>'sept2024_vydavky_ESA 2010'!D15-RVS_vydavky_ESA2010!B15</f>
        <v>190139.63134884264</v>
      </c>
      <c r="H15" s="19">
        <f>'sept2024_vydavky_ESA 2010'!E15-RVS_vydavky_ESA2010!C15</f>
        <v>235854.83828653896</v>
      </c>
      <c r="I15" s="20">
        <f>'sept2024_vydavky_ESA 2010'!F15-RVS_vydavky_ESA2010!D15</f>
        <v>150250.54749923199</v>
      </c>
      <c r="J15" s="7"/>
      <c r="K15" s="8"/>
    </row>
    <row r="16" spans="1:16" s="6" customFormat="1" ht="13.5" customHeight="1" x14ac:dyDescent="0.2">
      <c r="A16" s="42" t="s">
        <v>16</v>
      </c>
      <c r="B16" s="18">
        <v>747535.81372032547</v>
      </c>
      <c r="C16" s="19">
        <v>783309.45407891867</v>
      </c>
      <c r="D16" s="20">
        <v>822465.28045652318</v>
      </c>
      <c r="E16" s="7"/>
      <c r="F16" s="42" t="s">
        <v>16</v>
      </c>
      <c r="G16" s="18">
        <f>'sept2024_vydavky_ESA 2010'!D16-RVS_vydavky_ESA2010!B16</f>
        <v>2610.9269870041171</v>
      </c>
      <c r="H16" s="19">
        <f>'sept2024_vydavky_ESA 2010'!E16-RVS_vydavky_ESA2010!C16</f>
        <v>-5022.9800451458432</v>
      </c>
      <c r="I16" s="20">
        <f>'sept2024_vydavky_ESA 2010'!F16-RVS_vydavky_ESA2010!D16</f>
        <v>14276.281827482511</v>
      </c>
      <c r="J16" s="7"/>
      <c r="K16" s="8"/>
    </row>
    <row r="17" spans="1:11" s="6" customFormat="1" ht="13.5" customHeight="1" x14ac:dyDescent="0.2">
      <c r="A17" s="42" t="s">
        <v>17</v>
      </c>
      <c r="B17" s="18">
        <v>93462.836496031669</v>
      </c>
      <c r="C17" s="19">
        <v>99399.070291123629</v>
      </c>
      <c r="D17" s="20">
        <v>105753.18750592513</v>
      </c>
      <c r="E17" s="7"/>
      <c r="F17" s="42" t="s">
        <v>17</v>
      </c>
      <c r="G17" s="18">
        <f>'sept2024_vydavky_ESA 2010'!D17-RVS_vydavky_ESA2010!B17</f>
        <v>928.48279860570619</v>
      </c>
      <c r="H17" s="19">
        <f>'sept2024_vydavky_ESA 2010'!E17-RVS_vydavky_ESA2010!C17</f>
        <v>62.635708204819821</v>
      </c>
      <c r="I17" s="20">
        <f>'sept2024_vydavky_ESA 2010'!F17-RVS_vydavky_ESA2010!D17</f>
        <v>2644.9327454645536</v>
      </c>
      <c r="J17" s="7"/>
      <c r="K17" s="8"/>
    </row>
    <row r="18" spans="1:11" s="6" customFormat="1" ht="13.5" customHeight="1" x14ac:dyDescent="0.2">
      <c r="A18" s="42" t="s">
        <v>18</v>
      </c>
      <c r="B18" s="18">
        <v>1909.2723066291514</v>
      </c>
      <c r="C18" s="19">
        <v>1896.4328097108867</v>
      </c>
      <c r="D18" s="20">
        <v>1887.9549690721956</v>
      </c>
      <c r="E18" s="7"/>
      <c r="F18" s="42" t="s">
        <v>18</v>
      </c>
      <c r="G18" s="18">
        <f>'sept2024_vydavky_ESA 2010'!D18-RVS_vydavky_ESA2010!B18</f>
        <v>245.07370725281226</v>
      </c>
      <c r="H18" s="19">
        <f>'sept2024_vydavky_ESA 2010'!E18-RVS_vydavky_ESA2010!C18</f>
        <v>222.48107760563767</v>
      </c>
      <c r="I18" s="20">
        <f>'sept2024_vydavky_ESA 2010'!F18-RVS_vydavky_ESA2010!D18</f>
        <v>271.51732619946097</v>
      </c>
      <c r="J18" s="7"/>
      <c r="K18" s="8"/>
    </row>
    <row r="19" spans="1:11" s="6" customFormat="1" ht="13.5" customHeight="1" x14ac:dyDescent="0.2">
      <c r="A19" s="17" t="s">
        <v>19</v>
      </c>
      <c r="B19" s="18">
        <v>1270640.0604075922</v>
      </c>
      <c r="C19" s="19">
        <v>1315069.0374706597</v>
      </c>
      <c r="D19" s="20">
        <v>1318700.8032068261</v>
      </c>
      <c r="E19" s="7"/>
      <c r="F19" s="17" t="s">
        <v>19</v>
      </c>
      <c r="G19" s="18">
        <f>'sept2024_vydavky_ESA 2010'!D19-RVS_vydavky_ESA2010!B19</f>
        <v>120960.96143839415</v>
      </c>
      <c r="H19" s="19">
        <f>'sept2024_vydavky_ESA 2010'!E19-RVS_vydavky_ESA2010!C19</f>
        <v>128281.38214035309</v>
      </c>
      <c r="I19" s="20">
        <f>'sept2024_vydavky_ESA 2010'!F19-RVS_vydavky_ESA2010!D19</f>
        <v>170941.86016136245</v>
      </c>
      <c r="J19" s="7"/>
      <c r="K19" s="8"/>
    </row>
    <row r="20" spans="1:11" s="6" customFormat="1" ht="13.5" customHeight="1" x14ac:dyDescent="0.2">
      <c r="A20" s="42" t="s">
        <v>20</v>
      </c>
      <c r="B20" s="18">
        <v>1083033.6102759424</v>
      </c>
      <c r="C20" s="19">
        <v>1127093.6444751506</v>
      </c>
      <c r="D20" s="20">
        <v>1130190.9765730861</v>
      </c>
      <c r="E20" s="7"/>
      <c r="F20" s="42" t="s">
        <v>20</v>
      </c>
      <c r="G20" s="18">
        <f>'sept2024_vydavky_ESA 2010'!D20-RVS_vydavky_ESA2010!B20</f>
        <v>114384.8083899105</v>
      </c>
      <c r="H20" s="19">
        <f>'sept2024_vydavky_ESA 2010'!E20-RVS_vydavky_ESA2010!C20</f>
        <v>123431.18516981974</v>
      </c>
      <c r="I20" s="20">
        <f>'sept2024_vydavky_ESA 2010'!F20-RVS_vydavky_ESA2010!D20</f>
        <v>161609.10762130003</v>
      </c>
      <c r="J20" s="7"/>
      <c r="K20" s="8"/>
    </row>
    <row r="21" spans="1:11" s="6" customFormat="1" ht="13.5" customHeight="1" x14ac:dyDescent="0.2">
      <c r="A21" s="42" t="s">
        <v>16</v>
      </c>
      <c r="B21" s="18">
        <v>119385.69700763866</v>
      </c>
      <c r="C21" s="19">
        <v>118891.53497334676</v>
      </c>
      <c r="D21" s="20">
        <v>118581.91049216595</v>
      </c>
      <c r="E21" s="7"/>
      <c r="F21" s="42" t="s">
        <v>16</v>
      </c>
      <c r="G21" s="18">
        <f>'sept2024_vydavky_ESA 2010'!D21-RVS_vydavky_ESA2010!B21</f>
        <v>391.39646995527437</v>
      </c>
      <c r="H21" s="19">
        <f>'sept2024_vydavky_ESA 2010'!E21-RVS_vydavky_ESA2010!C21</f>
        <v>-713.68200120714027</v>
      </c>
      <c r="I21" s="20">
        <f>'sept2024_vydavky_ESA 2010'!F21-RVS_vydavky_ESA2010!D21</f>
        <v>1917.488913239853</v>
      </c>
      <c r="J21" s="7"/>
      <c r="K21" s="8"/>
    </row>
    <row r="22" spans="1:11" s="6" customFormat="1" ht="13.5" customHeight="1" x14ac:dyDescent="0.2">
      <c r="A22" s="42" t="s">
        <v>17</v>
      </c>
      <c r="B22" s="18">
        <v>21564.115108981616</v>
      </c>
      <c r="C22" s="19">
        <v>21763.773520471237</v>
      </c>
      <c r="D22" s="20">
        <v>21826.829818377817</v>
      </c>
      <c r="E22" s="7"/>
      <c r="F22" s="42" t="s">
        <v>17</v>
      </c>
      <c r="G22" s="18">
        <f>'sept2024_vydavky_ESA 2010'!D22-RVS_vydavky_ESA2010!B22</f>
        <v>195.92239987552239</v>
      </c>
      <c r="H22" s="19">
        <f>'sept2024_vydavky_ESA 2010'!E22-RVS_vydavky_ESA2010!C22</f>
        <v>12.496745902091789</v>
      </c>
      <c r="I22" s="20">
        <f>'sept2024_vydavky_ESA 2010'!F22-RVS_vydavky_ESA2010!D22</f>
        <v>497.57832197523749</v>
      </c>
      <c r="J22" s="7"/>
      <c r="K22" s="8"/>
    </row>
    <row r="23" spans="1:11" s="6" customFormat="1" ht="13.5" customHeight="1" x14ac:dyDescent="0.2">
      <c r="A23" s="42" t="s">
        <v>18</v>
      </c>
      <c r="B23" s="18">
        <v>46656.638015029544</v>
      </c>
      <c r="C23" s="19">
        <v>47320.084501690915</v>
      </c>
      <c r="D23" s="20">
        <v>48101.086323196374</v>
      </c>
      <c r="E23" s="7"/>
      <c r="F23" s="42" t="s">
        <v>18</v>
      </c>
      <c r="G23" s="18">
        <f>'sept2024_vydavky_ESA 2010'!D23-RVS_vydavky_ESA2010!B23</f>
        <v>5988.8341786527235</v>
      </c>
      <c r="H23" s="19">
        <f>'sept2024_vydavky_ESA 2010'!E23-RVS_vydavky_ESA2010!C23</f>
        <v>5551.3822258385335</v>
      </c>
      <c r="I23" s="20">
        <f>'sept2024_vydavky_ESA 2010'!F23-RVS_vydavky_ESA2010!D23</f>
        <v>6917.685304847073</v>
      </c>
      <c r="J23" s="7"/>
      <c r="K23" s="8"/>
    </row>
    <row r="24" spans="1:11" s="6" customFormat="1" ht="13.5" customHeight="1" thickBot="1" x14ac:dyDescent="0.25">
      <c r="A24" s="25" t="s">
        <v>8</v>
      </c>
      <c r="B24" s="43">
        <v>271828.89979358448</v>
      </c>
      <c r="C24" s="45">
        <v>275638.13371516322</v>
      </c>
      <c r="D24" s="44">
        <v>287931.60830577422</v>
      </c>
      <c r="E24" s="7"/>
      <c r="F24" s="25" t="s">
        <v>8</v>
      </c>
      <c r="G24" s="43">
        <f>'sept2024_vydavky_ESA 2010'!D24-RVS_vydavky_ESA2010!B24</f>
        <v>20307.017285479698</v>
      </c>
      <c r="H24" s="45">
        <f>'sept2024_vydavky_ESA 2010'!E24-RVS_vydavky_ESA2010!C24</f>
        <v>27606.038801481016</v>
      </c>
      <c r="I24" s="44">
        <f>'sept2024_vydavky_ESA 2010'!F24-RVS_vydavky_ESA2010!D24</f>
        <v>22686.287375120504</v>
      </c>
    </row>
    <row r="25" spans="1:11" s="6" customFormat="1" ht="14.25" customHeight="1" thickBot="1" x14ac:dyDescent="0.25">
      <c r="A25" s="3" t="s">
        <v>9</v>
      </c>
      <c r="B25" s="4">
        <v>12934352.826012615</v>
      </c>
      <c r="C25" s="38">
        <v>13618336.926944895</v>
      </c>
      <c r="D25" s="5">
        <v>14131822.384945419</v>
      </c>
      <c r="E25" s="7"/>
      <c r="F25" s="3" t="s">
        <v>9</v>
      </c>
      <c r="G25" s="4">
        <f>'sept2024_vydavky_ESA 2010'!D25-RVS_vydavky_ESA2010!B25</f>
        <v>1030091.6970733628</v>
      </c>
      <c r="H25" s="38">
        <f>'sept2024_vydavky_ESA 2010'!E25-RVS_vydavky_ESA2010!C25</f>
        <v>755914.46916238777</v>
      </c>
      <c r="I25" s="5">
        <f>'sept2024_vydavky_ESA 2010'!F25-RVS_vydavky_ESA2010!D25</f>
        <v>946023.30570320785</v>
      </c>
    </row>
    <row r="26" spans="1:11" s="6" customFormat="1" ht="13.5" customHeight="1" thickBot="1" x14ac:dyDescent="0.25">
      <c r="A26" s="21" t="s">
        <v>10</v>
      </c>
      <c r="B26" s="27">
        <v>12934352.826012615</v>
      </c>
      <c r="C26" s="24">
        <v>13618336.926944895</v>
      </c>
      <c r="D26" s="23">
        <v>14131822.384945419</v>
      </c>
      <c r="E26" s="7"/>
      <c r="F26" s="21" t="s">
        <v>10</v>
      </c>
      <c r="G26" s="27">
        <f>'sept2024_vydavky_ESA 2010'!D26-RVS_vydavky_ESA2010!B26</f>
        <v>1030091.6970733628</v>
      </c>
      <c r="H26" s="24">
        <f>'sept2024_vydavky_ESA 2010'!E26-RVS_vydavky_ESA2010!C26</f>
        <v>755914.46916238777</v>
      </c>
      <c r="I26" s="23">
        <f>'sept2024_vydavky_ESA 2010'!F26-RVS_vydavky_ESA2010!D26</f>
        <v>946023.30570320785</v>
      </c>
    </row>
    <row r="27" spans="1:11" s="6" customFormat="1" ht="12.6" customHeight="1" x14ac:dyDescent="0.2">
      <c r="A27" s="106"/>
      <c r="B27" s="95"/>
      <c r="C27" s="95"/>
      <c r="D27" s="95"/>
      <c r="E27" s="7"/>
      <c r="F27" s="106"/>
      <c r="G27" s="95"/>
      <c r="H27" s="95"/>
      <c r="I27" s="95"/>
    </row>
    <row r="28" spans="1:11" s="6" customFormat="1" ht="13.5" customHeight="1" x14ac:dyDescent="0.2">
      <c r="B28" s="9"/>
      <c r="C28" s="9"/>
      <c r="D28" s="9"/>
      <c r="E28" s="9"/>
      <c r="F28" s="105"/>
      <c r="G28" s="107"/>
      <c r="H28" s="107"/>
      <c r="I28" s="107"/>
    </row>
    <row r="29" spans="1:11" s="6" customFormat="1" ht="13.5" customHeight="1" x14ac:dyDescent="0.2">
      <c r="B29" s="9"/>
      <c r="C29" s="9"/>
      <c r="D29" s="9"/>
      <c r="E29" s="9"/>
      <c r="F29" s="105"/>
      <c r="G29" s="107"/>
      <c r="H29" s="108"/>
      <c r="I29" s="108"/>
    </row>
    <row r="30" spans="1:11" s="6" customFormat="1" ht="13.5" customHeight="1" x14ac:dyDescent="0.2">
      <c r="B30" s="9"/>
      <c r="C30" s="9"/>
      <c r="D30" s="9"/>
      <c r="E30" s="9"/>
      <c r="F30" s="105"/>
      <c r="G30" s="107"/>
      <c r="H30" s="107"/>
      <c r="I30" s="107"/>
    </row>
    <row r="31" spans="1:11" s="6" customFormat="1" ht="13.5" customHeight="1" x14ac:dyDescent="0.2">
      <c r="B31" s="9"/>
      <c r="C31" s="9"/>
      <c r="D31" s="9"/>
      <c r="E31" s="9"/>
      <c r="F31" s="9"/>
      <c r="G31" s="9"/>
    </row>
    <row r="32" spans="1:11" s="6" customFormat="1" ht="13.5" customHeight="1" x14ac:dyDescent="0.2">
      <c r="B32" s="9"/>
      <c r="C32" s="9"/>
      <c r="D32" s="9"/>
      <c r="E32" s="9"/>
      <c r="F32" s="9"/>
      <c r="G32" s="9"/>
    </row>
    <row r="33" spans="2:7" s="6" customFormat="1" ht="13.5" customHeight="1" x14ac:dyDescent="0.2">
      <c r="B33" s="9"/>
      <c r="C33" s="9"/>
      <c r="D33" s="9"/>
      <c r="E33" s="9"/>
      <c r="F33" s="9"/>
      <c r="G33" s="9"/>
    </row>
    <row r="34" spans="2:7" s="6" customFormat="1" ht="13.5" customHeight="1" x14ac:dyDescent="0.2">
      <c r="B34" s="9"/>
      <c r="C34" s="9"/>
      <c r="D34" s="9"/>
      <c r="E34" s="9"/>
      <c r="F34" s="9"/>
      <c r="G34" s="9"/>
    </row>
    <row r="35" spans="2:7" s="6" customFormat="1" ht="13.5" customHeight="1" x14ac:dyDescent="0.2">
      <c r="B35" s="9"/>
      <c r="C35" s="9"/>
      <c r="D35" s="9"/>
      <c r="E35" s="9"/>
      <c r="F35" s="9"/>
      <c r="G35" s="9"/>
    </row>
    <row r="36" spans="2:7" s="6" customFormat="1" ht="13.5" customHeight="1" x14ac:dyDescent="0.2">
      <c r="B36" s="9"/>
      <c r="C36" s="9"/>
      <c r="D36" s="9"/>
      <c r="E36" s="9"/>
      <c r="F36" s="9"/>
      <c r="G36" s="9"/>
    </row>
    <row r="37" spans="2:7" s="6" customFormat="1" ht="13.5" customHeight="1" x14ac:dyDescent="0.2">
      <c r="B37" s="9"/>
      <c r="C37" s="9"/>
      <c r="D37" s="9"/>
      <c r="E37" s="9"/>
      <c r="F37" s="9"/>
      <c r="G37" s="9"/>
    </row>
    <row r="38" spans="2:7" s="6" customFormat="1" ht="13.5" customHeight="1" x14ac:dyDescent="0.2">
      <c r="B38" s="9"/>
      <c r="C38" s="9"/>
      <c r="D38" s="9"/>
      <c r="E38" s="9"/>
      <c r="F38" s="9"/>
      <c r="G38" s="9"/>
    </row>
    <row r="39" spans="2:7" s="6" customFormat="1" ht="13.5" customHeight="1" x14ac:dyDescent="0.2">
      <c r="B39" s="9"/>
      <c r="C39" s="9"/>
      <c r="D39" s="9"/>
      <c r="E39" s="9"/>
      <c r="F39" s="9"/>
      <c r="G39" s="9"/>
    </row>
    <row r="40" spans="2:7" s="6" customFormat="1" ht="13.5" customHeight="1" x14ac:dyDescent="0.2">
      <c r="B40" s="9"/>
      <c r="C40" s="9"/>
      <c r="D40" s="9"/>
      <c r="E40" s="9"/>
      <c r="F40" s="9"/>
      <c r="G40" s="9"/>
    </row>
    <row r="41" spans="2:7" s="6" customFormat="1" ht="13.5" customHeight="1" x14ac:dyDescent="0.2">
      <c r="B41" s="9"/>
      <c r="C41" s="9"/>
      <c r="D41" s="9"/>
      <c r="E41" s="9"/>
      <c r="F41" s="9"/>
      <c r="G41" s="9"/>
    </row>
    <row r="42" spans="2:7" s="6" customFormat="1" ht="13.5" customHeight="1" x14ac:dyDescent="0.2">
      <c r="B42" s="9"/>
      <c r="C42" s="9"/>
      <c r="D42" s="9"/>
      <c r="E42" s="9"/>
      <c r="F42" s="9"/>
      <c r="G42" s="9"/>
    </row>
    <row r="43" spans="2:7" s="6" customFormat="1" ht="13.5" customHeight="1" x14ac:dyDescent="0.2">
      <c r="B43" s="9"/>
      <c r="C43" s="9"/>
      <c r="D43" s="9"/>
      <c r="E43" s="9"/>
      <c r="F43" s="9"/>
      <c r="G43" s="9"/>
    </row>
    <row r="44" spans="2:7" s="6" customFormat="1" ht="13.5" customHeight="1" x14ac:dyDescent="0.2">
      <c r="B44" s="9"/>
      <c r="C44" s="9"/>
      <c r="D44" s="9"/>
      <c r="E44" s="9"/>
      <c r="F44" s="9"/>
      <c r="G44" s="9"/>
    </row>
    <row r="45" spans="2:7" s="6" customFormat="1" ht="13.5" customHeight="1" x14ac:dyDescent="0.2">
      <c r="B45" s="9"/>
      <c r="C45" s="9"/>
      <c r="D45" s="9"/>
      <c r="E45" s="9"/>
      <c r="F45" s="9"/>
      <c r="G45" s="9"/>
    </row>
    <row r="46" spans="2:7" s="6" customFormat="1" ht="13.5" customHeight="1" x14ac:dyDescent="0.2">
      <c r="B46" s="9"/>
      <c r="C46" s="9"/>
      <c r="D46" s="9"/>
      <c r="E46" s="9"/>
      <c r="F46" s="9"/>
      <c r="G46" s="9"/>
    </row>
    <row r="47" spans="2:7" s="6" customFormat="1" ht="13.5" customHeight="1" x14ac:dyDescent="0.2">
      <c r="B47" s="9"/>
      <c r="C47" s="9"/>
      <c r="D47" s="9"/>
      <c r="E47" s="9"/>
      <c r="F47" s="9"/>
      <c r="G47" s="9"/>
    </row>
    <row r="48" spans="2:7" s="6" customFormat="1" ht="13.5" customHeight="1" x14ac:dyDescent="0.2">
      <c r="B48" s="9"/>
      <c r="C48" s="9"/>
      <c r="D48" s="9"/>
      <c r="E48" s="9"/>
      <c r="F48" s="9"/>
      <c r="G48" s="9"/>
    </row>
    <row r="49" spans="2:7" s="6" customFormat="1" ht="13.5" customHeight="1" x14ac:dyDescent="0.2">
      <c r="B49" s="9"/>
      <c r="C49" s="9"/>
      <c r="D49" s="9"/>
      <c r="E49" s="9"/>
      <c r="F49" s="9"/>
      <c r="G49" s="9"/>
    </row>
    <row r="50" spans="2:7" s="6" customFormat="1" ht="13.5" customHeight="1" x14ac:dyDescent="0.2">
      <c r="B50" s="9"/>
      <c r="C50" s="9"/>
      <c r="D50" s="9"/>
      <c r="E50" s="9"/>
      <c r="F50" s="9"/>
      <c r="G50" s="9"/>
    </row>
    <row r="51" spans="2:7" s="6" customFormat="1" ht="13.5" customHeight="1" x14ac:dyDescent="0.2">
      <c r="B51" s="9"/>
      <c r="C51" s="9"/>
      <c r="D51" s="9"/>
      <c r="E51" s="9"/>
      <c r="F51" s="9"/>
      <c r="G51" s="9"/>
    </row>
    <row r="52" spans="2:7" s="6" customFormat="1" ht="13.5" customHeight="1" x14ac:dyDescent="0.2">
      <c r="B52" s="9"/>
      <c r="C52" s="9"/>
      <c r="D52" s="9"/>
      <c r="E52" s="9"/>
      <c r="F52" s="9"/>
      <c r="G52" s="9"/>
    </row>
    <row r="53" spans="2:7" s="6" customFormat="1" ht="13.5" customHeight="1" x14ac:dyDescent="0.2">
      <c r="B53" s="9"/>
      <c r="C53" s="9"/>
      <c r="D53" s="9"/>
      <c r="E53" s="9"/>
      <c r="F53" s="9"/>
      <c r="G53" s="9"/>
    </row>
    <row r="54" spans="2:7" s="6" customFormat="1" ht="13.5" customHeight="1" x14ac:dyDescent="0.2">
      <c r="B54" s="9"/>
      <c r="C54" s="9"/>
      <c r="D54" s="9"/>
      <c r="E54" s="9"/>
      <c r="F54" s="9"/>
      <c r="G54" s="9"/>
    </row>
    <row r="55" spans="2:7" s="6" customFormat="1" ht="13.5" customHeight="1" x14ac:dyDescent="0.2">
      <c r="B55" s="9"/>
      <c r="C55" s="9"/>
      <c r="D55" s="9"/>
      <c r="E55" s="9"/>
      <c r="F55" s="9"/>
      <c r="G55" s="9"/>
    </row>
    <row r="56" spans="2:7" s="6" customFormat="1" ht="13.5" customHeight="1" x14ac:dyDescent="0.2">
      <c r="B56" s="9"/>
      <c r="C56" s="9"/>
      <c r="D56" s="9"/>
      <c r="E56" s="9"/>
      <c r="F56" s="9"/>
      <c r="G56" s="9"/>
    </row>
    <row r="57" spans="2:7" s="6" customFormat="1" ht="13.5" customHeight="1" x14ac:dyDescent="0.2">
      <c r="B57" s="9"/>
      <c r="C57" s="9"/>
      <c r="D57" s="9"/>
      <c r="E57" s="9"/>
      <c r="F57" s="9"/>
      <c r="G57" s="9"/>
    </row>
    <row r="58" spans="2:7" s="6" customFormat="1" ht="13.5" customHeight="1" x14ac:dyDescent="0.2">
      <c r="B58" s="9"/>
      <c r="C58" s="9"/>
      <c r="D58" s="9"/>
      <c r="E58" s="9"/>
      <c r="F58" s="9"/>
      <c r="G58" s="9"/>
    </row>
    <row r="59" spans="2:7" s="6" customFormat="1" ht="13.5" customHeight="1" x14ac:dyDescent="0.2">
      <c r="B59" s="9"/>
      <c r="C59" s="9"/>
      <c r="D59" s="9"/>
      <c r="E59" s="9"/>
      <c r="F59" s="9"/>
      <c r="G59" s="9"/>
    </row>
    <row r="60" spans="2:7" s="6" customFormat="1" ht="13.5" customHeight="1" x14ac:dyDescent="0.2">
      <c r="B60" s="9"/>
      <c r="C60" s="9"/>
      <c r="D60" s="9"/>
      <c r="E60" s="9"/>
      <c r="F60" s="9"/>
      <c r="G60" s="9"/>
    </row>
    <row r="61" spans="2:7" s="6" customFormat="1" ht="13.5" customHeight="1" x14ac:dyDescent="0.2">
      <c r="B61" s="9"/>
      <c r="C61" s="9"/>
      <c r="D61" s="9"/>
      <c r="E61" s="9"/>
      <c r="F61" s="9"/>
      <c r="G61" s="9"/>
    </row>
    <row r="62" spans="2:7" s="6" customFormat="1" ht="13.5" customHeight="1" x14ac:dyDescent="0.2">
      <c r="B62" s="9"/>
      <c r="C62" s="9"/>
      <c r="D62" s="9"/>
      <c r="E62" s="9"/>
      <c r="F62" s="9"/>
      <c r="G62" s="9"/>
    </row>
    <row r="63" spans="2:7" s="6" customFormat="1" ht="13.5" customHeight="1" x14ac:dyDescent="0.2">
      <c r="B63" s="9"/>
      <c r="C63" s="9"/>
      <c r="D63" s="9"/>
      <c r="E63" s="9"/>
      <c r="F63" s="9"/>
      <c r="G63" s="9"/>
    </row>
    <row r="64" spans="2:7" s="6" customFormat="1" ht="13.5" customHeight="1" x14ac:dyDescent="0.2">
      <c r="B64" s="9"/>
      <c r="C64" s="9"/>
      <c r="D64" s="9"/>
      <c r="E64" s="9"/>
      <c r="F64" s="9"/>
      <c r="G64" s="9"/>
    </row>
    <row r="65" spans="2:7" s="6" customFormat="1" ht="13.5" customHeight="1" x14ac:dyDescent="0.2">
      <c r="B65" s="9"/>
      <c r="C65" s="9"/>
      <c r="D65" s="9"/>
      <c r="E65" s="9"/>
      <c r="F65" s="9"/>
      <c r="G65" s="9"/>
    </row>
    <row r="66" spans="2:7" s="6" customFormat="1" ht="13.5" customHeight="1" x14ac:dyDescent="0.2">
      <c r="B66" s="9"/>
      <c r="C66" s="9"/>
      <c r="D66" s="9"/>
      <c r="E66" s="9"/>
      <c r="F66" s="9"/>
      <c r="G66" s="9"/>
    </row>
    <row r="67" spans="2:7" s="6" customFormat="1" ht="13.5" customHeight="1" x14ac:dyDescent="0.2">
      <c r="B67" s="9"/>
      <c r="C67" s="9"/>
      <c r="D67" s="9"/>
      <c r="E67" s="9"/>
      <c r="F67" s="9"/>
      <c r="G67" s="9"/>
    </row>
    <row r="68" spans="2:7" s="6" customFormat="1" ht="13.5" customHeight="1" x14ac:dyDescent="0.2">
      <c r="B68" s="9"/>
      <c r="C68" s="9"/>
      <c r="D68" s="9"/>
      <c r="E68" s="9"/>
      <c r="F68" s="9"/>
      <c r="G68" s="9"/>
    </row>
    <row r="69" spans="2:7" s="6" customFormat="1" ht="13.5" customHeight="1" x14ac:dyDescent="0.2">
      <c r="B69" s="9"/>
      <c r="C69" s="9"/>
      <c r="D69" s="9"/>
      <c r="E69" s="9"/>
      <c r="F69" s="9"/>
      <c r="G69" s="9"/>
    </row>
    <row r="70" spans="2:7" s="6" customFormat="1" ht="13.5" customHeight="1" x14ac:dyDescent="0.2">
      <c r="B70" s="9"/>
      <c r="C70" s="9"/>
      <c r="D70" s="9"/>
      <c r="E70" s="9"/>
      <c r="F70" s="9"/>
      <c r="G70" s="9"/>
    </row>
    <row r="71" spans="2:7" s="6" customFormat="1" ht="13.5" customHeight="1" x14ac:dyDescent="0.2">
      <c r="B71" s="9"/>
      <c r="C71" s="9"/>
      <c r="D71" s="9"/>
      <c r="E71" s="9"/>
      <c r="F71" s="9"/>
      <c r="G71" s="9"/>
    </row>
    <row r="72" spans="2:7" s="6" customFormat="1" ht="13.5" customHeight="1" x14ac:dyDescent="0.2">
      <c r="B72" s="9"/>
      <c r="C72" s="9"/>
      <c r="D72" s="9"/>
      <c r="E72" s="9"/>
      <c r="F72" s="9"/>
      <c r="G72" s="9"/>
    </row>
    <row r="73" spans="2:7" s="6" customFormat="1" ht="13.5" customHeight="1" x14ac:dyDescent="0.2">
      <c r="B73" s="9"/>
      <c r="C73" s="9"/>
      <c r="D73" s="9"/>
      <c r="E73" s="9"/>
      <c r="F73" s="9"/>
      <c r="G73" s="9"/>
    </row>
    <row r="74" spans="2:7" s="6" customFormat="1" ht="13.5" customHeight="1" x14ac:dyDescent="0.2">
      <c r="B74" s="9"/>
      <c r="C74" s="9"/>
      <c r="D74" s="9"/>
      <c r="E74" s="9"/>
      <c r="F74" s="9"/>
      <c r="G74" s="9"/>
    </row>
    <row r="75" spans="2:7" s="6" customFormat="1" ht="13.5" customHeight="1" x14ac:dyDescent="0.2">
      <c r="B75" s="9"/>
      <c r="C75" s="9"/>
      <c r="D75" s="9"/>
      <c r="E75" s="9"/>
      <c r="F75" s="9"/>
      <c r="G75" s="9"/>
    </row>
    <row r="76" spans="2:7" s="6" customFormat="1" ht="13.5" customHeight="1" x14ac:dyDescent="0.2">
      <c r="B76" s="9"/>
      <c r="C76" s="9"/>
      <c r="D76" s="9"/>
      <c r="E76" s="9"/>
      <c r="F76" s="9"/>
      <c r="G76" s="9"/>
    </row>
    <row r="77" spans="2:7" s="6" customFormat="1" ht="13.5" customHeight="1" x14ac:dyDescent="0.2">
      <c r="B77" s="9"/>
      <c r="C77" s="9"/>
      <c r="D77" s="9"/>
      <c r="E77" s="9"/>
      <c r="F77" s="9"/>
      <c r="G77" s="9"/>
    </row>
    <row r="78" spans="2:7" s="6" customFormat="1" ht="13.5" customHeight="1" x14ac:dyDescent="0.2">
      <c r="B78" s="9"/>
      <c r="C78" s="9"/>
      <c r="D78" s="9"/>
      <c r="E78" s="9"/>
      <c r="F78" s="9"/>
      <c r="G78" s="9"/>
    </row>
    <row r="79" spans="2:7" s="6" customFormat="1" ht="13.5" customHeight="1" x14ac:dyDescent="0.2">
      <c r="B79" s="9"/>
      <c r="C79" s="9"/>
      <c r="D79" s="9"/>
      <c r="E79" s="9"/>
      <c r="F79" s="9"/>
      <c r="G79" s="9"/>
    </row>
    <row r="80" spans="2:7" s="6" customFormat="1" ht="13.5" customHeight="1" x14ac:dyDescent="0.2">
      <c r="B80" s="9"/>
      <c r="C80" s="9"/>
      <c r="D80" s="9"/>
      <c r="E80" s="9"/>
      <c r="F80" s="9"/>
      <c r="G80" s="9"/>
    </row>
    <row r="81" spans="2:7" s="6" customFormat="1" ht="13.5" customHeight="1" x14ac:dyDescent="0.2">
      <c r="B81" s="9"/>
      <c r="C81" s="9"/>
      <c r="D81" s="9"/>
      <c r="E81" s="9"/>
      <c r="F81" s="9"/>
      <c r="G81" s="9"/>
    </row>
    <row r="82" spans="2:7" s="6" customFormat="1" ht="13.5" customHeight="1" x14ac:dyDescent="0.2">
      <c r="B82" s="9"/>
      <c r="C82" s="9"/>
      <c r="D82" s="9"/>
      <c r="E82" s="9"/>
      <c r="F82" s="9"/>
      <c r="G82" s="9"/>
    </row>
    <row r="83" spans="2:7" s="6" customFormat="1" ht="13.5" customHeight="1" x14ac:dyDescent="0.2">
      <c r="B83" s="9"/>
      <c r="C83" s="9"/>
      <c r="D83" s="9"/>
      <c r="E83" s="9"/>
      <c r="F83" s="9"/>
      <c r="G83" s="9"/>
    </row>
    <row r="84" spans="2:7" ht="13.5" customHeight="1" x14ac:dyDescent="0.2">
      <c r="B84" s="111"/>
      <c r="C84" s="111"/>
      <c r="D84" s="111"/>
      <c r="E84" s="111"/>
      <c r="F84" s="111"/>
      <c r="G84" s="111"/>
    </row>
    <row r="85" spans="2:7" ht="13.5" customHeight="1" x14ac:dyDescent="0.2">
      <c r="B85" s="111"/>
      <c r="C85" s="111"/>
      <c r="D85" s="111"/>
      <c r="E85" s="111"/>
      <c r="F85" s="111"/>
      <c r="G85" s="111"/>
    </row>
    <row r="86" spans="2:7" ht="13.5" customHeight="1" x14ac:dyDescent="0.2">
      <c r="B86" s="111"/>
      <c r="C86" s="111"/>
      <c r="D86" s="111"/>
      <c r="E86" s="111"/>
      <c r="F86" s="111"/>
      <c r="G86" s="111"/>
    </row>
    <row r="87" spans="2:7" ht="13.5" customHeight="1" x14ac:dyDescent="0.2">
      <c r="B87" s="111"/>
      <c r="C87" s="111"/>
      <c r="D87" s="111"/>
      <c r="E87" s="111"/>
      <c r="F87" s="111"/>
      <c r="G87" s="111"/>
    </row>
    <row r="88" spans="2:7" ht="13.5" customHeight="1" x14ac:dyDescent="0.2">
      <c r="B88" s="111"/>
      <c r="C88" s="111"/>
      <c r="D88" s="111"/>
      <c r="E88" s="111"/>
      <c r="F88" s="111"/>
      <c r="G88" s="111"/>
    </row>
    <row r="89" spans="2:7" ht="13.5" customHeight="1" x14ac:dyDescent="0.2">
      <c r="B89" s="111"/>
      <c r="C89" s="111"/>
      <c r="D89" s="111"/>
      <c r="E89" s="111"/>
      <c r="F89" s="111"/>
      <c r="G89" s="111"/>
    </row>
    <row r="90" spans="2:7" ht="13.5" customHeight="1" x14ac:dyDescent="0.2">
      <c r="B90" s="111"/>
      <c r="C90" s="111"/>
      <c r="D90" s="111"/>
      <c r="E90" s="111"/>
      <c r="F90" s="111"/>
      <c r="G90" s="111"/>
    </row>
    <row r="91" spans="2:7" ht="13.5" customHeight="1" x14ac:dyDescent="0.2">
      <c r="B91" s="111"/>
      <c r="C91" s="111"/>
      <c r="D91" s="111"/>
      <c r="E91" s="111"/>
      <c r="F91" s="111"/>
      <c r="G91" s="111"/>
    </row>
    <row r="92" spans="2:7" ht="13.5" customHeight="1" x14ac:dyDescent="0.2">
      <c r="B92" s="111"/>
      <c r="C92" s="111"/>
      <c r="D92" s="111"/>
      <c r="E92" s="111"/>
      <c r="F92" s="111"/>
      <c r="G92" s="111"/>
    </row>
    <row r="93" spans="2:7" ht="13.5" customHeight="1" x14ac:dyDescent="0.2">
      <c r="B93" s="111"/>
      <c r="C93" s="111"/>
      <c r="D93" s="111"/>
      <c r="E93" s="111"/>
      <c r="F93" s="111"/>
      <c r="G93" s="111"/>
    </row>
    <row r="94" spans="2:7" ht="13.5" customHeight="1" x14ac:dyDescent="0.2">
      <c r="B94" s="111"/>
      <c r="C94" s="111"/>
      <c r="D94" s="111"/>
      <c r="E94" s="111"/>
      <c r="F94" s="111"/>
      <c r="G94" s="111"/>
    </row>
    <row r="95" spans="2:7" ht="13.5" customHeight="1" x14ac:dyDescent="0.2">
      <c r="B95" s="111"/>
      <c r="C95" s="111"/>
      <c r="D95" s="111"/>
      <c r="E95" s="111"/>
      <c r="F95" s="111"/>
      <c r="G95" s="111"/>
    </row>
    <row r="96" spans="2:7" ht="13.5" customHeight="1" x14ac:dyDescent="0.2">
      <c r="B96" s="111"/>
      <c r="C96" s="111"/>
      <c r="D96" s="111"/>
      <c r="E96" s="111"/>
      <c r="F96" s="111"/>
      <c r="G96" s="111"/>
    </row>
    <row r="97" spans="2:7" ht="13.5" customHeight="1" x14ac:dyDescent="0.2">
      <c r="B97" s="111"/>
      <c r="C97" s="111"/>
      <c r="D97" s="111"/>
      <c r="E97" s="111"/>
      <c r="F97" s="111"/>
      <c r="G97" s="111"/>
    </row>
    <row r="98" spans="2:7" ht="13.5" customHeight="1" x14ac:dyDescent="0.2">
      <c r="B98" s="111"/>
      <c r="C98" s="111"/>
      <c r="D98" s="111"/>
      <c r="E98" s="111"/>
      <c r="F98" s="111"/>
      <c r="G98" s="111"/>
    </row>
    <row r="99" spans="2:7" ht="13.5" customHeight="1" x14ac:dyDescent="0.2">
      <c r="B99" s="111"/>
      <c r="C99" s="111"/>
      <c r="D99" s="111"/>
      <c r="E99" s="111"/>
      <c r="F99" s="111"/>
      <c r="G99" s="111"/>
    </row>
    <row r="100" spans="2:7" ht="13.5" customHeight="1" x14ac:dyDescent="0.2">
      <c r="B100" s="111"/>
      <c r="C100" s="111"/>
      <c r="D100" s="111"/>
      <c r="E100" s="111"/>
      <c r="F100" s="111"/>
      <c r="G100" s="111"/>
    </row>
    <row r="101" spans="2:7" ht="13.5" customHeight="1" x14ac:dyDescent="0.2">
      <c r="B101" s="111"/>
      <c r="C101" s="111"/>
      <c r="D101" s="111"/>
      <c r="E101" s="111"/>
      <c r="F101" s="111"/>
      <c r="G101" s="111"/>
    </row>
    <row r="102" spans="2:7" ht="13.5" customHeight="1" x14ac:dyDescent="0.2">
      <c r="B102" s="111"/>
      <c r="C102" s="111"/>
      <c r="D102" s="111"/>
      <c r="E102" s="111"/>
      <c r="F102" s="111"/>
      <c r="G102" s="111"/>
    </row>
    <row r="103" spans="2:7" ht="13.5" customHeight="1" x14ac:dyDescent="0.2">
      <c r="B103" s="111"/>
      <c r="C103" s="111"/>
      <c r="D103" s="111"/>
      <c r="E103" s="111"/>
      <c r="F103" s="111"/>
      <c r="G103" s="111"/>
    </row>
    <row r="104" spans="2:7" ht="13.5" customHeight="1" x14ac:dyDescent="0.2">
      <c r="B104" s="111"/>
      <c r="C104" s="111"/>
      <c r="D104" s="111"/>
      <c r="E104" s="111"/>
      <c r="F104" s="111"/>
      <c r="G104" s="111"/>
    </row>
    <row r="105" spans="2:7" ht="13.5" customHeight="1" x14ac:dyDescent="0.2">
      <c r="B105" s="111"/>
      <c r="C105" s="111"/>
      <c r="D105" s="111"/>
      <c r="E105" s="111"/>
      <c r="F105" s="111"/>
      <c r="G105" s="111"/>
    </row>
    <row r="106" spans="2:7" ht="13.5" customHeight="1" x14ac:dyDescent="0.2">
      <c r="B106" s="111"/>
      <c r="C106" s="111"/>
      <c r="D106" s="111"/>
      <c r="E106" s="111"/>
      <c r="F106" s="111"/>
      <c r="G106" s="111"/>
    </row>
    <row r="107" spans="2:7" ht="13.5" customHeight="1" x14ac:dyDescent="0.2">
      <c r="B107" s="111"/>
      <c r="C107" s="111"/>
      <c r="D107" s="111"/>
      <c r="E107" s="111"/>
      <c r="F107" s="111"/>
      <c r="G107" s="111"/>
    </row>
    <row r="108" spans="2:7" ht="13.5" customHeight="1" x14ac:dyDescent="0.2">
      <c r="B108" s="111"/>
      <c r="C108" s="111"/>
      <c r="D108" s="111"/>
      <c r="E108" s="111"/>
      <c r="F108" s="111"/>
      <c r="G108" s="111"/>
    </row>
    <row r="109" spans="2:7" ht="13.5" customHeight="1" x14ac:dyDescent="0.2">
      <c r="B109" s="111"/>
      <c r="C109" s="111"/>
      <c r="D109" s="111"/>
      <c r="E109" s="111"/>
      <c r="F109" s="111"/>
      <c r="G109" s="111"/>
    </row>
    <row r="110" spans="2:7" ht="13.5" customHeight="1" x14ac:dyDescent="0.2">
      <c r="B110" s="111"/>
      <c r="C110" s="111"/>
      <c r="D110" s="111"/>
      <c r="E110" s="111"/>
      <c r="F110" s="111"/>
      <c r="G110" s="111"/>
    </row>
  </sheetData>
  <mergeCells count="2">
    <mergeCell ref="B3:D3"/>
    <mergeCell ref="G3:I3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105"/>
  <sheetViews>
    <sheetView zoomScaleNormal="100" workbookViewId="0">
      <selection activeCell="F34" sqref="F34"/>
    </sheetView>
  </sheetViews>
  <sheetFormatPr defaultColWidth="9.125" defaultRowHeight="12.75" x14ac:dyDescent="0.2"/>
  <cols>
    <col min="1" max="1" width="58.375" style="6" customWidth="1"/>
    <col min="2" max="5" width="12.5" style="114" customWidth="1"/>
    <col min="6" max="6" width="59.125" style="114" customWidth="1"/>
    <col min="7" max="7" width="12.5" style="114" customWidth="1"/>
    <col min="8" max="9" width="12.5" style="6" customWidth="1"/>
    <col min="10" max="16384" width="9.125" style="6"/>
  </cols>
  <sheetData>
    <row r="1" spans="1:11" ht="15.75" customHeight="1" x14ac:dyDescent="0.2">
      <c r="A1" s="28" t="s">
        <v>26</v>
      </c>
      <c r="B1" s="28"/>
      <c r="C1" s="28"/>
      <c r="D1" s="28"/>
      <c r="E1" s="28"/>
      <c r="F1" s="28" t="s">
        <v>25</v>
      </c>
      <c r="G1" s="28"/>
      <c r="H1" s="28"/>
      <c r="I1" s="28"/>
      <c r="J1" s="28"/>
    </row>
    <row r="2" spans="1:11" ht="14.25" customHeight="1" thickBot="1" x14ac:dyDescent="0.3">
      <c r="A2" s="10"/>
      <c r="B2" s="11"/>
      <c r="C2" s="11"/>
      <c r="D2" s="11"/>
      <c r="E2" s="11"/>
      <c r="F2" s="10"/>
      <c r="G2" s="11"/>
      <c r="H2" s="11"/>
      <c r="I2" s="11"/>
    </row>
    <row r="3" spans="1:11" ht="13.5" customHeight="1" x14ac:dyDescent="0.2">
      <c r="A3" s="26" t="s">
        <v>0</v>
      </c>
      <c r="B3" s="139" t="s">
        <v>2</v>
      </c>
      <c r="C3" s="140"/>
      <c r="D3" s="141"/>
      <c r="E3" s="6"/>
      <c r="F3" s="26" t="s">
        <v>0</v>
      </c>
      <c r="G3" s="139" t="s">
        <v>2</v>
      </c>
      <c r="H3" s="140"/>
      <c r="I3" s="141"/>
    </row>
    <row r="4" spans="1:11" ht="14.25" customHeight="1" thickBot="1" x14ac:dyDescent="0.25">
      <c r="A4" s="13"/>
      <c r="B4" s="37">
        <v>2024</v>
      </c>
      <c r="C4" s="32">
        <v>2025</v>
      </c>
      <c r="D4" s="33">
        <v>2026</v>
      </c>
      <c r="E4" s="6"/>
      <c r="F4" s="13"/>
      <c r="G4" s="37">
        <v>2024</v>
      </c>
      <c r="H4" s="32">
        <v>2025</v>
      </c>
      <c r="I4" s="33">
        <v>2026</v>
      </c>
    </row>
    <row r="5" spans="1:11" ht="13.5" customHeight="1" x14ac:dyDescent="0.2">
      <c r="A5" s="16"/>
      <c r="B5" s="34"/>
      <c r="C5" s="35"/>
      <c r="D5" s="36"/>
      <c r="E5" s="7"/>
      <c r="F5" s="16"/>
      <c r="G5" s="34"/>
      <c r="H5" s="35"/>
      <c r="I5" s="36"/>
    </row>
    <row r="6" spans="1:11" ht="13.5" customHeight="1" x14ac:dyDescent="0.2">
      <c r="A6" s="25" t="s">
        <v>3</v>
      </c>
      <c r="B6" s="1">
        <v>1179516.8571002788</v>
      </c>
      <c r="C6" s="31">
        <v>1292158.1387837862</v>
      </c>
      <c r="D6" s="2">
        <v>1376355.0424316863</v>
      </c>
      <c r="E6" s="7"/>
      <c r="F6" s="25" t="s">
        <v>3</v>
      </c>
      <c r="G6" s="1">
        <f>sept2024_vydavky_cash!D6-RVS_vydavky_cash!B6</f>
        <v>-95142.172960721655</v>
      </c>
      <c r="H6" s="31">
        <f>sept2024_vydavky_cash!E6-RVS_vydavky_cash!C6</f>
        <v>-113765.61101160781</v>
      </c>
      <c r="I6" s="2">
        <f>sept2024_vydavky_cash!F6-RVS_vydavky_cash!D6</f>
        <v>-118988.43409386557</v>
      </c>
    </row>
    <row r="7" spans="1:11" ht="13.5" customHeight="1" x14ac:dyDescent="0.2">
      <c r="A7" s="17" t="s">
        <v>4</v>
      </c>
      <c r="B7" s="18">
        <v>683873.76353618118</v>
      </c>
      <c r="C7" s="47">
        <v>761462.4030597232</v>
      </c>
      <c r="D7" s="20">
        <v>821173.78343857359</v>
      </c>
      <c r="E7" s="7"/>
      <c r="F7" s="17" t="s">
        <v>4</v>
      </c>
      <c r="G7" s="18">
        <f>sept2024_vydavky_cash!D7-RVS_vydavky_cash!B7</f>
        <v>-46132.067545103724</v>
      </c>
      <c r="H7" s="47">
        <f>sept2024_vydavky_cash!E7-RVS_vydavky_cash!C7</f>
        <v>-55869.386804274749</v>
      </c>
      <c r="I7" s="20">
        <f>sept2024_vydavky_cash!F7-RVS_vydavky_cash!D7</f>
        <v>-56654.430794468499</v>
      </c>
    </row>
    <row r="8" spans="1:11" ht="13.5" customHeight="1" x14ac:dyDescent="0.2">
      <c r="A8" s="17" t="s">
        <v>5</v>
      </c>
      <c r="B8" s="18">
        <v>45534.173067334406</v>
      </c>
      <c r="C8" s="47">
        <v>51703.038091519426</v>
      </c>
      <c r="D8" s="20">
        <v>57176.087533423641</v>
      </c>
      <c r="E8" s="7"/>
      <c r="F8" s="17" t="s">
        <v>5</v>
      </c>
      <c r="G8" s="18">
        <f>sept2024_vydavky_cash!D8-RVS_vydavky_cash!B8</f>
        <v>-6372.490185145085</v>
      </c>
      <c r="H8" s="47">
        <f>sept2024_vydavky_cash!E8-RVS_vydavky_cash!C8</f>
        <v>-7364.2982775083728</v>
      </c>
      <c r="I8" s="20">
        <f>sept2024_vydavky_cash!F8-RVS_vydavky_cash!D8</f>
        <v>-7790.6247194557945</v>
      </c>
    </row>
    <row r="9" spans="1:11" ht="13.5" customHeight="1" x14ac:dyDescent="0.2">
      <c r="A9" s="17" t="s">
        <v>6</v>
      </c>
      <c r="B9" s="18">
        <v>397922.11194461264</v>
      </c>
      <c r="C9" s="47">
        <v>424559.49340053595</v>
      </c>
      <c r="D9" s="20">
        <v>442074.77011859033</v>
      </c>
      <c r="E9" s="7"/>
      <c r="F9" s="17" t="s">
        <v>6</v>
      </c>
      <c r="G9" s="18">
        <f>sept2024_vydavky_cash!D9-RVS_vydavky_cash!B9</f>
        <v>-37797.294690305192</v>
      </c>
      <c r="H9" s="47">
        <f>sept2024_vydavky_cash!E9-RVS_vydavky_cash!C9</f>
        <v>-45391.261166929617</v>
      </c>
      <c r="I9" s="20">
        <f>sept2024_vydavky_cash!F9-RVS_vydavky_cash!D9</f>
        <v>-49552.889462740044</v>
      </c>
    </row>
    <row r="10" spans="1:11" ht="13.5" customHeight="1" x14ac:dyDescent="0.2">
      <c r="A10" s="17" t="s">
        <v>7</v>
      </c>
      <c r="B10" s="18">
        <v>75.773429361584789</v>
      </c>
      <c r="C10" s="47">
        <v>80.160288202244175</v>
      </c>
      <c r="D10" s="20">
        <v>83.832144289319402</v>
      </c>
      <c r="E10" s="7"/>
      <c r="F10" s="17" t="s">
        <v>7</v>
      </c>
      <c r="G10" s="18">
        <f>sept2024_vydavky_cash!D10-RVS_vydavky_cash!B10</f>
        <v>-19.244839403164548</v>
      </c>
      <c r="H10" s="47">
        <f>sept2024_vydavky_cash!E10-RVS_vydavky_cash!C10</f>
        <v>-20.053104732714161</v>
      </c>
      <c r="I10" s="20">
        <f>sept2024_vydavky_cash!F10-RVS_vydavky_cash!D10</f>
        <v>-20.476195905845444</v>
      </c>
    </row>
    <row r="11" spans="1:11" ht="13.5" customHeight="1" x14ac:dyDescent="0.2">
      <c r="A11" s="17" t="s">
        <v>11</v>
      </c>
      <c r="B11" s="48">
        <v>52111.035122788977</v>
      </c>
      <c r="C11" s="47">
        <v>54353.043943805373</v>
      </c>
      <c r="D11" s="20">
        <v>55846.569196809389</v>
      </c>
      <c r="E11" s="7"/>
      <c r="F11" s="17" t="s">
        <v>11</v>
      </c>
      <c r="G11" s="48">
        <f>sept2024_vydavky_cash!D11-RVS_vydavky_cash!B11</f>
        <v>-4821.0757007644643</v>
      </c>
      <c r="H11" s="47">
        <f>sept2024_vydavky_cash!E11-RVS_vydavky_cash!C11</f>
        <v>-5120.6116581621463</v>
      </c>
      <c r="I11" s="20">
        <f>sept2024_vydavky_cash!F11-RVS_vydavky_cash!D11</f>
        <v>-4970.0129212951215</v>
      </c>
    </row>
    <row r="12" spans="1:11" ht="13.5" customHeight="1" x14ac:dyDescent="0.2">
      <c r="A12" s="25" t="s">
        <v>12</v>
      </c>
      <c r="B12" s="1">
        <v>11484688.165515766</v>
      </c>
      <c r="C12" s="31">
        <v>12052330.27626707</v>
      </c>
      <c r="D12" s="2">
        <v>12567881.051159918</v>
      </c>
      <c r="E12" s="7"/>
      <c r="F12" s="25" t="s">
        <v>12</v>
      </c>
      <c r="G12" s="1">
        <f>sept2024_vydavky_cash!D12-RVS_vydavky_cash!B12</f>
        <v>1108386.1388037708</v>
      </c>
      <c r="H12" s="31">
        <f>sept2024_vydavky_cash!E12-RVS_vydavky_cash!C12</f>
        <v>843023.3903696537</v>
      </c>
      <c r="I12" s="2">
        <f>sept2024_vydavky_cash!F12-RVS_vydavky_cash!D12</f>
        <v>1042641.9495141543</v>
      </c>
    </row>
    <row r="13" spans="1:11" ht="13.5" customHeight="1" x14ac:dyDescent="0.2">
      <c r="A13" s="39" t="s">
        <v>15</v>
      </c>
      <c r="B13" s="18">
        <v>10213853.551245313</v>
      </c>
      <c r="C13" s="47">
        <v>10737055.131523209</v>
      </c>
      <c r="D13" s="20">
        <v>11237680.502898365</v>
      </c>
      <c r="E13" s="7"/>
      <c r="F13" s="39" t="s">
        <v>15</v>
      </c>
      <c r="G13" s="18">
        <f>sept2024_vydavky_cash!D13-RVS_vydavky_cash!B13</f>
        <v>987076.67352131382</v>
      </c>
      <c r="H13" s="47">
        <f>sept2024_vydavky_cash!E13-RVS_vydavky_cash!C13</f>
        <v>714658.8158121407</v>
      </c>
      <c r="I13" s="20">
        <f>sept2024_vydavky_cash!F13-RVS_vydavky_cash!D13</f>
        <v>871676.38172860444</v>
      </c>
    </row>
    <row r="14" spans="1:11" ht="13.5" customHeight="1" x14ac:dyDescent="0.2">
      <c r="A14" s="42" t="s">
        <v>13</v>
      </c>
      <c r="B14" s="18">
        <v>9094080.0121755395</v>
      </c>
      <c r="C14" s="47">
        <v>9524663.0249252636</v>
      </c>
      <c r="D14" s="20">
        <v>10079083.105369613</v>
      </c>
      <c r="E14" s="7"/>
      <c r="F14" s="42" t="s">
        <v>13</v>
      </c>
      <c r="G14" s="18">
        <f>sept2024_vydavky_cash!D14-RVS_vydavky_cash!B14</f>
        <v>792874.47019213997</v>
      </c>
      <c r="H14" s="47">
        <f>sept2024_vydavky_cash!E14-RVS_vydavky_cash!C14</f>
        <v>483457.52276106738</v>
      </c>
      <c r="I14" s="20">
        <f>sept2024_vydavky_cash!F14-RVS_vydavky_cash!D14</f>
        <v>704204.93773416243</v>
      </c>
      <c r="J14" s="7"/>
      <c r="K14" s="8"/>
    </row>
    <row r="15" spans="1:11" ht="13.5" customHeight="1" x14ac:dyDescent="0.2">
      <c r="A15" s="42" t="s">
        <v>14</v>
      </c>
      <c r="B15" s="18">
        <v>276733.09738586319</v>
      </c>
      <c r="C15" s="19">
        <v>327645.06903153926</v>
      </c>
      <c r="D15" s="20">
        <v>220467.5999210075</v>
      </c>
      <c r="E15" s="7"/>
      <c r="F15" s="42" t="s">
        <v>14</v>
      </c>
      <c r="G15" s="18">
        <f>sept2024_vydavky_cash!D15-RVS_vydavky_cash!B15</f>
        <v>190195.77940675564</v>
      </c>
      <c r="H15" s="19">
        <f>sept2024_vydavky_cash!E15-RVS_vydavky_cash!C15</f>
        <v>235875.50932488416</v>
      </c>
      <c r="I15" s="20">
        <f>sept2024_vydavky_cash!F15-RVS_vydavky_cash!D15</f>
        <v>150259.09865028501</v>
      </c>
      <c r="J15" s="7"/>
      <c r="K15" s="8"/>
    </row>
    <row r="16" spans="1:11" ht="13.5" customHeight="1" x14ac:dyDescent="0.2">
      <c r="A16" s="42" t="s">
        <v>16</v>
      </c>
      <c r="B16" s="18">
        <v>747654.64574657939</v>
      </c>
      <c r="C16" s="19">
        <v>783436.82406192902</v>
      </c>
      <c r="D16" s="20">
        <v>829655.92585880088</v>
      </c>
      <c r="E16" s="7"/>
      <c r="F16" s="42" t="s">
        <v>16</v>
      </c>
      <c r="G16" s="18">
        <f>sept2024_vydavky_cash!D16-RVS_vydavky_cash!B16</f>
        <v>2839.0597048772033</v>
      </c>
      <c r="H16" s="19">
        <f>sept2024_vydavky_cash!E16-RVS_vydavky_cash!C16</f>
        <v>-4965.592125168303</v>
      </c>
      <c r="I16" s="20">
        <f>sept2024_vydavky_cash!F16-RVS_vydavky_cash!D16</f>
        <v>14294.020548771136</v>
      </c>
      <c r="J16" s="7"/>
      <c r="K16" s="8"/>
    </row>
    <row r="17" spans="1:11" ht="13.5" customHeight="1" x14ac:dyDescent="0.2">
      <c r="A17" s="42" t="s">
        <v>17</v>
      </c>
      <c r="B17" s="18">
        <v>93476.523630703014</v>
      </c>
      <c r="C17" s="19">
        <v>99413.780694767134</v>
      </c>
      <c r="D17" s="20">
        <v>106585.91677987168</v>
      </c>
      <c r="E17" s="7"/>
      <c r="F17" s="42" t="s">
        <v>17</v>
      </c>
      <c r="G17" s="18">
        <f>sept2024_vydavky_cash!D17-RVS_vydavky_cash!B17</f>
        <v>922.29051028666436</v>
      </c>
      <c r="H17" s="19">
        <f>sept2024_vydavky_cash!E17-RVS_vydavky_cash!C17</f>
        <v>68.894773751802859</v>
      </c>
      <c r="I17" s="20">
        <f>sept2024_vydavky_cash!F17-RVS_vydavky_cash!D17</f>
        <v>2646.807469187348</v>
      </c>
      <c r="J17" s="7"/>
      <c r="K17" s="8"/>
    </row>
    <row r="18" spans="1:11" ht="13.5" customHeight="1" x14ac:dyDescent="0.2">
      <c r="A18" s="42" t="s">
        <v>18</v>
      </c>
      <c r="B18" s="18">
        <v>1909.2723066291514</v>
      </c>
      <c r="C18" s="19">
        <v>1896.4328097108867</v>
      </c>
      <c r="D18" s="20">
        <v>1887.9549690721956</v>
      </c>
      <c r="E18" s="7"/>
      <c r="F18" s="42" t="s">
        <v>18</v>
      </c>
      <c r="G18" s="18">
        <f>sept2024_vydavky_cash!D18-RVS_vydavky_cash!B18</f>
        <v>245.07370725281226</v>
      </c>
      <c r="H18" s="19">
        <f>sept2024_vydavky_cash!E18-RVS_vydavky_cash!C18</f>
        <v>222.48107760563767</v>
      </c>
      <c r="I18" s="20">
        <f>sept2024_vydavky_cash!F18-RVS_vydavky_cash!D18</f>
        <v>271.51732619946097</v>
      </c>
      <c r="J18" s="7"/>
      <c r="K18" s="8"/>
    </row>
    <row r="19" spans="1:11" ht="13.5" customHeight="1" x14ac:dyDescent="0.2">
      <c r="A19" s="17" t="s">
        <v>19</v>
      </c>
      <c r="B19" s="18">
        <v>1270834.6142704517</v>
      </c>
      <c r="C19" s="19">
        <v>1315275.1447438609</v>
      </c>
      <c r="D19" s="20">
        <v>1330200.5482615528</v>
      </c>
      <c r="E19" s="7"/>
      <c r="F19" s="17" t="s">
        <v>19</v>
      </c>
      <c r="G19" s="18">
        <f>sept2024_vydavky_cash!D19-RVS_vydavky_cash!B19</f>
        <v>121309.46528245835</v>
      </c>
      <c r="H19" s="19">
        <f>sept2024_vydavky_cash!E19-RVS_vydavky_cash!C19</f>
        <v>128364.57455751393</v>
      </c>
      <c r="I19" s="20">
        <f>sept2024_vydavky_cash!F19-RVS_vydavky_cash!D19</f>
        <v>170965.56778554968</v>
      </c>
      <c r="J19" s="7"/>
      <c r="K19" s="8"/>
    </row>
    <row r="20" spans="1:11" ht="13.5" customHeight="1" x14ac:dyDescent="0.2">
      <c r="A20" s="42" t="s">
        <v>20</v>
      </c>
      <c r="B20" s="18">
        <v>1083207.4622052889</v>
      </c>
      <c r="C20" s="19">
        <v>1127278.719648089</v>
      </c>
      <c r="D20" s="20">
        <v>1140568.2678360934</v>
      </c>
      <c r="E20" s="7"/>
      <c r="F20" s="42" t="s">
        <v>20</v>
      </c>
      <c r="G20" s="18">
        <f>sept2024_vydavky_cash!D20-RVS_vydavky_cash!B20</f>
        <v>114700.42017822783</v>
      </c>
      <c r="H20" s="19">
        <f>sept2024_vydavky_cash!E20-RVS_vydavky_cash!C20</f>
        <v>123504.97494140314</v>
      </c>
      <c r="I20" s="20">
        <f>sept2024_vydavky_cash!F20-RVS_vydavky_cash!D20</f>
        <v>161630.08002361702</v>
      </c>
    </row>
    <row r="21" spans="1:11" ht="14.25" customHeight="1" x14ac:dyDescent="0.2">
      <c r="A21" s="42" t="s">
        <v>16</v>
      </c>
      <c r="B21" s="18">
        <v>119403.51077103571</v>
      </c>
      <c r="C21" s="19">
        <v>118909.63213151811</v>
      </c>
      <c r="D21" s="20">
        <v>119547.70697927117</v>
      </c>
      <c r="E21" s="7"/>
      <c r="F21" s="42" t="s">
        <v>16</v>
      </c>
      <c r="G21" s="18">
        <f>sept2024_vydavky_cash!D21-RVS_vydavky_cash!B21</f>
        <v>425.5951820989867</v>
      </c>
      <c r="H21" s="19">
        <f>sept2024_vydavky_cash!E21-RVS_vydavky_cash!C21</f>
        <v>-705.5281313516607</v>
      </c>
      <c r="I21" s="20">
        <f>sept2024_vydavky_cash!F21-RVS_vydavky_cash!D21</f>
        <v>1919.8714524623938</v>
      </c>
    </row>
    <row r="22" spans="1:11" ht="13.5" customHeight="1" x14ac:dyDescent="0.2">
      <c r="A22" s="42" t="s">
        <v>17</v>
      </c>
      <c r="B22" s="18">
        <v>21567.003279097698</v>
      </c>
      <c r="C22" s="19">
        <v>21766.708462562878</v>
      </c>
      <c r="D22" s="20">
        <v>21983.487122991894</v>
      </c>
      <c r="E22" s="7"/>
      <c r="F22" s="42" t="s">
        <v>17</v>
      </c>
      <c r="G22" s="18">
        <f>sept2024_vydavky_cash!D22-RVS_vydavky_cash!B22</f>
        <v>194.61574347864735</v>
      </c>
      <c r="H22" s="19">
        <f>sept2024_vydavky_cash!E22-RVS_vydavky_cash!C22</f>
        <v>13.745521623910463</v>
      </c>
      <c r="I22" s="20">
        <f>sept2024_vydavky_cash!F22-RVS_vydavky_cash!D22</f>
        <v>497.93100462312577</v>
      </c>
    </row>
    <row r="23" spans="1:11" ht="13.5" customHeight="1" x14ac:dyDescent="0.2">
      <c r="A23" s="42" t="s">
        <v>18</v>
      </c>
      <c r="B23" s="18">
        <v>46656.638015029544</v>
      </c>
      <c r="C23" s="19">
        <v>47320.084501690915</v>
      </c>
      <c r="D23" s="20">
        <v>48101.086323196374</v>
      </c>
      <c r="E23" s="7"/>
      <c r="F23" s="42" t="s">
        <v>18</v>
      </c>
      <c r="G23" s="18">
        <f>sept2024_vydavky_cash!D23-RVS_vydavky_cash!B23</f>
        <v>5988.8341786527235</v>
      </c>
      <c r="H23" s="19">
        <f>sept2024_vydavky_cash!E23-RVS_vydavky_cash!C23</f>
        <v>5551.3822258385335</v>
      </c>
      <c r="I23" s="20">
        <f>sept2024_vydavky_cash!F23-RVS_vydavky_cash!D23</f>
        <v>6917.685304847073</v>
      </c>
    </row>
    <row r="24" spans="1:11" ht="13.5" customHeight="1" thickBot="1" x14ac:dyDescent="0.25">
      <c r="A24" s="25" t="s">
        <v>8</v>
      </c>
      <c r="B24" s="49">
        <v>271828.89979358448</v>
      </c>
      <c r="C24" s="50">
        <v>275638.13371516322</v>
      </c>
      <c r="D24" s="44">
        <v>287931.60830577422</v>
      </c>
      <c r="E24" s="7"/>
      <c r="F24" s="25" t="s">
        <v>8</v>
      </c>
      <c r="G24" s="49">
        <f>sept2024_vydavky_cash!D24-RVS_vydavky_cash!B24</f>
        <v>20307.017285479698</v>
      </c>
      <c r="H24" s="50">
        <f>sept2024_vydavky_cash!E24-RVS_vydavky_cash!C24</f>
        <v>27606.038801481016</v>
      </c>
      <c r="I24" s="44">
        <f>sept2024_vydavky_cash!F24-RVS_vydavky_cash!D24</f>
        <v>22686.287375120504</v>
      </c>
    </row>
    <row r="25" spans="1:11" ht="13.5" customHeight="1" thickBot="1" x14ac:dyDescent="0.25">
      <c r="A25" s="3" t="s">
        <v>9</v>
      </c>
      <c r="B25" s="4">
        <v>12936033.922409628</v>
      </c>
      <c r="C25" s="38">
        <v>13620126.548766021</v>
      </c>
      <c r="D25" s="5">
        <v>14232167.701897379</v>
      </c>
      <c r="E25" s="7"/>
      <c r="F25" s="3" t="s">
        <v>9</v>
      </c>
      <c r="G25" s="4">
        <f>sept2024_vydavky_cash!D25-RVS_vydavky_cash!B25</f>
        <v>1033550.9831285309</v>
      </c>
      <c r="H25" s="38">
        <f>sept2024_vydavky_cash!E25-RVS_vydavky_cash!C25</f>
        <v>756863.81815952621</v>
      </c>
      <c r="I25" s="5">
        <f>sept2024_vydavky_cash!F25-RVS_vydavky_cash!D25</f>
        <v>946339.80279541016</v>
      </c>
    </row>
    <row r="26" spans="1:11" ht="13.5" customHeight="1" thickBot="1" x14ac:dyDescent="0.25">
      <c r="A26" s="21" t="s">
        <v>10</v>
      </c>
      <c r="B26" s="27">
        <v>12936033.922409628</v>
      </c>
      <c r="C26" s="24">
        <v>13620126.548766021</v>
      </c>
      <c r="D26" s="23">
        <v>14232167.701897379</v>
      </c>
      <c r="E26" s="7"/>
      <c r="F26" s="21" t="s">
        <v>10</v>
      </c>
      <c r="G26" s="27">
        <f>sept2024_vydavky_cash!D26-RVS_vydavky_cash!B26</f>
        <v>1033550.9831285309</v>
      </c>
      <c r="H26" s="24">
        <f>sept2024_vydavky_cash!E26-RVS_vydavky_cash!C26</f>
        <v>756863.81815952621</v>
      </c>
      <c r="I26" s="23">
        <f>sept2024_vydavky_cash!F26-RVS_vydavky_cash!D26</f>
        <v>946339.80279541016</v>
      </c>
    </row>
    <row r="27" spans="1:11" ht="13.5" customHeight="1" x14ac:dyDescent="0.2">
      <c r="B27" s="9"/>
      <c r="C27" s="9"/>
      <c r="D27" s="9"/>
      <c r="E27" s="9"/>
      <c r="F27" s="9"/>
      <c r="G27" s="9"/>
    </row>
    <row r="28" spans="1:11" ht="13.5" customHeight="1" x14ac:dyDescent="0.2">
      <c r="B28" s="9"/>
      <c r="C28" s="9"/>
      <c r="D28" s="9"/>
      <c r="E28" s="9"/>
      <c r="F28" s="9"/>
      <c r="G28" s="9"/>
    </row>
    <row r="29" spans="1:11" ht="13.5" customHeight="1" x14ac:dyDescent="0.2">
      <c r="B29" s="9"/>
      <c r="C29" s="9"/>
      <c r="D29" s="9"/>
      <c r="E29" s="9"/>
      <c r="F29" s="9"/>
      <c r="G29" s="9"/>
    </row>
    <row r="30" spans="1:11" ht="13.5" customHeight="1" x14ac:dyDescent="0.2">
      <c r="B30" s="9"/>
      <c r="C30" s="9"/>
      <c r="D30" s="9"/>
      <c r="E30" s="9"/>
      <c r="F30" s="9"/>
      <c r="G30" s="9"/>
    </row>
    <row r="31" spans="1:11" ht="13.5" customHeight="1" x14ac:dyDescent="0.2">
      <c r="B31" s="9"/>
      <c r="C31" s="9"/>
      <c r="D31" s="9"/>
      <c r="E31" s="9"/>
      <c r="F31" s="9"/>
      <c r="G31" s="9"/>
    </row>
    <row r="32" spans="1:11" ht="13.5" customHeight="1" x14ac:dyDescent="0.2">
      <c r="B32" s="9"/>
      <c r="C32" s="9"/>
      <c r="D32" s="9"/>
      <c r="E32" s="9"/>
      <c r="F32" s="9"/>
      <c r="G32" s="9"/>
    </row>
    <row r="33" spans="2:7" ht="13.5" customHeight="1" x14ac:dyDescent="0.2">
      <c r="B33" s="9"/>
      <c r="C33" s="9"/>
      <c r="D33" s="9"/>
      <c r="E33" s="9"/>
      <c r="F33" s="9"/>
      <c r="G33" s="9"/>
    </row>
    <row r="34" spans="2:7" ht="13.5" customHeight="1" x14ac:dyDescent="0.2">
      <c r="B34" s="9"/>
      <c r="C34" s="9"/>
      <c r="D34" s="9"/>
      <c r="E34" s="9"/>
      <c r="F34" s="9"/>
      <c r="G34" s="9"/>
    </row>
    <row r="35" spans="2:7" ht="13.5" customHeight="1" x14ac:dyDescent="0.2">
      <c r="B35" s="9"/>
      <c r="C35" s="9"/>
      <c r="D35" s="9"/>
      <c r="E35" s="9"/>
      <c r="F35" s="9"/>
      <c r="G35" s="9"/>
    </row>
    <row r="36" spans="2:7" ht="13.5" customHeight="1" x14ac:dyDescent="0.2">
      <c r="B36" s="9"/>
      <c r="C36" s="9"/>
      <c r="D36" s="9"/>
      <c r="E36" s="9"/>
      <c r="F36" s="9"/>
      <c r="G36" s="9"/>
    </row>
    <row r="37" spans="2:7" ht="13.5" customHeight="1" x14ac:dyDescent="0.2">
      <c r="B37" s="9"/>
      <c r="C37" s="9"/>
      <c r="D37" s="9"/>
      <c r="E37" s="9"/>
      <c r="F37" s="9"/>
      <c r="G37" s="9"/>
    </row>
    <row r="38" spans="2:7" ht="13.5" customHeight="1" x14ac:dyDescent="0.2">
      <c r="B38" s="9"/>
      <c r="C38" s="9"/>
      <c r="D38" s="9"/>
      <c r="E38" s="9"/>
      <c r="F38" s="9"/>
      <c r="G38" s="9"/>
    </row>
    <row r="39" spans="2:7" ht="13.5" customHeight="1" x14ac:dyDescent="0.2">
      <c r="B39" s="9"/>
      <c r="C39" s="9"/>
      <c r="D39" s="9"/>
      <c r="E39" s="9"/>
      <c r="F39" s="9"/>
      <c r="G39" s="9"/>
    </row>
    <row r="40" spans="2:7" ht="13.5" customHeight="1" x14ac:dyDescent="0.2">
      <c r="B40" s="9"/>
      <c r="C40" s="9"/>
      <c r="D40" s="9"/>
      <c r="E40" s="9"/>
      <c r="F40" s="9"/>
      <c r="G40" s="9"/>
    </row>
    <row r="41" spans="2:7" ht="13.5" customHeight="1" x14ac:dyDescent="0.2">
      <c r="B41" s="9"/>
      <c r="C41" s="9"/>
      <c r="D41" s="9"/>
      <c r="E41" s="9"/>
      <c r="F41" s="9"/>
      <c r="G41" s="9"/>
    </row>
    <row r="42" spans="2:7" ht="13.5" customHeight="1" x14ac:dyDescent="0.2">
      <c r="B42" s="9"/>
      <c r="C42" s="9"/>
      <c r="D42" s="9"/>
      <c r="E42" s="9"/>
      <c r="F42" s="9"/>
      <c r="G42" s="9"/>
    </row>
    <row r="43" spans="2:7" ht="13.5" customHeight="1" x14ac:dyDescent="0.2">
      <c r="B43" s="9"/>
      <c r="C43" s="9"/>
      <c r="D43" s="9"/>
      <c r="E43" s="9"/>
      <c r="F43" s="9"/>
      <c r="G43" s="9"/>
    </row>
    <row r="44" spans="2:7" ht="13.5" customHeight="1" x14ac:dyDescent="0.2">
      <c r="B44" s="9"/>
      <c r="C44" s="9"/>
      <c r="D44" s="9"/>
      <c r="E44" s="9"/>
      <c r="F44" s="9"/>
      <c r="G44" s="9"/>
    </row>
    <row r="45" spans="2:7" ht="13.5" customHeight="1" x14ac:dyDescent="0.2">
      <c r="B45" s="9"/>
      <c r="C45" s="9"/>
      <c r="D45" s="9"/>
      <c r="E45" s="9"/>
      <c r="F45" s="9"/>
      <c r="G45" s="9"/>
    </row>
    <row r="46" spans="2:7" ht="13.5" customHeight="1" x14ac:dyDescent="0.2">
      <c r="B46" s="9"/>
      <c r="C46" s="9"/>
      <c r="D46" s="9"/>
      <c r="E46" s="9"/>
      <c r="F46" s="9"/>
      <c r="G46" s="9"/>
    </row>
    <row r="47" spans="2:7" ht="13.5" customHeight="1" x14ac:dyDescent="0.2">
      <c r="B47" s="9"/>
      <c r="C47" s="9"/>
      <c r="D47" s="9"/>
      <c r="E47" s="9"/>
      <c r="F47" s="9"/>
      <c r="G47" s="9"/>
    </row>
    <row r="48" spans="2:7" ht="13.5" customHeight="1" x14ac:dyDescent="0.2">
      <c r="B48" s="9"/>
      <c r="C48" s="9"/>
      <c r="D48" s="9"/>
      <c r="E48" s="9"/>
      <c r="F48" s="9"/>
      <c r="G48" s="9"/>
    </row>
    <row r="49" spans="2:7" ht="13.5" customHeight="1" x14ac:dyDescent="0.2">
      <c r="B49" s="9"/>
      <c r="C49" s="9"/>
      <c r="D49" s="9"/>
      <c r="E49" s="9"/>
      <c r="F49" s="9"/>
      <c r="G49" s="9"/>
    </row>
    <row r="50" spans="2:7" ht="13.5" customHeight="1" x14ac:dyDescent="0.2">
      <c r="B50" s="9"/>
      <c r="C50" s="9"/>
      <c r="D50" s="9"/>
      <c r="E50" s="9"/>
      <c r="F50" s="9"/>
      <c r="G50" s="9"/>
    </row>
    <row r="51" spans="2:7" ht="13.5" customHeight="1" x14ac:dyDescent="0.2">
      <c r="B51" s="9"/>
      <c r="C51" s="9"/>
      <c r="D51" s="9"/>
      <c r="E51" s="9"/>
      <c r="F51" s="9"/>
      <c r="G51" s="9"/>
    </row>
    <row r="52" spans="2:7" ht="13.5" customHeight="1" x14ac:dyDescent="0.2">
      <c r="B52" s="9"/>
      <c r="C52" s="9"/>
      <c r="D52" s="9"/>
      <c r="E52" s="9"/>
      <c r="F52" s="9"/>
      <c r="G52" s="9"/>
    </row>
    <row r="53" spans="2:7" ht="13.5" customHeight="1" x14ac:dyDescent="0.2">
      <c r="B53" s="9"/>
      <c r="C53" s="9"/>
      <c r="D53" s="9"/>
      <c r="E53" s="9"/>
      <c r="F53" s="9"/>
      <c r="G53" s="9"/>
    </row>
    <row r="54" spans="2:7" ht="13.5" customHeight="1" x14ac:dyDescent="0.2">
      <c r="B54" s="9"/>
      <c r="C54" s="9"/>
      <c r="D54" s="9"/>
      <c r="E54" s="9"/>
      <c r="F54" s="9"/>
      <c r="G54" s="9"/>
    </row>
    <row r="55" spans="2:7" ht="13.5" customHeight="1" x14ac:dyDescent="0.2">
      <c r="B55" s="9"/>
      <c r="C55" s="9"/>
      <c r="D55" s="9"/>
      <c r="E55" s="9"/>
      <c r="F55" s="9"/>
      <c r="G55" s="9"/>
    </row>
    <row r="56" spans="2:7" ht="13.5" customHeight="1" x14ac:dyDescent="0.2">
      <c r="B56" s="9"/>
      <c r="C56" s="9"/>
      <c r="D56" s="9"/>
      <c r="E56" s="9"/>
      <c r="F56" s="9"/>
      <c r="G56" s="9"/>
    </row>
    <row r="57" spans="2:7" ht="13.5" customHeight="1" x14ac:dyDescent="0.2">
      <c r="B57" s="9"/>
      <c r="C57" s="9"/>
      <c r="D57" s="9"/>
      <c r="E57" s="9"/>
      <c r="F57" s="9"/>
      <c r="G57" s="9"/>
    </row>
    <row r="58" spans="2:7" ht="13.5" customHeight="1" x14ac:dyDescent="0.2">
      <c r="B58" s="9"/>
      <c r="C58" s="9"/>
      <c r="D58" s="9"/>
      <c r="E58" s="9"/>
      <c r="F58" s="9"/>
      <c r="G58" s="9"/>
    </row>
    <row r="59" spans="2:7" ht="13.5" customHeight="1" x14ac:dyDescent="0.2">
      <c r="B59" s="9"/>
      <c r="C59" s="9"/>
      <c r="D59" s="9"/>
      <c r="E59" s="9"/>
      <c r="F59" s="9"/>
      <c r="G59" s="9"/>
    </row>
    <row r="60" spans="2:7" ht="13.5" customHeight="1" x14ac:dyDescent="0.2">
      <c r="B60" s="9"/>
      <c r="C60" s="9"/>
      <c r="D60" s="9"/>
      <c r="E60" s="9"/>
      <c r="F60" s="9"/>
      <c r="G60" s="9"/>
    </row>
    <row r="61" spans="2:7" ht="13.5" customHeight="1" x14ac:dyDescent="0.2">
      <c r="B61" s="9"/>
      <c r="C61" s="9"/>
      <c r="D61" s="9"/>
      <c r="E61" s="9"/>
      <c r="F61" s="9"/>
      <c r="G61" s="9"/>
    </row>
    <row r="62" spans="2:7" ht="13.5" customHeight="1" x14ac:dyDescent="0.2">
      <c r="B62" s="9"/>
      <c r="C62" s="9"/>
      <c r="D62" s="9"/>
      <c r="E62" s="9"/>
      <c r="F62" s="9"/>
      <c r="G62" s="9"/>
    </row>
    <row r="63" spans="2:7" ht="13.5" customHeight="1" x14ac:dyDescent="0.2">
      <c r="B63" s="9"/>
      <c r="C63" s="9"/>
      <c r="D63" s="9"/>
      <c r="E63" s="9"/>
      <c r="F63" s="9"/>
      <c r="G63" s="9"/>
    </row>
    <row r="64" spans="2:7" ht="13.5" customHeight="1" x14ac:dyDescent="0.2">
      <c r="B64" s="9"/>
      <c r="C64" s="9"/>
      <c r="D64" s="9"/>
      <c r="E64" s="9"/>
      <c r="F64" s="9"/>
      <c r="G64" s="9"/>
    </row>
    <row r="65" spans="2:7" ht="13.5" customHeight="1" x14ac:dyDescent="0.2">
      <c r="B65" s="9"/>
      <c r="C65" s="9"/>
      <c r="D65" s="9"/>
      <c r="E65" s="9"/>
      <c r="F65" s="9"/>
      <c r="G65" s="9"/>
    </row>
    <row r="66" spans="2:7" ht="13.5" customHeight="1" x14ac:dyDescent="0.2">
      <c r="B66" s="9"/>
      <c r="C66" s="9"/>
      <c r="D66" s="9"/>
      <c r="E66" s="9"/>
      <c r="F66" s="9"/>
      <c r="G66" s="9"/>
    </row>
    <row r="67" spans="2:7" ht="13.5" customHeight="1" x14ac:dyDescent="0.2">
      <c r="B67" s="9"/>
      <c r="C67" s="9"/>
      <c r="D67" s="9"/>
      <c r="E67" s="9"/>
      <c r="F67" s="9"/>
      <c r="G67" s="9"/>
    </row>
    <row r="68" spans="2:7" ht="13.5" customHeight="1" x14ac:dyDescent="0.2">
      <c r="B68" s="9"/>
      <c r="C68" s="9"/>
      <c r="D68" s="9"/>
      <c r="E68" s="9"/>
      <c r="F68" s="9"/>
      <c r="G68" s="9"/>
    </row>
    <row r="69" spans="2:7" ht="13.5" customHeight="1" x14ac:dyDescent="0.2">
      <c r="B69" s="9"/>
      <c r="C69" s="9"/>
      <c r="D69" s="9"/>
      <c r="E69" s="9"/>
      <c r="F69" s="9"/>
      <c r="G69" s="9"/>
    </row>
    <row r="70" spans="2:7" ht="13.5" customHeight="1" x14ac:dyDescent="0.2">
      <c r="B70" s="9"/>
      <c r="C70" s="9"/>
      <c r="D70" s="9"/>
      <c r="E70" s="9"/>
      <c r="F70" s="9"/>
      <c r="G70" s="9"/>
    </row>
    <row r="71" spans="2:7" ht="13.5" customHeight="1" x14ac:dyDescent="0.2">
      <c r="B71" s="9"/>
      <c r="C71" s="9"/>
      <c r="D71" s="9"/>
      <c r="E71" s="9"/>
      <c r="F71" s="9"/>
      <c r="G71" s="9"/>
    </row>
    <row r="72" spans="2:7" ht="13.5" customHeight="1" x14ac:dyDescent="0.2">
      <c r="B72" s="9"/>
      <c r="C72" s="9"/>
      <c r="D72" s="9"/>
      <c r="E72" s="9"/>
      <c r="F72" s="9"/>
      <c r="G72" s="9"/>
    </row>
    <row r="73" spans="2:7" ht="13.5" customHeight="1" x14ac:dyDescent="0.2">
      <c r="B73" s="9"/>
      <c r="C73" s="9"/>
      <c r="D73" s="9"/>
      <c r="E73" s="9"/>
      <c r="F73" s="9"/>
      <c r="G73" s="9"/>
    </row>
    <row r="74" spans="2:7" ht="13.5" customHeight="1" x14ac:dyDescent="0.2">
      <c r="B74" s="9"/>
      <c r="C74" s="9"/>
      <c r="D74" s="9"/>
      <c r="E74" s="9"/>
      <c r="F74" s="9"/>
      <c r="G74" s="9"/>
    </row>
    <row r="75" spans="2:7" ht="13.5" customHeight="1" x14ac:dyDescent="0.2">
      <c r="B75" s="9"/>
      <c r="C75" s="9"/>
      <c r="D75" s="9"/>
      <c r="E75" s="9"/>
      <c r="F75" s="9"/>
      <c r="G75" s="9"/>
    </row>
    <row r="76" spans="2:7" ht="13.5" customHeight="1" x14ac:dyDescent="0.2">
      <c r="B76" s="9"/>
      <c r="C76" s="9"/>
      <c r="D76" s="9"/>
      <c r="E76" s="9"/>
      <c r="F76" s="9"/>
      <c r="G76" s="9"/>
    </row>
    <row r="77" spans="2:7" ht="13.5" customHeight="1" x14ac:dyDescent="0.2">
      <c r="B77" s="9"/>
      <c r="C77" s="9"/>
      <c r="D77" s="9"/>
      <c r="E77" s="9"/>
      <c r="F77" s="9"/>
      <c r="G77" s="9"/>
    </row>
    <row r="78" spans="2:7" ht="13.5" customHeight="1" x14ac:dyDescent="0.2">
      <c r="B78" s="9"/>
      <c r="C78" s="9"/>
      <c r="D78" s="9"/>
      <c r="E78" s="9"/>
      <c r="F78" s="9"/>
      <c r="G78" s="9"/>
    </row>
    <row r="79" spans="2:7" ht="13.5" customHeight="1" x14ac:dyDescent="0.2">
      <c r="B79" s="9"/>
      <c r="C79" s="9"/>
      <c r="D79" s="9"/>
      <c r="E79" s="9"/>
      <c r="F79" s="9"/>
      <c r="G79" s="9"/>
    </row>
    <row r="80" spans="2:7" ht="13.5" customHeight="1" x14ac:dyDescent="0.2">
      <c r="B80" s="9"/>
      <c r="C80" s="9"/>
      <c r="D80" s="9"/>
      <c r="E80" s="9"/>
      <c r="F80" s="9"/>
      <c r="G80" s="9"/>
    </row>
    <row r="81" spans="2:7" ht="13.5" customHeight="1" x14ac:dyDescent="0.2">
      <c r="B81" s="9"/>
      <c r="C81" s="9"/>
      <c r="D81" s="9"/>
      <c r="E81" s="9"/>
      <c r="F81" s="9"/>
      <c r="G81" s="9"/>
    </row>
    <row r="82" spans="2:7" ht="13.5" customHeight="1" x14ac:dyDescent="0.2">
      <c r="B82" s="9"/>
      <c r="C82" s="9"/>
      <c r="D82" s="9"/>
      <c r="E82" s="9"/>
      <c r="F82" s="9"/>
      <c r="G82" s="9"/>
    </row>
    <row r="83" spans="2:7" ht="13.5" customHeight="1" x14ac:dyDescent="0.2">
      <c r="B83" s="9"/>
      <c r="C83" s="9"/>
      <c r="D83" s="9"/>
      <c r="E83" s="9"/>
      <c r="F83" s="9"/>
      <c r="G83" s="9"/>
    </row>
    <row r="84" spans="2:7" ht="13.5" customHeight="1" x14ac:dyDescent="0.2">
      <c r="B84" s="9"/>
      <c r="C84" s="9"/>
      <c r="D84" s="9"/>
      <c r="E84" s="9"/>
      <c r="F84" s="9"/>
      <c r="G84" s="9"/>
    </row>
    <row r="85" spans="2:7" ht="13.5" customHeight="1" x14ac:dyDescent="0.2">
      <c r="B85" s="9"/>
      <c r="C85" s="9"/>
      <c r="D85" s="9"/>
      <c r="E85" s="9"/>
      <c r="F85" s="9"/>
      <c r="G85" s="9"/>
    </row>
    <row r="86" spans="2:7" ht="13.5" customHeight="1" x14ac:dyDescent="0.2">
      <c r="B86" s="9"/>
      <c r="C86" s="9"/>
      <c r="D86" s="9"/>
      <c r="E86" s="9"/>
      <c r="F86" s="9"/>
      <c r="G86" s="9"/>
    </row>
    <row r="87" spans="2:7" ht="13.5" customHeight="1" x14ac:dyDescent="0.2">
      <c r="B87" s="9"/>
      <c r="C87" s="9"/>
      <c r="D87" s="9"/>
      <c r="E87" s="9"/>
      <c r="F87" s="9"/>
      <c r="G87" s="9"/>
    </row>
    <row r="88" spans="2:7" ht="13.5" customHeight="1" x14ac:dyDescent="0.2">
      <c r="B88" s="9"/>
      <c r="C88" s="9"/>
      <c r="D88" s="9"/>
      <c r="E88" s="9"/>
      <c r="F88" s="9"/>
      <c r="G88" s="9"/>
    </row>
    <row r="89" spans="2:7" ht="13.5" customHeight="1" x14ac:dyDescent="0.2">
      <c r="B89" s="9"/>
      <c r="C89" s="9"/>
      <c r="D89" s="9"/>
      <c r="E89" s="9"/>
      <c r="F89" s="9"/>
      <c r="G89" s="9"/>
    </row>
    <row r="90" spans="2:7" ht="13.5" customHeight="1" x14ac:dyDescent="0.2">
      <c r="B90" s="9"/>
      <c r="C90" s="9"/>
      <c r="D90" s="9"/>
      <c r="E90" s="9"/>
      <c r="F90" s="9"/>
      <c r="G90" s="9"/>
    </row>
    <row r="91" spans="2:7" ht="13.5" customHeight="1" x14ac:dyDescent="0.2">
      <c r="B91" s="9"/>
      <c r="C91" s="9"/>
      <c r="D91" s="9"/>
      <c r="E91" s="9"/>
      <c r="F91" s="9"/>
      <c r="G91" s="9"/>
    </row>
    <row r="92" spans="2:7" ht="13.5" customHeight="1" x14ac:dyDescent="0.2">
      <c r="B92" s="9"/>
      <c r="C92" s="9"/>
      <c r="D92" s="9"/>
      <c r="E92" s="9"/>
      <c r="F92" s="9"/>
      <c r="G92" s="9"/>
    </row>
    <row r="93" spans="2:7" ht="13.5" customHeight="1" x14ac:dyDescent="0.2">
      <c r="B93" s="9"/>
      <c r="C93" s="9"/>
      <c r="D93" s="9"/>
      <c r="E93" s="9"/>
      <c r="F93" s="9"/>
      <c r="G93" s="9"/>
    </row>
    <row r="94" spans="2:7" ht="13.5" customHeight="1" x14ac:dyDescent="0.2">
      <c r="B94" s="9"/>
      <c r="C94" s="9"/>
      <c r="D94" s="9"/>
      <c r="E94" s="9"/>
      <c r="F94" s="9"/>
      <c r="G94" s="9"/>
    </row>
    <row r="95" spans="2:7" ht="13.5" customHeight="1" x14ac:dyDescent="0.2">
      <c r="B95" s="9"/>
      <c r="C95" s="9"/>
      <c r="D95" s="9"/>
      <c r="E95" s="9"/>
      <c r="F95" s="9"/>
      <c r="G95" s="9"/>
    </row>
    <row r="96" spans="2:7" ht="13.5" customHeight="1" x14ac:dyDescent="0.2">
      <c r="B96" s="9"/>
      <c r="C96" s="9"/>
      <c r="D96" s="9"/>
      <c r="E96" s="9"/>
      <c r="F96" s="9"/>
      <c r="G96" s="9"/>
    </row>
    <row r="97" spans="2:7" ht="13.5" customHeight="1" x14ac:dyDescent="0.2">
      <c r="B97" s="9"/>
      <c r="C97" s="9"/>
      <c r="D97" s="9"/>
      <c r="E97" s="9"/>
      <c r="F97" s="9"/>
      <c r="G97" s="9"/>
    </row>
    <row r="98" spans="2:7" ht="13.5" customHeight="1" x14ac:dyDescent="0.2">
      <c r="B98" s="9"/>
      <c r="C98" s="9"/>
      <c r="D98" s="9"/>
      <c r="E98" s="9"/>
      <c r="F98" s="9"/>
      <c r="G98" s="9"/>
    </row>
    <row r="99" spans="2:7" ht="13.5" customHeight="1" x14ac:dyDescent="0.2">
      <c r="B99" s="9"/>
      <c r="C99" s="9"/>
      <c r="D99" s="9"/>
      <c r="E99" s="9"/>
      <c r="F99" s="9"/>
      <c r="G99" s="9"/>
    </row>
    <row r="100" spans="2:7" ht="13.5" customHeight="1" x14ac:dyDescent="0.2">
      <c r="B100" s="9"/>
      <c r="C100" s="9"/>
      <c r="D100" s="9"/>
      <c r="E100" s="9"/>
      <c r="F100" s="9"/>
      <c r="G100" s="9"/>
    </row>
    <row r="101" spans="2:7" ht="13.5" customHeight="1" x14ac:dyDescent="0.2">
      <c r="B101" s="9"/>
      <c r="C101" s="9"/>
      <c r="D101" s="9"/>
      <c r="E101" s="9"/>
      <c r="F101" s="9"/>
      <c r="G101" s="9"/>
    </row>
    <row r="102" spans="2:7" ht="13.5" customHeight="1" x14ac:dyDescent="0.2">
      <c r="B102" s="9"/>
      <c r="C102" s="9"/>
      <c r="D102" s="9"/>
      <c r="E102" s="9"/>
      <c r="F102" s="9"/>
      <c r="G102" s="9"/>
    </row>
    <row r="103" spans="2:7" ht="13.5" customHeight="1" x14ac:dyDescent="0.2">
      <c r="B103" s="9"/>
      <c r="C103" s="9"/>
      <c r="D103" s="9"/>
      <c r="E103" s="9"/>
      <c r="F103" s="9"/>
      <c r="G103" s="9"/>
    </row>
    <row r="104" spans="2:7" ht="13.5" customHeight="1" x14ac:dyDescent="0.2">
      <c r="B104" s="9"/>
      <c r="C104" s="9"/>
      <c r="D104" s="9"/>
      <c r="E104" s="9"/>
      <c r="F104" s="9"/>
      <c r="G104" s="9"/>
    </row>
    <row r="105" spans="2:7" ht="13.5" customHeight="1" x14ac:dyDescent="0.2">
      <c r="B105" s="9"/>
      <c r="C105" s="9"/>
      <c r="D105" s="9"/>
      <c r="E105" s="9"/>
      <c r="F105" s="9"/>
      <c r="G105" s="9"/>
    </row>
  </sheetData>
  <mergeCells count="2">
    <mergeCell ref="B3:D3"/>
    <mergeCell ref="G3:I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6</vt:i4>
      </vt:variant>
    </vt:vector>
  </HeadingPairs>
  <TitlesOfParts>
    <vt:vector size="6" baseType="lpstr">
      <vt:lpstr>sept2024_vydavky_ESA 2010</vt:lpstr>
      <vt:lpstr>sept2024_vydavky_cash</vt:lpstr>
      <vt:lpstr>PS_vydavky_ESA2010</vt:lpstr>
      <vt:lpstr>PS_vydavky_cash</vt:lpstr>
      <vt:lpstr>RVS_vydavky_ESA2010</vt:lpstr>
      <vt:lpstr>RVS_vydavky_cash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2024-09-19T11:19:17Z</dcterms:modified>
</cp:coreProperties>
</file>