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filterPrivacy="1" defaultThemeVersion="166925"/>
  <xr:revisionPtr revIDLastSave="0" documentId="8_{87F0388B-5C7F-4D02-BD42-D1CC44B0A4BE}" xr6:coauthVersionLast="47" xr6:coauthVersionMax="47" xr10:uidLastSave="{00000000-0000-0000-0000-000000000000}"/>
  <bookViews>
    <workbookView xWindow="-120" yWindow="-120" windowWidth="29040" windowHeight="17640" tabRatio="899"/>
  </bookViews>
  <sheets>
    <sheet name="feb2024_vydavky_ESA 2010" sheetId="1" r:id="rId1"/>
    <sheet name="feb2024_vydavky_cash" sheetId="2" r:id="rId2"/>
    <sheet name="RVS_vydavky_ESA2010" sheetId="3" r:id="rId3"/>
    <sheet name="RVS_vydavky_cash" sheetId="4" r:id="rId4"/>
    <sheet name="PS_vydavky_ESA2010" sheetId="5" r:id="rId5"/>
    <sheet name="PS_vydavky_cash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6" l="1"/>
  <c r="J23" i="6"/>
  <c r="I23" i="6"/>
  <c r="H23" i="6"/>
  <c r="K22" i="6"/>
  <c r="J22" i="6"/>
  <c r="I22" i="6"/>
  <c r="H22" i="6"/>
  <c r="K21" i="6"/>
  <c r="J21" i="6"/>
  <c r="I21" i="6"/>
  <c r="H21" i="6"/>
  <c r="K20" i="6"/>
  <c r="J20" i="6"/>
  <c r="I20" i="6"/>
  <c r="H20" i="6"/>
  <c r="H19" i="6"/>
  <c r="K18" i="6"/>
  <c r="J18" i="6"/>
  <c r="I18" i="6"/>
  <c r="H18" i="6"/>
  <c r="K17" i="6"/>
  <c r="J17" i="6"/>
  <c r="I17" i="6"/>
  <c r="H17" i="6"/>
  <c r="K16" i="6"/>
  <c r="J16" i="6"/>
  <c r="I16" i="6"/>
  <c r="H16" i="6"/>
  <c r="K15" i="6"/>
  <c r="J15" i="6"/>
  <c r="I15" i="6"/>
  <c r="H15" i="6"/>
  <c r="K14" i="6"/>
  <c r="J14" i="6"/>
  <c r="I14" i="6"/>
  <c r="H14" i="6"/>
  <c r="H13" i="6"/>
  <c r="H11" i="6"/>
  <c r="H9" i="6"/>
  <c r="H7" i="6"/>
  <c r="K24" i="5"/>
  <c r="J24" i="5"/>
  <c r="I24" i="5"/>
  <c r="H24" i="5"/>
  <c r="K23" i="5"/>
  <c r="J23" i="5"/>
  <c r="I23" i="5"/>
  <c r="H23" i="5"/>
  <c r="K22" i="5"/>
  <c r="J22" i="5"/>
  <c r="I22" i="5"/>
  <c r="H22" i="5"/>
  <c r="K21" i="5"/>
  <c r="J21" i="5"/>
  <c r="I21" i="5"/>
  <c r="H21" i="5"/>
  <c r="K20" i="5"/>
  <c r="J20" i="5"/>
  <c r="I20" i="5"/>
  <c r="H20" i="5"/>
  <c r="K18" i="5"/>
  <c r="J18" i="5"/>
  <c r="I18" i="5"/>
  <c r="H18" i="5"/>
  <c r="K17" i="5"/>
  <c r="J17" i="5"/>
  <c r="I17" i="5"/>
  <c r="H17" i="5"/>
  <c r="K16" i="5"/>
  <c r="J16" i="5"/>
  <c r="I16" i="5"/>
  <c r="H16" i="5"/>
  <c r="K15" i="5"/>
  <c r="J15" i="5"/>
  <c r="I15" i="5"/>
  <c r="H15" i="5"/>
  <c r="K14" i="5"/>
  <c r="J14" i="5"/>
  <c r="I14" i="5"/>
  <c r="H14" i="5"/>
  <c r="H12" i="5"/>
  <c r="K11" i="5"/>
  <c r="J11" i="5"/>
  <c r="I11" i="5"/>
  <c r="H11" i="5"/>
  <c r="K10" i="5"/>
  <c r="J10" i="5"/>
  <c r="I10" i="5"/>
  <c r="H10" i="5"/>
  <c r="K9" i="5"/>
  <c r="J9" i="5"/>
  <c r="I9" i="5"/>
  <c r="H9" i="5"/>
  <c r="K8" i="5"/>
  <c r="J8" i="5"/>
  <c r="I8" i="5"/>
  <c r="H8" i="5"/>
  <c r="K7" i="5"/>
  <c r="J7" i="5"/>
  <c r="I7" i="5"/>
  <c r="H7" i="5"/>
  <c r="H6" i="5"/>
  <c r="H24" i="4"/>
  <c r="I23" i="4"/>
  <c r="H23" i="4"/>
  <c r="G23" i="4"/>
  <c r="I22" i="4"/>
  <c r="H22" i="4"/>
  <c r="G22" i="4"/>
  <c r="I21" i="4"/>
  <c r="H21" i="4"/>
  <c r="G21" i="4"/>
  <c r="I20" i="4"/>
  <c r="H20" i="4"/>
  <c r="G20" i="4"/>
  <c r="G19" i="4"/>
  <c r="I18" i="4"/>
  <c r="H18" i="4"/>
  <c r="G18" i="4"/>
  <c r="I17" i="4"/>
  <c r="H17" i="4"/>
  <c r="G17" i="4"/>
  <c r="I16" i="4"/>
  <c r="H16" i="4"/>
  <c r="G16" i="4"/>
  <c r="I15" i="4"/>
  <c r="H15" i="4"/>
  <c r="G15" i="4"/>
  <c r="I14" i="4"/>
  <c r="H14" i="4"/>
  <c r="G14" i="4"/>
  <c r="I13" i="4"/>
  <c r="H8" i="4"/>
  <c r="I24" i="3"/>
  <c r="H24" i="3"/>
  <c r="G24" i="3"/>
  <c r="I23" i="3"/>
  <c r="H23" i="3"/>
  <c r="G23" i="3"/>
  <c r="I22" i="3"/>
  <c r="H22" i="3"/>
  <c r="G22" i="3"/>
  <c r="I21" i="3"/>
  <c r="H21" i="3"/>
  <c r="G21" i="3"/>
  <c r="I20" i="3"/>
  <c r="H20" i="3"/>
  <c r="G20" i="3"/>
  <c r="I18" i="3"/>
  <c r="H18" i="3"/>
  <c r="G18" i="3"/>
  <c r="I17" i="3"/>
  <c r="H17" i="3"/>
  <c r="G17" i="3"/>
  <c r="I16" i="3"/>
  <c r="H16" i="3"/>
  <c r="G16" i="3"/>
  <c r="I15" i="3"/>
  <c r="H15" i="3"/>
  <c r="G15" i="3"/>
  <c r="I14" i="3"/>
  <c r="H14" i="3"/>
  <c r="G14" i="3"/>
  <c r="H13" i="3"/>
  <c r="I11" i="3"/>
  <c r="H11" i="3"/>
  <c r="G11" i="3"/>
  <c r="I10" i="3"/>
  <c r="H10" i="3"/>
  <c r="G10" i="3"/>
  <c r="I9" i="3"/>
  <c r="H9" i="3"/>
  <c r="G9" i="3"/>
  <c r="I8" i="3"/>
  <c r="H8" i="3"/>
  <c r="G8" i="3"/>
  <c r="I7" i="3"/>
  <c r="H7" i="3"/>
  <c r="G7" i="3"/>
  <c r="Q24" i="2"/>
  <c r="P24" i="2"/>
  <c r="O24" i="2"/>
  <c r="N24" i="2"/>
  <c r="M24" i="2"/>
  <c r="L24" i="2"/>
  <c r="K24" i="2"/>
  <c r="H24" i="2"/>
  <c r="G24" i="2"/>
  <c r="F24" i="2"/>
  <c r="K24" i="6" s="1"/>
  <c r="E24" i="2"/>
  <c r="J24" i="6" s="1"/>
  <c r="D24" i="2"/>
  <c r="G24" i="4" s="1"/>
  <c r="C24" i="2"/>
  <c r="H24" i="6" s="1"/>
  <c r="H11" i="2"/>
  <c r="G11" i="2"/>
  <c r="F11" i="2"/>
  <c r="K11" i="6" s="1"/>
  <c r="E11" i="2"/>
  <c r="J11" i="6" s="1"/>
  <c r="D11" i="2"/>
  <c r="AE11" i="2" s="1"/>
  <c r="C11" i="2"/>
  <c r="H10" i="2"/>
  <c r="G10" i="2"/>
  <c r="F10" i="2"/>
  <c r="K10" i="6" s="1"/>
  <c r="E10" i="2"/>
  <c r="J10" i="6" s="1"/>
  <c r="D10" i="2"/>
  <c r="I10" i="6" s="1"/>
  <c r="C10" i="2"/>
  <c r="H10" i="6" s="1"/>
  <c r="H9" i="2"/>
  <c r="H6" i="2" s="1"/>
  <c r="H25" i="2" s="1"/>
  <c r="H26" i="2" s="1"/>
  <c r="G9" i="2"/>
  <c r="F9" i="2"/>
  <c r="I9" i="4" s="1"/>
  <c r="E9" i="2"/>
  <c r="H9" i="4" s="1"/>
  <c r="D9" i="2"/>
  <c r="G9" i="4" s="1"/>
  <c r="C9" i="2"/>
  <c r="H8" i="2"/>
  <c r="G8" i="2"/>
  <c r="F8" i="2"/>
  <c r="K8" i="6" s="1"/>
  <c r="E8" i="2"/>
  <c r="J8" i="6" s="1"/>
  <c r="D8" i="2"/>
  <c r="G8" i="4" s="1"/>
  <c r="C8" i="2"/>
  <c r="H8" i="6" s="1"/>
  <c r="H7" i="2"/>
  <c r="G7" i="2"/>
  <c r="F7" i="2"/>
  <c r="I7" i="4" s="1"/>
  <c r="E7" i="2"/>
  <c r="H7" i="4" s="1"/>
  <c r="D7" i="2"/>
  <c r="D6" i="2" s="1"/>
  <c r="C7" i="2"/>
  <c r="AH24" i="2"/>
  <c r="AF24" i="2"/>
  <c r="AE24" i="2"/>
  <c r="AD24" i="2"/>
  <c r="AC24" i="2"/>
  <c r="AH23" i="2"/>
  <c r="AG23" i="2"/>
  <c r="AF23" i="2"/>
  <c r="AE23" i="2"/>
  <c r="AD23" i="2"/>
  <c r="AC23" i="2"/>
  <c r="AH22" i="2"/>
  <c r="AG22" i="2"/>
  <c r="AF22" i="2"/>
  <c r="AE22" i="2"/>
  <c r="AD22" i="2"/>
  <c r="AC22" i="2"/>
  <c r="AH21" i="2"/>
  <c r="AG21" i="2"/>
  <c r="AF21" i="2"/>
  <c r="AE21" i="2"/>
  <c r="AD21" i="2"/>
  <c r="AC21" i="2"/>
  <c r="AH20" i="2"/>
  <c r="AG20" i="2"/>
  <c r="AF20" i="2"/>
  <c r="AE20" i="2"/>
  <c r="AD20" i="2"/>
  <c r="AC20" i="2"/>
  <c r="AH19" i="2"/>
  <c r="Q19" i="2"/>
  <c r="P19" i="2"/>
  <c r="O19" i="2"/>
  <c r="O12" i="2" s="1"/>
  <c r="N19" i="2"/>
  <c r="M19" i="2"/>
  <c r="L19" i="2"/>
  <c r="K19" i="2"/>
  <c r="H19" i="2"/>
  <c r="G19" i="2"/>
  <c r="F19" i="2"/>
  <c r="AG19" i="2" s="1"/>
  <c r="E19" i="2"/>
  <c r="AF19" i="2" s="1"/>
  <c r="D19" i="2"/>
  <c r="AE19" i="2" s="1"/>
  <c r="C19" i="2"/>
  <c r="AD19" i="2" s="1"/>
  <c r="B19" i="2"/>
  <c r="AC19" i="2" s="1"/>
  <c r="AH18" i="2"/>
  <c r="AG18" i="2"/>
  <c r="AF18" i="2"/>
  <c r="AE18" i="2"/>
  <c r="AD18" i="2"/>
  <c r="AC18" i="2"/>
  <c r="AH17" i="2"/>
  <c r="AG17" i="2"/>
  <c r="AF17" i="2"/>
  <c r="AE17" i="2"/>
  <c r="AD17" i="2"/>
  <c r="AC17" i="2"/>
  <c r="AH16" i="2"/>
  <c r="AG16" i="2"/>
  <c r="AF16" i="2"/>
  <c r="AE16" i="2"/>
  <c r="AD16" i="2"/>
  <c r="AC16" i="2"/>
  <c r="AH15" i="2"/>
  <c r="AG15" i="2"/>
  <c r="AF15" i="2"/>
  <c r="AE15" i="2"/>
  <c r="AD15" i="2"/>
  <c r="AC15" i="2"/>
  <c r="AH14" i="2"/>
  <c r="AG14" i="2"/>
  <c r="AF14" i="2"/>
  <c r="AE14" i="2"/>
  <c r="AD14" i="2"/>
  <c r="AC14" i="2"/>
  <c r="Q13" i="2"/>
  <c r="Q12" i="2" s="1"/>
  <c r="P13" i="2"/>
  <c r="O13" i="2"/>
  <c r="N13" i="2"/>
  <c r="M13" i="2"/>
  <c r="L13" i="2"/>
  <c r="K13" i="2"/>
  <c r="H13" i="2"/>
  <c r="G13" i="2"/>
  <c r="AH13" i="2" s="1"/>
  <c r="F13" i="2"/>
  <c r="AG13" i="2" s="1"/>
  <c r="E13" i="2"/>
  <c r="H13" i="4" s="1"/>
  <c r="D13" i="2"/>
  <c r="G13" i="4" s="1"/>
  <c r="C13" i="2"/>
  <c r="AD13" i="2" s="1"/>
  <c r="B13" i="2"/>
  <c r="AC13" i="2" s="1"/>
  <c r="P12" i="2"/>
  <c r="N12" i="2"/>
  <c r="M12" i="2"/>
  <c r="M25" i="2" s="1"/>
  <c r="M26" i="2" s="1"/>
  <c r="L12" i="2"/>
  <c r="K12" i="2"/>
  <c r="H12" i="2"/>
  <c r="F12" i="2"/>
  <c r="K12" i="6" s="1"/>
  <c r="D12" i="2"/>
  <c r="AE12" i="2" s="1"/>
  <c r="C12" i="2"/>
  <c r="AD12" i="2" s="1"/>
  <c r="B12" i="2"/>
  <c r="AC12" i="2" s="1"/>
  <c r="AH11" i="2"/>
  <c r="AG11" i="2"/>
  <c r="AF11" i="2"/>
  <c r="AD11" i="2"/>
  <c r="AC11" i="2"/>
  <c r="AH10" i="2"/>
  <c r="AG10" i="2"/>
  <c r="AF10" i="2"/>
  <c r="AE10" i="2"/>
  <c r="AD10" i="2"/>
  <c r="AC10" i="2"/>
  <c r="AH9" i="2"/>
  <c r="AG9" i="2"/>
  <c r="AF9" i="2"/>
  <c r="AE9" i="2"/>
  <c r="AD9" i="2"/>
  <c r="AC9" i="2"/>
  <c r="AH8" i="2"/>
  <c r="AF8" i="2"/>
  <c r="AE8" i="2"/>
  <c r="AD8" i="2"/>
  <c r="AC8" i="2"/>
  <c r="AH7" i="2"/>
  <c r="AG7" i="2"/>
  <c r="AF7" i="2"/>
  <c r="AD7" i="2"/>
  <c r="AC7" i="2"/>
  <c r="AH6" i="2"/>
  <c r="Q6" i="2"/>
  <c r="Q25" i="2" s="1"/>
  <c r="Q26" i="2" s="1"/>
  <c r="P6" i="2"/>
  <c r="P25" i="2" s="1"/>
  <c r="P26" i="2" s="1"/>
  <c r="O6" i="2"/>
  <c r="O25" i="2" s="1"/>
  <c r="O26" i="2" s="1"/>
  <c r="N6" i="2"/>
  <c r="N25" i="2" s="1"/>
  <c r="N26" i="2" s="1"/>
  <c r="M6" i="2"/>
  <c r="L6" i="2"/>
  <c r="L25" i="2" s="1"/>
  <c r="L26" i="2" s="1"/>
  <c r="K6" i="2"/>
  <c r="K25" i="2" s="1"/>
  <c r="K26" i="2" s="1"/>
  <c r="G6" i="2"/>
  <c r="E6" i="2"/>
  <c r="J6" i="6" s="1"/>
  <c r="C6" i="2"/>
  <c r="H6" i="6" s="1"/>
  <c r="B6" i="2"/>
  <c r="B25" i="2" s="1"/>
  <c r="AH24" i="1"/>
  <c r="AG24" i="1"/>
  <c r="AF24" i="1"/>
  <c r="AE24" i="1"/>
  <c r="AD24" i="1"/>
  <c r="AC24" i="1"/>
  <c r="AH23" i="1"/>
  <c r="AG23" i="1"/>
  <c r="AF23" i="1"/>
  <c r="AE23" i="1"/>
  <c r="AD23" i="1"/>
  <c r="AC23" i="1"/>
  <c r="AH22" i="1"/>
  <c r="AG22" i="1"/>
  <c r="AF22" i="1"/>
  <c r="AE22" i="1"/>
  <c r="AD22" i="1"/>
  <c r="AC22" i="1"/>
  <c r="AH21" i="1"/>
  <c r="AG21" i="1"/>
  <c r="AF21" i="1"/>
  <c r="AE21" i="1"/>
  <c r="AD21" i="1"/>
  <c r="AC21" i="1"/>
  <c r="AH20" i="1"/>
  <c r="AG20" i="1"/>
  <c r="AF20" i="1"/>
  <c r="AE20" i="1"/>
  <c r="AD20" i="1"/>
  <c r="AC20" i="1"/>
  <c r="Q19" i="1"/>
  <c r="Q12" i="1" s="1"/>
  <c r="P19" i="1"/>
  <c r="O19" i="1"/>
  <c r="N19" i="1"/>
  <c r="M19" i="1"/>
  <c r="L19" i="1"/>
  <c r="K19" i="1"/>
  <c r="H19" i="1"/>
  <c r="G19" i="1"/>
  <c r="AH19" i="1" s="1"/>
  <c r="F19" i="1"/>
  <c r="K19" i="5" s="1"/>
  <c r="E19" i="1"/>
  <c r="J19" i="5" s="1"/>
  <c r="D19" i="1"/>
  <c r="I19" i="5" s="1"/>
  <c r="C19" i="1"/>
  <c r="H19" i="5" s="1"/>
  <c r="B19" i="1"/>
  <c r="AC19" i="1" s="1"/>
  <c r="AH18" i="1"/>
  <c r="AG18" i="1"/>
  <c r="AF18" i="1"/>
  <c r="AE18" i="1"/>
  <c r="AD18" i="1"/>
  <c r="AC18" i="1"/>
  <c r="AH17" i="1"/>
  <c r="AG17" i="1"/>
  <c r="AF17" i="1"/>
  <c r="AE17" i="1"/>
  <c r="AD17" i="1"/>
  <c r="AC17" i="1"/>
  <c r="AH16" i="1"/>
  <c r="AG16" i="1"/>
  <c r="AF16" i="1"/>
  <c r="AE16" i="1"/>
  <c r="AD16" i="1"/>
  <c r="AC16" i="1"/>
  <c r="AH15" i="1"/>
  <c r="AG15" i="1"/>
  <c r="AF15" i="1"/>
  <c r="AE15" i="1"/>
  <c r="AD15" i="1"/>
  <c r="AC15" i="1"/>
  <c r="AH14" i="1"/>
  <c r="AG14" i="1"/>
  <c r="AF14" i="1"/>
  <c r="AE14" i="1"/>
  <c r="AD14" i="1"/>
  <c r="AC14" i="1"/>
  <c r="AD13" i="1"/>
  <c r="Q13" i="1"/>
  <c r="P13" i="1"/>
  <c r="O13" i="1"/>
  <c r="N13" i="1"/>
  <c r="M13" i="1"/>
  <c r="L13" i="1"/>
  <c r="K13" i="1"/>
  <c r="K12" i="1" s="1"/>
  <c r="H13" i="1"/>
  <c r="G13" i="1"/>
  <c r="AH13" i="1" s="1"/>
  <c r="F13" i="1"/>
  <c r="K13" i="5" s="1"/>
  <c r="E13" i="1"/>
  <c r="J13" i="5" s="1"/>
  <c r="D13" i="1"/>
  <c r="G13" i="3" s="1"/>
  <c r="C13" i="1"/>
  <c r="H13" i="5" s="1"/>
  <c r="B13" i="1"/>
  <c r="AC13" i="1" s="1"/>
  <c r="P12" i="1"/>
  <c r="O12" i="1"/>
  <c r="O25" i="1" s="1"/>
  <c r="O26" i="1" s="1"/>
  <c r="N12" i="1"/>
  <c r="M12" i="1"/>
  <c r="L12" i="1"/>
  <c r="H12" i="1"/>
  <c r="F12" i="1"/>
  <c r="AG12" i="1" s="1"/>
  <c r="E12" i="1"/>
  <c r="E25" i="1" s="1"/>
  <c r="D12" i="1"/>
  <c r="AE12" i="1" s="1"/>
  <c r="C12" i="1"/>
  <c r="AD12" i="1" s="1"/>
  <c r="B12" i="1"/>
  <c r="AC12" i="1" s="1"/>
  <c r="AH11" i="1"/>
  <c r="AG11" i="1"/>
  <c r="AF11" i="1"/>
  <c r="AE11" i="1"/>
  <c r="AD11" i="1"/>
  <c r="AC11" i="1"/>
  <c r="AH10" i="1"/>
  <c r="AG10" i="1"/>
  <c r="AF10" i="1"/>
  <c r="AE10" i="1"/>
  <c r="AD10" i="1"/>
  <c r="AC10" i="1"/>
  <c r="AH9" i="1"/>
  <c r="AG9" i="1"/>
  <c r="AF9" i="1"/>
  <c r="AE9" i="1"/>
  <c r="AD9" i="1"/>
  <c r="AC9" i="1"/>
  <c r="AH8" i="1"/>
  <c r="AG8" i="1"/>
  <c r="AF8" i="1"/>
  <c r="AE8" i="1"/>
  <c r="AD8" i="1"/>
  <c r="AC8" i="1"/>
  <c r="AH7" i="1"/>
  <c r="AG7" i="1"/>
  <c r="AF7" i="1"/>
  <c r="AE7" i="1"/>
  <c r="AD7" i="1"/>
  <c r="AC7" i="1"/>
  <c r="Q6" i="1"/>
  <c r="Q25" i="1" s="1"/>
  <c r="Q26" i="1" s="1"/>
  <c r="P6" i="1"/>
  <c r="P25" i="1" s="1"/>
  <c r="P26" i="1" s="1"/>
  <c r="O6" i="1"/>
  <c r="N6" i="1"/>
  <c r="N25" i="1" s="1"/>
  <c r="N26" i="1" s="1"/>
  <c r="M6" i="1"/>
  <c r="M25" i="1" s="1"/>
  <c r="M26" i="1" s="1"/>
  <c r="L6" i="1"/>
  <c r="L25" i="1" s="1"/>
  <c r="L26" i="1" s="1"/>
  <c r="K6" i="1"/>
  <c r="H6" i="1"/>
  <c r="H25" i="1" s="1"/>
  <c r="H26" i="1" s="1"/>
  <c r="G6" i="1"/>
  <c r="AH6" i="1" s="1"/>
  <c r="F6" i="1"/>
  <c r="AG6" i="1" s="1"/>
  <c r="E6" i="1"/>
  <c r="AF6" i="1" s="1"/>
  <c r="D6" i="1"/>
  <c r="D25" i="1" s="1"/>
  <c r="C6" i="1"/>
  <c r="C25" i="1" s="1"/>
  <c r="B6" i="1"/>
  <c r="B25" i="1" s="1"/>
  <c r="H25" i="5" l="1"/>
  <c r="AD25" i="1"/>
  <c r="C26" i="1"/>
  <c r="AC25" i="2"/>
  <c r="B26" i="2"/>
  <c r="AC26" i="2" s="1"/>
  <c r="I25" i="5"/>
  <c r="AE25" i="1"/>
  <c r="G25" i="3"/>
  <c r="D26" i="1"/>
  <c r="I6" i="6"/>
  <c r="AE6" i="2"/>
  <c r="G6" i="4"/>
  <c r="D25" i="2"/>
  <c r="AC25" i="1"/>
  <c r="B26" i="1"/>
  <c r="AC26" i="1" s="1"/>
  <c r="G25" i="2"/>
  <c r="K25" i="1"/>
  <c r="K26" i="1" s="1"/>
  <c r="J25" i="5"/>
  <c r="AF25" i="1"/>
  <c r="H25" i="3"/>
  <c r="E26" i="1"/>
  <c r="G11" i="4"/>
  <c r="AC6" i="1"/>
  <c r="AE13" i="1"/>
  <c r="F25" i="1"/>
  <c r="F6" i="2"/>
  <c r="AG12" i="2"/>
  <c r="I13" i="3"/>
  <c r="G19" i="3"/>
  <c r="I8" i="4"/>
  <c r="H11" i="4"/>
  <c r="H19" i="4"/>
  <c r="I24" i="4"/>
  <c r="I6" i="5"/>
  <c r="I12" i="5"/>
  <c r="I7" i="6"/>
  <c r="I9" i="6"/>
  <c r="I11" i="6"/>
  <c r="I13" i="6"/>
  <c r="I19" i="6"/>
  <c r="AD6" i="1"/>
  <c r="G12" i="1"/>
  <c r="AH12" i="1" s="1"/>
  <c r="AF13" i="1"/>
  <c r="AD19" i="1"/>
  <c r="G25" i="1"/>
  <c r="E12" i="2"/>
  <c r="E25" i="2"/>
  <c r="G6" i="3"/>
  <c r="H19" i="3"/>
  <c r="H6" i="4"/>
  <c r="I11" i="4"/>
  <c r="I19" i="4"/>
  <c r="J6" i="5"/>
  <c r="J12" i="5"/>
  <c r="J7" i="6"/>
  <c r="J9" i="6"/>
  <c r="J13" i="6"/>
  <c r="J19" i="6"/>
  <c r="C25" i="2"/>
  <c r="AE6" i="1"/>
  <c r="AG13" i="1"/>
  <c r="AE19" i="1"/>
  <c r="AC6" i="2"/>
  <c r="AE7" i="2"/>
  <c r="AG8" i="2"/>
  <c r="AE13" i="2"/>
  <c r="H6" i="3"/>
  <c r="I19" i="3"/>
  <c r="G12" i="4"/>
  <c r="K6" i="5"/>
  <c r="K12" i="5"/>
  <c r="K7" i="6"/>
  <c r="K9" i="6"/>
  <c r="K13" i="6"/>
  <c r="K19" i="6"/>
  <c r="AF19" i="1"/>
  <c r="AD6" i="2"/>
  <c r="G12" i="2"/>
  <c r="AH12" i="2" s="1"/>
  <c r="AF13" i="2"/>
  <c r="I6" i="3"/>
  <c r="G12" i="3"/>
  <c r="G7" i="4"/>
  <c r="H12" i="6"/>
  <c r="AG19" i="1"/>
  <c r="AG24" i="2"/>
  <c r="H12" i="3"/>
  <c r="G10" i="4"/>
  <c r="I12" i="4"/>
  <c r="I13" i="5"/>
  <c r="I8" i="6"/>
  <c r="I12" i="6"/>
  <c r="I24" i="6"/>
  <c r="AF12" i="1"/>
  <c r="AF6" i="2"/>
  <c r="I12" i="3"/>
  <c r="H10" i="4"/>
  <c r="I10" i="4"/>
  <c r="E26" i="2" l="1"/>
  <c r="H25" i="4"/>
  <c r="J25" i="6"/>
  <c r="AF25" i="2"/>
  <c r="AH25" i="2"/>
  <c r="G26" i="2"/>
  <c r="AH26" i="2" s="1"/>
  <c r="J12" i="6"/>
  <c r="H12" i="4"/>
  <c r="AF12" i="2"/>
  <c r="AE25" i="2"/>
  <c r="D26" i="2"/>
  <c r="G25" i="4"/>
  <c r="I25" i="6"/>
  <c r="AD25" i="2"/>
  <c r="C26" i="2"/>
  <c r="H25" i="6"/>
  <c r="AD26" i="1"/>
  <c r="H26" i="5"/>
  <c r="K6" i="6"/>
  <c r="AG6" i="2"/>
  <c r="I6" i="4"/>
  <c r="F25" i="2"/>
  <c r="G26" i="1"/>
  <c r="AH26" i="1" s="1"/>
  <c r="AH25" i="1"/>
  <c r="H26" i="3"/>
  <c r="J26" i="5"/>
  <c r="AF26" i="1"/>
  <c r="K25" i="5"/>
  <c r="AG25" i="1"/>
  <c r="I25" i="3"/>
  <c r="F26" i="1"/>
  <c r="G26" i="3"/>
  <c r="I26" i="5"/>
  <c r="AE26" i="1"/>
  <c r="I26" i="3" l="1"/>
  <c r="K26" i="5"/>
  <c r="AG26" i="1"/>
  <c r="H26" i="6"/>
  <c r="AD26" i="2"/>
  <c r="F26" i="2"/>
  <c r="I25" i="4"/>
  <c r="K25" i="6"/>
  <c r="AG25" i="2"/>
  <c r="I26" i="6"/>
  <c r="G26" i="4"/>
  <c r="AE26" i="2"/>
  <c r="J26" i="6"/>
  <c r="H26" i="4"/>
  <c r="AF26" i="2"/>
  <c r="K26" i="6" l="1"/>
  <c r="I26" i="4"/>
  <c r="AG26" i="2"/>
</calcChain>
</file>

<file path=xl/sharedStrings.xml><?xml version="1.0" encoding="utf-8"?>
<sst xmlns="http://schemas.openxmlformats.org/spreadsheetml/2006/main" count="395" uniqueCount="36">
  <si>
    <t>Prognóza vybraných výdavkov verejnej správy v metodike ESA2010 (v tis. EUR) - február 2024</t>
  </si>
  <si>
    <t>Prognóza vybraných výdavkov verejnej správy v metodike ESA2010 (v tis. EUR) - vplyv legislatívy február 2024</t>
  </si>
  <si>
    <t xml:space="preserve">Prognóza vybraných výdavkov verejnej správy v metodike ESA2010 (v tis. EUR) - december 2023 </t>
  </si>
  <si>
    <t>Prognóza vybraných výdavkov verejnej správy v metodike ESA2010 (v tis. EUR) - zmeny oproti minulej prognóze</t>
  </si>
  <si>
    <t>Ukazovateľ</t>
  </si>
  <si>
    <t>Skutočnosť</t>
  </si>
  <si>
    <t>Odhad</t>
  </si>
  <si>
    <t>Prognóza</t>
  </si>
  <si>
    <t>Nemocenské dávky (len SP)</t>
  </si>
  <si>
    <t>Nemocenské</t>
  </si>
  <si>
    <t>Ošetrovné</t>
  </si>
  <si>
    <t>Materské</t>
  </si>
  <si>
    <t>Vyrovnávacia dávka</t>
  </si>
  <si>
    <t>Tehotenské</t>
  </si>
  <si>
    <t>Dôchodkové dávky zo starobného a invalidného poistenia (len SP)</t>
  </si>
  <si>
    <t xml:space="preserve">   Základný fond starobného poistenia</t>
  </si>
  <si>
    <t xml:space="preserve">   Starobné dôchodky</t>
  </si>
  <si>
    <t xml:space="preserve">   Predčasné starobné dôchodky</t>
  </si>
  <si>
    <t xml:space="preserve">   Vdovské dôchodky</t>
  </si>
  <si>
    <t xml:space="preserve">   Vdovecké dôchodky</t>
  </si>
  <si>
    <t xml:space="preserve">   Sirotské dôchodky</t>
  </si>
  <si>
    <t>Základný fond invalidného poistenia</t>
  </si>
  <si>
    <t xml:space="preserve">   Invalidné dôchodky</t>
  </si>
  <si>
    <t>Dávka v nezamestnanosti</t>
  </si>
  <si>
    <t>Vybrané výdavky spolu</t>
  </si>
  <si>
    <t>výdavky SP</t>
  </si>
  <si>
    <t>Prognóza vybraných výdavkov verejnej správy v hotovostnej metodike (v tis. EUR) - február 2024</t>
  </si>
  <si>
    <t>Prognóza vybraných výdavkov verejnej správy v hotovostnej metodike (v tis. EUR) - december 2023</t>
  </si>
  <si>
    <t>Prognóza vybraných výdavkov verejnej správy v hotovostnej metodike (v tis. EUR) - zmeny oproti minulej prognóze</t>
  </si>
  <si>
    <t>Prognóza vybraných výdavkov verejnej správy RVS na roky 2024 až 2026 v metodike ESA 2010 (v tis. EUR)</t>
  </si>
  <si>
    <t>Prognóza vybraných výdavkov verejnej správy - rozdiel prognóza vs. RVS na roky 2024 až 2026 (v tis. EUR)</t>
  </si>
  <si>
    <t>Prognóza vybraných výdavkov verejnej správy RVS na roky 2024 až 2026 v hotovostnej metodike (v tis. EUR)</t>
  </si>
  <si>
    <t>Prognóza vybraných výdavkov verejnej správy z Programu stability 2023 v metodike ESA 2010 (v tis. EUR)</t>
  </si>
  <si>
    <t>Prognóza vybraných výdavkov verejnej správy - rozdiel prognóza vs. PS na roky 2023 až 2026 (v tis. EUR)</t>
  </si>
  <si>
    <t>Prognóza vybraných výdavkov verejnej správy z Programu stability 2023 v hotovostnej metodike (v tis. EUR)</t>
  </si>
  <si>
    <t>Prognóza vybraných výdavkov verejnej správy - rozdiel prognóza vs. PS v hotovostnej metodike (v tis.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</si>
</sst>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6" formatCode="#,##0.000"/>
    <numFmt numFmtId="167" formatCode="_-* #,##0.00\ _€_-;\-* #,##0.00\ _€_-;_-* &quot;-&quot;??\ _€_-;_-@_-"/>
    <numFmt numFmtId="168" formatCode="_-* #,##0\ _€_-;\-* #,##0\ _€_-;_-* &quot;-&quot;??\ _€_-;_-@_-"/>
    <numFmt numFmtId="169" formatCode="_-* #,##0.00000000000_-;\-* #,##0.00000000000_-;_-* &quot;-&quot;??_-;_-@_-"/>
    <numFmt numFmtId="170" formatCode="_-* #,##0.000_-;\-* #,##0.000_-;_-* &quot;-&quot;??_-;_-@_-"/>
  </numFmts>
  <fonts count="36" x14ac:knownFonts="1">
    <font>
      <sz val="11"/>
      <color indexed="63"/>
      <name val="Yu Gothic UI"/>
      <family val="2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9"/>
      <name val="Arial Narrow"/>
      <family val="2"/>
    </font>
    <font>
      <b/>
      <sz val="9"/>
      <name val="Arial Narrow"/>
      <family val="2"/>
      <charset val="238"/>
    </font>
    <font>
      <b/>
      <sz val="10"/>
      <name val="Arial Narrow"/>
      <family val="2"/>
    </font>
    <font>
      <sz val="10"/>
      <color indexed="10"/>
      <name val="Arial"/>
      <family val="2"/>
      <charset val="238"/>
    </font>
    <font>
      <sz val="9"/>
      <color indexed="10"/>
      <name val="Arial"/>
      <family val="2"/>
      <charset val="238"/>
    </font>
    <font>
      <sz val="10"/>
      <name val="Arial Narrow"/>
      <family val="2"/>
    </font>
    <font>
      <sz val="9"/>
      <color indexed="10"/>
      <name val="Arial Narrow"/>
      <family val="2"/>
      <charset val="238"/>
    </font>
    <font>
      <sz val="9"/>
      <name val="Arial Narrow"/>
      <family val="2"/>
    </font>
    <font>
      <b/>
      <sz val="10"/>
      <name val="Arial Narrow"/>
      <family val="2"/>
      <charset val="238"/>
    </font>
    <font>
      <b/>
      <sz val="12"/>
      <name val="Arial Narrow"/>
      <family val="2"/>
    </font>
    <font>
      <i/>
      <sz val="8"/>
      <name val="Arial"/>
      <family val="2"/>
      <charset val="238"/>
    </font>
    <font>
      <sz val="10"/>
      <name val="Arial Narrow"/>
      <family val="2"/>
      <charset val="238"/>
    </font>
    <font>
      <sz val="9"/>
      <color indexed="23"/>
      <name val="Arial"/>
      <family val="2"/>
      <charset val="238"/>
    </font>
    <font>
      <sz val="10"/>
      <color indexed="23"/>
      <name val="Arial"/>
      <family val="2"/>
      <charset val="238"/>
    </font>
    <font>
      <sz val="10"/>
      <color indexed="9"/>
      <name val="Arial"/>
      <family val="2"/>
      <charset val="238"/>
    </font>
    <font>
      <sz val="9"/>
      <color indexed="9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BFBFBF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7">
    <xf numFmtId="0" fontId="0" fillId="0" borderId="0"/>
    <xf numFmtId="43" fontId="0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9" fillId="0" borderId="0"/>
  </cellStyleXfs>
  <cellXfs count="136">
    <xf numFmtId="0" fontId="0" fillId="0" borderId="0" xfId="0"/>
    <xf numFmtId="0" fontId="23" fillId="33" borderId="0" xfId="43" applyFont="1" applyFill="1"/>
    <xf numFmtId="0" fontId="24" fillId="33" borderId="0" xfId="43" applyFont="1" applyFill="1"/>
    <xf numFmtId="0" fontId="29" fillId="33" borderId="0" xfId="44" applyFont="1" applyFill="1" applyAlignment="1">
      <alignment horizontal="left" vertical="center"/>
    </xf>
    <xf numFmtId="0" fontId="29" fillId="33" borderId="0" xfId="44" applyFont="1" applyFill="1" applyAlignment="1">
      <alignment horizontal="left" vertical="center"/>
    </xf>
    <xf numFmtId="0" fontId="29" fillId="33" borderId="0" xfId="44" applyFont="1" applyFill="1" applyAlignment="1">
      <alignment vertical="center"/>
    </xf>
    <xf numFmtId="0" fontId="25" fillId="33" borderId="0" xfId="44" applyFont="1" applyFill="1" applyAlignment="1">
      <alignment horizontal="left" vertical="center"/>
    </xf>
    <xf numFmtId="3" fontId="26" fillId="33" borderId="0" xfId="44" applyNumberFormat="1" applyFont="1" applyFill="1"/>
    <xf numFmtId="0" fontId="22" fillId="33" borderId="10" xfId="46" applyFont="1" applyFill="1" applyBorder="1" applyAlignment="1">
      <alignment horizontal="center" vertical="center"/>
    </xf>
    <xf numFmtId="0" fontId="20" fillId="33" borderId="11" xfId="46" applyFont="1" applyFill="1" applyBorder="1" applyAlignment="1">
      <alignment horizontal="center" vertical="center"/>
    </xf>
    <xf numFmtId="0" fontId="20" fillId="33" borderId="12" xfId="46" applyFont="1" applyFill="1" applyBorder="1" applyAlignment="1">
      <alignment horizontal="center" vertical="center"/>
    </xf>
    <xf numFmtId="0" fontId="20" fillId="33" borderId="13" xfId="46" applyFont="1" applyFill="1" applyBorder="1" applyAlignment="1">
      <alignment horizontal="center" vertical="center"/>
    </xf>
    <xf numFmtId="0" fontId="20" fillId="33" borderId="11" xfId="46" applyFont="1" applyFill="1" applyBorder="1" applyAlignment="1">
      <alignment horizontal="center" vertical="center"/>
    </xf>
    <xf numFmtId="0" fontId="20" fillId="33" borderId="14" xfId="46" applyFont="1" applyFill="1" applyBorder="1" applyAlignment="1">
      <alignment horizontal="center" vertical="center"/>
    </xf>
    <xf numFmtId="0" fontId="22" fillId="33" borderId="15" xfId="46" applyFont="1" applyFill="1" applyBorder="1" applyAlignment="1">
      <alignment horizontal="center" vertical="center"/>
    </xf>
    <xf numFmtId="0" fontId="20" fillId="33" borderId="10" xfId="46" applyFont="1" applyFill="1" applyBorder="1" applyAlignment="1">
      <alignment horizontal="center" vertical="center"/>
    </xf>
    <xf numFmtId="0" fontId="22" fillId="33" borderId="16" xfId="46" applyFont="1" applyFill="1" applyBorder="1" applyAlignment="1">
      <alignment horizontal="center" vertical="center"/>
    </xf>
    <xf numFmtId="0" fontId="20" fillId="33" borderId="14" xfId="46" applyFont="1" applyFill="1" applyBorder="1" applyAlignment="1">
      <alignment horizontal="center" vertical="center"/>
    </xf>
    <xf numFmtId="0" fontId="20" fillId="33" borderId="17" xfId="46" applyFont="1" applyFill="1" applyBorder="1" applyAlignment="1">
      <alignment horizontal="center" vertical="center"/>
    </xf>
    <xf numFmtId="0" fontId="20" fillId="33" borderId="18" xfId="46" applyFont="1" applyFill="1" applyBorder="1" applyAlignment="1">
      <alignment horizontal="center" vertical="center"/>
    </xf>
    <xf numFmtId="0" fontId="20" fillId="33" borderId="19" xfId="46" applyFont="1" applyFill="1" applyBorder="1" applyAlignment="1">
      <alignment horizontal="center" vertical="center"/>
    </xf>
    <xf numFmtId="0" fontId="22" fillId="33" borderId="20" xfId="46" applyFont="1" applyFill="1" applyBorder="1" applyAlignment="1">
      <alignment horizontal="center" vertical="center"/>
    </xf>
    <xf numFmtId="0" fontId="20" fillId="33" borderId="21" xfId="46" applyFont="1" applyFill="1" applyBorder="1" applyAlignment="1">
      <alignment horizontal="center" vertical="center"/>
    </xf>
    <xf numFmtId="0" fontId="20" fillId="33" borderId="22" xfId="46" applyFont="1" applyFill="1" applyBorder="1" applyAlignment="1">
      <alignment horizontal="center" vertical="center"/>
    </xf>
    <xf numFmtId="0" fontId="20" fillId="33" borderId="23" xfId="46" applyFont="1" applyFill="1" applyBorder="1" applyAlignment="1">
      <alignment horizontal="center" vertical="center"/>
    </xf>
    <xf numFmtId="0" fontId="22" fillId="33" borderId="24" xfId="44" applyFont="1" applyFill="1" applyBorder="1" applyAlignment="1">
      <alignment vertical="center"/>
    </xf>
    <xf numFmtId="3" fontId="20" fillId="33" borderId="25" xfId="44" applyNumberFormat="1" applyFont="1" applyFill="1" applyBorder="1" applyAlignment="1">
      <alignment vertical="center"/>
    </xf>
    <xf numFmtId="3" fontId="20" fillId="33" borderId="24" xfId="44" applyNumberFormat="1" applyFont="1" applyFill="1" applyBorder="1" applyAlignment="1">
      <alignment vertical="center"/>
    </xf>
    <xf numFmtId="3" fontId="20" fillId="33" borderId="26" xfId="44" applyNumberFormat="1" applyFont="1" applyFill="1" applyBorder="1" applyAlignment="1">
      <alignment vertical="center"/>
    </xf>
    <xf numFmtId="3" fontId="20" fillId="33" borderId="27" xfId="44" applyNumberFormat="1" applyFont="1" applyFill="1" applyBorder="1" applyAlignment="1">
      <alignment vertical="center"/>
    </xf>
    <xf numFmtId="3" fontId="20" fillId="33" borderId="28" xfId="44" applyNumberFormat="1" applyFont="1" applyFill="1" applyBorder="1" applyAlignment="1">
      <alignment vertical="center"/>
    </xf>
    <xf numFmtId="3" fontId="23" fillId="33" borderId="0" xfId="43" applyNumberFormat="1" applyFont="1" applyFill="1"/>
    <xf numFmtId="0" fontId="22" fillId="33" borderId="29" xfId="44" applyFont="1" applyFill="1" applyBorder="1" applyAlignment="1">
      <alignment vertical="center"/>
    </xf>
    <xf numFmtId="3" fontId="20" fillId="33" borderId="30" xfId="44" applyNumberFormat="1" applyFont="1" applyFill="1" applyBorder="1" applyAlignment="1">
      <alignment vertical="center"/>
    </xf>
    <xf numFmtId="3" fontId="20" fillId="33" borderId="31" xfId="44" applyNumberFormat="1" applyFont="1" applyFill="1" applyBorder="1" applyAlignment="1">
      <alignment vertical="center"/>
    </xf>
    <xf numFmtId="3" fontId="20" fillId="33" borderId="32" xfId="44" applyNumberFormat="1" applyFont="1" applyFill="1" applyBorder="1" applyAlignment="1">
      <alignment vertical="center"/>
    </xf>
    <xf numFmtId="3" fontId="20" fillId="33" borderId="33" xfId="44" applyNumberFormat="1" applyFont="1" applyFill="1" applyBorder="1" applyAlignment="1">
      <alignment vertical="center"/>
    </xf>
    <xf numFmtId="0" fontId="28" fillId="33" borderId="34" xfId="44" applyFont="1" applyFill="1" applyBorder="1" applyAlignment="1">
      <alignment horizontal="left" vertical="center"/>
    </xf>
    <xf numFmtId="3" fontId="21" fillId="34" borderId="35" xfId="44" applyNumberFormat="1" applyFont="1" applyFill="1" applyBorder="1" applyAlignment="1">
      <alignment horizontal="center" vertical="center"/>
    </xf>
    <xf numFmtId="3" fontId="21" fillId="34" borderId="34" xfId="44" applyNumberFormat="1" applyFont="1" applyFill="1" applyBorder="1" applyAlignment="1">
      <alignment horizontal="center" vertical="center"/>
    </xf>
    <xf numFmtId="3" fontId="21" fillId="34" borderId="36" xfId="44" applyNumberFormat="1" applyFont="1" applyFill="1" applyBorder="1" applyAlignment="1">
      <alignment horizontal="center" vertical="center"/>
    </xf>
    <xf numFmtId="3" fontId="21" fillId="34" borderId="37" xfId="44" applyNumberFormat="1" applyFont="1" applyFill="1" applyBorder="1" applyAlignment="1">
      <alignment horizontal="center" vertical="center"/>
    </xf>
    <xf numFmtId="3" fontId="21" fillId="34" borderId="38" xfId="44" applyNumberFormat="1" applyFont="1" applyFill="1" applyBorder="1" applyAlignment="1">
      <alignment horizontal="center" vertical="center"/>
    </xf>
    <xf numFmtId="0" fontId="28" fillId="33" borderId="39" xfId="44" applyFont="1" applyFill="1" applyBorder="1" applyAlignment="1">
      <alignment horizontal="left" vertical="center"/>
    </xf>
    <xf numFmtId="3" fontId="21" fillId="34" borderId="40" xfId="44" applyNumberFormat="1" applyFont="1" applyFill="1" applyBorder="1" applyAlignment="1">
      <alignment horizontal="center" vertical="center"/>
    </xf>
    <xf numFmtId="0" fontId="25" fillId="33" borderId="34" xfId="44" applyFont="1" applyFill="1" applyBorder="1" applyAlignment="1">
      <alignment horizontal="left" vertical="center" indent="1"/>
    </xf>
    <xf numFmtId="3" fontId="27" fillId="33" borderId="35" xfId="45" applyNumberFormat="1" applyFont="1" applyFill="1" applyBorder="1" applyAlignment="1">
      <alignment vertical="center"/>
    </xf>
    <xf numFmtId="3" fontId="27" fillId="33" borderId="34" xfId="45" applyNumberFormat="1" applyFont="1" applyFill="1" applyBorder="1" applyAlignment="1">
      <alignment vertical="center"/>
    </xf>
    <xf numFmtId="3" fontId="27" fillId="33" borderId="36" xfId="45" applyNumberFormat="1" applyFont="1" applyFill="1" applyBorder="1" applyAlignment="1">
      <alignment vertical="center"/>
    </xf>
    <xf numFmtId="3" fontId="27" fillId="33" borderId="37" xfId="45" applyNumberFormat="1" applyFont="1" applyFill="1" applyBorder="1" applyAlignment="1">
      <alignment vertical="center"/>
    </xf>
    <xf numFmtId="3" fontId="27" fillId="33" borderId="38" xfId="45" applyNumberFormat="1" applyFont="1" applyFill="1" applyBorder="1" applyAlignment="1">
      <alignment vertical="center"/>
    </xf>
    <xf numFmtId="0" fontId="25" fillId="33" borderId="39" xfId="44" applyFont="1" applyFill="1" applyBorder="1" applyAlignment="1">
      <alignment horizontal="left" vertical="center" indent="1"/>
    </xf>
    <xf numFmtId="3" fontId="27" fillId="33" borderId="40" xfId="45" applyNumberFormat="1" applyFont="1" applyFill="1" applyBorder="1" applyAlignment="1">
      <alignment vertical="center"/>
    </xf>
    <xf numFmtId="0" fontId="31" fillId="33" borderId="34" xfId="44" applyFont="1" applyFill="1" applyBorder="1" applyAlignment="1">
      <alignment horizontal="left" vertical="center"/>
    </xf>
    <xf numFmtId="3" fontId="21" fillId="0" borderId="35" xfId="44" applyNumberFormat="1" applyFont="1" applyFill="1" applyBorder="1" applyAlignment="1">
      <alignment horizontal="center" vertical="center"/>
    </xf>
    <xf numFmtId="3" fontId="21" fillId="0" borderId="34" xfId="44" applyNumberFormat="1" applyFont="1" applyFill="1" applyBorder="1" applyAlignment="1">
      <alignment horizontal="center" vertical="center"/>
    </xf>
    <xf numFmtId="3" fontId="21" fillId="0" borderId="36" xfId="44" applyNumberFormat="1" applyFont="1" applyFill="1" applyBorder="1" applyAlignment="1">
      <alignment horizontal="center" vertical="center"/>
    </xf>
    <xf numFmtId="3" fontId="21" fillId="0" borderId="37" xfId="44" applyNumberFormat="1" applyFont="1" applyFill="1" applyBorder="1" applyAlignment="1">
      <alignment horizontal="center" vertical="center"/>
    </xf>
    <xf numFmtId="3" fontId="21" fillId="0" borderId="38" xfId="44" applyNumberFormat="1" applyFont="1" applyFill="1" applyBorder="1" applyAlignment="1">
      <alignment horizontal="center" vertical="center"/>
    </xf>
    <xf numFmtId="0" fontId="31" fillId="33" borderId="39" xfId="44" applyFont="1" applyFill="1" applyBorder="1" applyAlignment="1">
      <alignment horizontal="left" vertical="center"/>
    </xf>
    <xf numFmtId="3" fontId="21" fillId="0" borderId="40" xfId="44" applyNumberFormat="1" applyFont="1" applyFill="1" applyBorder="1" applyAlignment="1">
      <alignment horizontal="center" vertical="center"/>
    </xf>
    <xf numFmtId="0" fontId="31" fillId="33" borderId="34" xfId="44" applyFont="1" applyFill="1" applyBorder="1" applyAlignment="1">
      <alignment horizontal="left" vertical="center" indent="1"/>
    </xf>
    <xf numFmtId="0" fontId="31" fillId="33" borderId="39" xfId="44" applyFont="1" applyFill="1" applyBorder="1" applyAlignment="1">
      <alignment horizontal="left" vertical="center" indent="1"/>
    </xf>
    <xf numFmtId="3" fontId="21" fillId="34" borderId="41" xfId="44" applyNumberFormat="1" applyFont="1" applyFill="1" applyBorder="1" applyAlignment="1">
      <alignment horizontal="center" vertical="center"/>
    </xf>
    <xf numFmtId="3" fontId="21" fillId="34" borderId="42" xfId="44" applyNumberFormat="1" applyFont="1" applyFill="1" applyBorder="1" applyAlignment="1">
      <alignment horizontal="center" vertical="center"/>
    </xf>
    <xf numFmtId="3" fontId="21" fillId="34" borderId="43" xfId="44" applyNumberFormat="1" applyFont="1" applyFill="1" applyBorder="1" applyAlignment="1">
      <alignment horizontal="center" vertical="center"/>
    </xf>
    <xf numFmtId="3" fontId="21" fillId="34" borderId="44" xfId="44" applyNumberFormat="1" applyFont="1" applyFill="1" applyBorder="1" applyAlignment="1">
      <alignment horizontal="center" vertical="center"/>
    </xf>
    <xf numFmtId="3" fontId="21" fillId="34" borderId="45" xfId="44" applyNumberFormat="1" applyFont="1" applyFill="1" applyBorder="1" applyAlignment="1">
      <alignment horizontal="center" vertical="center"/>
    </xf>
    <xf numFmtId="3" fontId="21" fillId="34" borderId="46" xfId="44" applyNumberFormat="1" applyFont="1" applyFill="1" applyBorder="1" applyAlignment="1">
      <alignment horizontal="center" vertical="center"/>
    </xf>
    <xf numFmtId="3" fontId="21" fillId="34" borderId="47" xfId="44" applyNumberFormat="1" applyFont="1" applyFill="1" applyBorder="1" applyAlignment="1">
      <alignment horizontal="center" vertical="center"/>
    </xf>
    <xf numFmtId="3" fontId="21" fillId="34" borderId="48" xfId="44" applyNumberFormat="1" applyFont="1" applyFill="1" applyBorder="1" applyAlignment="1">
      <alignment horizontal="center" vertical="center"/>
    </xf>
    <xf numFmtId="3" fontId="21" fillId="34" borderId="49" xfId="44" applyNumberFormat="1" applyFont="1" applyFill="1" applyBorder="1" applyAlignment="1">
      <alignment horizontal="center" vertical="center"/>
    </xf>
    <xf numFmtId="0" fontId="22" fillId="35" borderId="12" xfId="44" applyFont="1" applyFill="1" applyBorder="1" applyAlignment="1">
      <alignment horizontal="left" vertical="center"/>
    </xf>
    <xf numFmtId="3" fontId="20" fillId="35" borderId="14" xfId="44" applyNumberFormat="1" applyFont="1" applyFill="1" applyBorder="1" applyAlignment="1">
      <alignment vertical="center"/>
    </xf>
    <xf numFmtId="3" fontId="20" fillId="35" borderId="12" xfId="44" applyNumberFormat="1" applyFont="1" applyFill="1" applyBorder="1" applyAlignment="1">
      <alignment vertical="center"/>
    </xf>
    <xf numFmtId="3" fontId="20" fillId="35" borderId="17" xfId="44" applyNumberFormat="1" applyFont="1" applyFill="1" applyBorder="1" applyAlignment="1">
      <alignment vertical="center"/>
    </xf>
    <xf numFmtId="3" fontId="20" fillId="35" borderId="18" xfId="44" applyNumberFormat="1" applyFont="1" applyFill="1" applyBorder="1" applyAlignment="1">
      <alignment vertical="center"/>
    </xf>
    <xf numFmtId="3" fontId="20" fillId="35" borderId="19" xfId="44" applyNumberFormat="1" applyFont="1" applyFill="1" applyBorder="1" applyAlignment="1">
      <alignment vertical="center"/>
    </xf>
    <xf numFmtId="0" fontId="22" fillId="35" borderId="13" xfId="44" applyFont="1" applyFill="1" applyBorder="1" applyAlignment="1">
      <alignment horizontal="left" vertical="center"/>
    </xf>
    <xf numFmtId="3" fontId="20" fillId="35" borderId="50" xfId="44" applyNumberFormat="1" applyFont="1" applyFill="1" applyBorder="1" applyAlignment="1">
      <alignment vertical="center"/>
    </xf>
    <xf numFmtId="0" fontId="25" fillId="33" borderId="16" xfId="44" applyFont="1" applyFill="1" applyBorder="1" applyAlignment="1">
      <alignment horizontal="left" vertical="center" indent="2"/>
    </xf>
    <xf numFmtId="3" fontId="27" fillId="33" borderId="51" xfId="44" applyNumberFormat="1" applyFont="1" applyFill="1" applyBorder="1" applyAlignment="1">
      <alignment vertical="center"/>
    </xf>
    <xf numFmtId="3" fontId="27" fillId="33" borderId="16" xfId="44" applyNumberFormat="1" applyFont="1" applyFill="1" applyBorder="1" applyAlignment="1">
      <alignment vertical="center"/>
    </xf>
    <xf numFmtId="3" fontId="27" fillId="33" borderId="52" xfId="44" applyNumberFormat="1" applyFont="1" applyFill="1" applyBorder="1" applyAlignment="1">
      <alignment vertical="center"/>
    </xf>
    <xf numFmtId="3" fontId="27" fillId="33" borderId="53" xfId="44" applyNumberFormat="1" applyFont="1" applyFill="1" applyBorder="1" applyAlignment="1">
      <alignment vertical="center"/>
    </xf>
    <xf numFmtId="3" fontId="27" fillId="33" borderId="54" xfId="44" applyNumberFormat="1" applyFont="1" applyFill="1" applyBorder="1" applyAlignment="1">
      <alignment vertical="center"/>
    </xf>
    <xf numFmtId="0" fontId="25" fillId="33" borderId="20" xfId="44" applyFont="1" applyFill="1" applyBorder="1" applyAlignment="1">
      <alignment horizontal="left" vertical="center" indent="2"/>
    </xf>
    <xf numFmtId="3" fontId="27" fillId="33" borderId="12" xfId="44" applyNumberFormat="1" applyFont="1" applyFill="1" applyBorder="1" applyAlignment="1">
      <alignment vertical="center"/>
    </xf>
    <xf numFmtId="3" fontId="27" fillId="33" borderId="50" xfId="44" applyNumberFormat="1" applyFont="1" applyFill="1" applyBorder="1" applyAlignment="1">
      <alignment vertical="center"/>
    </xf>
    <xf numFmtId="3" fontId="27" fillId="33" borderId="18" xfId="44" applyNumberFormat="1" applyFont="1" applyFill="1" applyBorder="1" applyAlignment="1">
      <alignment vertical="center"/>
    </xf>
    <xf numFmtId="3" fontId="27" fillId="33" borderId="19" xfId="44" applyNumberFormat="1" applyFont="1" applyFill="1" applyBorder="1" applyAlignment="1">
      <alignment vertical="center"/>
    </xf>
    <xf numFmtId="166" fontId="24" fillId="33" borderId="0" xfId="43" applyNumberFormat="1" applyFont="1" applyFill="1"/>
    <xf numFmtId="43" fontId="23" fillId="33" borderId="0" xfId="1" applyFont="1" applyFill="1"/>
    <xf numFmtId="0" fontId="30" fillId="33" borderId="0" xfId="43" applyFont="1" applyFill="1" applyAlignment="1">
      <alignment horizontal="left" vertical="top"/>
    </xf>
    <xf numFmtId="169" fontId="24" fillId="33" borderId="0" xfId="1" applyNumberFormat="1" applyFont="1" applyFill="1"/>
    <xf numFmtId="170" fontId="23" fillId="33" borderId="0" xfId="1" applyNumberFormat="1" applyFont="1" applyFill="1"/>
    <xf numFmtId="43" fontId="24" fillId="33" borderId="0" xfId="1" applyFont="1" applyFill="1"/>
    <xf numFmtId="0" fontId="31" fillId="33" borderId="0" xfId="44" applyFont="1" applyFill="1" applyBorder="1" applyAlignment="1">
      <alignment horizontal="left" vertical="center" indent="1"/>
    </xf>
    <xf numFmtId="168" fontId="23" fillId="33" borderId="0" xfId="43" applyNumberFormat="1" applyFont="1" applyFill="1"/>
    <xf numFmtId="3" fontId="24" fillId="33" borderId="0" xfId="43" applyNumberFormat="1" applyFont="1" applyFill="1"/>
    <xf numFmtId="0" fontId="20" fillId="0" borderId="13" xfId="46" applyFont="1" applyFill="1" applyBorder="1" applyAlignment="1">
      <alignment horizontal="center" vertical="center"/>
    </xf>
    <xf numFmtId="0" fontId="20" fillId="0" borderId="11" xfId="46" applyFont="1" applyFill="1" applyBorder="1" applyAlignment="1">
      <alignment horizontal="center" vertical="center"/>
    </xf>
    <xf numFmtId="0" fontId="20" fillId="33" borderId="0" xfId="46" applyFont="1" applyFill="1" applyBorder="1" applyAlignment="1">
      <alignment horizontal="center" vertical="center"/>
    </xf>
    <xf numFmtId="0" fontId="20" fillId="33" borderId="50" xfId="46" applyFont="1" applyFill="1" applyBorder="1" applyAlignment="1">
      <alignment horizontal="center" vertical="center"/>
    </xf>
    <xf numFmtId="3" fontId="20" fillId="33" borderId="55" xfId="44" applyNumberFormat="1" applyFont="1" applyFill="1" applyBorder="1" applyAlignment="1">
      <alignment vertical="center"/>
    </xf>
    <xf numFmtId="3" fontId="20" fillId="33" borderId="0" xfId="44" applyNumberFormat="1" applyFont="1" applyFill="1" applyBorder="1" applyAlignment="1">
      <alignment vertical="center"/>
    </xf>
    <xf numFmtId="3" fontId="21" fillId="33" borderId="0" xfId="44" applyNumberFormat="1" applyFont="1" applyFill="1" applyBorder="1" applyAlignment="1">
      <alignment horizontal="center" vertical="center"/>
    </xf>
    <xf numFmtId="3" fontId="27" fillId="33" borderId="0" xfId="45" applyNumberFormat="1" applyFont="1" applyFill="1" applyBorder="1" applyAlignment="1">
      <alignment vertical="center"/>
    </xf>
    <xf numFmtId="3" fontId="21" fillId="34" borderId="56" xfId="44" applyNumberFormat="1" applyFont="1" applyFill="1" applyBorder="1" applyAlignment="1">
      <alignment horizontal="center" vertical="center"/>
    </xf>
    <xf numFmtId="3" fontId="27" fillId="33" borderId="57" xfId="44" applyNumberFormat="1" applyFont="1" applyFill="1" applyBorder="1" applyAlignment="1">
      <alignment vertical="center"/>
    </xf>
    <xf numFmtId="3" fontId="27" fillId="33" borderId="0" xfId="44" applyNumberFormat="1" applyFont="1" applyFill="1" applyBorder="1" applyAlignment="1">
      <alignment vertical="center"/>
    </xf>
    <xf numFmtId="167" fontId="23" fillId="33" borderId="0" xfId="43" applyNumberFormat="1" applyFont="1" applyFill="1"/>
    <xf numFmtId="0" fontId="34" fillId="33" borderId="0" xfId="43" applyFont="1" applyFill="1"/>
    <xf numFmtId="0" fontId="35" fillId="33" borderId="0" xfId="43" applyFont="1" applyFill="1"/>
    <xf numFmtId="0" fontId="20" fillId="33" borderId="58" xfId="46" applyFont="1" applyFill="1" applyBorder="1" applyAlignment="1">
      <alignment horizontal="center" vertical="center"/>
    </xf>
    <xf numFmtId="0" fontId="20" fillId="33" borderId="59" xfId="46" applyFont="1" applyFill="1" applyBorder="1" applyAlignment="1">
      <alignment horizontal="center" vertical="center"/>
    </xf>
    <xf numFmtId="0" fontId="20" fillId="33" borderId="25" xfId="46" applyFont="1" applyFill="1" applyBorder="1" applyAlignment="1">
      <alignment horizontal="center" vertical="center"/>
    </xf>
    <xf numFmtId="0" fontId="20" fillId="33" borderId="60" xfId="46" applyFont="1" applyFill="1" applyBorder="1" applyAlignment="1">
      <alignment horizontal="center" vertical="center"/>
    </xf>
    <xf numFmtId="0" fontId="20" fillId="33" borderId="61" xfId="46" applyFont="1" applyFill="1" applyBorder="1" applyAlignment="1">
      <alignment horizontal="center" vertical="center"/>
    </xf>
    <xf numFmtId="0" fontId="20" fillId="33" borderId="45" xfId="46" applyFont="1" applyFill="1" applyBorder="1" applyAlignment="1">
      <alignment horizontal="center" vertical="center"/>
    </xf>
    <xf numFmtId="1" fontId="23" fillId="33" borderId="0" xfId="43" applyNumberFormat="1" applyFont="1" applyFill="1"/>
    <xf numFmtId="166" fontId="23" fillId="33" borderId="0" xfId="43" applyNumberFormat="1" applyFont="1" applyFill="1"/>
    <xf numFmtId="3" fontId="27" fillId="33" borderId="20" xfId="44" applyNumberFormat="1" applyFont="1" applyFill="1" applyBorder="1" applyAlignment="1">
      <alignment vertical="center"/>
    </xf>
    <xf numFmtId="3" fontId="27" fillId="33" borderId="62" xfId="44" applyNumberFormat="1" applyFont="1" applyFill="1" applyBorder="1" applyAlignment="1">
      <alignment vertical="center"/>
    </xf>
    <xf numFmtId="0" fontId="25" fillId="33" borderId="0" xfId="44" applyFont="1" applyFill="1" applyBorder="1" applyAlignment="1">
      <alignment horizontal="left" vertical="center" indent="2"/>
    </xf>
    <xf numFmtId="166" fontId="32" fillId="33" borderId="0" xfId="43" applyNumberFormat="1" applyFont="1" applyFill="1"/>
    <xf numFmtId="3" fontId="32" fillId="33" borderId="0" xfId="43" applyNumberFormat="1" applyFont="1" applyFill="1"/>
    <xf numFmtId="3" fontId="33" fillId="33" borderId="0" xfId="43" applyNumberFormat="1" applyFont="1" applyFill="1"/>
    <xf numFmtId="166" fontId="35" fillId="33" borderId="0" xfId="43" applyNumberFormat="1" applyFont="1" applyFill="1"/>
    <xf numFmtId="3" fontId="27" fillId="33" borderId="63" xfId="45" applyNumberFormat="1" applyFont="1" applyFill="1" applyBorder="1" applyAlignment="1">
      <alignment vertical="center"/>
    </xf>
    <xf numFmtId="3" fontId="27" fillId="33" borderId="39" xfId="45" applyNumberFormat="1" applyFont="1" applyFill="1" applyBorder="1" applyAlignment="1">
      <alignment vertical="center"/>
    </xf>
    <xf numFmtId="3" fontId="21" fillId="34" borderId="60" xfId="44" applyNumberFormat="1" applyFont="1" applyFill="1" applyBorder="1" applyAlignment="1">
      <alignment horizontal="center" vertical="center"/>
    </xf>
    <xf numFmtId="3" fontId="21" fillId="34" borderId="61" xfId="44" applyNumberFormat="1" applyFont="1" applyFill="1" applyBorder="1" applyAlignment="1">
      <alignment horizontal="center" vertical="center"/>
    </xf>
    <xf numFmtId="0" fontId="20" fillId="33" borderId="47" xfId="46" applyFont="1" applyFill="1" applyBorder="1" applyAlignment="1">
      <alignment horizontal="center" vertical="center"/>
    </xf>
    <xf numFmtId="0" fontId="20" fillId="33" borderId="48" xfId="46" applyFont="1" applyFill="1" applyBorder="1" applyAlignment="1">
      <alignment horizontal="center" vertical="center"/>
    </xf>
    <xf numFmtId="0" fontId="20" fillId="33" borderId="49" xfId="46" applyFont="1" applyFill="1" applyBorder="1" applyAlignment="1">
      <alignment horizontal="center" vertical="center"/>
    </xf>
  </cellXfs>
  <cellStyles count="47">
    <cellStyle name="20 % - zvýraznenie1" xfId="20" builtinId="30" customBuiltin="1"/>
    <cellStyle name="20 % - zvýraznenie2" xfId="24" builtinId="34" customBuiltin="1"/>
    <cellStyle name="20 % - zvýraznenie3" xfId="28" builtinId="38" customBuiltin="1"/>
    <cellStyle name="20 % - zvýraznenie4" xfId="32" builtinId="42" customBuiltin="1"/>
    <cellStyle name="20 % - zvýraznenie5" xfId="36" builtinId="46" customBuiltin="1"/>
    <cellStyle name="20 % - zvýraznenie6" xfId="40" builtinId="50" customBuiltin="1"/>
    <cellStyle name="40 % - zvýraznenie1" xfId="21" builtinId="31" customBuiltin="1"/>
    <cellStyle name="40 % - zvýraznenie2" xfId="25" builtinId="35" customBuiltin="1"/>
    <cellStyle name="40 % - zvýraznenie3" xfId="29" builtinId="39" customBuiltin="1"/>
    <cellStyle name="40 % - zvýraznenie4" xfId="33" builtinId="43" customBuiltin="1"/>
    <cellStyle name="40 % - zvýraznenie5" xfId="37" builtinId="47" customBuiltin="1"/>
    <cellStyle name="40 % - zvýraznenie6" xfId="41" builtinId="51" customBuiltin="1"/>
    <cellStyle name="60 % - zvýraznenie1" xfId="22" builtinId="32" customBuiltin="1"/>
    <cellStyle name="60 % - zvýraznenie2" xfId="26" builtinId="36" customBuiltin="1"/>
    <cellStyle name="60 % - zvýraznenie3" xfId="30" builtinId="40" customBuiltin="1"/>
    <cellStyle name="60 % - zvýraznenie4" xfId="34" builtinId="44" customBuiltin="1"/>
    <cellStyle name="60 % - zvýraznenie5" xfId="38" builtinId="48" customBuiltin="1"/>
    <cellStyle name="60 % - zvýraznenie6" xfId="42" builtinId="52" customBuiltin="1"/>
    <cellStyle name="Čiarka" xfId="1" builtinId="3" customBuiltin="1"/>
    <cellStyle name="Dobrá" xfId="7" builtinId="26" customBuiltin="1"/>
    <cellStyle name="Kontrolná bunka" xfId="14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ov" xfId="2" builtinId="15" customBuiltin="1"/>
    <cellStyle name="Neutrálna" xfId="9" builtinId="28" customBuiltin="1"/>
    <cellStyle name="Normálna" xfId="0" builtinId="0" customBuiltin="1"/>
    <cellStyle name="Normálne 2" xfId="43"/>
    <cellStyle name="normálne_dane pre rozpocet 2006-2008_JUN2005_final" xfId="44"/>
    <cellStyle name="normálne_dane pre rozpocet 2006-2008_JUN2005_final 2" xfId="45"/>
    <cellStyle name="normálne_IFP_DANE_20081103" xfId="46"/>
    <cellStyle name="Poznámka" xfId="16" builtinId="10" customBuiltin="1"/>
    <cellStyle name="Prepojená bunka" xfId="13" builtinId="24" customBuiltin="1"/>
    <cellStyle name="Spolu" xfId="18" builtinId="25" customBuiltin="1"/>
    <cellStyle name="Text upozornenia" xfId="15" builtinId="11" customBuiltin="1"/>
    <cellStyle name="Vstup" xfId="10" builtinId="20" customBuiltin="1"/>
    <cellStyle name="Výpočet" xfId="12" builtinId="22" customBuiltin="1"/>
    <cellStyle name="Výstup" xfId="11" builtinId="21" customBuiltin="1"/>
    <cellStyle name="Vysvetľujúci text" xfId="17" builtinId="53" customBuiltin="1"/>
    <cellStyle name="Zlá" xfId="8" builtinId="27" customBuiltin="1"/>
    <cellStyle name="Zvýraznenie1" xfId="19" builtinId="29" customBuiltin="1"/>
    <cellStyle name="Zvýraznenie2" xfId="23" builtinId="33" customBuiltin="1"/>
    <cellStyle name="Zvýraznenie3" xfId="27" builtinId="37" customBuiltin="1"/>
    <cellStyle name="Zvýraznenie4" xfId="31" builtinId="41" customBuiltin="1"/>
    <cellStyle name="Zvýraznenie5" xfId="35" builtinId="45" customBuiltin="1"/>
    <cellStyle name="Zvýraznenie6" xfId="39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0"/>
  <sheetViews>
    <sheetView tabSelected="1" workbookViewId="0">
      <selection activeCell="A37" sqref="A37"/>
    </sheetView>
  </sheetViews>
  <sheetFormatPr defaultColWidth="9.125" defaultRowHeight="12.6" customHeight="1" x14ac:dyDescent="0.2"/>
  <cols>
    <col min="1" max="1" width="55.125" style="1" customWidth="1"/>
    <col min="2" max="4" width="12.5" style="2" customWidth="1"/>
    <col min="5" max="8" width="12.5" style="1" customWidth="1"/>
    <col min="9" max="9" width="9.125" style="1"/>
    <col min="10" max="10" width="55.125" style="1" customWidth="1"/>
    <col min="11" max="12" width="12.5" style="2" customWidth="1"/>
    <col min="13" max="13" width="13.5" style="2" customWidth="1"/>
    <col min="14" max="17" width="13.875" style="1" customWidth="1"/>
    <col min="18" max="18" width="9.125" style="1"/>
    <col min="19" max="19" width="55.125" style="1" customWidth="1"/>
    <col min="20" max="21" width="12.5" style="2" customWidth="1"/>
    <col min="22" max="22" width="13.5" style="2" customWidth="1"/>
    <col min="23" max="26" width="13.875" style="1" customWidth="1"/>
    <col min="27" max="27" width="9.125" style="1"/>
    <col min="28" max="28" width="55.125" style="1" customWidth="1"/>
    <col min="29" max="30" width="12.5" style="2" customWidth="1"/>
    <col min="31" max="31" width="13.5" style="2" customWidth="1"/>
    <col min="32" max="35" width="13.875" style="1" customWidth="1"/>
    <col min="36" max="16384" width="9.125" style="1"/>
  </cols>
  <sheetData>
    <row r="1" spans="1:35" ht="15.75" customHeight="1" x14ac:dyDescent="0.2">
      <c r="A1" s="4" t="s">
        <v>0</v>
      </c>
      <c r="B1" s="4"/>
      <c r="C1" s="4"/>
      <c r="D1" s="4"/>
      <c r="J1" s="4" t="s">
        <v>1</v>
      </c>
      <c r="K1" s="4"/>
      <c r="L1" s="4"/>
      <c r="M1" s="4"/>
      <c r="N1" s="4"/>
      <c r="S1" s="4" t="s">
        <v>2</v>
      </c>
      <c r="T1" s="4"/>
      <c r="U1" s="4"/>
      <c r="V1" s="4"/>
      <c r="AB1" s="5" t="s">
        <v>3</v>
      </c>
      <c r="AC1" s="5"/>
      <c r="AD1" s="5"/>
      <c r="AE1" s="5"/>
    </row>
    <row r="2" spans="1:35" ht="14.25" customHeight="1" thickBot="1" x14ac:dyDescent="0.3">
      <c r="A2" s="6"/>
      <c r="B2" s="7"/>
      <c r="C2" s="7"/>
      <c r="D2" s="7"/>
      <c r="J2" s="6"/>
      <c r="K2" s="7"/>
      <c r="L2" s="7"/>
      <c r="M2" s="7"/>
      <c r="S2" s="6"/>
      <c r="T2" s="7"/>
      <c r="U2" s="7"/>
      <c r="V2" s="7"/>
      <c r="AB2" s="6"/>
      <c r="AC2" s="7"/>
      <c r="AD2" s="7"/>
      <c r="AE2" s="7"/>
    </row>
    <row r="3" spans="1:35" ht="13.5" customHeight="1" thickBot="1" x14ac:dyDescent="0.25">
      <c r="A3" s="8" t="s">
        <v>4</v>
      </c>
      <c r="B3" s="9" t="s">
        <v>5</v>
      </c>
      <c r="C3" s="10" t="s">
        <v>6</v>
      </c>
      <c r="D3" s="11" t="s">
        <v>7</v>
      </c>
      <c r="E3" s="13"/>
      <c r="F3" s="13"/>
      <c r="G3" s="13"/>
      <c r="H3" s="12"/>
      <c r="J3" s="8" t="s">
        <v>4</v>
      </c>
      <c r="K3" s="9" t="s">
        <v>5</v>
      </c>
      <c r="L3" s="10" t="s">
        <v>6</v>
      </c>
      <c r="M3" s="11" t="s">
        <v>7</v>
      </c>
      <c r="N3" s="13"/>
      <c r="O3" s="13"/>
      <c r="P3" s="13"/>
      <c r="Q3" s="12"/>
      <c r="S3" s="14" t="s">
        <v>4</v>
      </c>
      <c r="T3" s="15" t="s">
        <v>5</v>
      </c>
      <c r="U3" s="11" t="s">
        <v>7</v>
      </c>
      <c r="V3" s="13"/>
      <c r="W3" s="13"/>
      <c r="X3" s="13"/>
      <c r="Y3" s="13"/>
      <c r="Z3" s="12"/>
      <c r="AB3" s="14" t="s">
        <v>4</v>
      </c>
      <c r="AC3" s="15" t="s">
        <v>5</v>
      </c>
      <c r="AD3" s="11" t="s">
        <v>7</v>
      </c>
      <c r="AE3" s="13"/>
      <c r="AF3" s="13"/>
      <c r="AG3" s="13"/>
      <c r="AH3" s="13"/>
      <c r="AI3" s="12"/>
    </row>
    <row r="4" spans="1:35" ht="14.25" customHeight="1" thickBot="1" x14ac:dyDescent="0.25">
      <c r="A4" s="16"/>
      <c r="B4" s="17">
        <v>2022</v>
      </c>
      <c r="C4" s="10">
        <v>2023</v>
      </c>
      <c r="D4" s="18">
        <v>2024</v>
      </c>
      <c r="E4" s="19">
        <v>2025</v>
      </c>
      <c r="F4" s="19">
        <v>2026</v>
      </c>
      <c r="G4" s="19">
        <v>2027</v>
      </c>
      <c r="H4" s="20">
        <v>2028</v>
      </c>
      <c r="J4" s="16"/>
      <c r="K4" s="17">
        <v>2022</v>
      </c>
      <c r="L4" s="10">
        <v>2023</v>
      </c>
      <c r="M4" s="18">
        <v>2024</v>
      </c>
      <c r="N4" s="19">
        <v>2025</v>
      </c>
      <c r="O4" s="19">
        <v>2026</v>
      </c>
      <c r="P4" s="19">
        <v>2027</v>
      </c>
      <c r="Q4" s="20">
        <v>2028</v>
      </c>
      <c r="S4" s="21"/>
      <c r="T4" s="15">
        <v>2022</v>
      </c>
      <c r="U4" s="22">
        <v>2023</v>
      </c>
      <c r="V4" s="23">
        <v>2024</v>
      </c>
      <c r="W4" s="23">
        <v>2025</v>
      </c>
      <c r="X4" s="23">
        <v>2026</v>
      </c>
      <c r="Y4" s="23">
        <v>2027</v>
      </c>
      <c r="Z4" s="24">
        <v>2028</v>
      </c>
      <c r="AB4" s="21"/>
      <c r="AC4" s="15">
        <v>2022</v>
      </c>
      <c r="AD4" s="22">
        <v>2023</v>
      </c>
      <c r="AE4" s="23">
        <v>2024</v>
      </c>
      <c r="AF4" s="23">
        <v>2025</v>
      </c>
      <c r="AG4" s="23">
        <v>2026</v>
      </c>
      <c r="AH4" s="23">
        <v>2027</v>
      </c>
      <c r="AI4" s="24">
        <v>2028</v>
      </c>
    </row>
    <row r="5" spans="1:35" ht="13.5" customHeight="1" x14ac:dyDescent="0.2">
      <c r="A5" s="25"/>
      <c r="B5" s="26"/>
      <c r="C5" s="27"/>
      <c r="D5" s="28"/>
      <c r="E5" s="29"/>
      <c r="F5" s="29"/>
      <c r="G5" s="29"/>
      <c r="H5" s="30"/>
      <c r="I5" s="31"/>
      <c r="J5" s="32"/>
      <c r="K5" s="33"/>
      <c r="L5" s="27"/>
      <c r="M5" s="28"/>
      <c r="N5" s="29"/>
      <c r="O5" s="29"/>
      <c r="P5" s="29"/>
      <c r="Q5" s="30"/>
      <c r="R5" s="31"/>
      <c r="S5" s="32"/>
      <c r="T5" s="33"/>
      <c r="U5" s="34"/>
      <c r="V5" s="35"/>
      <c r="W5" s="35"/>
      <c r="X5" s="35"/>
      <c r="Y5" s="35"/>
      <c r="Z5" s="36"/>
      <c r="AB5" s="32"/>
      <c r="AC5" s="33"/>
      <c r="AD5" s="34"/>
      <c r="AE5" s="35"/>
      <c r="AF5" s="35"/>
      <c r="AG5" s="35"/>
      <c r="AH5" s="35"/>
      <c r="AI5" s="36"/>
    </row>
    <row r="6" spans="1:35" ht="13.5" customHeight="1" x14ac:dyDescent="0.2">
      <c r="A6" s="37" t="s">
        <v>8</v>
      </c>
      <c r="B6" s="38">
        <f t="shared" ref="B6:H6" si="0">SUM(B7:B11)</f>
        <v>1022480.4802699998</v>
      </c>
      <c r="C6" s="39">
        <f t="shared" si="0"/>
        <v>1028156.41446</v>
      </c>
      <c r="D6" s="40">
        <f t="shared" si="0"/>
        <v>1168257.851795407</v>
      </c>
      <c r="E6" s="41">
        <f t="shared" si="0"/>
        <v>1278735.3670418186</v>
      </c>
      <c r="F6" s="41">
        <f t="shared" si="0"/>
        <v>1360947.1208840322</v>
      </c>
      <c r="G6" s="41">
        <f t="shared" si="0"/>
        <v>1425871.2112153284</v>
      </c>
      <c r="H6" s="42">
        <f t="shared" si="0"/>
        <v>1485010.567680005</v>
      </c>
      <c r="J6" s="43" t="s">
        <v>8</v>
      </c>
      <c r="K6" s="39">
        <f t="shared" ref="K6:Q6" si="1">SUM(K7:K11)</f>
        <v>0</v>
      </c>
      <c r="L6" s="39">
        <f t="shared" si="1"/>
        <v>0</v>
      </c>
      <c r="M6" s="40">
        <f t="shared" si="1"/>
        <v>0</v>
      </c>
      <c r="N6" s="41">
        <f t="shared" si="1"/>
        <v>0</v>
      </c>
      <c r="O6" s="41">
        <f t="shared" si="1"/>
        <v>0</v>
      </c>
      <c r="P6" s="41">
        <f t="shared" si="1"/>
        <v>0</v>
      </c>
      <c r="Q6" s="42">
        <f t="shared" si="1"/>
        <v>0</v>
      </c>
      <c r="S6" s="43" t="s">
        <v>8</v>
      </c>
      <c r="T6" s="39">
        <v>1022480.4802699998</v>
      </c>
      <c r="U6" s="44">
        <v>1031031.5574489966</v>
      </c>
      <c r="V6" s="41">
        <v>1179516.8571002788</v>
      </c>
      <c r="W6" s="41">
        <v>1292158.1387837862</v>
      </c>
      <c r="X6" s="41">
        <v>1376355.0424316863</v>
      </c>
      <c r="Y6" s="41">
        <v>1443128.7644723402</v>
      </c>
      <c r="Z6" s="42"/>
      <c r="AB6" s="43" t="s">
        <v>8</v>
      </c>
      <c r="AC6" s="39">
        <f t="shared" ref="AC6:AC26" si="2">B6-T6</f>
        <v>0</v>
      </c>
      <c r="AD6" s="44">
        <f t="shared" ref="AD6:AD26" si="3">C6-U6</f>
        <v>-2875.1429889965802</v>
      </c>
      <c r="AE6" s="41">
        <f t="shared" ref="AE6:AE26" si="4">D6-V6</f>
        <v>-11259.005304871826</v>
      </c>
      <c r="AF6" s="41">
        <f t="shared" ref="AF6:AF26" si="5">E6-W6</f>
        <v>-13422.771741967648</v>
      </c>
      <c r="AG6" s="41">
        <f t="shared" ref="AG6:AG26" si="6">F6-X6</f>
        <v>-15407.921547654085</v>
      </c>
      <c r="AH6" s="41">
        <f t="shared" ref="AH6:AH26" si="7">G6-Y6</f>
        <v>-17257.553257011808</v>
      </c>
      <c r="AI6" s="42"/>
    </row>
    <row r="7" spans="1:35" ht="13.5" customHeight="1" x14ac:dyDescent="0.2">
      <c r="A7" s="45" t="s">
        <v>9</v>
      </c>
      <c r="B7" s="46">
        <v>598455.59486999991</v>
      </c>
      <c r="C7" s="47">
        <v>592599.25555</v>
      </c>
      <c r="D7" s="48">
        <v>679308.59370759444</v>
      </c>
      <c r="E7" s="49">
        <v>756379.29361262801</v>
      </c>
      <c r="F7" s="49">
        <v>815692.07324575109</v>
      </c>
      <c r="G7" s="49">
        <v>861530.00952069229</v>
      </c>
      <c r="H7" s="50">
        <v>907597.31840300967</v>
      </c>
      <c r="J7" s="51" t="s">
        <v>9</v>
      </c>
      <c r="K7" s="47"/>
      <c r="L7" s="47"/>
      <c r="M7" s="48"/>
      <c r="N7" s="49"/>
      <c r="O7" s="49"/>
      <c r="P7" s="49"/>
      <c r="Q7" s="50"/>
      <c r="S7" s="51" t="s">
        <v>9</v>
      </c>
      <c r="T7" s="47">
        <v>598455.59486999991</v>
      </c>
      <c r="U7" s="52">
        <v>591985.09586395475</v>
      </c>
      <c r="V7" s="49">
        <v>683873.76353618118</v>
      </c>
      <c r="W7" s="49">
        <v>761462.4030597232</v>
      </c>
      <c r="X7" s="49">
        <v>821173.78343857359</v>
      </c>
      <c r="Y7" s="49">
        <v>867319.76522570977</v>
      </c>
      <c r="Z7" s="50"/>
      <c r="AB7" s="51" t="s">
        <v>9</v>
      </c>
      <c r="AC7" s="47">
        <f t="shared" si="2"/>
        <v>0</v>
      </c>
      <c r="AD7" s="52">
        <f t="shared" si="3"/>
        <v>614.15968604525551</v>
      </c>
      <c r="AE7" s="49">
        <f t="shared" si="4"/>
        <v>-4565.169828586746</v>
      </c>
      <c r="AF7" s="49">
        <f t="shared" si="5"/>
        <v>-5083.1094470951939</v>
      </c>
      <c r="AG7" s="49">
        <f t="shared" si="6"/>
        <v>-5481.710192822502</v>
      </c>
      <c r="AH7" s="49">
        <f t="shared" si="7"/>
        <v>-5789.7557050174801</v>
      </c>
      <c r="AI7" s="50"/>
    </row>
    <row r="8" spans="1:35" ht="13.5" customHeight="1" x14ac:dyDescent="0.2">
      <c r="A8" s="45" t="s">
        <v>10</v>
      </c>
      <c r="B8" s="46">
        <v>41625.225509999997</v>
      </c>
      <c r="C8" s="47">
        <v>38628.884790000004</v>
      </c>
      <c r="D8" s="48">
        <v>41840.220375445126</v>
      </c>
      <c r="E8" s="49">
        <v>47496.258031810379</v>
      </c>
      <c r="F8" s="49">
        <v>52512.460650711764</v>
      </c>
      <c r="G8" s="49">
        <v>56985.483405695013</v>
      </c>
      <c r="H8" s="50">
        <v>61748.90657377676</v>
      </c>
      <c r="J8" s="51" t="s">
        <v>10</v>
      </c>
      <c r="K8" s="47"/>
      <c r="L8" s="47"/>
      <c r="M8" s="48"/>
      <c r="N8" s="49"/>
      <c r="O8" s="49"/>
      <c r="P8" s="49"/>
      <c r="Q8" s="50"/>
      <c r="S8" s="51" t="s">
        <v>10</v>
      </c>
      <c r="T8" s="47">
        <v>41625.225509999997</v>
      </c>
      <c r="U8" s="52">
        <v>39152.075255272124</v>
      </c>
      <c r="V8" s="49">
        <v>45534.173067334406</v>
      </c>
      <c r="W8" s="49">
        <v>51703.038091519426</v>
      </c>
      <c r="X8" s="49">
        <v>57176.087533423641</v>
      </c>
      <c r="Y8" s="49">
        <v>62057.55720581115</v>
      </c>
      <c r="Z8" s="50"/>
      <c r="AB8" s="51" t="s">
        <v>10</v>
      </c>
      <c r="AC8" s="47">
        <f t="shared" si="2"/>
        <v>0</v>
      </c>
      <c r="AD8" s="52">
        <f t="shared" si="3"/>
        <v>-523.19046527212049</v>
      </c>
      <c r="AE8" s="49">
        <f t="shared" si="4"/>
        <v>-3693.9526918892807</v>
      </c>
      <c r="AF8" s="49">
        <f t="shared" si="5"/>
        <v>-4206.7800597090463</v>
      </c>
      <c r="AG8" s="49">
        <f t="shared" si="6"/>
        <v>-4663.6268827118765</v>
      </c>
      <c r="AH8" s="49">
        <f t="shared" si="7"/>
        <v>-5072.0738001161371</v>
      </c>
      <c r="AI8" s="50"/>
    </row>
    <row r="9" spans="1:35" ht="13.5" customHeight="1" x14ac:dyDescent="0.2">
      <c r="A9" s="45" t="s">
        <v>11</v>
      </c>
      <c r="B9" s="46">
        <v>335682.81054999994</v>
      </c>
      <c r="C9" s="47">
        <v>350006.72425999999</v>
      </c>
      <c r="D9" s="48">
        <v>396903.8878012824</v>
      </c>
      <c r="E9" s="49">
        <v>422493.60379877512</v>
      </c>
      <c r="F9" s="49">
        <v>438936.07431640656</v>
      </c>
      <c r="G9" s="49">
        <v>452428.53496542224</v>
      </c>
      <c r="H9" s="50">
        <v>459544.58575578302</v>
      </c>
      <c r="J9" s="51" t="s">
        <v>11</v>
      </c>
      <c r="K9" s="47"/>
      <c r="L9" s="47"/>
      <c r="M9" s="48"/>
      <c r="N9" s="49"/>
      <c r="O9" s="49"/>
      <c r="P9" s="49"/>
      <c r="Q9" s="50"/>
      <c r="S9" s="51" t="s">
        <v>11</v>
      </c>
      <c r="T9" s="47">
        <v>335682.81054999994</v>
      </c>
      <c r="U9" s="52">
        <v>352734.46562985959</v>
      </c>
      <c r="V9" s="49">
        <v>397922.11194461264</v>
      </c>
      <c r="W9" s="49">
        <v>424559.49340053595</v>
      </c>
      <c r="X9" s="49">
        <v>442074.77011859033</v>
      </c>
      <c r="Y9" s="49">
        <v>456656.08762093389</v>
      </c>
      <c r="Z9" s="50"/>
      <c r="AB9" s="51" t="s">
        <v>11</v>
      </c>
      <c r="AC9" s="47">
        <f t="shared" si="2"/>
        <v>0</v>
      </c>
      <c r="AD9" s="52">
        <f t="shared" si="3"/>
        <v>-2727.7413698596065</v>
      </c>
      <c r="AE9" s="49">
        <f t="shared" si="4"/>
        <v>-1018.2241433302406</v>
      </c>
      <c r="AF9" s="49">
        <f t="shared" si="5"/>
        <v>-2065.8896017608349</v>
      </c>
      <c r="AG9" s="49">
        <f t="shared" si="6"/>
        <v>-3138.6958021837636</v>
      </c>
      <c r="AH9" s="49">
        <f t="shared" si="7"/>
        <v>-4227.5526555116521</v>
      </c>
      <c r="AI9" s="50"/>
    </row>
    <row r="10" spans="1:35" ht="13.5" customHeight="1" x14ac:dyDescent="0.2">
      <c r="A10" s="45" t="s">
        <v>12</v>
      </c>
      <c r="B10" s="46">
        <v>71.969300000000004</v>
      </c>
      <c r="C10" s="47">
        <v>72.258200000000002</v>
      </c>
      <c r="D10" s="48">
        <v>70.680683712465026</v>
      </c>
      <c r="E10" s="49">
        <v>74.772700991084747</v>
      </c>
      <c r="F10" s="49">
        <v>78.197770978214436</v>
      </c>
      <c r="G10" s="49">
        <v>81.252335778099592</v>
      </c>
      <c r="H10" s="50">
        <v>84.269300373824706</v>
      </c>
      <c r="I10" s="31"/>
      <c r="J10" s="51" t="s">
        <v>12</v>
      </c>
      <c r="K10" s="47"/>
      <c r="L10" s="47"/>
      <c r="M10" s="48"/>
      <c r="N10" s="49"/>
      <c r="O10" s="49"/>
      <c r="P10" s="49"/>
      <c r="Q10" s="50"/>
      <c r="R10" s="31"/>
      <c r="S10" s="51" t="s">
        <v>12</v>
      </c>
      <c r="T10" s="47">
        <v>71.969300000000004</v>
      </c>
      <c r="U10" s="52">
        <v>72.609903546535079</v>
      </c>
      <c r="V10" s="49">
        <v>75.773429361584789</v>
      </c>
      <c r="W10" s="49">
        <v>80.160288202244175</v>
      </c>
      <c r="X10" s="49">
        <v>83.832144289319402</v>
      </c>
      <c r="Y10" s="49">
        <v>87.106799229501661</v>
      </c>
      <c r="Z10" s="50"/>
      <c r="AB10" s="51" t="s">
        <v>12</v>
      </c>
      <c r="AC10" s="47">
        <f t="shared" si="2"/>
        <v>0</v>
      </c>
      <c r="AD10" s="52">
        <f t="shared" si="3"/>
        <v>-0.35170354653507729</v>
      </c>
      <c r="AE10" s="49">
        <f t="shared" si="4"/>
        <v>-5.0927456491197631</v>
      </c>
      <c r="AF10" s="49">
        <f t="shared" si="5"/>
        <v>-5.3875872111594276</v>
      </c>
      <c r="AG10" s="49">
        <f t="shared" si="6"/>
        <v>-5.6343733111049659</v>
      </c>
      <c r="AH10" s="49">
        <f t="shared" si="7"/>
        <v>-5.8544634514020686</v>
      </c>
      <c r="AI10" s="50"/>
    </row>
    <row r="11" spans="1:35" ht="13.5" customHeight="1" x14ac:dyDescent="0.2">
      <c r="A11" s="45" t="s">
        <v>13</v>
      </c>
      <c r="B11" s="46">
        <v>46644.880039999996</v>
      </c>
      <c r="C11" s="47">
        <v>46849.291660000003</v>
      </c>
      <c r="D11" s="48">
        <v>50134.469227372683</v>
      </c>
      <c r="E11" s="49">
        <v>52291.438897614156</v>
      </c>
      <c r="F11" s="49">
        <v>53728.314900184487</v>
      </c>
      <c r="G11" s="49">
        <v>54845.930987740619</v>
      </c>
      <c r="H11" s="50">
        <v>56035.487647061687</v>
      </c>
      <c r="I11" s="31"/>
      <c r="J11" s="51" t="s">
        <v>13</v>
      </c>
      <c r="K11" s="47"/>
      <c r="L11" s="47"/>
      <c r="M11" s="48"/>
      <c r="N11" s="49"/>
      <c r="O11" s="49"/>
      <c r="P11" s="49"/>
      <c r="Q11" s="50"/>
      <c r="R11" s="31"/>
      <c r="S11" s="51" t="s">
        <v>13</v>
      </c>
      <c r="T11" s="47">
        <v>46644.880039999996</v>
      </c>
      <c r="U11" s="52">
        <v>47087.310796363628</v>
      </c>
      <c r="V11" s="49">
        <v>52111.035122788977</v>
      </c>
      <c r="W11" s="49">
        <v>54353.043943805373</v>
      </c>
      <c r="X11" s="49">
        <v>55846.569196809389</v>
      </c>
      <c r="Y11" s="49">
        <v>57008.247620655835</v>
      </c>
      <c r="Z11" s="50"/>
      <c r="AB11" s="51" t="s">
        <v>13</v>
      </c>
      <c r="AC11" s="47">
        <f t="shared" si="2"/>
        <v>0</v>
      </c>
      <c r="AD11" s="52">
        <f t="shared" si="3"/>
        <v>-238.01913636362588</v>
      </c>
      <c r="AE11" s="49">
        <f t="shared" si="4"/>
        <v>-1976.5658954162936</v>
      </c>
      <c r="AF11" s="49">
        <f t="shared" si="5"/>
        <v>-2061.6050461912164</v>
      </c>
      <c r="AG11" s="49">
        <f t="shared" si="6"/>
        <v>-2118.2542966249021</v>
      </c>
      <c r="AH11" s="49">
        <f t="shared" si="7"/>
        <v>-2162.3166329152155</v>
      </c>
      <c r="AI11" s="50"/>
    </row>
    <row r="12" spans="1:35" ht="13.5" customHeight="1" x14ac:dyDescent="0.2">
      <c r="A12" s="37" t="s">
        <v>14</v>
      </c>
      <c r="B12" s="38">
        <f t="shared" ref="B12:H12" si="8">B13+B19</f>
        <v>8264692.6213491885</v>
      </c>
      <c r="C12" s="39">
        <f t="shared" si="8"/>
        <v>10311921.879181663</v>
      </c>
      <c r="D12" s="40">
        <f t="shared" si="8"/>
        <v>12412911.868739858</v>
      </c>
      <c r="E12" s="41">
        <f t="shared" si="8"/>
        <v>13080916.066543071</v>
      </c>
      <c r="F12" s="41">
        <f t="shared" si="8"/>
        <v>13414008.130485531</v>
      </c>
      <c r="G12" s="41">
        <f t="shared" si="8"/>
        <v>14032802.88445547</v>
      </c>
      <c r="H12" s="42">
        <f t="shared" si="8"/>
        <v>14607422.917117333</v>
      </c>
      <c r="J12" s="43" t="s">
        <v>14</v>
      </c>
      <c r="K12" s="39">
        <f t="shared" ref="K12:Q12" si="9">K13+K19</f>
        <v>0</v>
      </c>
      <c r="L12" s="39">
        <f t="shared" si="9"/>
        <v>0</v>
      </c>
      <c r="M12" s="40">
        <f t="shared" si="9"/>
        <v>813231.37296224164</v>
      </c>
      <c r="N12" s="41">
        <f t="shared" si="9"/>
        <v>915661.61696678039</v>
      </c>
      <c r="O12" s="41">
        <f t="shared" si="9"/>
        <v>941521.91174210887</v>
      </c>
      <c r="P12" s="41">
        <f t="shared" si="9"/>
        <v>991301.54583472654</v>
      </c>
      <c r="Q12" s="42">
        <f t="shared" si="9"/>
        <v>1042382.0722577068</v>
      </c>
      <c r="S12" s="43" t="s">
        <v>14</v>
      </c>
      <c r="T12" s="39">
        <v>8264692.6213491885</v>
      </c>
      <c r="U12" s="44">
        <v>10330119.332527794</v>
      </c>
      <c r="V12" s="41">
        <v>11483007.069118753</v>
      </c>
      <c r="W12" s="41">
        <v>12050540.654445944</v>
      </c>
      <c r="X12" s="41">
        <v>12467535.734207958</v>
      </c>
      <c r="Y12" s="41">
        <v>13033060.642656228</v>
      </c>
      <c r="Z12" s="42"/>
      <c r="AB12" s="43" t="s">
        <v>14</v>
      </c>
      <c r="AC12" s="39">
        <f t="shared" si="2"/>
        <v>0</v>
      </c>
      <c r="AD12" s="44">
        <f t="shared" si="3"/>
        <v>-18197.453346131369</v>
      </c>
      <c r="AE12" s="41">
        <f t="shared" si="4"/>
        <v>929904.79962110519</v>
      </c>
      <c r="AF12" s="41">
        <f t="shared" si="5"/>
        <v>1030375.4120971262</v>
      </c>
      <c r="AG12" s="41">
        <f t="shared" si="6"/>
        <v>946472.39627757296</v>
      </c>
      <c r="AH12" s="41">
        <f t="shared" si="7"/>
        <v>999742.24179924279</v>
      </c>
      <c r="AI12" s="42"/>
    </row>
    <row r="13" spans="1:35" ht="13.5" customHeight="1" x14ac:dyDescent="0.2">
      <c r="A13" s="53" t="s">
        <v>15</v>
      </c>
      <c r="B13" s="54">
        <f t="shared" ref="B13:H13" si="10">SUM(B14:B18)</f>
        <v>7297432.6628389638</v>
      </c>
      <c r="C13" s="55">
        <f t="shared" si="10"/>
        <v>9162809.0346764587</v>
      </c>
      <c r="D13" s="56">
        <f t="shared" si="10"/>
        <v>11043191.188161859</v>
      </c>
      <c r="E13" s="57">
        <f t="shared" si="10"/>
        <v>11647936.524726363</v>
      </c>
      <c r="F13" s="57">
        <f t="shared" si="10"/>
        <v>11966988.826741643</v>
      </c>
      <c r="G13" s="57">
        <f t="shared" si="10"/>
        <v>12571284.817264769</v>
      </c>
      <c r="H13" s="58">
        <f t="shared" si="10"/>
        <v>13135705.53776587</v>
      </c>
      <c r="J13" s="59" t="s">
        <v>15</v>
      </c>
      <c r="K13" s="55">
        <f t="shared" ref="K13:Q13" si="11">SUM(K14:K18)</f>
        <v>0</v>
      </c>
      <c r="L13" s="55">
        <f t="shared" si="11"/>
        <v>0</v>
      </c>
      <c r="M13" s="56">
        <f t="shared" si="11"/>
        <v>718165.65815209469</v>
      </c>
      <c r="N13" s="57">
        <f t="shared" si="11"/>
        <v>808647.79496276891</v>
      </c>
      <c r="O13" s="57">
        <f t="shared" si="11"/>
        <v>831519.8665214401</v>
      </c>
      <c r="P13" s="57">
        <f t="shared" si="11"/>
        <v>875509.44055939466</v>
      </c>
      <c r="Q13" s="58">
        <f t="shared" si="11"/>
        <v>920649.18511117448</v>
      </c>
      <c r="S13" s="59" t="s">
        <v>15</v>
      </c>
      <c r="T13" s="55">
        <v>7297432.6628389638</v>
      </c>
      <c r="U13" s="60">
        <v>9180617.1513873246</v>
      </c>
      <c r="V13" s="57">
        <v>10212367.008711161</v>
      </c>
      <c r="W13" s="57">
        <v>10735471.616975285</v>
      </c>
      <c r="X13" s="57">
        <v>11148834.931001132</v>
      </c>
      <c r="Y13" s="57">
        <v>11713421.22828735</v>
      </c>
      <c r="Z13" s="58"/>
      <c r="AB13" s="59" t="s">
        <v>15</v>
      </c>
      <c r="AC13" s="55">
        <f t="shared" si="2"/>
        <v>0</v>
      </c>
      <c r="AD13" s="60">
        <f t="shared" si="3"/>
        <v>-17808.11671086587</v>
      </c>
      <c r="AE13" s="57">
        <f t="shared" si="4"/>
        <v>830824.1794506982</v>
      </c>
      <c r="AF13" s="57">
        <f t="shared" si="5"/>
        <v>912464.90775107779</v>
      </c>
      <c r="AG13" s="57">
        <f t="shared" si="6"/>
        <v>818153.8957405109</v>
      </c>
      <c r="AH13" s="57">
        <f t="shared" si="7"/>
        <v>857863.58897741884</v>
      </c>
      <c r="AI13" s="58"/>
    </row>
    <row r="14" spans="1:35" ht="13.5" customHeight="1" x14ac:dyDescent="0.2">
      <c r="A14" s="61" t="s">
        <v>16</v>
      </c>
      <c r="B14" s="46">
        <v>6571620.9608994108</v>
      </c>
      <c r="C14" s="47">
        <v>8256707.1175166443</v>
      </c>
      <c r="D14" s="48">
        <v>9779345.2631150391</v>
      </c>
      <c r="E14" s="49">
        <v>10285906.982974282</v>
      </c>
      <c r="F14" s="49">
        <v>10776677.523696775</v>
      </c>
      <c r="G14" s="49">
        <v>11319110.162061352</v>
      </c>
      <c r="H14" s="50">
        <v>11841564.523454783</v>
      </c>
      <c r="I14" s="31"/>
      <c r="J14" s="62" t="s">
        <v>16</v>
      </c>
      <c r="K14" s="47"/>
      <c r="L14" s="47"/>
      <c r="M14" s="48">
        <v>718165.65815209469</v>
      </c>
      <c r="N14" s="49">
        <v>808647.79496276891</v>
      </c>
      <c r="O14" s="49">
        <v>831519.8665214401</v>
      </c>
      <c r="P14" s="49">
        <v>875509.44055939466</v>
      </c>
      <c r="Q14" s="50">
        <v>920649.18511117448</v>
      </c>
      <c r="R14" s="31"/>
      <c r="S14" s="62" t="s">
        <v>16</v>
      </c>
      <c r="T14" s="47">
        <v>6571620.9608994108</v>
      </c>
      <c r="U14" s="52">
        <v>8275168.1655199733</v>
      </c>
      <c r="V14" s="49">
        <v>9092742.835084714</v>
      </c>
      <c r="W14" s="49">
        <v>9523239.5245806631</v>
      </c>
      <c r="X14" s="49">
        <v>9999266.4694893789</v>
      </c>
      <c r="Y14" s="49">
        <v>10504987.415805973</v>
      </c>
      <c r="Z14" s="50"/>
      <c r="AB14" s="62" t="s">
        <v>16</v>
      </c>
      <c r="AC14" s="47">
        <f t="shared" si="2"/>
        <v>0</v>
      </c>
      <c r="AD14" s="52">
        <f t="shared" si="3"/>
        <v>-18461.048003328964</v>
      </c>
      <c r="AE14" s="49">
        <f t="shared" si="4"/>
        <v>686602.4280303251</v>
      </c>
      <c r="AF14" s="49">
        <f t="shared" si="5"/>
        <v>762667.45839361846</v>
      </c>
      <c r="AG14" s="49">
        <f t="shared" si="6"/>
        <v>777411.05420739576</v>
      </c>
      <c r="AH14" s="49">
        <f t="shared" si="7"/>
        <v>814122.74625537917</v>
      </c>
      <c r="AI14" s="50"/>
    </row>
    <row r="15" spans="1:35" ht="13.5" customHeight="1" x14ac:dyDescent="0.2">
      <c r="A15" s="61" t="s">
        <v>17</v>
      </c>
      <c r="B15" s="46">
        <v>90283.853176594799</v>
      </c>
      <c r="C15" s="47">
        <v>144535.14653622656</v>
      </c>
      <c r="D15" s="48">
        <v>421935.11181285558</v>
      </c>
      <c r="E15" s="49">
        <v>478237.45755525696</v>
      </c>
      <c r="F15" s="49">
        <v>260797.53523621525</v>
      </c>
      <c r="G15" s="49">
        <v>265867.37082662422</v>
      </c>
      <c r="H15" s="50">
        <v>261892.99831886371</v>
      </c>
      <c r="I15" s="31"/>
      <c r="J15" s="62" t="s">
        <v>17</v>
      </c>
      <c r="K15" s="47"/>
      <c r="L15" s="47"/>
      <c r="M15" s="48"/>
      <c r="N15" s="49"/>
      <c r="O15" s="49"/>
      <c r="P15" s="49"/>
      <c r="Q15" s="50"/>
      <c r="R15" s="31"/>
      <c r="S15" s="62" t="s">
        <v>17</v>
      </c>
      <c r="T15" s="47">
        <v>90283.853176594799</v>
      </c>
      <c r="U15" s="52">
        <v>143311.9888140352</v>
      </c>
      <c r="V15" s="49">
        <v>276716.25110346259</v>
      </c>
      <c r="W15" s="49">
        <v>327627.13521486905</v>
      </c>
      <c r="X15" s="49">
        <v>219462.03858023306</v>
      </c>
      <c r="Y15" s="49">
        <v>221814.61216462863</v>
      </c>
      <c r="Z15" s="50"/>
      <c r="AB15" s="62" t="s">
        <v>17</v>
      </c>
      <c r="AC15" s="47">
        <f t="shared" si="2"/>
        <v>0</v>
      </c>
      <c r="AD15" s="52">
        <f t="shared" si="3"/>
        <v>1223.1577221913612</v>
      </c>
      <c r="AE15" s="49">
        <f t="shared" si="4"/>
        <v>145218.86070939299</v>
      </c>
      <c r="AF15" s="49">
        <f t="shared" si="5"/>
        <v>150610.32234038791</v>
      </c>
      <c r="AG15" s="49">
        <f t="shared" si="6"/>
        <v>41335.496655982191</v>
      </c>
      <c r="AH15" s="49">
        <f t="shared" si="7"/>
        <v>44052.758661995584</v>
      </c>
      <c r="AI15" s="50"/>
    </row>
    <row r="16" spans="1:35" ht="13.5" customHeight="1" x14ac:dyDescent="0.2">
      <c r="A16" s="61" t="s">
        <v>18</v>
      </c>
      <c r="B16" s="46">
        <v>565374.02449461422</v>
      </c>
      <c r="C16" s="47">
        <v>676433.53242440592</v>
      </c>
      <c r="D16" s="48">
        <v>746641.89268520207</v>
      </c>
      <c r="E16" s="49">
        <v>782544.03616401635</v>
      </c>
      <c r="F16" s="49">
        <v>821860.5714481246</v>
      </c>
      <c r="G16" s="49">
        <v>870388.6405129144</v>
      </c>
      <c r="H16" s="50">
        <v>909993.71567468112</v>
      </c>
      <c r="I16" s="31"/>
      <c r="J16" s="62" t="s">
        <v>18</v>
      </c>
      <c r="K16" s="47"/>
      <c r="L16" s="47"/>
      <c r="M16" s="48"/>
      <c r="N16" s="49"/>
      <c r="O16" s="49"/>
      <c r="P16" s="49"/>
      <c r="Q16" s="50"/>
      <c r="R16" s="31"/>
      <c r="S16" s="62" t="s">
        <v>18</v>
      </c>
      <c r="T16" s="47">
        <v>565374.02449461422</v>
      </c>
      <c r="U16" s="52">
        <v>677002.72448165959</v>
      </c>
      <c r="V16" s="49">
        <v>747535.81372032547</v>
      </c>
      <c r="W16" s="49">
        <v>783309.45407891867</v>
      </c>
      <c r="X16" s="49">
        <v>822465.28045652318</v>
      </c>
      <c r="Y16" s="49">
        <v>870779.44801045954</v>
      </c>
      <c r="Z16" s="50"/>
      <c r="AB16" s="62" t="s">
        <v>18</v>
      </c>
      <c r="AC16" s="47">
        <f t="shared" si="2"/>
        <v>0</v>
      </c>
      <c r="AD16" s="52">
        <f t="shared" si="3"/>
        <v>-569.19205725367647</v>
      </c>
      <c r="AE16" s="49">
        <f t="shared" si="4"/>
        <v>-893.92103512340691</v>
      </c>
      <c r="AF16" s="49">
        <f t="shared" si="5"/>
        <v>-765.41791490232572</v>
      </c>
      <c r="AG16" s="49">
        <f t="shared" si="6"/>
        <v>-604.70900839858223</v>
      </c>
      <c r="AH16" s="49">
        <f t="shared" si="7"/>
        <v>-390.80749754514545</v>
      </c>
      <c r="AI16" s="50"/>
    </row>
    <row r="17" spans="1:35" ht="13.5" customHeight="1" x14ac:dyDescent="0.2">
      <c r="A17" s="61" t="s">
        <v>19</v>
      </c>
      <c r="B17" s="46">
        <v>68347.82426834412</v>
      </c>
      <c r="C17" s="47">
        <v>83203.495046872398</v>
      </c>
      <c r="D17" s="48">
        <v>93361.912104411924</v>
      </c>
      <c r="E17" s="49">
        <v>99353.452736847699</v>
      </c>
      <c r="F17" s="49">
        <v>105766.61752170436</v>
      </c>
      <c r="G17" s="49">
        <v>114041.02497729841</v>
      </c>
      <c r="H17" s="50">
        <v>120393.440097635</v>
      </c>
      <c r="I17" s="31"/>
      <c r="J17" s="62" t="s">
        <v>19</v>
      </c>
      <c r="K17" s="47"/>
      <c r="L17" s="47"/>
      <c r="M17" s="48"/>
      <c r="N17" s="49"/>
      <c r="O17" s="49"/>
      <c r="P17" s="49"/>
      <c r="Q17" s="50"/>
      <c r="R17" s="31"/>
      <c r="S17" s="62" t="s">
        <v>19</v>
      </c>
      <c r="T17" s="47">
        <v>68347.82426834412</v>
      </c>
      <c r="U17" s="52">
        <v>83268.928432998669</v>
      </c>
      <c r="V17" s="49">
        <v>93462.836496031669</v>
      </c>
      <c r="W17" s="49">
        <v>99399.070291123629</v>
      </c>
      <c r="X17" s="49">
        <v>105753.18750592513</v>
      </c>
      <c r="Y17" s="49">
        <v>113961.29036236272</v>
      </c>
      <c r="Z17" s="50"/>
      <c r="AB17" s="62" t="s">
        <v>19</v>
      </c>
      <c r="AC17" s="47">
        <f t="shared" si="2"/>
        <v>0</v>
      </c>
      <c r="AD17" s="52">
        <f t="shared" si="3"/>
        <v>-65.433386126271216</v>
      </c>
      <c r="AE17" s="49">
        <f t="shared" si="4"/>
        <v>-100.92439161974471</v>
      </c>
      <c r="AF17" s="49">
        <f t="shared" si="5"/>
        <v>-45.617554275930161</v>
      </c>
      <c r="AG17" s="49">
        <f t="shared" si="6"/>
        <v>13.430015779231326</v>
      </c>
      <c r="AH17" s="49">
        <f t="shared" si="7"/>
        <v>79.734614935689024</v>
      </c>
      <c r="AI17" s="50"/>
    </row>
    <row r="18" spans="1:35" ht="13.5" customHeight="1" x14ac:dyDescent="0.2">
      <c r="A18" s="61" t="s">
        <v>20</v>
      </c>
      <c r="B18" s="46">
        <v>1806</v>
      </c>
      <c r="C18" s="47">
        <v>1929.7431523097453</v>
      </c>
      <c r="D18" s="48">
        <v>1907.0084443499888</v>
      </c>
      <c r="E18" s="49">
        <v>1894.595295962029</v>
      </c>
      <c r="F18" s="49">
        <v>1886.5788388242067</v>
      </c>
      <c r="G18" s="49">
        <v>1877.6188865813208</v>
      </c>
      <c r="H18" s="50">
        <v>1860.8602199060024</v>
      </c>
      <c r="I18" s="31"/>
      <c r="J18" s="62" t="s">
        <v>20</v>
      </c>
      <c r="K18" s="47"/>
      <c r="L18" s="47"/>
      <c r="M18" s="48"/>
      <c r="N18" s="49"/>
      <c r="O18" s="49"/>
      <c r="P18" s="49"/>
      <c r="Q18" s="50"/>
      <c r="R18" s="31"/>
      <c r="S18" s="62" t="s">
        <v>20</v>
      </c>
      <c r="T18" s="47">
        <v>1806</v>
      </c>
      <c r="U18" s="52">
        <v>1865.3441386583684</v>
      </c>
      <c r="V18" s="49">
        <v>1909.2723066291514</v>
      </c>
      <c r="W18" s="49">
        <v>1896.4328097108867</v>
      </c>
      <c r="X18" s="49">
        <v>1887.9549690721956</v>
      </c>
      <c r="Y18" s="49">
        <v>1878.4619439286407</v>
      </c>
      <c r="Z18" s="50"/>
      <c r="AB18" s="62" t="s">
        <v>20</v>
      </c>
      <c r="AC18" s="47">
        <f t="shared" si="2"/>
        <v>0</v>
      </c>
      <c r="AD18" s="52">
        <f t="shared" si="3"/>
        <v>64.39901365137689</v>
      </c>
      <c r="AE18" s="49">
        <f t="shared" si="4"/>
        <v>-2.2638622791625949</v>
      </c>
      <c r="AF18" s="49">
        <f t="shared" si="5"/>
        <v>-1.8375137488576456</v>
      </c>
      <c r="AG18" s="49">
        <f t="shared" si="6"/>
        <v>-1.37613024798884</v>
      </c>
      <c r="AH18" s="49">
        <f t="shared" si="7"/>
        <v>-0.84305734731992743</v>
      </c>
      <c r="AI18" s="50"/>
    </row>
    <row r="19" spans="1:35" ht="13.5" customHeight="1" x14ac:dyDescent="0.2">
      <c r="A19" s="45" t="s">
        <v>21</v>
      </c>
      <c r="B19" s="54">
        <f t="shared" ref="B19:H19" si="12">SUM(B20:B23)</f>
        <v>967259.95851022447</v>
      </c>
      <c r="C19" s="55">
        <f t="shared" si="12"/>
        <v>1149112.8445052034</v>
      </c>
      <c r="D19" s="56">
        <f t="shared" si="12"/>
        <v>1369720.6805779983</v>
      </c>
      <c r="E19" s="57">
        <f t="shared" si="12"/>
        <v>1432979.5418167082</v>
      </c>
      <c r="F19" s="57">
        <f t="shared" si="12"/>
        <v>1447019.3037438884</v>
      </c>
      <c r="G19" s="57">
        <f t="shared" si="12"/>
        <v>1461518.0671907007</v>
      </c>
      <c r="H19" s="58">
        <f t="shared" si="12"/>
        <v>1471717.3793514627</v>
      </c>
      <c r="I19" s="31"/>
      <c r="J19" s="51" t="s">
        <v>21</v>
      </c>
      <c r="K19" s="55">
        <f t="shared" ref="K19:Q19" si="13">SUM(K20:K23)</f>
        <v>0</v>
      </c>
      <c r="L19" s="55">
        <f t="shared" si="13"/>
        <v>0</v>
      </c>
      <c r="M19" s="56">
        <f t="shared" si="13"/>
        <v>95065.714810146965</v>
      </c>
      <c r="N19" s="57">
        <f t="shared" si="13"/>
        <v>107013.8220040115</v>
      </c>
      <c r="O19" s="57">
        <f t="shared" si="13"/>
        <v>110002.04522066876</v>
      </c>
      <c r="P19" s="57">
        <f t="shared" si="13"/>
        <v>115792.10527533188</v>
      </c>
      <c r="Q19" s="58">
        <f t="shared" si="13"/>
        <v>121732.88714653229</v>
      </c>
      <c r="R19" s="31"/>
      <c r="S19" s="51" t="s">
        <v>21</v>
      </c>
      <c r="T19" s="55">
        <v>967259.95851022447</v>
      </c>
      <c r="U19" s="60">
        <v>1149502.1811404694</v>
      </c>
      <c r="V19" s="57">
        <v>1270640.0604075922</v>
      </c>
      <c r="W19" s="57">
        <v>1315069.0374706597</v>
      </c>
      <c r="X19" s="57">
        <v>1318700.8032068261</v>
      </c>
      <c r="Y19" s="57">
        <v>1319639.4143688779</v>
      </c>
      <c r="Z19" s="58"/>
      <c r="AB19" s="51" t="s">
        <v>21</v>
      </c>
      <c r="AC19" s="55">
        <f t="shared" si="2"/>
        <v>0</v>
      </c>
      <c r="AD19" s="60">
        <f t="shared" si="3"/>
        <v>-389.33663526596501</v>
      </c>
      <c r="AE19" s="57">
        <f t="shared" si="4"/>
        <v>99080.620170406066</v>
      </c>
      <c r="AF19" s="57">
        <f t="shared" si="5"/>
        <v>117910.50434604846</v>
      </c>
      <c r="AG19" s="57">
        <f t="shared" si="6"/>
        <v>128318.5005370623</v>
      </c>
      <c r="AH19" s="57">
        <f t="shared" si="7"/>
        <v>141878.65282182279</v>
      </c>
      <c r="AI19" s="58"/>
    </row>
    <row r="20" spans="1:35" ht="13.5" customHeight="1" x14ac:dyDescent="0.2">
      <c r="A20" s="61" t="s">
        <v>22</v>
      </c>
      <c r="B20" s="46">
        <v>818823.8097566535</v>
      </c>
      <c r="C20" s="47">
        <v>969180.75912136945</v>
      </c>
      <c r="D20" s="48">
        <v>1182324.853663903</v>
      </c>
      <c r="E20" s="49">
        <v>1245167.853289159</v>
      </c>
      <c r="F20" s="49">
        <v>1258623.2316899919</v>
      </c>
      <c r="G20" s="49">
        <v>1282318.6722701716</v>
      </c>
      <c r="H20" s="50">
        <v>1294118.9204571103</v>
      </c>
      <c r="I20" s="31"/>
      <c r="J20" s="62" t="s">
        <v>22</v>
      </c>
      <c r="K20" s="47"/>
      <c r="L20" s="47"/>
      <c r="M20" s="48">
        <v>95065.714810146965</v>
      </c>
      <c r="N20" s="49">
        <v>107013.8220040115</v>
      </c>
      <c r="O20" s="49">
        <v>110002.04522066876</v>
      </c>
      <c r="P20" s="49">
        <v>115792.10527533188</v>
      </c>
      <c r="Q20" s="50">
        <v>121732.88714653229</v>
      </c>
      <c r="R20" s="31"/>
      <c r="S20" s="62" t="s">
        <v>22</v>
      </c>
      <c r="T20" s="47">
        <v>818823.8097566535</v>
      </c>
      <c r="U20" s="52">
        <v>971006.90449422994</v>
      </c>
      <c r="V20" s="49">
        <v>1083033.6102759424</v>
      </c>
      <c r="W20" s="49">
        <v>1127093.6444751506</v>
      </c>
      <c r="X20" s="49">
        <v>1130190.9765730861</v>
      </c>
      <c r="Y20" s="49">
        <v>1140382.7141141715</v>
      </c>
      <c r="Z20" s="50"/>
      <c r="AB20" s="62" t="s">
        <v>22</v>
      </c>
      <c r="AC20" s="47">
        <f t="shared" si="2"/>
        <v>0</v>
      </c>
      <c r="AD20" s="52">
        <f t="shared" si="3"/>
        <v>-1826.1453728604829</v>
      </c>
      <c r="AE20" s="49">
        <f t="shared" si="4"/>
        <v>99291.243387960596</v>
      </c>
      <c r="AF20" s="49">
        <f t="shared" si="5"/>
        <v>118074.20881400839</v>
      </c>
      <c r="AG20" s="49">
        <f t="shared" si="6"/>
        <v>128432.25511690578</v>
      </c>
      <c r="AH20" s="49">
        <f t="shared" si="7"/>
        <v>141935.95815600012</v>
      </c>
      <c r="AI20" s="50"/>
    </row>
    <row r="21" spans="1:35" ht="13.5" customHeight="1" x14ac:dyDescent="0.2">
      <c r="A21" s="61" t="s">
        <v>18</v>
      </c>
      <c r="B21" s="46">
        <v>93691.329303610066</v>
      </c>
      <c r="C21" s="47">
        <v>113576.08560303821</v>
      </c>
      <c r="D21" s="48">
        <v>119251.69190550155</v>
      </c>
      <c r="E21" s="49">
        <v>118782.78180603225</v>
      </c>
      <c r="F21" s="49">
        <v>118500.69026736566</v>
      </c>
      <c r="G21" s="49">
        <v>110187.11003075396</v>
      </c>
      <c r="H21" s="50">
        <v>108225.73414837231</v>
      </c>
      <c r="I21" s="31"/>
      <c r="J21" s="62" t="s">
        <v>18</v>
      </c>
      <c r="K21" s="47"/>
      <c r="L21" s="47"/>
      <c r="M21" s="48"/>
      <c r="N21" s="49"/>
      <c r="O21" s="49"/>
      <c r="P21" s="49"/>
      <c r="Q21" s="50"/>
      <c r="R21" s="31"/>
      <c r="S21" s="62" t="s">
        <v>18</v>
      </c>
      <c r="T21" s="47">
        <v>93691.329303610066</v>
      </c>
      <c r="U21" s="52">
        <v>113665.89522689371</v>
      </c>
      <c r="V21" s="49">
        <v>119385.69700763866</v>
      </c>
      <c r="W21" s="49">
        <v>118891.53497334676</v>
      </c>
      <c r="X21" s="49">
        <v>118581.91049216595</v>
      </c>
      <c r="Y21" s="49">
        <v>110236.58442268475</v>
      </c>
      <c r="Z21" s="50"/>
      <c r="AB21" s="62" t="s">
        <v>18</v>
      </c>
      <c r="AC21" s="47">
        <f t="shared" si="2"/>
        <v>0</v>
      </c>
      <c r="AD21" s="52">
        <f t="shared" si="3"/>
        <v>-89.809623855500831</v>
      </c>
      <c r="AE21" s="49">
        <f t="shared" si="4"/>
        <v>-134.00510213711823</v>
      </c>
      <c r="AF21" s="49">
        <f t="shared" si="5"/>
        <v>-108.75316731451312</v>
      </c>
      <c r="AG21" s="49">
        <f t="shared" si="6"/>
        <v>-81.220224800286815</v>
      </c>
      <c r="AH21" s="49">
        <f t="shared" si="7"/>
        <v>-49.474391930794809</v>
      </c>
      <c r="AI21" s="50"/>
    </row>
    <row r="22" spans="1:35" ht="13.5" customHeight="1" x14ac:dyDescent="0.2">
      <c r="A22" s="61" t="s">
        <v>19</v>
      </c>
      <c r="B22" s="46">
        <v>16016.819449961</v>
      </c>
      <c r="C22" s="47">
        <v>20173.742933105445</v>
      </c>
      <c r="D22" s="48">
        <v>21542.818700430151</v>
      </c>
      <c r="E22" s="49">
        <v>21754.672146817138</v>
      </c>
      <c r="F22" s="49">
        <v>21829.356341869574</v>
      </c>
      <c r="G22" s="49">
        <v>20167.43546675278</v>
      </c>
      <c r="H22" s="50">
        <v>19945.504601620552</v>
      </c>
      <c r="I22" s="31"/>
      <c r="J22" s="62" t="s">
        <v>19</v>
      </c>
      <c r="K22" s="47"/>
      <c r="L22" s="47"/>
      <c r="M22" s="48"/>
      <c r="N22" s="49"/>
      <c r="O22" s="49"/>
      <c r="P22" s="49"/>
      <c r="Q22" s="50"/>
      <c r="R22" s="31"/>
      <c r="S22" s="62" t="s">
        <v>19</v>
      </c>
      <c r="T22" s="47">
        <v>16016.819449961</v>
      </c>
      <c r="U22" s="52">
        <v>20188.309876874013</v>
      </c>
      <c r="V22" s="49">
        <v>21564.115108981616</v>
      </c>
      <c r="W22" s="49">
        <v>21763.773520471237</v>
      </c>
      <c r="X22" s="49">
        <v>21826.829818377817</v>
      </c>
      <c r="Y22" s="49">
        <v>20153.334903367791</v>
      </c>
      <c r="Z22" s="50"/>
      <c r="AB22" s="62" t="s">
        <v>19</v>
      </c>
      <c r="AC22" s="47">
        <f t="shared" si="2"/>
        <v>0</v>
      </c>
      <c r="AD22" s="52">
        <f t="shared" si="3"/>
        <v>-14.566943768568308</v>
      </c>
      <c r="AE22" s="49">
        <f t="shared" si="4"/>
        <v>-21.296408551464992</v>
      </c>
      <c r="AF22" s="49">
        <f t="shared" si="5"/>
        <v>-9.1013736540990067</v>
      </c>
      <c r="AG22" s="49">
        <f t="shared" si="6"/>
        <v>2.5265234917569614</v>
      </c>
      <c r="AH22" s="49">
        <f t="shared" si="7"/>
        <v>14.100563384989073</v>
      </c>
      <c r="AI22" s="50"/>
    </row>
    <row r="23" spans="1:35" ht="13.5" customHeight="1" x14ac:dyDescent="0.2">
      <c r="A23" s="61" t="s">
        <v>20</v>
      </c>
      <c r="B23" s="46">
        <v>38728</v>
      </c>
      <c r="C23" s="47">
        <v>46182.256847690252</v>
      </c>
      <c r="D23" s="48">
        <v>46601.316308163514</v>
      </c>
      <c r="E23" s="49">
        <v>47274.234574699723</v>
      </c>
      <c r="F23" s="49">
        <v>48066.025444661223</v>
      </c>
      <c r="G23" s="49">
        <v>48844.84942302233</v>
      </c>
      <c r="H23" s="50">
        <v>49427.220144359504</v>
      </c>
      <c r="I23" s="31"/>
      <c r="J23" s="62" t="s">
        <v>20</v>
      </c>
      <c r="K23" s="47"/>
      <c r="L23" s="47"/>
      <c r="M23" s="48"/>
      <c r="N23" s="49"/>
      <c r="O23" s="49"/>
      <c r="P23" s="49"/>
      <c r="Q23" s="50"/>
      <c r="R23" s="31"/>
      <c r="S23" s="62" t="s">
        <v>20</v>
      </c>
      <c r="T23" s="47">
        <v>38728</v>
      </c>
      <c r="U23" s="52">
        <v>44641.071542471764</v>
      </c>
      <c r="V23" s="49">
        <v>46656.638015029544</v>
      </c>
      <c r="W23" s="49">
        <v>47320.084501690915</v>
      </c>
      <c r="X23" s="49">
        <v>48101.086323196374</v>
      </c>
      <c r="Y23" s="49">
        <v>48866.780928653796</v>
      </c>
      <c r="Z23" s="50"/>
      <c r="AB23" s="62" t="s">
        <v>20</v>
      </c>
      <c r="AC23" s="47">
        <f t="shared" si="2"/>
        <v>0</v>
      </c>
      <c r="AD23" s="52">
        <f t="shared" si="3"/>
        <v>1541.1853052184888</v>
      </c>
      <c r="AE23" s="49">
        <f t="shared" si="4"/>
        <v>-55.321706866030581</v>
      </c>
      <c r="AF23" s="49">
        <f t="shared" si="5"/>
        <v>-45.849926991191751</v>
      </c>
      <c r="AG23" s="49">
        <f t="shared" si="6"/>
        <v>-35.06087853515055</v>
      </c>
      <c r="AH23" s="49">
        <f t="shared" si="7"/>
        <v>-21.93150563146628</v>
      </c>
      <c r="AI23" s="50"/>
    </row>
    <row r="24" spans="1:35" ht="13.5" customHeight="1" thickBot="1" x14ac:dyDescent="0.25">
      <c r="A24" s="37" t="s">
        <v>23</v>
      </c>
      <c r="B24" s="63">
        <v>239393.39986</v>
      </c>
      <c r="C24" s="64">
        <v>268129.92272999999</v>
      </c>
      <c r="D24" s="65">
        <v>267950.22695414431</v>
      </c>
      <c r="E24" s="66">
        <v>267521.97123347729</v>
      </c>
      <c r="F24" s="66">
        <v>276792.86877729889</v>
      </c>
      <c r="G24" s="66">
        <v>304918.71631196758</v>
      </c>
      <c r="H24" s="67">
        <v>314296.36242890038</v>
      </c>
      <c r="I24" s="31"/>
      <c r="J24" s="43" t="s">
        <v>23</v>
      </c>
      <c r="K24" s="68"/>
      <c r="L24" s="64"/>
      <c r="M24" s="65"/>
      <c r="N24" s="66"/>
      <c r="O24" s="66"/>
      <c r="P24" s="66"/>
      <c r="Q24" s="67"/>
      <c r="R24" s="31"/>
      <c r="S24" s="43" t="s">
        <v>23</v>
      </c>
      <c r="T24" s="68">
        <v>239393.39986</v>
      </c>
      <c r="U24" s="69">
        <v>268991.03430641559</v>
      </c>
      <c r="V24" s="70">
        <v>271828.89979358448</v>
      </c>
      <c r="W24" s="70">
        <v>275638.13371516322</v>
      </c>
      <c r="X24" s="70">
        <v>287931.60830577422</v>
      </c>
      <c r="Y24" s="70">
        <v>320209.16814909264</v>
      </c>
      <c r="Z24" s="71"/>
      <c r="AB24" s="43" t="s">
        <v>23</v>
      </c>
      <c r="AC24" s="68">
        <f t="shared" si="2"/>
        <v>0</v>
      </c>
      <c r="AD24" s="69">
        <f t="shared" si="3"/>
        <v>-861.11157641559839</v>
      </c>
      <c r="AE24" s="70">
        <f t="shared" si="4"/>
        <v>-3878.6728394401725</v>
      </c>
      <c r="AF24" s="70">
        <f t="shared" si="5"/>
        <v>-8116.1624816859257</v>
      </c>
      <c r="AG24" s="70">
        <f t="shared" si="6"/>
        <v>-11138.739528475329</v>
      </c>
      <c r="AH24" s="70">
        <f t="shared" si="7"/>
        <v>-15290.45183712506</v>
      </c>
      <c r="AI24" s="71"/>
    </row>
    <row r="25" spans="1:35" ht="14.25" customHeight="1" thickBot="1" x14ac:dyDescent="0.25">
      <c r="A25" s="72" t="s">
        <v>24</v>
      </c>
      <c r="B25" s="73">
        <f t="shared" ref="B25:H25" si="14">B6+B12+B24</f>
        <v>9526566.501479188</v>
      </c>
      <c r="C25" s="74">
        <f t="shared" si="14"/>
        <v>11608208.216371663</v>
      </c>
      <c r="D25" s="75">
        <f t="shared" si="14"/>
        <v>13849119.947489409</v>
      </c>
      <c r="E25" s="76">
        <f t="shared" si="14"/>
        <v>14627173.404818367</v>
      </c>
      <c r="F25" s="76">
        <f t="shared" si="14"/>
        <v>15051748.120146863</v>
      </c>
      <c r="G25" s="76">
        <f t="shared" si="14"/>
        <v>15763592.811982766</v>
      </c>
      <c r="H25" s="77">
        <f t="shared" si="14"/>
        <v>16406729.847226238</v>
      </c>
      <c r="I25" s="31"/>
      <c r="J25" s="78" t="s">
        <v>24</v>
      </c>
      <c r="K25" s="74">
        <f t="shared" ref="K25:Q25" si="15">K6+K12+K24</f>
        <v>0</v>
      </c>
      <c r="L25" s="74">
        <f t="shared" si="15"/>
        <v>0</v>
      </c>
      <c r="M25" s="75">
        <f t="shared" si="15"/>
        <v>813231.37296224164</v>
      </c>
      <c r="N25" s="76">
        <f t="shared" si="15"/>
        <v>915661.61696678039</v>
      </c>
      <c r="O25" s="76">
        <f t="shared" si="15"/>
        <v>941521.91174210887</v>
      </c>
      <c r="P25" s="76">
        <f t="shared" si="15"/>
        <v>991301.54583472654</v>
      </c>
      <c r="Q25" s="77">
        <f t="shared" si="15"/>
        <v>1042382.0722577068</v>
      </c>
      <c r="R25" s="31"/>
      <c r="S25" s="78" t="s">
        <v>24</v>
      </c>
      <c r="T25" s="74">
        <v>9526566.501479188</v>
      </c>
      <c r="U25" s="79">
        <v>11630141.924283206</v>
      </c>
      <c r="V25" s="76">
        <v>12934352.826012615</v>
      </c>
      <c r="W25" s="76">
        <v>13618336.926944895</v>
      </c>
      <c r="X25" s="76">
        <v>14131822.384945419</v>
      </c>
      <c r="Y25" s="76">
        <v>14796398.575277662</v>
      </c>
      <c r="Z25" s="77"/>
      <c r="AB25" s="78" t="s">
        <v>24</v>
      </c>
      <c r="AC25" s="74">
        <f t="shared" si="2"/>
        <v>0</v>
      </c>
      <c r="AD25" s="79">
        <f t="shared" si="3"/>
        <v>-21933.707911543548</v>
      </c>
      <c r="AE25" s="76">
        <f t="shared" si="4"/>
        <v>914767.12147679366</v>
      </c>
      <c r="AF25" s="76">
        <f t="shared" si="5"/>
        <v>1008836.4778734725</v>
      </c>
      <c r="AG25" s="76">
        <f t="shared" si="6"/>
        <v>919925.73520144448</v>
      </c>
      <c r="AH25" s="76">
        <f t="shared" si="7"/>
        <v>967194.23670510389</v>
      </c>
      <c r="AI25" s="77"/>
    </row>
    <row r="26" spans="1:35" ht="13.5" customHeight="1" thickBot="1" x14ac:dyDescent="0.25">
      <c r="A26" s="80" t="s">
        <v>25</v>
      </c>
      <c r="B26" s="81">
        <f t="shared" ref="B26:H26" si="16">B25</f>
        <v>9526566.501479188</v>
      </c>
      <c r="C26" s="82">
        <f t="shared" si="16"/>
        <v>11608208.216371663</v>
      </c>
      <c r="D26" s="83">
        <f t="shared" si="16"/>
        <v>13849119.947489409</v>
      </c>
      <c r="E26" s="84">
        <f t="shared" si="16"/>
        <v>14627173.404818367</v>
      </c>
      <c r="F26" s="84">
        <f t="shared" si="16"/>
        <v>15051748.120146863</v>
      </c>
      <c r="G26" s="84">
        <f t="shared" si="16"/>
        <v>15763592.811982766</v>
      </c>
      <c r="H26" s="85">
        <f t="shared" si="16"/>
        <v>16406729.847226238</v>
      </c>
      <c r="J26" s="86" t="s">
        <v>25</v>
      </c>
      <c r="K26" s="82">
        <f t="shared" ref="K26:Q26" si="17">K25</f>
        <v>0</v>
      </c>
      <c r="L26" s="82">
        <f t="shared" si="17"/>
        <v>0</v>
      </c>
      <c r="M26" s="83">
        <f t="shared" si="17"/>
        <v>813231.37296224164</v>
      </c>
      <c r="N26" s="84">
        <f t="shared" si="17"/>
        <v>915661.61696678039</v>
      </c>
      <c r="O26" s="84">
        <f t="shared" si="17"/>
        <v>941521.91174210887</v>
      </c>
      <c r="P26" s="84">
        <f t="shared" si="17"/>
        <v>991301.54583472654</v>
      </c>
      <c r="Q26" s="85">
        <f t="shared" si="17"/>
        <v>1042382.0722577068</v>
      </c>
      <c r="S26" s="86" t="s">
        <v>25</v>
      </c>
      <c r="T26" s="87">
        <v>9526566.501479188</v>
      </c>
      <c r="U26" s="88">
        <v>11630141.924283206</v>
      </c>
      <c r="V26" s="89">
        <v>12934352.826012615</v>
      </c>
      <c r="W26" s="89">
        <v>13618336.926944895</v>
      </c>
      <c r="X26" s="89">
        <v>14131822.384945419</v>
      </c>
      <c r="Y26" s="89">
        <v>14796398.575277662</v>
      </c>
      <c r="Z26" s="90"/>
      <c r="AB26" s="86" t="s">
        <v>25</v>
      </c>
      <c r="AC26" s="87">
        <f t="shared" si="2"/>
        <v>0</v>
      </c>
      <c r="AD26" s="88">
        <f t="shared" si="3"/>
        <v>-21933.707911543548</v>
      </c>
      <c r="AE26" s="89">
        <f t="shared" si="4"/>
        <v>914767.12147679366</v>
      </c>
      <c r="AF26" s="89">
        <f t="shared" si="5"/>
        <v>1008836.4778734725</v>
      </c>
      <c r="AG26" s="89">
        <f t="shared" si="6"/>
        <v>919925.73520144448</v>
      </c>
      <c r="AH26" s="89">
        <f t="shared" si="7"/>
        <v>967194.23670510389</v>
      </c>
      <c r="AI26" s="90"/>
    </row>
    <row r="27" spans="1:35" ht="13.5" customHeight="1" x14ac:dyDescent="0.2">
      <c r="B27" s="91"/>
      <c r="C27" s="91"/>
      <c r="D27" s="91"/>
      <c r="K27" s="91"/>
      <c r="L27" s="91"/>
      <c r="M27" s="91"/>
      <c r="T27" s="91"/>
      <c r="U27" s="91"/>
      <c r="V27" s="91"/>
      <c r="AC27" s="91"/>
      <c r="AD27" s="91"/>
      <c r="AE27" s="91"/>
    </row>
    <row r="28" spans="1:35" ht="13.5" customHeight="1" x14ac:dyDescent="0.2">
      <c r="B28" s="1"/>
      <c r="C28" s="92"/>
      <c r="D28" s="92"/>
      <c r="E28" s="92"/>
      <c r="F28" s="92"/>
      <c r="G28" s="92"/>
      <c r="H28" s="92"/>
      <c r="J28" s="93"/>
      <c r="K28" s="91"/>
      <c r="L28" s="91"/>
      <c r="M28" s="91"/>
      <c r="S28" s="93"/>
      <c r="T28" s="91"/>
      <c r="U28" s="91"/>
      <c r="V28" s="91"/>
      <c r="AB28" s="93"/>
      <c r="AC28" s="91"/>
      <c r="AD28" s="94"/>
      <c r="AE28" s="94"/>
      <c r="AF28" s="94"/>
      <c r="AG28" s="94"/>
      <c r="AH28" s="94"/>
    </row>
    <row r="29" spans="1:35" ht="13.5" customHeight="1" x14ac:dyDescent="0.2">
      <c r="B29" s="1"/>
      <c r="C29" s="95"/>
      <c r="D29" s="95"/>
      <c r="E29" s="95"/>
      <c r="F29" s="95"/>
      <c r="G29" s="95"/>
      <c r="H29" s="95"/>
      <c r="J29" s="93"/>
      <c r="K29" s="91"/>
      <c r="L29" s="91"/>
      <c r="M29" s="91"/>
      <c r="N29" s="91"/>
      <c r="O29" s="91"/>
      <c r="S29" s="93"/>
      <c r="T29" s="91"/>
      <c r="U29" s="96"/>
      <c r="V29" s="96"/>
      <c r="W29" s="96"/>
      <c r="X29" s="96"/>
      <c r="Y29" s="91"/>
      <c r="Z29" s="91"/>
      <c r="AB29" s="93"/>
      <c r="AC29" s="91"/>
      <c r="AD29" s="94"/>
      <c r="AE29" s="94"/>
      <c r="AF29" s="94"/>
      <c r="AG29" s="94"/>
      <c r="AH29" s="94"/>
      <c r="AI29" s="91"/>
    </row>
    <row r="30" spans="1:35" ht="13.5" customHeight="1" x14ac:dyDescent="0.2">
      <c r="B30" s="1"/>
      <c r="C30" s="92"/>
      <c r="D30" s="92"/>
      <c r="E30" s="92"/>
      <c r="F30" s="92"/>
      <c r="G30" s="92"/>
      <c r="H30" s="92"/>
      <c r="J30" s="97"/>
      <c r="K30" s="91"/>
      <c r="L30" s="91"/>
      <c r="M30" s="91"/>
      <c r="N30" s="91"/>
      <c r="O30" s="91"/>
      <c r="P30" s="91"/>
      <c r="Q30" s="91"/>
      <c r="T30" s="91"/>
      <c r="U30" s="91"/>
      <c r="V30" s="91"/>
      <c r="W30" s="91"/>
      <c r="X30" s="91"/>
      <c r="Y30" s="91"/>
      <c r="Z30" s="91"/>
      <c r="AC30" s="91"/>
      <c r="AD30" s="94"/>
      <c r="AE30" s="94"/>
      <c r="AF30" s="94"/>
      <c r="AG30" s="94"/>
      <c r="AH30" s="94"/>
      <c r="AI30" s="91"/>
    </row>
    <row r="31" spans="1:35" ht="13.5" customHeight="1" x14ac:dyDescent="0.2">
      <c r="B31" s="1"/>
      <c r="C31" s="92"/>
      <c r="D31" s="92"/>
      <c r="E31" s="92"/>
      <c r="F31" s="92"/>
      <c r="G31" s="92"/>
      <c r="H31" s="92"/>
      <c r="J31" s="97"/>
      <c r="K31" s="91"/>
      <c r="L31" s="91"/>
      <c r="M31" s="1"/>
      <c r="T31" s="1"/>
      <c r="U31" s="91"/>
      <c r="V31" s="91"/>
      <c r="W31" s="91"/>
      <c r="X31" s="91"/>
      <c r="Y31" s="91"/>
      <c r="Z31" s="91"/>
      <c r="AC31" s="1"/>
      <c r="AD31" s="94"/>
      <c r="AE31" s="94"/>
      <c r="AF31" s="94"/>
      <c r="AG31" s="94"/>
      <c r="AH31" s="94"/>
      <c r="AI31" s="91"/>
    </row>
    <row r="32" spans="1:35" ht="13.5" customHeight="1" x14ac:dyDescent="0.2">
      <c r="B32" s="1"/>
      <c r="C32" s="92"/>
      <c r="D32" s="92"/>
      <c r="E32" s="92"/>
      <c r="F32" s="92"/>
      <c r="G32" s="92"/>
      <c r="H32" s="92"/>
      <c r="J32" s="97"/>
      <c r="K32" s="91"/>
      <c r="L32" s="91"/>
      <c r="M32" s="96"/>
      <c r="N32" s="92"/>
      <c r="O32" s="92"/>
      <c r="P32" s="92"/>
      <c r="Q32" s="92"/>
      <c r="T32" s="91"/>
      <c r="U32" s="91"/>
      <c r="V32" s="91"/>
      <c r="W32" s="91"/>
      <c r="X32" s="91"/>
      <c r="Y32" s="91"/>
      <c r="Z32" s="91"/>
      <c r="AC32" s="91"/>
      <c r="AD32" s="94"/>
      <c r="AE32" s="94"/>
      <c r="AF32" s="94"/>
      <c r="AG32" s="94"/>
      <c r="AH32" s="94"/>
      <c r="AI32" s="91"/>
    </row>
    <row r="33" spans="2:35" ht="13.5" customHeight="1" x14ac:dyDescent="0.2">
      <c r="B33" s="1"/>
      <c r="C33" s="92"/>
      <c r="D33" s="92"/>
      <c r="E33" s="92"/>
      <c r="F33" s="92"/>
      <c r="G33" s="92"/>
      <c r="H33" s="92"/>
      <c r="K33" s="91"/>
      <c r="L33" s="91"/>
      <c r="M33" s="98"/>
      <c r="N33" s="98"/>
      <c r="O33" s="98"/>
      <c r="P33" s="98"/>
      <c r="Q33" s="98"/>
      <c r="T33" s="91"/>
      <c r="U33" s="91"/>
      <c r="V33" s="91"/>
      <c r="W33" s="91"/>
      <c r="X33" s="91"/>
      <c r="Y33" s="91"/>
      <c r="Z33" s="91"/>
      <c r="AC33" s="91"/>
      <c r="AD33" s="96"/>
      <c r="AE33" s="96"/>
      <c r="AF33" s="96"/>
      <c r="AG33" s="96"/>
      <c r="AH33" s="96"/>
      <c r="AI33" s="91"/>
    </row>
    <row r="34" spans="2:35" ht="13.5" customHeight="1" x14ac:dyDescent="0.2">
      <c r="B34" s="1"/>
      <c r="C34" s="92"/>
      <c r="D34" s="92"/>
      <c r="E34" s="92"/>
      <c r="F34" s="92"/>
      <c r="G34" s="92"/>
      <c r="H34" s="92"/>
      <c r="K34" s="91"/>
      <c r="L34" s="91"/>
      <c r="M34" s="91"/>
      <c r="T34" s="91"/>
      <c r="U34" s="91"/>
      <c r="V34" s="91"/>
      <c r="AC34" s="91"/>
      <c r="AD34" s="96"/>
      <c r="AE34" s="96"/>
      <c r="AF34" s="96"/>
      <c r="AG34" s="96"/>
      <c r="AH34" s="96"/>
    </row>
    <row r="35" spans="2:35" ht="13.5" customHeight="1" x14ac:dyDescent="0.2">
      <c r="B35" s="1"/>
      <c r="C35" s="92"/>
      <c r="D35" s="92"/>
      <c r="E35" s="92"/>
      <c r="F35" s="92"/>
      <c r="G35" s="92"/>
      <c r="H35" s="92"/>
      <c r="K35" s="91"/>
      <c r="L35" s="91"/>
      <c r="M35" s="98"/>
      <c r="N35" s="98"/>
      <c r="O35" s="98"/>
      <c r="P35" s="98"/>
      <c r="Q35" s="98"/>
      <c r="T35" s="91"/>
      <c r="U35" s="91"/>
      <c r="V35" s="91"/>
      <c r="W35" s="91"/>
      <c r="X35" s="91"/>
      <c r="Y35" s="91"/>
      <c r="Z35" s="91"/>
      <c r="AC35" s="91"/>
      <c r="AD35" s="96"/>
      <c r="AE35" s="96"/>
      <c r="AF35" s="96"/>
      <c r="AG35" s="96"/>
      <c r="AH35" s="96"/>
      <c r="AI35" s="91"/>
    </row>
    <row r="36" spans="2:35" ht="13.5" customHeight="1" x14ac:dyDescent="0.2">
      <c r="B36" s="1"/>
      <c r="C36" s="1"/>
      <c r="D36" s="1"/>
      <c r="K36" s="91"/>
      <c r="L36" s="91"/>
      <c r="M36" s="91"/>
      <c r="T36" s="91"/>
      <c r="U36" s="91"/>
      <c r="V36" s="91"/>
      <c r="AC36" s="91"/>
      <c r="AD36" s="91"/>
      <c r="AE36" s="91"/>
    </row>
    <row r="37" spans="2:35" ht="13.5" customHeight="1" x14ac:dyDescent="0.2">
      <c r="B37" s="1"/>
      <c r="C37" s="1"/>
      <c r="D37" s="1"/>
      <c r="K37" s="91"/>
      <c r="L37" s="98"/>
      <c r="M37" s="98"/>
      <c r="N37" s="98"/>
      <c r="O37" s="98"/>
      <c r="P37" s="98"/>
      <c r="Q37" s="98"/>
      <c r="T37" s="91"/>
      <c r="U37" s="98"/>
      <c r="V37" s="98"/>
      <c r="W37" s="98"/>
      <c r="X37" s="98"/>
      <c r="Y37" s="98"/>
      <c r="Z37" s="98"/>
      <c r="AC37" s="91"/>
      <c r="AD37" s="98"/>
      <c r="AE37" s="98"/>
      <c r="AF37" s="98"/>
      <c r="AG37" s="98"/>
      <c r="AH37" s="98"/>
      <c r="AI37" s="98"/>
    </row>
    <row r="38" spans="2:35" ht="13.5" customHeight="1" x14ac:dyDescent="0.2">
      <c r="B38" s="1"/>
      <c r="C38" s="1"/>
      <c r="D38" s="1"/>
      <c r="K38" s="91"/>
      <c r="L38" s="91"/>
      <c r="M38" s="91"/>
      <c r="T38" s="91"/>
      <c r="U38" s="91"/>
      <c r="V38" s="91"/>
      <c r="AC38" s="91"/>
      <c r="AD38" s="91"/>
      <c r="AE38" s="91"/>
    </row>
    <row r="39" spans="2:35" ht="13.5" customHeight="1" x14ac:dyDescent="0.2">
      <c r="B39" s="1"/>
      <c r="C39" s="1"/>
      <c r="D39" s="1"/>
      <c r="K39" s="91"/>
      <c r="L39" s="91"/>
      <c r="M39" s="91"/>
      <c r="T39" s="91"/>
      <c r="U39" s="91"/>
      <c r="V39" s="91"/>
      <c r="AC39" s="91"/>
      <c r="AD39" s="91"/>
      <c r="AE39" s="91"/>
    </row>
    <row r="40" spans="2:35" ht="13.5" customHeight="1" x14ac:dyDescent="0.2">
      <c r="B40" s="1"/>
      <c r="C40" s="1"/>
      <c r="D40" s="1"/>
      <c r="F40" s="91"/>
      <c r="G40" s="91"/>
      <c r="H40" s="91"/>
      <c r="K40" s="91"/>
      <c r="L40" s="91"/>
      <c r="M40" s="99"/>
      <c r="N40" s="99"/>
      <c r="O40" s="99"/>
      <c r="P40" s="99"/>
      <c r="Q40" s="99"/>
      <c r="T40" s="91"/>
      <c r="U40" s="91"/>
      <c r="V40" s="99"/>
      <c r="W40" s="99"/>
      <c r="X40" s="99"/>
      <c r="Y40" s="99"/>
      <c r="Z40" s="99"/>
      <c r="AC40" s="91"/>
      <c r="AD40" s="91"/>
      <c r="AE40" s="99"/>
      <c r="AF40" s="99"/>
      <c r="AG40" s="99"/>
      <c r="AH40" s="99"/>
      <c r="AI40" s="99"/>
    </row>
    <row r="41" spans="2:35" ht="13.5" customHeight="1" x14ac:dyDescent="0.2">
      <c r="B41" s="1"/>
      <c r="C41" s="1"/>
      <c r="D41" s="1"/>
      <c r="K41" s="91"/>
      <c r="L41" s="91"/>
      <c r="M41" s="99"/>
      <c r="N41" s="99"/>
      <c r="O41" s="99"/>
      <c r="P41" s="99"/>
      <c r="Q41" s="99"/>
      <c r="T41" s="91"/>
      <c r="U41" s="91"/>
      <c r="V41" s="99"/>
      <c r="W41" s="99"/>
      <c r="X41" s="99"/>
      <c r="Y41" s="99"/>
      <c r="Z41" s="99"/>
      <c r="AC41" s="91"/>
      <c r="AD41" s="91"/>
      <c r="AE41" s="99"/>
      <c r="AF41" s="99"/>
      <c r="AG41" s="99"/>
      <c r="AH41" s="99"/>
      <c r="AI41" s="99"/>
    </row>
    <row r="42" spans="2:35" ht="13.5" customHeight="1" x14ac:dyDescent="0.2">
      <c r="B42" s="1"/>
      <c r="C42" s="1"/>
      <c r="D42" s="1"/>
      <c r="K42" s="91"/>
      <c r="L42" s="91"/>
      <c r="M42" s="91"/>
      <c r="T42" s="91"/>
      <c r="U42" s="91"/>
      <c r="V42" s="91"/>
      <c r="AC42" s="91"/>
      <c r="AD42" s="91"/>
      <c r="AE42" s="91"/>
    </row>
    <row r="43" spans="2:35" ht="13.5" customHeight="1" x14ac:dyDescent="0.2">
      <c r="B43" s="1"/>
      <c r="C43" s="1"/>
      <c r="D43" s="1"/>
      <c r="K43" s="91"/>
      <c r="L43" s="91"/>
      <c r="M43" s="91"/>
      <c r="T43" s="91"/>
      <c r="U43" s="91"/>
      <c r="V43" s="91"/>
      <c r="AC43" s="91"/>
      <c r="AD43" s="91"/>
      <c r="AE43" s="91"/>
    </row>
    <row r="44" spans="2:35" ht="13.5" customHeight="1" x14ac:dyDescent="0.2">
      <c r="B44" s="1"/>
      <c r="C44" s="1"/>
      <c r="D44" s="1"/>
      <c r="K44" s="91"/>
      <c r="L44" s="91"/>
      <c r="M44" s="91"/>
      <c r="T44" s="91"/>
      <c r="U44" s="91"/>
      <c r="V44" s="91"/>
      <c r="AC44" s="91"/>
      <c r="AD44" s="91"/>
      <c r="AE44" s="91"/>
    </row>
    <row r="45" spans="2:35" ht="13.5" customHeight="1" x14ac:dyDescent="0.2">
      <c r="B45" s="1"/>
      <c r="C45" s="1"/>
      <c r="D45" s="1"/>
      <c r="K45" s="91"/>
      <c r="L45" s="91"/>
      <c r="M45" s="91"/>
      <c r="T45" s="91"/>
      <c r="U45" s="91"/>
      <c r="V45" s="91"/>
      <c r="AC45" s="91"/>
      <c r="AD45" s="91"/>
      <c r="AE45" s="91"/>
    </row>
    <row r="46" spans="2:35" ht="13.5" customHeight="1" x14ac:dyDescent="0.2">
      <c r="B46" s="1"/>
      <c r="C46" s="1"/>
      <c r="D46" s="1"/>
      <c r="K46" s="91"/>
      <c r="L46" s="91"/>
      <c r="M46" s="91"/>
      <c r="T46" s="91"/>
      <c r="U46" s="91"/>
      <c r="V46" s="91"/>
      <c r="AC46" s="91"/>
      <c r="AD46" s="91"/>
      <c r="AE46" s="91"/>
    </row>
    <row r="47" spans="2:35" ht="13.5" customHeight="1" x14ac:dyDescent="0.2">
      <c r="B47" s="1"/>
      <c r="C47" s="1"/>
      <c r="D47" s="1"/>
      <c r="K47" s="91"/>
      <c r="L47" s="91"/>
      <c r="M47" s="91"/>
      <c r="T47" s="91"/>
      <c r="U47" s="91"/>
      <c r="V47" s="91"/>
      <c r="AC47" s="91"/>
      <c r="AD47" s="91"/>
      <c r="AE47" s="91"/>
    </row>
    <row r="48" spans="2:35" ht="13.5" customHeight="1" x14ac:dyDescent="0.2">
      <c r="B48" s="1"/>
      <c r="C48" s="1"/>
      <c r="D48" s="1"/>
      <c r="K48" s="91"/>
      <c r="L48" s="91"/>
      <c r="M48" s="91"/>
      <c r="T48" s="91"/>
      <c r="U48" s="91"/>
      <c r="V48" s="91"/>
      <c r="AC48" s="91"/>
      <c r="AD48" s="91"/>
      <c r="AE48" s="91"/>
    </row>
    <row r="49" spans="2:31" ht="13.5" customHeight="1" x14ac:dyDescent="0.2">
      <c r="B49" s="1"/>
      <c r="C49" s="1"/>
      <c r="D49" s="1"/>
      <c r="K49" s="91"/>
      <c r="L49" s="91"/>
      <c r="M49" s="91"/>
      <c r="T49" s="91"/>
      <c r="U49" s="91"/>
      <c r="V49" s="91"/>
      <c r="AC49" s="91"/>
      <c r="AD49" s="91"/>
      <c r="AE49" s="91"/>
    </row>
    <row r="50" spans="2:31" ht="13.5" customHeight="1" x14ac:dyDescent="0.2">
      <c r="B50" s="1"/>
      <c r="C50" s="1"/>
      <c r="D50" s="1"/>
      <c r="K50" s="91"/>
      <c r="L50" s="91"/>
      <c r="M50" s="91"/>
      <c r="T50" s="91"/>
      <c r="U50" s="91"/>
      <c r="V50" s="91"/>
      <c r="AC50" s="91"/>
      <c r="AD50" s="91"/>
      <c r="AE50" s="91"/>
    </row>
    <row r="51" spans="2:31" ht="13.5" customHeight="1" x14ac:dyDescent="0.2">
      <c r="B51" s="1"/>
      <c r="C51" s="1"/>
      <c r="D51" s="1"/>
      <c r="K51" s="91"/>
      <c r="L51" s="91"/>
      <c r="M51" s="91"/>
      <c r="T51" s="91"/>
      <c r="U51" s="91"/>
      <c r="V51" s="91"/>
      <c r="AC51" s="91"/>
      <c r="AD51" s="91"/>
      <c r="AE51" s="91"/>
    </row>
    <row r="52" spans="2:31" ht="13.5" customHeight="1" x14ac:dyDescent="0.2">
      <c r="B52" s="1"/>
      <c r="C52" s="1"/>
      <c r="D52" s="1"/>
      <c r="K52" s="91"/>
      <c r="L52" s="91"/>
      <c r="M52" s="91"/>
      <c r="T52" s="91"/>
      <c r="U52" s="91"/>
      <c r="V52" s="91"/>
      <c r="AC52" s="91"/>
      <c r="AD52" s="91"/>
      <c r="AE52" s="91"/>
    </row>
    <row r="53" spans="2:31" ht="13.5" customHeight="1" x14ac:dyDescent="0.2">
      <c r="B53" s="1"/>
      <c r="C53" s="1"/>
      <c r="D53" s="1"/>
      <c r="K53" s="91"/>
      <c r="L53" s="91"/>
      <c r="M53" s="91"/>
      <c r="T53" s="91"/>
      <c r="U53" s="91"/>
      <c r="V53" s="91"/>
      <c r="AC53" s="91"/>
      <c r="AD53" s="91"/>
      <c r="AE53" s="91"/>
    </row>
    <row r="54" spans="2:31" ht="13.5" customHeight="1" x14ac:dyDescent="0.2">
      <c r="B54" s="1"/>
      <c r="C54" s="1"/>
      <c r="D54" s="1"/>
      <c r="K54" s="91"/>
      <c r="L54" s="91"/>
      <c r="M54" s="91"/>
      <c r="T54" s="91"/>
      <c r="U54" s="91"/>
      <c r="V54" s="91"/>
      <c r="AC54" s="91"/>
      <c r="AD54" s="91"/>
      <c r="AE54" s="91"/>
    </row>
    <row r="55" spans="2:31" ht="13.5" customHeight="1" x14ac:dyDescent="0.2">
      <c r="B55" s="1"/>
      <c r="C55" s="1"/>
      <c r="D55" s="1"/>
      <c r="K55" s="91"/>
      <c r="L55" s="91"/>
      <c r="M55" s="91"/>
      <c r="T55" s="91"/>
      <c r="U55" s="91"/>
      <c r="V55" s="91"/>
      <c r="AC55" s="91"/>
      <c r="AD55" s="91"/>
      <c r="AE55" s="91"/>
    </row>
    <row r="56" spans="2:31" ht="13.5" customHeight="1" x14ac:dyDescent="0.2">
      <c r="B56" s="1"/>
      <c r="C56" s="1"/>
      <c r="D56" s="1"/>
      <c r="K56" s="91"/>
      <c r="L56" s="91"/>
      <c r="M56" s="91"/>
      <c r="T56" s="91"/>
      <c r="U56" s="91"/>
      <c r="V56" s="91"/>
      <c r="AC56" s="91"/>
      <c r="AD56" s="91"/>
      <c r="AE56" s="91"/>
    </row>
    <row r="57" spans="2:31" ht="13.5" customHeight="1" x14ac:dyDescent="0.2">
      <c r="B57" s="1"/>
      <c r="C57" s="1"/>
      <c r="D57" s="1"/>
      <c r="K57" s="91"/>
      <c r="L57" s="91"/>
      <c r="M57" s="91"/>
      <c r="T57" s="91"/>
      <c r="U57" s="91"/>
      <c r="V57" s="91"/>
      <c r="AC57" s="91"/>
      <c r="AD57" s="91"/>
      <c r="AE57" s="91"/>
    </row>
    <row r="58" spans="2:31" ht="13.5" customHeight="1" x14ac:dyDescent="0.2">
      <c r="B58" s="1"/>
      <c r="C58" s="1"/>
      <c r="D58" s="1"/>
      <c r="K58" s="91"/>
      <c r="L58" s="91"/>
      <c r="M58" s="91"/>
      <c r="T58" s="91"/>
      <c r="U58" s="91"/>
      <c r="V58" s="91"/>
      <c r="AC58" s="91"/>
      <c r="AD58" s="91"/>
      <c r="AE58" s="91"/>
    </row>
    <row r="59" spans="2:31" ht="13.5" customHeight="1" x14ac:dyDescent="0.2">
      <c r="B59" s="1"/>
      <c r="C59" s="1"/>
      <c r="D59" s="1"/>
      <c r="K59" s="91"/>
      <c r="L59" s="91"/>
      <c r="M59" s="91"/>
      <c r="T59" s="91"/>
      <c r="U59" s="91"/>
      <c r="V59" s="91"/>
      <c r="AC59" s="91"/>
      <c r="AD59" s="91"/>
      <c r="AE59" s="91"/>
    </row>
    <row r="60" spans="2:31" ht="13.5" customHeight="1" x14ac:dyDescent="0.2">
      <c r="B60" s="1"/>
      <c r="C60" s="1"/>
      <c r="D60" s="1"/>
      <c r="K60" s="91"/>
      <c r="L60" s="91"/>
      <c r="M60" s="91"/>
      <c r="T60" s="91"/>
      <c r="U60" s="91"/>
      <c r="V60" s="91"/>
      <c r="AC60" s="91"/>
      <c r="AD60" s="91"/>
      <c r="AE60" s="91"/>
    </row>
    <row r="61" spans="2:31" ht="13.5" customHeight="1" x14ac:dyDescent="0.2">
      <c r="B61" s="1"/>
      <c r="C61" s="1"/>
      <c r="D61" s="1"/>
      <c r="K61" s="91"/>
      <c r="L61" s="91"/>
      <c r="M61" s="91"/>
      <c r="T61" s="91"/>
      <c r="U61" s="91"/>
      <c r="V61" s="91"/>
      <c r="AC61" s="91"/>
      <c r="AD61" s="91"/>
      <c r="AE61" s="91"/>
    </row>
    <row r="62" spans="2:31" ht="13.5" customHeight="1" x14ac:dyDescent="0.2">
      <c r="B62" s="1"/>
      <c r="C62" s="1"/>
      <c r="D62" s="1"/>
      <c r="K62" s="91"/>
      <c r="L62" s="91"/>
      <c r="M62" s="91"/>
      <c r="T62" s="91"/>
      <c r="U62" s="91"/>
      <c r="V62" s="91"/>
      <c r="AC62" s="91"/>
      <c r="AD62" s="91"/>
      <c r="AE62" s="91"/>
    </row>
    <row r="63" spans="2:31" ht="13.5" customHeight="1" x14ac:dyDescent="0.2">
      <c r="B63" s="1"/>
      <c r="C63" s="1"/>
      <c r="D63" s="1"/>
      <c r="K63" s="91"/>
      <c r="L63" s="91"/>
      <c r="M63" s="91"/>
      <c r="T63" s="91"/>
      <c r="U63" s="91"/>
      <c r="V63" s="91"/>
      <c r="AC63" s="91"/>
      <c r="AD63" s="91"/>
      <c r="AE63" s="91"/>
    </row>
    <row r="64" spans="2:31" ht="13.5" customHeight="1" x14ac:dyDescent="0.2">
      <c r="B64" s="1"/>
      <c r="C64" s="1"/>
      <c r="D64" s="1"/>
      <c r="F64" s="91"/>
      <c r="G64" s="91"/>
      <c r="H64" s="91"/>
      <c r="K64" s="91"/>
      <c r="L64" s="91"/>
      <c r="M64" s="91"/>
      <c r="T64" s="91"/>
      <c r="U64" s="91"/>
      <c r="V64" s="91"/>
      <c r="AC64" s="91"/>
      <c r="AD64" s="91"/>
      <c r="AE64" s="91"/>
    </row>
    <row r="65" spans="2:31" ht="13.5" customHeight="1" x14ac:dyDescent="0.2">
      <c r="B65" s="1"/>
      <c r="C65" s="1"/>
      <c r="D65" s="1"/>
      <c r="K65" s="91"/>
      <c r="L65" s="91"/>
      <c r="M65" s="91"/>
      <c r="T65" s="91"/>
      <c r="U65" s="91"/>
      <c r="V65" s="91"/>
      <c r="AC65" s="91"/>
      <c r="AD65" s="91"/>
      <c r="AE65" s="91"/>
    </row>
    <row r="66" spans="2:31" ht="13.5" customHeight="1" x14ac:dyDescent="0.2">
      <c r="B66" s="1"/>
      <c r="C66" s="1"/>
      <c r="D66" s="1"/>
      <c r="K66" s="91"/>
      <c r="L66" s="91"/>
      <c r="M66" s="91"/>
      <c r="T66" s="91"/>
      <c r="U66" s="91"/>
      <c r="V66" s="91"/>
      <c r="AC66" s="91"/>
      <c r="AD66" s="91"/>
      <c r="AE66" s="91"/>
    </row>
    <row r="67" spans="2:31" ht="13.5" customHeight="1" x14ac:dyDescent="0.2">
      <c r="B67" s="1"/>
      <c r="C67" s="1"/>
      <c r="D67" s="1"/>
      <c r="K67" s="91"/>
      <c r="L67" s="91"/>
      <c r="M67" s="91"/>
      <c r="T67" s="91"/>
      <c r="U67" s="91"/>
      <c r="V67" s="91"/>
      <c r="AC67" s="91"/>
      <c r="AD67" s="91"/>
      <c r="AE67" s="91"/>
    </row>
    <row r="68" spans="2:31" ht="13.5" customHeight="1" x14ac:dyDescent="0.2">
      <c r="B68" s="1"/>
      <c r="C68" s="1"/>
      <c r="D68" s="1"/>
      <c r="K68" s="91"/>
      <c r="L68" s="91"/>
      <c r="M68" s="91"/>
      <c r="T68" s="91"/>
      <c r="U68" s="91"/>
      <c r="V68" s="91"/>
      <c r="AC68" s="91"/>
      <c r="AD68" s="91"/>
      <c r="AE68" s="91"/>
    </row>
    <row r="69" spans="2:31" ht="13.5" customHeight="1" x14ac:dyDescent="0.2">
      <c r="B69" s="1"/>
      <c r="C69" s="1"/>
      <c r="D69" s="1"/>
      <c r="K69" s="91"/>
      <c r="L69" s="91"/>
      <c r="M69" s="91"/>
      <c r="T69" s="91"/>
      <c r="U69" s="91"/>
      <c r="V69" s="91"/>
      <c r="AC69" s="91"/>
      <c r="AD69" s="91"/>
      <c r="AE69" s="91"/>
    </row>
    <row r="70" spans="2:31" ht="13.5" customHeight="1" x14ac:dyDescent="0.2">
      <c r="B70" s="1"/>
      <c r="C70" s="1"/>
      <c r="D70" s="1"/>
      <c r="K70" s="91"/>
      <c r="L70" s="91"/>
      <c r="M70" s="91"/>
      <c r="T70" s="91"/>
      <c r="U70" s="91"/>
      <c r="V70" s="91"/>
      <c r="AC70" s="91"/>
      <c r="AD70" s="91"/>
      <c r="AE70" s="91"/>
    </row>
    <row r="71" spans="2:31" ht="13.5" customHeight="1" x14ac:dyDescent="0.2">
      <c r="B71" s="1"/>
      <c r="C71" s="1"/>
      <c r="D71" s="1"/>
      <c r="K71" s="91"/>
      <c r="L71" s="91"/>
      <c r="M71" s="91"/>
      <c r="T71" s="91"/>
      <c r="U71" s="91"/>
      <c r="V71" s="91"/>
      <c r="AC71" s="91"/>
      <c r="AD71" s="91"/>
      <c r="AE71" s="91"/>
    </row>
    <row r="72" spans="2:31" ht="13.5" customHeight="1" x14ac:dyDescent="0.2">
      <c r="B72" s="1"/>
      <c r="C72" s="1"/>
      <c r="D72" s="1"/>
      <c r="K72" s="91"/>
      <c r="L72" s="91"/>
      <c r="M72" s="91"/>
      <c r="T72" s="91"/>
      <c r="U72" s="91"/>
      <c r="V72" s="91"/>
      <c r="AC72" s="91"/>
      <c r="AD72" s="91"/>
      <c r="AE72" s="91"/>
    </row>
    <row r="73" spans="2:31" ht="13.5" customHeight="1" x14ac:dyDescent="0.2">
      <c r="B73" s="1"/>
      <c r="C73" s="1"/>
      <c r="D73" s="1"/>
      <c r="K73" s="91"/>
      <c r="L73" s="91"/>
      <c r="M73" s="91"/>
      <c r="T73" s="91"/>
      <c r="U73" s="91"/>
      <c r="V73" s="91"/>
      <c r="AC73" s="91"/>
      <c r="AD73" s="91"/>
      <c r="AE73" s="91"/>
    </row>
    <row r="74" spans="2:31" ht="13.5" customHeight="1" x14ac:dyDescent="0.2">
      <c r="B74" s="1"/>
      <c r="C74" s="1"/>
      <c r="D74" s="1"/>
      <c r="K74" s="91"/>
      <c r="L74" s="91"/>
      <c r="M74" s="91"/>
      <c r="T74" s="91"/>
      <c r="U74" s="91"/>
      <c r="V74" s="91"/>
      <c r="AC74" s="91"/>
      <c r="AD74" s="91"/>
      <c r="AE74" s="91"/>
    </row>
    <row r="75" spans="2:31" ht="13.5" customHeight="1" x14ac:dyDescent="0.2">
      <c r="B75" s="1"/>
      <c r="C75" s="1"/>
      <c r="D75" s="1"/>
      <c r="K75" s="91"/>
      <c r="L75" s="91"/>
      <c r="M75" s="91"/>
      <c r="T75" s="91"/>
      <c r="U75" s="91"/>
      <c r="V75" s="91"/>
      <c r="AC75" s="91"/>
      <c r="AD75" s="91"/>
      <c r="AE75" s="91"/>
    </row>
    <row r="76" spans="2:31" ht="13.5" customHeight="1" x14ac:dyDescent="0.2">
      <c r="B76" s="1"/>
      <c r="C76" s="1"/>
      <c r="D76" s="1"/>
      <c r="K76" s="91"/>
      <c r="L76" s="91"/>
      <c r="M76" s="91"/>
      <c r="T76" s="91"/>
      <c r="U76" s="91"/>
      <c r="V76" s="91"/>
      <c r="AC76" s="91"/>
      <c r="AD76" s="91"/>
      <c r="AE76" s="91"/>
    </row>
    <row r="77" spans="2:31" ht="13.5" customHeight="1" x14ac:dyDescent="0.2">
      <c r="B77" s="1"/>
      <c r="C77" s="1"/>
      <c r="D77" s="1"/>
      <c r="K77" s="91"/>
      <c r="L77" s="91"/>
      <c r="M77" s="91"/>
      <c r="T77" s="91"/>
      <c r="U77" s="91"/>
      <c r="V77" s="91"/>
      <c r="AC77" s="91"/>
      <c r="AD77" s="91"/>
      <c r="AE77" s="91"/>
    </row>
    <row r="78" spans="2:31" ht="13.5" customHeight="1" x14ac:dyDescent="0.2">
      <c r="B78" s="1"/>
      <c r="C78" s="1"/>
      <c r="D78" s="1"/>
      <c r="K78" s="91"/>
      <c r="L78" s="91"/>
      <c r="M78" s="91"/>
      <c r="T78" s="91"/>
      <c r="U78" s="91"/>
      <c r="V78" s="91"/>
      <c r="AC78" s="91"/>
      <c r="AD78" s="91"/>
      <c r="AE78" s="91"/>
    </row>
    <row r="79" spans="2:31" ht="13.5" customHeight="1" x14ac:dyDescent="0.2">
      <c r="B79" s="1"/>
      <c r="C79" s="1"/>
      <c r="D79" s="1"/>
      <c r="K79" s="91"/>
      <c r="L79" s="91"/>
      <c r="M79" s="91"/>
      <c r="T79" s="91"/>
      <c r="U79" s="91"/>
      <c r="V79" s="91"/>
      <c r="AC79" s="91"/>
      <c r="AD79" s="91"/>
      <c r="AE79" s="91"/>
    </row>
    <row r="80" spans="2:31" ht="13.5" customHeight="1" x14ac:dyDescent="0.2">
      <c r="B80" s="1"/>
      <c r="C80" s="1"/>
      <c r="D80" s="1"/>
      <c r="K80" s="91"/>
      <c r="L80" s="91"/>
      <c r="M80" s="91"/>
      <c r="T80" s="91"/>
      <c r="U80" s="91"/>
      <c r="V80" s="91"/>
      <c r="AC80" s="91"/>
      <c r="AD80" s="91"/>
      <c r="AE80" s="91"/>
    </row>
    <row r="81" spans="2:31" ht="13.5" customHeight="1" x14ac:dyDescent="0.2">
      <c r="B81" s="1"/>
      <c r="C81" s="1"/>
      <c r="D81" s="1"/>
      <c r="K81" s="91"/>
      <c r="L81" s="91"/>
      <c r="M81" s="91"/>
      <c r="T81" s="91"/>
      <c r="U81" s="91"/>
      <c r="V81" s="91"/>
      <c r="AC81" s="91"/>
      <c r="AD81" s="91"/>
      <c r="AE81" s="91"/>
    </row>
    <row r="82" spans="2:31" ht="13.5" customHeight="1" x14ac:dyDescent="0.2">
      <c r="B82" s="1"/>
      <c r="C82" s="1"/>
      <c r="D82" s="1"/>
      <c r="K82" s="91"/>
      <c r="L82" s="91"/>
      <c r="M82" s="91"/>
      <c r="T82" s="91"/>
      <c r="U82" s="91"/>
      <c r="V82" s="91"/>
      <c r="AC82" s="91"/>
      <c r="AD82" s="91"/>
      <c r="AE82" s="91"/>
    </row>
    <row r="83" spans="2:31" ht="13.5" customHeight="1" x14ac:dyDescent="0.2">
      <c r="B83" s="1"/>
      <c r="C83" s="1"/>
      <c r="D83" s="1"/>
      <c r="K83" s="91"/>
      <c r="L83" s="91"/>
      <c r="M83" s="91"/>
      <c r="T83" s="91"/>
      <c r="U83" s="91"/>
      <c r="V83" s="91"/>
      <c r="AC83" s="91"/>
      <c r="AD83" s="91"/>
      <c r="AE83" s="91"/>
    </row>
    <row r="84" spans="2:31" ht="13.5" customHeight="1" x14ac:dyDescent="0.2">
      <c r="B84" s="1"/>
      <c r="C84" s="1"/>
      <c r="D84" s="1"/>
      <c r="K84" s="91"/>
      <c r="L84" s="91"/>
      <c r="M84" s="91"/>
      <c r="T84" s="91"/>
      <c r="U84" s="91"/>
      <c r="V84" s="91"/>
      <c r="AC84" s="91"/>
      <c r="AD84" s="91"/>
      <c r="AE84" s="91"/>
    </row>
    <row r="85" spans="2:31" ht="13.5" customHeight="1" x14ac:dyDescent="0.2">
      <c r="B85" s="1"/>
      <c r="C85" s="1"/>
      <c r="D85" s="1"/>
      <c r="K85" s="91"/>
      <c r="L85" s="91"/>
      <c r="M85" s="91"/>
      <c r="T85" s="91"/>
      <c r="U85" s="91"/>
      <c r="V85" s="91"/>
      <c r="AC85" s="91"/>
      <c r="AD85" s="91"/>
      <c r="AE85" s="91"/>
    </row>
    <row r="86" spans="2:31" ht="13.5" customHeight="1" x14ac:dyDescent="0.2">
      <c r="B86" s="1"/>
      <c r="C86" s="1"/>
      <c r="D86" s="1"/>
      <c r="K86" s="91"/>
      <c r="L86" s="91"/>
      <c r="M86" s="91"/>
      <c r="T86" s="91"/>
      <c r="U86" s="91"/>
      <c r="V86" s="91"/>
      <c r="AC86" s="91"/>
      <c r="AD86" s="91"/>
      <c r="AE86" s="91"/>
    </row>
    <row r="87" spans="2:31" ht="13.5" customHeight="1" x14ac:dyDescent="0.2">
      <c r="B87" s="1"/>
      <c r="C87" s="1"/>
      <c r="D87" s="1"/>
      <c r="K87" s="91"/>
      <c r="L87" s="91"/>
      <c r="M87" s="91"/>
      <c r="T87" s="91"/>
      <c r="U87" s="91"/>
      <c r="V87" s="91"/>
      <c r="AC87" s="91"/>
      <c r="AD87" s="91"/>
      <c r="AE87" s="91"/>
    </row>
    <row r="88" spans="2:31" ht="13.5" customHeight="1" x14ac:dyDescent="0.2">
      <c r="B88" s="1"/>
      <c r="C88" s="1"/>
      <c r="D88" s="1"/>
      <c r="K88" s="91"/>
      <c r="L88" s="91"/>
      <c r="M88" s="91"/>
      <c r="T88" s="91"/>
      <c r="U88" s="91"/>
      <c r="V88" s="91"/>
      <c r="AC88" s="91"/>
      <c r="AD88" s="91"/>
      <c r="AE88" s="91"/>
    </row>
    <row r="89" spans="2:31" ht="13.5" customHeight="1" x14ac:dyDescent="0.2">
      <c r="B89" s="1"/>
      <c r="C89" s="1"/>
      <c r="D89" s="1"/>
      <c r="K89" s="91"/>
      <c r="L89" s="91"/>
      <c r="M89" s="91"/>
      <c r="T89" s="91"/>
      <c r="U89" s="91"/>
      <c r="V89" s="91"/>
      <c r="AC89" s="91"/>
      <c r="AD89" s="91"/>
      <c r="AE89" s="91"/>
    </row>
    <row r="90" spans="2:31" ht="13.5" customHeight="1" x14ac:dyDescent="0.2">
      <c r="B90" s="1"/>
      <c r="C90" s="1"/>
      <c r="D90" s="1"/>
      <c r="K90" s="91"/>
      <c r="L90" s="91"/>
      <c r="M90" s="91"/>
      <c r="T90" s="91"/>
      <c r="U90" s="91"/>
      <c r="V90" s="91"/>
      <c r="AC90" s="91"/>
      <c r="AD90" s="91"/>
      <c r="AE90" s="91"/>
    </row>
    <row r="91" spans="2:31" ht="13.5" customHeight="1" x14ac:dyDescent="0.2">
      <c r="B91" s="1"/>
      <c r="C91" s="1"/>
      <c r="D91" s="1"/>
      <c r="K91" s="91"/>
      <c r="L91" s="91"/>
      <c r="M91" s="91"/>
      <c r="T91" s="91"/>
      <c r="U91" s="91"/>
      <c r="V91" s="91"/>
      <c r="AC91" s="91"/>
      <c r="AD91" s="91"/>
      <c r="AE91" s="91"/>
    </row>
    <row r="92" spans="2:31" ht="13.5" customHeight="1" x14ac:dyDescent="0.2">
      <c r="B92" s="1"/>
      <c r="C92" s="1"/>
      <c r="D92" s="1"/>
      <c r="K92" s="91"/>
      <c r="L92" s="91"/>
      <c r="M92" s="91"/>
      <c r="T92" s="91"/>
      <c r="U92" s="91"/>
      <c r="V92" s="91"/>
      <c r="AC92" s="91"/>
      <c r="AD92" s="91"/>
      <c r="AE92" s="91"/>
    </row>
    <row r="93" spans="2:31" ht="13.5" customHeight="1" x14ac:dyDescent="0.2">
      <c r="B93" s="1"/>
      <c r="C93" s="1"/>
      <c r="D93" s="1"/>
      <c r="K93" s="91"/>
      <c r="L93" s="91"/>
      <c r="M93" s="91"/>
      <c r="T93" s="91"/>
      <c r="U93" s="91"/>
      <c r="V93" s="91"/>
      <c r="AC93" s="91"/>
      <c r="AD93" s="91"/>
      <c r="AE93" s="91"/>
    </row>
    <row r="94" spans="2:31" ht="13.5" customHeight="1" x14ac:dyDescent="0.2">
      <c r="B94" s="91"/>
      <c r="C94" s="91"/>
      <c r="D94" s="91"/>
      <c r="K94" s="91"/>
      <c r="L94" s="91"/>
      <c r="M94" s="91"/>
      <c r="T94" s="91"/>
      <c r="U94" s="91"/>
      <c r="V94" s="91"/>
      <c r="AC94" s="91"/>
      <c r="AD94" s="91"/>
      <c r="AE94" s="91"/>
    </row>
    <row r="95" spans="2:31" ht="13.5" customHeight="1" x14ac:dyDescent="0.2">
      <c r="B95" s="91"/>
      <c r="C95" s="91"/>
      <c r="D95" s="91"/>
      <c r="K95" s="91"/>
      <c r="L95" s="91"/>
      <c r="M95" s="91"/>
      <c r="T95" s="91"/>
      <c r="U95" s="91"/>
      <c r="V95" s="91"/>
      <c r="AC95" s="91"/>
      <c r="AD95" s="91"/>
      <c r="AE95" s="91"/>
    </row>
    <row r="96" spans="2:31" ht="13.5" customHeight="1" x14ac:dyDescent="0.2">
      <c r="B96" s="91"/>
      <c r="C96" s="91"/>
      <c r="D96" s="91"/>
      <c r="K96" s="91"/>
      <c r="L96" s="91"/>
      <c r="M96" s="91"/>
      <c r="T96" s="91"/>
      <c r="U96" s="91"/>
      <c r="V96" s="91"/>
      <c r="AC96" s="91"/>
      <c r="AD96" s="91"/>
      <c r="AE96" s="91"/>
    </row>
    <row r="97" spans="2:31" ht="13.5" customHeight="1" x14ac:dyDescent="0.2">
      <c r="B97" s="91"/>
      <c r="C97" s="91"/>
      <c r="D97" s="91"/>
      <c r="K97" s="91"/>
      <c r="L97" s="91"/>
      <c r="M97" s="91"/>
      <c r="T97" s="91"/>
      <c r="U97" s="91"/>
      <c r="V97" s="91"/>
      <c r="AC97" s="91"/>
      <c r="AD97" s="91"/>
      <c r="AE97" s="91"/>
    </row>
    <row r="98" spans="2:31" ht="13.5" customHeight="1" x14ac:dyDescent="0.2">
      <c r="B98" s="91"/>
      <c r="C98" s="91"/>
      <c r="D98" s="91"/>
      <c r="K98" s="91"/>
      <c r="L98" s="91"/>
      <c r="M98" s="91"/>
      <c r="T98" s="91"/>
      <c r="U98" s="91"/>
      <c r="V98" s="91"/>
      <c r="AC98" s="91"/>
      <c r="AD98" s="91"/>
      <c r="AE98" s="91"/>
    </row>
    <row r="99" spans="2:31" ht="13.5" customHeight="1" x14ac:dyDescent="0.2">
      <c r="B99" s="91"/>
      <c r="C99" s="91"/>
      <c r="D99" s="91"/>
      <c r="K99" s="91"/>
      <c r="L99" s="91"/>
      <c r="M99" s="91"/>
      <c r="T99" s="91"/>
      <c r="U99" s="91"/>
      <c r="V99" s="91"/>
      <c r="AC99" s="91"/>
      <c r="AD99" s="91"/>
      <c r="AE99" s="91"/>
    </row>
    <row r="100" spans="2:31" ht="13.5" customHeight="1" x14ac:dyDescent="0.2">
      <c r="B100" s="91"/>
      <c r="C100" s="91"/>
      <c r="D100" s="91"/>
      <c r="K100" s="91"/>
      <c r="L100" s="91"/>
      <c r="M100" s="91"/>
      <c r="T100" s="91"/>
      <c r="U100" s="91"/>
      <c r="V100" s="91"/>
      <c r="AC100" s="91"/>
      <c r="AD100" s="91"/>
      <c r="AE100" s="91"/>
    </row>
    <row r="101" spans="2:31" ht="13.5" customHeight="1" x14ac:dyDescent="0.2">
      <c r="B101" s="91"/>
      <c r="C101" s="91"/>
      <c r="D101" s="91"/>
      <c r="K101" s="91"/>
      <c r="L101" s="91"/>
      <c r="M101" s="91"/>
      <c r="T101" s="91"/>
      <c r="U101" s="91"/>
      <c r="V101" s="91"/>
      <c r="AC101" s="91"/>
      <c r="AD101" s="91"/>
      <c r="AE101" s="91"/>
    </row>
    <row r="102" spans="2:31" ht="13.5" customHeight="1" x14ac:dyDescent="0.2">
      <c r="B102" s="91"/>
      <c r="C102" s="91"/>
      <c r="D102" s="91"/>
      <c r="K102" s="91"/>
      <c r="L102" s="91"/>
      <c r="M102" s="91"/>
      <c r="T102" s="91"/>
      <c r="U102" s="91"/>
      <c r="V102" s="91"/>
      <c r="AC102" s="91"/>
      <c r="AD102" s="91"/>
      <c r="AE102" s="91"/>
    </row>
    <row r="103" spans="2:31" ht="13.5" customHeight="1" x14ac:dyDescent="0.2">
      <c r="B103" s="91"/>
      <c r="C103" s="91"/>
      <c r="D103" s="91"/>
      <c r="K103" s="91"/>
      <c r="L103" s="91"/>
      <c r="M103" s="91"/>
      <c r="T103" s="91"/>
      <c r="U103" s="91"/>
      <c r="V103" s="91"/>
      <c r="AC103" s="91"/>
      <c r="AD103" s="91"/>
      <c r="AE103" s="91"/>
    </row>
    <row r="104" spans="2:31" ht="13.5" customHeight="1" x14ac:dyDescent="0.2">
      <c r="B104" s="91"/>
      <c r="C104" s="91"/>
      <c r="D104" s="91"/>
      <c r="K104" s="91"/>
      <c r="L104" s="91"/>
      <c r="M104" s="91"/>
      <c r="T104" s="91"/>
      <c r="U104" s="91"/>
      <c r="V104" s="91"/>
      <c r="AC104" s="91"/>
      <c r="AD104" s="91"/>
      <c r="AE104" s="91"/>
    </row>
    <row r="105" spans="2:31" ht="13.5" customHeight="1" x14ac:dyDescent="0.2">
      <c r="B105" s="91"/>
      <c r="C105" s="91"/>
      <c r="D105" s="91"/>
      <c r="K105" s="91"/>
      <c r="L105" s="91"/>
      <c r="M105" s="91"/>
      <c r="T105" s="91"/>
      <c r="U105" s="91"/>
      <c r="V105" s="91"/>
      <c r="AC105" s="91"/>
      <c r="AD105" s="91"/>
      <c r="AE105" s="91"/>
    </row>
    <row r="106" spans="2:31" ht="13.5" customHeight="1" x14ac:dyDescent="0.2">
      <c r="B106" s="91"/>
      <c r="C106" s="91"/>
      <c r="D106" s="91"/>
      <c r="K106" s="91"/>
      <c r="L106" s="91"/>
      <c r="M106" s="91"/>
      <c r="T106" s="91"/>
      <c r="U106" s="91"/>
      <c r="V106" s="91"/>
      <c r="AC106" s="91"/>
      <c r="AD106" s="91"/>
      <c r="AE106" s="91"/>
    </row>
    <row r="107" spans="2:31" ht="13.5" customHeight="1" x14ac:dyDescent="0.2">
      <c r="B107" s="91"/>
      <c r="C107" s="91"/>
      <c r="D107" s="91"/>
      <c r="K107" s="91"/>
      <c r="L107" s="91"/>
      <c r="M107" s="91"/>
      <c r="T107" s="91"/>
      <c r="U107" s="91"/>
      <c r="V107" s="91"/>
      <c r="AC107" s="91"/>
      <c r="AD107" s="91"/>
      <c r="AE107" s="91"/>
    </row>
    <row r="108" spans="2:31" ht="13.5" customHeight="1" x14ac:dyDescent="0.2">
      <c r="B108" s="91"/>
      <c r="C108" s="91"/>
      <c r="D108" s="91"/>
      <c r="K108" s="91"/>
      <c r="L108" s="91"/>
      <c r="M108" s="91"/>
      <c r="T108" s="91"/>
      <c r="U108" s="91"/>
      <c r="V108" s="91"/>
      <c r="AC108" s="91"/>
      <c r="AD108" s="91"/>
      <c r="AE108" s="91"/>
    </row>
    <row r="109" spans="2:31" ht="13.5" customHeight="1" x14ac:dyDescent="0.2">
      <c r="B109" s="91"/>
      <c r="C109" s="91"/>
      <c r="D109" s="91"/>
      <c r="K109" s="91"/>
      <c r="L109" s="91"/>
      <c r="M109" s="91"/>
      <c r="T109" s="91"/>
      <c r="U109" s="91"/>
      <c r="V109" s="91"/>
      <c r="AC109" s="91"/>
      <c r="AD109" s="91"/>
      <c r="AE109" s="91"/>
    </row>
    <row r="110" spans="2:31" ht="13.5" customHeight="1" x14ac:dyDescent="0.2">
      <c r="B110" s="91"/>
      <c r="C110" s="91"/>
      <c r="D110" s="91"/>
      <c r="K110" s="91"/>
      <c r="L110" s="91"/>
      <c r="M110" s="91"/>
      <c r="T110" s="91"/>
      <c r="U110" s="91"/>
      <c r="V110" s="91"/>
      <c r="AC110" s="91"/>
      <c r="AD110" s="91"/>
      <c r="AE110" s="91"/>
    </row>
  </sheetData>
  <mergeCells count="7">
    <mergeCell ref="AD3:AI3"/>
    <mergeCell ref="A1:D1"/>
    <mergeCell ref="J1:N1"/>
    <mergeCell ref="S1:V1"/>
    <mergeCell ref="D3:H3"/>
    <mergeCell ref="M3:Q3"/>
    <mergeCell ref="U3:Z3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9"/>
  <sheetViews>
    <sheetView topLeftCell="A8" workbookViewId="0">
      <selection activeCell="A40" sqref="A40"/>
    </sheetView>
  </sheetViews>
  <sheetFormatPr defaultColWidth="9.125" defaultRowHeight="12.6" customHeight="1" x14ac:dyDescent="0.2"/>
  <cols>
    <col min="1" max="1" width="52.375" style="1" customWidth="1"/>
    <col min="2" max="4" width="12.5" style="2" customWidth="1"/>
    <col min="5" max="9" width="12.5" style="1" customWidth="1"/>
    <col min="10" max="10" width="55.125" style="1" customWidth="1"/>
    <col min="11" max="12" width="12.5" style="2" customWidth="1"/>
    <col min="13" max="13" width="13.5" style="2" customWidth="1"/>
    <col min="14" max="17" width="13.875" style="1" customWidth="1"/>
    <col min="18" max="18" width="9.125" style="1"/>
    <col min="19" max="19" width="52.375" style="1" customWidth="1"/>
    <col min="20" max="22" width="12.5" style="2" customWidth="1"/>
    <col min="23" max="26" width="12.5" style="1" customWidth="1"/>
    <col min="27" max="27" width="9.125" style="1"/>
    <col min="28" max="28" width="52.375" style="1" customWidth="1"/>
    <col min="29" max="31" width="12.5" style="2" customWidth="1"/>
    <col min="32" max="34" width="12.5" style="1" customWidth="1"/>
    <col min="35" max="35" width="12.875" style="1" customWidth="1"/>
    <col min="36" max="16384" width="9.125" style="1"/>
  </cols>
  <sheetData>
    <row r="1" spans="1:35" ht="15.75" customHeight="1" x14ac:dyDescent="0.2">
      <c r="A1" s="4" t="s">
        <v>26</v>
      </c>
      <c r="B1" s="4"/>
      <c r="C1" s="4"/>
      <c r="D1" s="4"/>
      <c r="J1" s="4" t="s">
        <v>1</v>
      </c>
      <c r="K1" s="4"/>
      <c r="L1" s="4"/>
      <c r="M1" s="4"/>
      <c r="S1" s="4" t="s">
        <v>27</v>
      </c>
      <c r="T1" s="4"/>
      <c r="U1" s="4"/>
      <c r="V1" s="4"/>
      <c r="AB1" s="5" t="s">
        <v>28</v>
      </c>
      <c r="AC1" s="5"/>
      <c r="AD1" s="5"/>
      <c r="AE1" s="5"/>
    </row>
    <row r="2" spans="1:35" ht="14.25" customHeight="1" thickBot="1" x14ac:dyDescent="0.3">
      <c r="A2" s="6"/>
      <c r="B2" s="7"/>
      <c r="C2" s="7"/>
      <c r="D2" s="7"/>
      <c r="J2" s="6"/>
      <c r="K2" s="7"/>
      <c r="L2" s="7"/>
      <c r="M2" s="7"/>
      <c r="S2" s="6"/>
      <c r="T2" s="7"/>
      <c r="U2" s="7"/>
      <c r="V2" s="7"/>
      <c r="AB2" s="6"/>
      <c r="AC2" s="7"/>
      <c r="AD2" s="7"/>
      <c r="AE2" s="7"/>
    </row>
    <row r="3" spans="1:35" ht="13.5" customHeight="1" thickBot="1" x14ac:dyDescent="0.25">
      <c r="A3" s="8" t="s">
        <v>4</v>
      </c>
      <c r="B3" s="100" t="s">
        <v>5</v>
      </c>
      <c r="C3" s="101"/>
      <c r="D3" s="11" t="s">
        <v>7</v>
      </c>
      <c r="E3" s="13"/>
      <c r="F3" s="13"/>
      <c r="G3" s="13"/>
      <c r="H3" s="12"/>
      <c r="I3" s="102"/>
      <c r="J3" s="8" t="s">
        <v>4</v>
      </c>
      <c r="K3" s="9" t="s">
        <v>5</v>
      </c>
      <c r="L3" s="10" t="s">
        <v>6</v>
      </c>
      <c r="M3" s="11" t="s">
        <v>7</v>
      </c>
      <c r="N3" s="13"/>
      <c r="O3" s="13"/>
      <c r="P3" s="13"/>
      <c r="Q3" s="12"/>
      <c r="S3" s="14" t="s">
        <v>4</v>
      </c>
      <c r="T3" s="15" t="s">
        <v>5</v>
      </c>
      <c r="U3" s="11" t="s">
        <v>7</v>
      </c>
      <c r="V3" s="13"/>
      <c r="W3" s="13"/>
      <c r="X3" s="13"/>
      <c r="Y3" s="13"/>
      <c r="Z3" s="12"/>
      <c r="AB3" s="14" t="s">
        <v>4</v>
      </c>
      <c r="AC3" s="15" t="s">
        <v>5</v>
      </c>
      <c r="AD3" s="11" t="s">
        <v>7</v>
      </c>
      <c r="AE3" s="13"/>
      <c r="AF3" s="13"/>
      <c r="AG3" s="13"/>
      <c r="AH3" s="13"/>
      <c r="AI3" s="12"/>
    </row>
    <row r="4" spans="1:35" ht="14.25" customHeight="1" thickBot="1" x14ac:dyDescent="0.25">
      <c r="A4" s="16"/>
      <c r="B4" s="17">
        <v>2022</v>
      </c>
      <c r="C4" s="10">
        <v>2023</v>
      </c>
      <c r="D4" s="103">
        <v>2024</v>
      </c>
      <c r="E4" s="19">
        <v>2025</v>
      </c>
      <c r="F4" s="19">
        <v>2026</v>
      </c>
      <c r="G4" s="19">
        <v>2027</v>
      </c>
      <c r="H4" s="20">
        <v>2028</v>
      </c>
      <c r="I4" s="102"/>
      <c r="J4" s="16"/>
      <c r="K4" s="17">
        <v>2022</v>
      </c>
      <c r="L4" s="10">
        <v>2023</v>
      </c>
      <c r="M4" s="18">
        <v>2024</v>
      </c>
      <c r="N4" s="19">
        <v>2025</v>
      </c>
      <c r="O4" s="19">
        <v>2026</v>
      </c>
      <c r="P4" s="19">
        <v>2027</v>
      </c>
      <c r="Q4" s="20">
        <v>2028</v>
      </c>
      <c r="S4" s="21"/>
      <c r="T4" s="15">
        <v>2022</v>
      </c>
      <c r="U4" s="22">
        <v>2023</v>
      </c>
      <c r="V4" s="23">
        <v>2024</v>
      </c>
      <c r="W4" s="23">
        <v>2025</v>
      </c>
      <c r="X4" s="23">
        <v>2026</v>
      </c>
      <c r="Y4" s="23">
        <v>2027</v>
      </c>
      <c r="Z4" s="24">
        <v>2028</v>
      </c>
      <c r="AB4" s="21"/>
      <c r="AC4" s="15">
        <v>2022</v>
      </c>
      <c r="AD4" s="22">
        <v>2023</v>
      </c>
      <c r="AE4" s="23">
        <v>2024</v>
      </c>
      <c r="AF4" s="23">
        <v>2025</v>
      </c>
      <c r="AG4" s="23">
        <v>2026</v>
      </c>
      <c r="AH4" s="23">
        <v>2027</v>
      </c>
      <c r="AI4" s="24">
        <v>2028</v>
      </c>
    </row>
    <row r="5" spans="1:35" ht="13.5" customHeight="1" x14ac:dyDescent="0.2">
      <c r="A5" s="25"/>
      <c r="B5" s="26"/>
      <c r="C5" s="27"/>
      <c r="D5" s="104"/>
      <c r="E5" s="29"/>
      <c r="F5" s="29"/>
      <c r="G5" s="29"/>
      <c r="H5" s="30"/>
      <c r="I5" s="105"/>
      <c r="J5" s="32"/>
      <c r="K5" s="33"/>
      <c r="L5" s="27"/>
      <c r="M5" s="34"/>
      <c r="N5" s="35"/>
      <c r="O5" s="35"/>
      <c r="P5" s="35"/>
      <c r="Q5" s="36"/>
      <c r="R5" s="31"/>
      <c r="S5" s="32"/>
      <c r="T5" s="33"/>
      <c r="U5" s="34"/>
      <c r="V5" s="35"/>
      <c r="W5" s="35"/>
      <c r="X5" s="35"/>
      <c r="Y5" s="35"/>
      <c r="Z5" s="36"/>
      <c r="AB5" s="32"/>
      <c r="AC5" s="33"/>
      <c r="AD5" s="34"/>
      <c r="AE5" s="35"/>
      <c r="AF5" s="35"/>
      <c r="AG5" s="35"/>
      <c r="AH5" s="35"/>
      <c r="AI5" s="36"/>
    </row>
    <row r="6" spans="1:35" ht="13.5" customHeight="1" x14ac:dyDescent="0.2">
      <c r="A6" s="37" t="s">
        <v>8</v>
      </c>
      <c r="B6" s="38">
        <f t="shared" ref="B6:H6" si="0">SUM(B7:B11)</f>
        <v>1022480.4802699998</v>
      </c>
      <c r="C6" s="39">
        <f t="shared" si="0"/>
        <v>1028156.41446</v>
      </c>
      <c r="D6" s="44">
        <f t="shared" si="0"/>
        <v>1168257.851795407</v>
      </c>
      <c r="E6" s="41">
        <f t="shared" si="0"/>
        <v>1278735.3670418186</v>
      </c>
      <c r="F6" s="41">
        <f t="shared" si="0"/>
        <v>1360947.1208840322</v>
      </c>
      <c r="G6" s="41">
        <f t="shared" si="0"/>
        <v>1425871.2112153284</v>
      </c>
      <c r="H6" s="42">
        <f t="shared" si="0"/>
        <v>1485010.567680005</v>
      </c>
      <c r="I6" s="106"/>
      <c r="J6" s="43" t="s">
        <v>8</v>
      </c>
      <c r="K6" s="39">
        <f t="shared" ref="K6:Q6" si="1">SUM(K7:K11)</f>
        <v>0</v>
      </c>
      <c r="L6" s="39">
        <f t="shared" si="1"/>
        <v>0</v>
      </c>
      <c r="M6" s="44">
        <f t="shared" si="1"/>
        <v>0</v>
      </c>
      <c r="N6" s="41">
        <f t="shared" si="1"/>
        <v>0</v>
      </c>
      <c r="O6" s="41">
        <f t="shared" si="1"/>
        <v>0</v>
      </c>
      <c r="P6" s="41">
        <f t="shared" si="1"/>
        <v>0</v>
      </c>
      <c r="Q6" s="42">
        <f t="shared" si="1"/>
        <v>0</v>
      </c>
      <c r="R6" s="31"/>
      <c r="S6" s="43" t="s">
        <v>8</v>
      </c>
      <c r="T6" s="39">
        <v>1022480.4802699998</v>
      </c>
      <c r="U6" s="44">
        <v>1031031.5574489966</v>
      </c>
      <c r="V6" s="41">
        <v>1179516.8571002788</v>
      </c>
      <c r="W6" s="41">
        <v>1292158.1387837862</v>
      </c>
      <c r="X6" s="41">
        <v>1376355.0424316863</v>
      </c>
      <c r="Y6" s="41">
        <v>1443128.7644723402</v>
      </c>
      <c r="Z6" s="42"/>
      <c r="AB6" s="43" t="s">
        <v>8</v>
      </c>
      <c r="AC6" s="39">
        <f t="shared" ref="AC6:AC26" si="2">B6-T6</f>
        <v>0</v>
      </c>
      <c r="AD6" s="44">
        <f t="shared" ref="AD6:AD26" si="3">C6-U6</f>
        <v>-2875.1429889965802</v>
      </c>
      <c r="AE6" s="41">
        <f t="shared" ref="AE6:AE26" si="4">D6-V6</f>
        <v>-11259.005304871826</v>
      </c>
      <c r="AF6" s="41">
        <f t="shared" ref="AF6:AF26" si="5">E6-W6</f>
        <v>-13422.771741967648</v>
      </c>
      <c r="AG6" s="41">
        <f t="shared" ref="AG6:AG26" si="6">F6-X6</f>
        <v>-15407.921547654085</v>
      </c>
      <c r="AH6" s="41">
        <f t="shared" ref="AH6:AH26" si="7">G6-Y6</f>
        <v>-17257.553257011808</v>
      </c>
      <c r="AI6" s="42"/>
    </row>
    <row r="7" spans="1:35" ht="13.5" customHeight="1" x14ac:dyDescent="0.2">
      <c r="A7" s="45" t="s">
        <v>9</v>
      </c>
      <c r="B7" s="46">
        <v>598455.59486999991</v>
      </c>
      <c r="C7" s="47">
        <f>'feb2024_vydavky_ESA 2010'!C7</f>
        <v>592599.25555</v>
      </c>
      <c r="D7" s="52">
        <f>'feb2024_vydavky_ESA 2010'!D7</f>
        <v>679308.59370759444</v>
      </c>
      <c r="E7" s="49">
        <f>'feb2024_vydavky_ESA 2010'!E7</f>
        <v>756379.29361262801</v>
      </c>
      <c r="F7" s="49">
        <f>'feb2024_vydavky_ESA 2010'!F7</f>
        <v>815692.07324575109</v>
      </c>
      <c r="G7" s="49">
        <f>'feb2024_vydavky_ESA 2010'!G7</f>
        <v>861530.00952069229</v>
      </c>
      <c r="H7" s="50">
        <f>'feb2024_vydavky_ESA 2010'!H7</f>
        <v>907597.31840300967</v>
      </c>
      <c r="I7" s="107"/>
      <c r="J7" s="51" t="s">
        <v>9</v>
      </c>
      <c r="K7" s="47"/>
      <c r="L7" s="47"/>
      <c r="M7" s="52"/>
      <c r="N7" s="49"/>
      <c r="O7" s="49"/>
      <c r="P7" s="49"/>
      <c r="Q7" s="50"/>
      <c r="R7" s="31"/>
      <c r="S7" s="51" t="s">
        <v>9</v>
      </c>
      <c r="T7" s="47">
        <v>598455.59486999991</v>
      </c>
      <c r="U7" s="52">
        <v>591985.09586395475</v>
      </c>
      <c r="V7" s="49">
        <v>683873.76353618118</v>
      </c>
      <c r="W7" s="49">
        <v>761462.4030597232</v>
      </c>
      <c r="X7" s="49">
        <v>821173.78343857359</v>
      </c>
      <c r="Y7" s="49">
        <v>867319.76522570977</v>
      </c>
      <c r="Z7" s="50"/>
      <c r="AB7" s="51" t="s">
        <v>9</v>
      </c>
      <c r="AC7" s="47">
        <f t="shared" si="2"/>
        <v>0</v>
      </c>
      <c r="AD7" s="52">
        <f t="shared" si="3"/>
        <v>614.15968604525551</v>
      </c>
      <c r="AE7" s="49">
        <f t="shared" si="4"/>
        <v>-4565.169828586746</v>
      </c>
      <c r="AF7" s="49">
        <f t="shared" si="5"/>
        <v>-5083.1094470951939</v>
      </c>
      <c r="AG7" s="49">
        <f t="shared" si="6"/>
        <v>-5481.710192822502</v>
      </c>
      <c r="AH7" s="49">
        <f t="shared" si="7"/>
        <v>-5789.7557050174801</v>
      </c>
      <c r="AI7" s="50"/>
    </row>
    <row r="8" spans="1:35" ht="13.5" customHeight="1" x14ac:dyDescent="0.2">
      <c r="A8" s="45" t="s">
        <v>10</v>
      </c>
      <c r="B8" s="46">
        <v>41625.225509999997</v>
      </c>
      <c r="C8" s="47">
        <f>'feb2024_vydavky_ESA 2010'!C8</f>
        <v>38628.884790000004</v>
      </c>
      <c r="D8" s="52">
        <f>'feb2024_vydavky_ESA 2010'!D8</f>
        <v>41840.220375445126</v>
      </c>
      <c r="E8" s="49">
        <f>'feb2024_vydavky_ESA 2010'!E8</f>
        <v>47496.258031810379</v>
      </c>
      <c r="F8" s="49">
        <f>'feb2024_vydavky_ESA 2010'!F8</f>
        <v>52512.460650711764</v>
      </c>
      <c r="G8" s="49">
        <f>'feb2024_vydavky_ESA 2010'!G8</f>
        <v>56985.483405695013</v>
      </c>
      <c r="H8" s="50">
        <f>'feb2024_vydavky_ESA 2010'!H8</f>
        <v>61748.90657377676</v>
      </c>
      <c r="I8" s="107"/>
      <c r="J8" s="51" t="s">
        <v>10</v>
      </c>
      <c r="K8" s="47"/>
      <c r="L8" s="47"/>
      <c r="M8" s="52"/>
      <c r="N8" s="49"/>
      <c r="O8" s="49"/>
      <c r="P8" s="49"/>
      <c r="Q8" s="50"/>
      <c r="R8" s="31"/>
      <c r="S8" s="51" t="s">
        <v>10</v>
      </c>
      <c r="T8" s="47">
        <v>41625.225509999997</v>
      </c>
      <c r="U8" s="52">
        <v>39152.075255272124</v>
      </c>
      <c r="V8" s="49">
        <v>45534.173067334406</v>
      </c>
      <c r="W8" s="49">
        <v>51703.038091519426</v>
      </c>
      <c r="X8" s="49">
        <v>57176.087533423641</v>
      </c>
      <c r="Y8" s="49">
        <v>62057.55720581115</v>
      </c>
      <c r="Z8" s="50"/>
      <c r="AB8" s="51" t="s">
        <v>10</v>
      </c>
      <c r="AC8" s="47">
        <f t="shared" si="2"/>
        <v>0</v>
      </c>
      <c r="AD8" s="52">
        <f t="shared" si="3"/>
        <v>-523.19046527212049</v>
      </c>
      <c r="AE8" s="49">
        <f t="shared" si="4"/>
        <v>-3693.9526918892807</v>
      </c>
      <c r="AF8" s="49">
        <f t="shared" si="5"/>
        <v>-4206.7800597090463</v>
      </c>
      <c r="AG8" s="49">
        <f t="shared" si="6"/>
        <v>-4663.6268827118765</v>
      </c>
      <c r="AH8" s="49">
        <f t="shared" si="7"/>
        <v>-5072.0738001161371</v>
      </c>
      <c r="AI8" s="50"/>
    </row>
    <row r="9" spans="1:35" ht="13.5" customHeight="1" x14ac:dyDescent="0.2">
      <c r="A9" s="45" t="s">
        <v>11</v>
      </c>
      <c r="B9" s="46">
        <v>335682.81054999994</v>
      </c>
      <c r="C9" s="47">
        <f>'feb2024_vydavky_ESA 2010'!C9</f>
        <v>350006.72425999999</v>
      </c>
      <c r="D9" s="52">
        <f>'feb2024_vydavky_ESA 2010'!D9</f>
        <v>396903.8878012824</v>
      </c>
      <c r="E9" s="49">
        <f>'feb2024_vydavky_ESA 2010'!E9</f>
        <v>422493.60379877512</v>
      </c>
      <c r="F9" s="49">
        <f>'feb2024_vydavky_ESA 2010'!F9</f>
        <v>438936.07431640656</v>
      </c>
      <c r="G9" s="49">
        <f>'feb2024_vydavky_ESA 2010'!G9</f>
        <v>452428.53496542224</v>
      </c>
      <c r="H9" s="50">
        <f>'feb2024_vydavky_ESA 2010'!H9</f>
        <v>459544.58575578302</v>
      </c>
      <c r="I9" s="107"/>
      <c r="J9" s="51" t="s">
        <v>11</v>
      </c>
      <c r="K9" s="47"/>
      <c r="L9" s="47"/>
      <c r="M9" s="52"/>
      <c r="N9" s="49"/>
      <c r="O9" s="49"/>
      <c r="P9" s="49"/>
      <c r="Q9" s="50"/>
      <c r="R9" s="31"/>
      <c r="S9" s="51" t="s">
        <v>11</v>
      </c>
      <c r="T9" s="47">
        <v>335682.81054999994</v>
      </c>
      <c r="U9" s="52">
        <v>352734.46562985959</v>
      </c>
      <c r="V9" s="49">
        <v>397922.11194461264</v>
      </c>
      <c r="W9" s="49">
        <v>424559.49340053595</v>
      </c>
      <c r="X9" s="49">
        <v>442074.77011859033</v>
      </c>
      <c r="Y9" s="49">
        <v>456656.08762093389</v>
      </c>
      <c r="Z9" s="50"/>
      <c r="AB9" s="51" t="s">
        <v>11</v>
      </c>
      <c r="AC9" s="47">
        <f t="shared" si="2"/>
        <v>0</v>
      </c>
      <c r="AD9" s="52">
        <f t="shared" si="3"/>
        <v>-2727.7413698596065</v>
      </c>
      <c r="AE9" s="49">
        <f t="shared" si="4"/>
        <v>-1018.2241433302406</v>
      </c>
      <c r="AF9" s="49">
        <f t="shared" si="5"/>
        <v>-2065.8896017608349</v>
      </c>
      <c r="AG9" s="49">
        <f t="shared" si="6"/>
        <v>-3138.6958021837636</v>
      </c>
      <c r="AH9" s="49">
        <f t="shared" si="7"/>
        <v>-4227.5526555116521</v>
      </c>
      <c r="AI9" s="50"/>
    </row>
    <row r="10" spans="1:35" ht="13.5" customHeight="1" x14ac:dyDescent="0.2">
      <c r="A10" s="45" t="s">
        <v>12</v>
      </c>
      <c r="B10" s="46">
        <v>71.969300000000004</v>
      </c>
      <c r="C10" s="47">
        <f>'feb2024_vydavky_ESA 2010'!C10</f>
        <v>72.258200000000002</v>
      </c>
      <c r="D10" s="52">
        <f>'feb2024_vydavky_ESA 2010'!D10</f>
        <v>70.680683712465026</v>
      </c>
      <c r="E10" s="49">
        <f>'feb2024_vydavky_ESA 2010'!E10</f>
        <v>74.772700991084747</v>
      </c>
      <c r="F10" s="49">
        <f>'feb2024_vydavky_ESA 2010'!F10</f>
        <v>78.197770978214436</v>
      </c>
      <c r="G10" s="49">
        <f>'feb2024_vydavky_ESA 2010'!G10</f>
        <v>81.252335778099592</v>
      </c>
      <c r="H10" s="50">
        <f>'feb2024_vydavky_ESA 2010'!H10</f>
        <v>84.269300373824706</v>
      </c>
      <c r="I10" s="107"/>
      <c r="J10" s="51" t="s">
        <v>12</v>
      </c>
      <c r="K10" s="47"/>
      <c r="L10" s="47"/>
      <c r="M10" s="52"/>
      <c r="N10" s="49"/>
      <c r="O10" s="49"/>
      <c r="P10" s="49"/>
      <c r="Q10" s="50"/>
      <c r="R10" s="31"/>
      <c r="S10" s="51" t="s">
        <v>12</v>
      </c>
      <c r="T10" s="47">
        <v>71.969300000000004</v>
      </c>
      <c r="U10" s="52">
        <v>72.609903546535079</v>
      </c>
      <c r="V10" s="49">
        <v>75.773429361584789</v>
      </c>
      <c r="W10" s="49">
        <v>80.160288202244175</v>
      </c>
      <c r="X10" s="49">
        <v>83.832144289319402</v>
      </c>
      <c r="Y10" s="49">
        <v>87.106799229501661</v>
      </c>
      <c r="Z10" s="50"/>
      <c r="AB10" s="51" t="s">
        <v>12</v>
      </c>
      <c r="AC10" s="47">
        <f t="shared" si="2"/>
        <v>0</v>
      </c>
      <c r="AD10" s="52">
        <f t="shared" si="3"/>
        <v>-0.35170354653507729</v>
      </c>
      <c r="AE10" s="49">
        <f t="shared" si="4"/>
        <v>-5.0927456491197631</v>
      </c>
      <c r="AF10" s="49">
        <f t="shared" si="5"/>
        <v>-5.3875872111594276</v>
      </c>
      <c r="AG10" s="49">
        <f t="shared" si="6"/>
        <v>-5.6343733111049659</v>
      </c>
      <c r="AH10" s="49">
        <f t="shared" si="7"/>
        <v>-5.8544634514020686</v>
      </c>
      <c r="AI10" s="50"/>
    </row>
    <row r="11" spans="1:35" ht="13.5" customHeight="1" x14ac:dyDescent="0.2">
      <c r="A11" s="45" t="s">
        <v>13</v>
      </c>
      <c r="B11" s="46">
        <v>46644.880039999996</v>
      </c>
      <c r="C11" s="47">
        <f>'feb2024_vydavky_ESA 2010'!C11</f>
        <v>46849.291660000003</v>
      </c>
      <c r="D11" s="52">
        <f>'feb2024_vydavky_ESA 2010'!D11</f>
        <v>50134.469227372683</v>
      </c>
      <c r="E11" s="49">
        <f>'feb2024_vydavky_ESA 2010'!E11</f>
        <v>52291.438897614156</v>
      </c>
      <c r="F11" s="49">
        <f>'feb2024_vydavky_ESA 2010'!F11</f>
        <v>53728.314900184487</v>
      </c>
      <c r="G11" s="49">
        <f>'feb2024_vydavky_ESA 2010'!G11</f>
        <v>54845.930987740619</v>
      </c>
      <c r="H11" s="50">
        <f>'feb2024_vydavky_ESA 2010'!H11</f>
        <v>56035.487647061687</v>
      </c>
      <c r="I11" s="107"/>
      <c r="J11" s="51" t="s">
        <v>13</v>
      </c>
      <c r="K11" s="47"/>
      <c r="L11" s="47"/>
      <c r="M11" s="52"/>
      <c r="N11" s="49"/>
      <c r="O11" s="49"/>
      <c r="P11" s="49"/>
      <c r="Q11" s="50"/>
      <c r="R11" s="31"/>
      <c r="S11" s="51" t="s">
        <v>13</v>
      </c>
      <c r="T11" s="47">
        <v>46644.880039999996</v>
      </c>
      <c r="U11" s="52">
        <v>47087.310796363628</v>
      </c>
      <c r="V11" s="49">
        <v>52111.035122788977</v>
      </c>
      <c r="W11" s="49">
        <v>54353.043943805373</v>
      </c>
      <c r="X11" s="49">
        <v>55846.569196809389</v>
      </c>
      <c r="Y11" s="49">
        <v>57008.247620655835</v>
      </c>
      <c r="Z11" s="50"/>
      <c r="AB11" s="51" t="s">
        <v>13</v>
      </c>
      <c r="AC11" s="47">
        <f t="shared" si="2"/>
        <v>0</v>
      </c>
      <c r="AD11" s="52">
        <f t="shared" si="3"/>
        <v>-238.01913636362588</v>
      </c>
      <c r="AE11" s="49">
        <f t="shared" si="4"/>
        <v>-1976.5658954162936</v>
      </c>
      <c r="AF11" s="49">
        <f t="shared" si="5"/>
        <v>-2061.6050461912164</v>
      </c>
      <c r="AG11" s="49">
        <f t="shared" si="6"/>
        <v>-2118.2542966249021</v>
      </c>
      <c r="AH11" s="49">
        <f t="shared" si="7"/>
        <v>-2162.3166329152155</v>
      </c>
      <c r="AI11" s="50"/>
    </row>
    <row r="12" spans="1:35" ht="13.5" customHeight="1" x14ac:dyDescent="0.2">
      <c r="A12" s="37" t="s">
        <v>14</v>
      </c>
      <c r="B12" s="38">
        <f t="shared" ref="B12:H12" si="8">B13+B19</f>
        <v>8269597</v>
      </c>
      <c r="C12" s="39">
        <f t="shared" si="8"/>
        <v>10318692.999999998</v>
      </c>
      <c r="D12" s="44">
        <f t="shared" si="8"/>
        <v>12414592.965136867</v>
      </c>
      <c r="E12" s="41">
        <f t="shared" si="8"/>
        <v>13082705.688364198</v>
      </c>
      <c r="F12" s="41">
        <f t="shared" si="8"/>
        <v>13514353.447437489</v>
      </c>
      <c r="G12" s="41">
        <f t="shared" si="8"/>
        <v>13936744.938989827</v>
      </c>
      <c r="H12" s="42">
        <f t="shared" si="8"/>
        <v>14608636.192390922</v>
      </c>
      <c r="I12" s="106"/>
      <c r="J12" s="43" t="s">
        <v>14</v>
      </c>
      <c r="K12" s="39">
        <f t="shared" ref="K12:Q12" si="9">K13+K19</f>
        <v>0</v>
      </c>
      <c r="L12" s="39">
        <f t="shared" si="9"/>
        <v>0</v>
      </c>
      <c r="M12" s="44">
        <f t="shared" si="9"/>
        <v>813231.37296224164</v>
      </c>
      <c r="N12" s="41">
        <f t="shared" si="9"/>
        <v>915661.61696678039</v>
      </c>
      <c r="O12" s="41">
        <f t="shared" si="9"/>
        <v>941521.91174210887</v>
      </c>
      <c r="P12" s="41">
        <f t="shared" si="9"/>
        <v>991301.54583472654</v>
      </c>
      <c r="Q12" s="42">
        <f t="shared" si="9"/>
        <v>1042382.0722577068</v>
      </c>
      <c r="S12" s="43" t="s">
        <v>14</v>
      </c>
      <c r="T12" s="39">
        <v>8269597</v>
      </c>
      <c r="U12" s="44">
        <v>10336890.453346131</v>
      </c>
      <c r="V12" s="41">
        <v>11484688.165515766</v>
      </c>
      <c r="W12" s="41">
        <v>12052330.27626707</v>
      </c>
      <c r="X12" s="41">
        <v>12567881.051159918</v>
      </c>
      <c r="Y12" s="41">
        <v>12932109.315124854</v>
      </c>
      <c r="Z12" s="42"/>
      <c r="AB12" s="43" t="s">
        <v>14</v>
      </c>
      <c r="AC12" s="39">
        <f t="shared" si="2"/>
        <v>0</v>
      </c>
      <c r="AD12" s="44">
        <f t="shared" si="3"/>
        <v>-18197.453346133232</v>
      </c>
      <c r="AE12" s="41">
        <f t="shared" si="4"/>
        <v>929904.79962110147</v>
      </c>
      <c r="AF12" s="41">
        <f t="shared" si="5"/>
        <v>1030375.4120971281</v>
      </c>
      <c r="AG12" s="41">
        <f t="shared" si="6"/>
        <v>946472.3962775711</v>
      </c>
      <c r="AH12" s="41">
        <f t="shared" si="7"/>
        <v>1004635.623864973</v>
      </c>
      <c r="AI12" s="42"/>
    </row>
    <row r="13" spans="1:35" ht="13.5" customHeight="1" x14ac:dyDescent="0.2">
      <c r="A13" s="53" t="s">
        <v>15</v>
      </c>
      <c r="B13" s="54">
        <f t="shared" ref="B13:H13" si="10">SUM(B14:B18)</f>
        <v>7301764</v>
      </c>
      <c r="C13" s="55">
        <f t="shared" si="10"/>
        <v>9168792.751398107</v>
      </c>
      <c r="D13" s="60">
        <f t="shared" si="10"/>
        <v>11044677.730696009</v>
      </c>
      <c r="E13" s="57">
        <f t="shared" si="10"/>
        <v>11649520.039274288</v>
      </c>
      <c r="F13" s="57">
        <f t="shared" si="10"/>
        <v>12055834.398638874</v>
      </c>
      <c r="G13" s="57">
        <f t="shared" si="10"/>
        <v>12486145.267152164</v>
      </c>
      <c r="H13" s="58">
        <f t="shared" si="10"/>
        <v>13136779.765435403</v>
      </c>
      <c r="I13" s="106"/>
      <c r="J13" s="59" t="s">
        <v>15</v>
      </c>
      <c r="K13" s="55">
        <f t="shared" ref="K13:Q13" si="11">SUM(K14:K18)</f>
        <v>0</v>
      </c>
      <c r="L13" s="55">
        <f t="shared" si="11"/>
        <v>0</v>
      </c>
      <c r="M13" s="60">
        <f t="shared" si="11"/>
        <v>718165.65815209469</v>
      </c>
      <c r="N13" s="57">
        <f t="shared" si="11"/>
        <v>808647.79496276891</v>
      </c>
      <c r="O13" s="57">
        <f t="shared" si="11"/>
        <v>831519.8665214401</v>
      </c>
      <c r="P13" s="57">
        <f t="shared" si="11"/>
        <v>875509.44055939466</v>
      </c>
      <c r="Q13" s="58">
        <f t="shared" si="11"/>
        <v>920649.18511117448</v>
      </c>
      <c r="R13" s="31"/>
      <c r="S13" s="59" t="s">
        <v>15</v>
      </c>
      <c r="T13" s="55">
        <v>7301764</v>
      </c>
      <c r="U13" s="60">
        <v>9186600.8681089729</v>
      </c>
      <c r="V13" s="57">
        <v>10213853.551245313</v>
      </c>
      <c r="W13" s="57">
        <v>10737055.131523209</v>
      </c>
      <c r="X13" s="57">
        <v>11237680.502898365</v>
      </c>
      <c r="Y13" s="57">
        <v>11623938.164518263</v>
      </c>
      <c r="Z13" s="58"/>
      <c r="AB13" s="59" t="s">
        <v>15</v>
      </c>
      <c r="AC13" s="55">
        <f t="shared" si="2"/>
        <v>0</v>
      </c>
      <c r="AD13" s="60">
        <f t="shared" si="3"/>
        <v>-17808.11671086587</v>
      </c>
      <c r="AE13" s="57">
        <f t="shared" si="4"/>
        <v>830824.17945069633</v>
      </c>
      <c r="AF13" s="57">
        <f t="shared" si="5"/>
        <v>912464.90775107965</v>
      </c>
      <c r="AG13" s="57">
        <f t="shared" si="6"/>
        <v>818153.89574050903</v>
      </c>
      <c r="AH13" s="57">
        <f t="shared" si="7"/>
        <v>862207.10263390094</v>
      </c>
      <c r="AI13" s="58"/>
    </row>
    <row r="14" spans="1:35" ht="13.5" customHeight="1" x14ac:dyDescent="0.2">
      <c r="A14" s="61" t="s">
        <v>16</v>
      </c>
      <c r="B14" s="46">
        <v>6575522</v>
      </c>
      <c r="C14" s="47">
        <v>8262092.9999999991</v>
      </c>
      <c r="D14" s="52">
        <v>9780682.4402058646</v>
      </c>
      <c r="E14" s="49">
        <v>10287330.483318882</v>
      </c>
      <c r="F14" s="49">
        <v>10856494.159577008</v>
      </c>
      <c r="G14" s="49">
        <v>11241930.848752951</v>
      </c>
      <c r="H14" s="50">
        <v>11842539.355234256</v>
      </c>
      <c r="I14" s="107"/>
      <c r="J14" s="62" t="s">
        <v>16</v>
      </c>
      <c r="K14" s="47"/>
      <c r="L14" s="47"/>
      <c r="M14" s="52">
        <v>718165.65815209469</v>
      </c>
      <c r="N14" s="49">
        <v>808647.79496276891</v>
      </c>
      <c r="O14" s="49">
        <v>831519.8665214401</v>
      </c>
      <c r="P14" s="49">
        <v>875509.44055939466</v>
      </c>
      <c r="Q14" s="50">
        <v>920649.18511117448</v>
      </c>
      <c r="R14" s="31"/>
      <c r="S14" s="62" t="s">
        <v>16</v>
      </c>
      <c r="T14" s="47">
        <v>6575522</v>
      </c>
      <c r="U14" s="52">
        <v>8280554.048003329</v>
      </c>
      <c r="V14" s="49">
        <v>9094080.0121755395</v>
      </c>
      <c r="W14" s="49">
        <v>9524663.0249252636</v>
      </c>
      <c r="X14" s="49">
        <v>10079083.105369613</v>
      </c>
      <c r="Y14" s="49">
        <v>10427808.102497572</v>
      </c>
      <c r="Z14" s="50"/>
      <c r="AB14" s="62" t="s">
        <v>16</v>
      </c>
      <c r="AC14" s="47">
        <f t="shared" si="2"/>
        <v>0</v>
      </c>
      <c r="AD14" s="52">
        <f t="shared" si="3"/>
        <v>-18461.048003329895</v>
      </c>
      <c r="AE14" s="49">
        <f t="shared" si="4"/>
        <v>686602.4280303251</v>
      </c>
      <c r="AF14" s="49">
        <f t="shared" si="5"/>
        <v>762667.45839361846</v>
      </c>
      <c r="AG14" s="49">
        <f t="shared" si="6"/>
        <v>777411.05420739576</v>
      </c>
      <c r="AH14" s="49">
        <f t="shared" si="7"/>
        <v>814122.74625537917</v>
      </c>
      <c r="AI14" s="50"/>
    </row>
    <row r="15" spans="1:35" ht="13.5" customHeight="1" x14ac:dyDescent="0.2">
      <c r="A15" s="61" t="s">
        <v>17</v>
      </c>
      <c r="B15" s="46">
        <v>90333</v>
      </c>
      <c r="C15" s="47">
        <v>144603</v>
      </c>
      <c r="D15" s="52">
        <v>421951.95809525618</v>
      </c>
      <c r="E15" s="49">
        <v>478255.39137192722</v>
      </c>
      <c r="F15" s="49">
        <v>261803.09657698969</v>
      </c>
      <c r="G15" s="49">
        <v>264895.03551187983</v>
      </c>
      <c r="H15" s="50">
        <v>261892.99831886371</v>
      </c>
      <c r="I15" s="107"/>
      <c r="J15" s="62" t="s">
        <v>17</v>
      </c>
      <c r="K15" s="47"/>
      <c r="L15" s="47"/>
      <c r="M15" s="52"/>
      <c r="N15" s="49"/>
      <c r="O15" s="49"/>
      <c r="P15" s="49"/>
      <c r="Q15" s="50"/>
      <c r="R15" s="31"/>
      <c r="S15" s="62" t="s">
        <v>17</v>
      </c>
      <c r="T15" s="47">
        <v>90333</v>
      </c>
      <c r="U15" s="52">
        <v>143379.84227780864</v>
      </c>
      <c r="V15" s="49">
        <v>276733.09738586319</v>
      </c>
      <c r="W15" s="49">
        <v>327645.06903153926</v>
      </c>
      <c r="X15" s="49">
        <v>220467.5999210075</v>
      </c>
      <c r="Y15" s="49">
        <v>220842.27684988422</v>
      </c>
      <c r="Z15" s="50"/>
      <c r="AB15" s="62" t="s">
        <v>17</v>
      </c>
      <c r="AC15" s="47">
        <f t="shared" si="2"/>
        <v>0</v>
      </c>
      <c r="AD15" s="52">
        <f t="shared" si="3"/>
        <v>1223.1577221913612</v>
      </c>
      <c r="AE15" s="49">
        <f t="shared" si="4"/>
        <v>145218.86070939299</v>
      </c>
      <c r="AF15" s="49">
        <f t="shared" si="5"/>
        <v>150610.32234038797</v>
      </c>
      <c r="AG15" s="49">
        <f t="shared" si="6"/>
        <v>41335.496655982191</v>
      </c>
      <c r="AH15" s="49">
        <f t="shared" si="7"/>
        <v>44052.758661995613</v>
      </c>
      <c r="AI15" s="50"/>
    </row>
    <row r="16" spans="1:35" ht="13.5" customHeight="1" x14ac:dyDescent="0.2">
      <c r="A16" s="61" t="s">
        <v>18</v>
      </c>
      <c r="B16" s="46">
        <v>565716</v>
      </c>
      <c r="C16" s="47">
        <v>676908.90761116892</v>
      </c>
      <c r="D16" s="52">
        <v>746760.7247114561</v>
      </c>
      <c r="E16" s="49">
        <v>782671.40614702669</v>
      </c>
      <c r="F16" s="49">
        <v>829051.2168504023</v>
      </c>
      <c r="G16" s="49">
        <v>863387.95928404212</v>
      </c>
      <c r="H16" s="50">
        <v>910082.74519030098</v>
      </c>
      <c r="I16" s="107"/>
      <c r="J16" s="62" t="s">
        <v>18</v>
      </c>
      <c r="K16" s="47"/>
      <c r="L16" s="47"/>
      <c r="M16" s="52"/>
      <c r="N16" s="49"/>
      <c r="O16" s="49"/>
      <c r="P16" s="49"/>
      <c r="Q16" s="50"/>
      <c r="R16" s="31"/>
      <c r="S16" s="62" t="s">
        <v>18</v>
      </c>
      <c r="T16" s="47">
        <v>565716</v>
      </c>
      <c r="U16" s="52">
        <v>677478.09966842248</v>
      </c>
      <c r="V16" s="49">
        <v>747654.64574657939</v>
      </c>
      <c r="W16" s="49">
        <v>783436.82406192902</v>
      </c>
      <c r="X16" s="49">
        <v>829655.92585880088</v>
      </c>
      <c r="Y16" s="49">
        <v>859435.25312510389</v>
      </c>
      <c r="Z16" s="50"/>
      <c r="AB16" s="62" t="s">
        <v>18</v>
      </c>
      <c r="AC16" s="47">
        <f t="shared" si="2"/>
        <v>0</v>
      </c>
      <c r="AD16" s="52">
        <f t="shared" si="3"/>
        <v>-569.19205725356005</v>
      </c>
      <c r="AE16" s="49">
        <f t="shared" si="4"/>
        <v>-893.92103512329049</v>
      </c>
      <c r="AF16" s="49">
        <f t="shared" si="5"/>
        <v>-765.41791490232572</v>
      </c>
      <c r="AG16" s="49">
        <f t="shared" si="6"/>
        <v>-604.70900839858223</v>
      </c>
      <c r="AH16" s="49">
        <f t="shared" si="7"/>
        <v>3952.7061589382356</v>
      </c>
      <c r="AI16" s="50"/>
    </row>
    <row r="17" spans="1:35" ht="13.5" customHeight="1" x14ac:dyDescent="0.2">
      <c r="A17" s="61" t="s">
        <v>19</v>
      </c>
      <c r="B17" s="46">
        <v>68387.000000000015</v>
      </c>
      <c r="C17" s="47">
        <v>83258.10063462962</v>
      </c>
      <c r="D17" s="52">
        <v>93375.599239083269</v>
      </c>
      <c r="E17" s="49">
        <v>99368.163140491204</v>
      </c>
      <c r="F17" s="49">
        <v>106599.34679565091</v>
      </c>
      <c r="G17" s="49">
        <v>114053.80471671057</v>
      </c>
      <c r="H17" s="50">
        <v>120403.8064720773</v>
      </c>
      <c r="I17" s="107"/>
      <c r="J17" s="62" t="s">
        <v>19</v>
      </c>
      <c r="K17" s="47"/>
      <c r="L17" s="47"/>
      <c r="M17" s="52"/>
      <c r="N17" s="49"/>
      <c r="O17" s="49"/>
      <c r="P17" s="49"/>
      <c r="Q17" s="50"/>
      <c r="R17" s="31"/>
      <c r="S17" s="62" t="s">
        <v>19</v>
      </c>
      <c r="T17" s="47">
        <v>68387.000000000015</v>
      </c>
      <c r="U17" s="52">
        <v>83323.534020755891</v>
      </c>
      <c r="V17" s="49">
        <v>93476.523630703014</v>
      </c>
      <c r="W17" s="49">
        <v>99413.780694767134</v>
      </c>
      <c r="X17" s="49">
        <v>106585.91677987168</v>
      </c>
      <c r="Y17" s="49">
        <v>113974.07010177488</v>
      </c>
      <c r="Z17" s="50"/>
      <c r="AB17" s="62" t="s">
        <v>19</v>
      </c>
      <c r="AC17" s="47">
        <f t="shared" si="2"/>
        <v>0</v>
      </c>
      <c r="AD17" s="52">
        <f t="shared" si="3"/>
        <v>-65.433386126271216</v>
      </c>
      <c r="AE17" s="49">
        <f t="shared" si="4"/>
        <v>-100.92439161974471</v>
      </c>
      <c r="AF17" s="49">
        <f t="shared" si="5"/>
        <v>-45.617554275930161</v>
      </c>
      <c r="AG17" s="49">
        <f t="shared" si="6"/>
        <v>13.430015779231326</v>
      </c>
      <c r="AH17" s="49">
        <f t="shared" si="7"/>
        <v>79.734614935689024</v>
      </c>
      <c r="AI17" s="50"/>
    </row>
    <row r="18" spans="1:35" ht="13.5" customHeight="1" x14ac:dyDescent="0.2">
      <c r="A18" s="61" t="s">
        <v>20</v>
      </c>
      <c r="B18" s="46">
        <v>1806</v>
      </c>
      <c r="C18" s="47">
        <v>1929.7431523097453</v>
      </c>
      <c r="D18" s="52">
        <v>1907.0084443499888</v>
      </c>
      <c r="E18" s="49">
        <v>1894.595295962029</v>
      </c>
      <c r="F18" s="49">
        <v>1886.5788388242067</v>
      </c>
      <c r="G18" s="49">
        <v>1877.6188865813208</v>
      </c>
      <c r="H18" s="50">
        <v>1860.8602199060024</v>
      </c>
      <c r="I18" s="107"/>
      <c r="J18" s="62" t="s">
        <v>20</v>
      </c>
      <c r="K18" s="47"/>
      <c r="L18" s="47"/>
      <c r="M18" s="52"/>
      <c r="N18" s="49"/>
      <c r="O18" s="49"/>
      <c r="P18" s="49"/>
      <c r="Q18" s="50"/>
      <c r="R18" s="31"/>
      <c r="S18" s="62" t="s">
        <v>20</v>
      </c>
      <c r="T18" s="47">
        <v>1806</v>
      </c>
      <c r="U18" s="52">
        <v>1865.3441386583684</v>
      </c>
      <c r="V18" s="49">
        <v>1909.2723066291514</v>
      </c>
      <c r="W18" s="49">
        <v>1896.4328097108867</v>
      </c>
      <c r="X18" s="49">
        <v>1887.9549690721956</v>
      </c>
      <c r="Y18" s="49">
        <v>1878.4619439286407</v>
      </c>
      <c r="Z18" s="50"/>
      <c r="AB18" s="62" t="s">
        <v>20</v>
      </c>
      <c r="AC18" s="47">
        <f t="shared" si="2"/>
        <v>0</v>
      </c>
      <c r="AD18" s="52">
        <f t="shared" si="3"/>
        <v>64.39901365137689</v>
      </c>
      <c r="AE18" s="49">
        <f t="shared" si="4"/>
        <v>-2.2638622791625949</v>
      </c>
      <c r="AF18" s="49">
        <f t="shared" si="5"/>
        <v>-1.8375137488576456</v>
      </c>
      <c r="AG18" s="49">
        <f t="shared" si="6"/>
        <v>-1.37613024798884</v>
      </c>
      <c r="AH18" s="49">
        <f t="shared" si="7"/>
        <v>-0.84305734731992743</v>
      </c>
      <c r="AI18" s="50"/>
    </row>
    <row r="19" spans="1:35" ht="13.5" customHeight="1" x14ac:dyDescent="0.2">
      <c r="A19" s="45" t="s">
        <v>21</v>
      </c>
      <c r="B19" s="54">
        <f t="shared" ref="B19:H19" si="12">SUM(B20:B23)</f>
        <v>967833</v>
      </c>
      <c r="C19" s="55">
        <f t="shared" si="12"/>
        <v>1149900.2486018918</v>
      </c>
      <c r="D19" s="60">
        <f t="shared" si="12"/>
        <v>1369915.234440858</v>
      </c>
      <c r="E19" s="57">
        <f t="shared" si="12"/>
        <v>1433185.6490899096</v>
      </c>
      <c r="F19" s="57">
        <f t="shared" si="12"/>
        <v>1458519.0487986149</v>
      </c>
      <c r="G19" s="57">
        <f t="shared" si="12"/>
        <v>1450599.6718376626</v>
      </c>
      <c r="H19" s="58">
        <f t="shared" si="12"/>
        <v>1471856.4269555202</v>
      </c>
      <c r="I19" s="106"/>
      <c r="J19" s="51" t="s">
        <v>21</v>
      </c>
      <c r="K19" s="55">
        <f t="shared" ref="K19:Q19" si="13">SUM(K20:K23)</f>
        <v>0</v>
      </c>
      <c r="L19" s="55">
        <f t="shared" si="13"/>
        <v>0</v>
      </c>
      <c r="M19" s="60">
        <f t="shared" si="13"/>
        <v>95065.714810146965</v>
      </c>
      <c r="N19" s="57">
        <f t="shared" si="13"/>
        <v>107013.8220040115</v>
      </c>
      <c r="O19" s="57">
        <f t="shared" si="13"/>
        <v>110002.04522066876</v>
      </c>
      <c r="P19" s="57">
        <f t="shared" si="13"/>
        <v>115792.10527533188</v>
      </c>
      <c r="Q19" s="58">
        <f t="shared" si="13"/>
        <v>121732.88714653229</v>
      </c>
      <c r="R19" s="31"/>
      <c r="S19" s="51" t="s">
        <v>21</v>
      </c>
      <c r="T19" s="55">
        <v>967833</v>
      </c>
      <c r="U19" s="60">
        <v>1150289.585237158</v>
      </c>
      <c r="V19" s="57">
        <v>1270834.6142704517</v>
      </c>
      <c r="W19" s="57">
        <v>1315275.1447438609</v>
      </c>
      <c r="X19" s="57">
        <v>1330200.5482615528</v>
      </c>
      <c r="Y19" s="57">
        <v>1308171.150606591</v>
      </c>
      <c r="Z19" s="58"/>
      <c r="AB19" s="51" t="s">
        <v>21</v>
      </c>
      <c r="AC19" s="55">
        <f t="shared" si="2"/>
        <v>0</v>
      </c>
      <c r="AD19" s="60">
        <f t="shared" si="3"/>
        <v>-389.33663526619785</v>
      </c>
      <c r="AE19" s="57">
        <f t="shared" si="4"/>
        <v>99080.620170406299</v>
      </c>
      <c r="AF19" s="57">
        <f t="shared" si="5"/>
        <v>117910.50434604869</v>
      </c>
      <c r="AG19" s="57">
        <f t="shared" si="6"/>
        <v>128318.50053706206</v>
      </c>
      <c r="AH19" s="57">
        <f t="shared" si="7"/>
        <v>142428.52123107156</v>
      </c>
      <c r="AI19" s="58"/>
    </row>
    <row r="20" spans="1:35" ht="14.25" customHeight="1" x14ac:dyDescent="0.2">
      <c r="A20" s="61" t="s">
        <v>22</v>
      </c>
      <c r="B20" s="46">
        <v>819331</v>
      </c>
      <c r="C20" s="47">
        <v>969881</v>
      </c>
      <c r="D20" s="52">
        <v>1182498.7055932495</v>
      </c>
      <c r="E20" s="49">
        <v>1245352.9284620974</v>
      </c>
      <c r="F20" s="49">
        <v>1269000.522952999</v>
      </c>
      <c r="G20" s="49">
        <v>1272284.2702329576</v>
      </c>
      <c r="H20" s="50">
        <v>1294245.6623724573</v>
      </c>
      <c r="I20" s="107"/>
      <c r="J20" s="62" t="s">
        <v>22</v>
      </c>
      <c r="K20" s="47"/>
      <c r="L20" s="47"/>
      <c r="M20" s="52">
        <v>95065.714810146965</v>
      </c>
      <c r="N20" s="49">
        <v>107013.8220040115</v>
      </c>
      <c r="O20" s="49">
        <v>110002.04522066876</v>
      </c>
      <c r="P20" s="49">
        <v>115792.10527533188</v>
      </c>
      <c r="Q20" s="50">
        <v>121732.88714653229</v>
      </c>
      <c r="R20" s="31"/>
      <c r="S20" s="62" t="s">
        <v>22</v>
      </c>
      <c r="T20" s="47">
        <v>819331</v>
      </c>
      <c r="U20" s="52">
        <v>971707.14537286048</v>
      </c>
      <c r="V20" s="49">
        <v>1083207.4622052889</v>
      </c>
      <c r="W20" s="49">
        <v>1127278.719648089</v>
      </c>
      <c r="X20" s="49">
        <v>1140568.2678360934</v>
      </c>
      <c r="Y20" s="49">
        <v>1130348.3120769574</v>
      </c>
      <c r="Z20" s="50"/>
      <c r="AB20" s="62" t="s">
        <v>22</v>
      </c>
      <c r="AC20" s="47">
        <f t="shared" si="2"/>
        <v>0</v>
      </c>
      <c r="AD20" s="52">
        <f t="shared" si="3"/>
        <v>-1826.1453728604829</v>
      </c>
      <c r="AE20" s="49">
        <f t="shared" si="4"/>
        <v>99291.243387960596</v>
      </c>
      <c r="AF20" s="49">
        <f t="shared" si="5"/>
        <v>118074.20881400839</v>
      </c>
      <c r="AG20" s="49">
        <f t="shared" si="6"/>
        <v>128432.25511690555</v>
      </c>
      <c r="AH20" s="49">
        <f t="shared" si="7"/>
        <v>141935.95815600012</v>
      </c>
      <c r="AI20" s="50"/>
    </row>
    <row r="21" spans="1:35" ht="13.5" customHeight="1" x14ac:dyDescent="0.2">
      <c r="A21" s="61" t="s">
        <v>18</v>
      </c>
      <c r="B21" s="46">
        <v>93747.999999999985</v>
      </c>
      <c r="C21" s="47">
        <v>113651.09238883108</v>
      </c>
      <c r="D21" s="52">
        <v>119269.50566889859</v>
      </c>
      <c r="E21" s="49">
        <v>118800.8789642036</v>
      </c>
      <c r="F21" s="49">
        <v>119466.48675447085</v>
      </c>
      <c r="G21" s="49">
        <v>109300.8566986776</v>
      </c>
      <c r="H21" s="50">
        <v>108236.32244642633</v>
      </c>
      <c r="I21" s="107"/>
      <c r="J21" s="62" t="s">
        <v>18</v>
      </c>
      <c r="K21" s="47"/>
      <c r="L21" s="47"/>
      <c r="M21" s="52"/>
      <c r="N21" s="49"/>
      <c r="O21" s="49"/>
      <c r="P21" s="49"/>
      <c r="Q21" s="50"/>
      <c r="S21" s="62" t="s">
        <v>18</v>
      </c>
      <c r="T21" s="47">
        <v>93747.999999999985</v>
      </c>
      <c r="U21" s="52">
        <v>113740.90201268657</v>
      </c>
      <c r="V21" s="49">
        <v>119403.51077103571</v>
      </c>
      <c r="W21" s="49">
        <v>118909.63213151811</v>
      </c>
      <c r="X21" s="49">
        <v>119547.70697927117</v>
      </c>
      <c r="Y21" s="49">
        <v>108800.46268135964</v>
      </c>
      <c r="Z21" s="50"/>
      <c r="AB21" s="62" t="s">
        <v>18</v>
      </c>
      <c r="AC21" s="47">
        <f t="shared" si="2"/>
        <v>0</v>
      </c>
      <c r="AD21" s="52">
        <f t="shared" si="3"/>
        <v>-89.809623855486279</v>
      </c>
      <c r="AE21" s="49">
        <f t="shared" si="4"/>
        <v>-134.00510213711823</v>
      </c>
      <c r="AF21" s="49">
        <f t="shared" si="5"/>
        <v>-108.75316731451312</v>
      </c>
      <c r="AG21" s="49">
        <f t="shared" si="6"/>
        <v>-81.220224800315918</v>
      </c>
      <c r="AH21" s="49">
        <f t="shared" si="7"/>
        <v>500.39401731795806</v>
      </c>
      <c r="AI21" s="50"/>
    </row>
    <row r="22" spans="1:35" ht="13.5" customHeight="1" x14ac:dyDescent="0.2">
      <c r="A22" s="61" t="s">
        <v>19</v>
      </c>
      <c r="B22" s="46">
        <v>16026.000000000004</v>
      </c>
      <c r="C22" s="47">
        <v>20185.899365370376</v>
      </c>
      <c r="D22" s="52">
        <v>21545.70687054623</v>
      </c>
      <c r="E22" s="49">
        <v>21757.607088908779</v>
      </c>
      <c r="F22" s="49">
        <v>21986.013646483647</v>
      </c>
      <c r="G22" s="49">
        <v>20169.695483005071</v>
      </c>
      <c r="H22" s="50">
        <v>19947.221992277162</v>
      </c>
      <c r="I22" s="107"/>
      <c r="J22" s="62" t="s">
        <v>19</v>
      </c>
      <c r="K22" s="47"/>
      <c r="L22" s="47"/>
      <c r="M22" s="52"/>
      <c r="N22" s="49"/>
      <c r="O22" s="49"/>
      <c r="P22" s="49"/>
      <c r="Q22" s="50"/>
      <c r="S22" s="62" t="s">
        <v>19</v>
      </c>
      <c r="T22" s="47">
        <v>16026.000000000004</v>
      </c>
      <c r="U22" s="52">
        <v>20200.466309138945</v>
      </c>
      <c r="V22" s="49">
        <v>21567.003279097698</v>
      </c>
      <c r="W22" s="49">
        <v>21766.708462562878</v>
      </c>
      <c r="X22" s="49">
        <v>21983.487122991894</v>
      </c>
      <c r="Y22" s="49">
        <v>20155.594919620082</v>
      </c>
      <c r="Z22" s="50"/>
      <c r="AB22" s="62" t="s">
        <v>19</v>
      </c>
      <c r="AC22" s="47">
        <f t="shared" si="2"/>
        <v>0</v>
      </c>
      <c r="AD22" s="52">
        <f t="shared" si="3"/>
        <v>-14.566943768568308</v>
      </c>
      <c r="AE22" s="49">
        <f t="shared" si="4"/>
        <v>-21.29640855146863</v>
      </c>
      <c r="AF22" s="49">
        <f t="shared" si="5"/>
        <v>-9.1013736540990067</v>
      </c>
      <c r="AG22" s="49">
        <f t="shared" si="6"/>
        <v>2.5265234917533235</v>
      </c>
      <c r="AH22" s="49">
        <f t="shared" si="7"/>
        <v>14.100563384989073</v>
      </c>
      <c r="AI22" s="50"/>
    </row>
    <row r="23" spans="1:35" ht="13.5" customHeight="1" x14ac:dyDescent="0.2">
      <c r="A23" s="61" t="s">
        <v>20</v>
      </c>
      <c r="B23" s="46">
        <v>38728</v>
      </c>
      <c r="C23" s="47">
        <v>46182.256847690252</v>
      </c>
      <c r="D23" s="52">
        <v>46601.316308163514</v>
      </c>
      <c r="E23" s="49">
        <v>47274.234574699723</v>
      </c>
      <c r="F23" s="49">
        <v>48066.025444661223</v>
      </c>
      <c r="G23" s="49">
        <v>48844.84942302233</v>
      </c>
      <c r="H23" s="50">
        <v>49427.220144359504</v>
      </c>
      <c r="I23" s="107"/>
      <c r="J23" s="62" t="s">
        <v>20</v>
      </c>
      <c r="K23" s="47"/>
      <c r="L23" s="47"/>
      <c r="M23" s="52"/>
      <c r="N23" s="49"/>
      <c r="O23" s="49"/>
      <c r="P23" s="49"/>
      <c r="Q23" s="50"/>
      <c r="S23" s="62" t="s">
        <v>20</v>
      </c>
      <c r="T23" s="47">
        <v>38728</v>
      </c>
      <c r="U23" s="52">
        <v>44641.071542471764</v>
      </c>
      <c r="V23" s="49">
        <v>46656.638015029544</v>
      </c>
      <c r="W23" s="49">
        <v>47320.084501690915</v>
      </c>
      <c r="X23" s="49">
        <v>48101.086323196374</v>
      </c>
      <c r="Y23" s="49">
        <v>48866.780928653796</v>
      </c>
      <c r="Z23" s="50"/>
      <c r="AB23" s="62" t="s">
        <v>20</v>
      </c>
      <c r="AC23" s="47">
        <f t="shared" si="2"/>
        <v>0</v>
      </c>
      <c r="AD23" s="52">
        <f t="shared" si="3"/>
        <v>1541.1853052184888</v>
      </c>
      <c r="AE23" s="49">
        <f t="shared" si="4"/>
        <v>-55.321706866030581</v>
      </c>
      <c r="AF23" s="49">
        <f t="shared" si="5"/>
        <v>-45.849926991191751</v>
      </c>
      <c r="AG23" s="49">
        <f t="shared" si="6"/>
        <v>-35.06087853515055</v>
      </c>
      <c r="AH23" s="49">
        <f t="shared" si="7"/>
        <v>-21.93150563146628</v>
      </c>
      <c r="AI23" s="50"/>
    </row>
    <row r="24" spans="1:35" ht="13.5" customHeight="1" thickBot="1" x14ac:dyDescent="0.25">
      <c r="A24" s="37" t="s">
        <v>23</v>
      </c>
      <c r="B24" s="63">
        <v>239393.39986</v>
      </c>
      <c r="C24" s="64">
        <f>'feb2024_vydavky_ESA 2010'!C24</f>
        <v>268129.92272999999</v>
      </c>
      <c r="D24" s="108">
        <f>'feb2024_vydavky_ESA 2010'!D24</f>
        <v>267950.22695414431</v>
      </c>
      <c r="E24" s="66">
        <f>'feb2024_vydavky_ESA 2010'!E24</f>
        <v>267521.97123347729</v>
      </c>
      <c r="F24" s="66">
        <f>'feb2024_vydavky_ESA 2010'!F24</f>
        <v>276792.86877729889</v>
      </c>
      <c r="G24" s="66">
        <f>'feb2024_vydavky_ESA 2010'!G24</f>
        <v>304918.71631196758</v>
      </c>
      <c r="H24" s="67">
        <f>'feb2024_vydavky_ESA 2010'!H24</f>
        <v>314296.36242890038</v>
      </c>
      <c r="I24" s="106"/>
      <c r="J24" s="43" t="s">
        <v>23</v>
      </c>
      <c r="K24" s="68">
        <f>'feb2024_vydavky_ESA 2010'!K24</f>
        <v>0</v>
      </c>
      <c r="L24" s="64">
        <f>'feb2024_vydavky_ESA 2010'!L24</f>
        <v>0</v>
      </c>
      <c r="M24" s="108">
        <f>'feb2024_vydavky_ESA 2010'!M24</f>
        <v>0</v>
      </c>
      <c r="N24" s="66">
        <f>'feb2024_vydavky_ESA 2010'!N24</f>
        <v>0</v>
      </c>
      <c r="O24" s="66">
        <f>'feb2024_vydavky_ESA 2010'!O24</f>
        <v>0</v>
      </c>
      <c r="P24" s="66">
        <f>'feb2024_vydavky_ESA 2010'!P24</f>
        <v>0</v>
      </c>
      <c r="Q24" s="67">
        <f>'feb2024_vydavky_ESA 2010'!Q24</f>
        <v>0</v>
      </c>
      <c r="S24" s="43" t="s">
        <v>23</v>
      </c>
      <c r="T24" s="68">
        <v>239393.39986</v>
      </c>
      <c r="U24" s="69">
        <v>268991.03430641559</v>
      </c>
      <c r="V24" s="70">
        <v>271828.89979358448</v>
      </c>
      <c r="W24" s="70">
        <v>275638.13371516322</v>
      </c>
      <c r="X24" s="70">
        <v>287931.60830577422</v>
      </c>
      <c r="Y24" s="70">
        <v>320209.16814909264</v>
      </c>
      <c r="Z24" s="71"/>
      <c r="AB24" s="43" t="s">
        <v>23</v>
      </c>
      <c r="AC24" s="68">
        <f t="shared" si="2"/>
        <v>0</v>
      </c>
      <c r="AD24" s="69">
        <f t="shared" si="3"/>
        <v>-861.11157641559839</v>
      </c>
      <c r="AE24" s="70">
        <f t="shared" si="4"/>
        <v>-3878.6728394401725</v>
      </c>
      <c r="AF24" s="70">
        <f t="shared" si="5"/>
        <v>-8116.1624816859257</v>
      </c>
      <c r="AG24" s="70">
        <f t="shared" si="6"/>
        <v>-11138.739528475329</v>
      </c>
      <c r="AH24" s="70">
        <f t="shared" si="7"/>
        <v>-15290.45183712506</v>
      </c>
      <c r="AI24" s="71"/>
    </row>
    <row r="25" spans="1:35" ht="13.5" customHeight="1" thickBot="1" x14ac:dyDescent="0.25">
      <c r="A25" s="72" t="s">
        <v>24</v>
      </c>
      <c r="B25" s="73">
        <f t="shared" ref="B25:H25" si="14">B6+B12+B24</f>
        <v>9531470.8801300004</v>
      </c>
      <c r="C25" s="74">
        <f t="shared" si="14"/>
        <v>11614979.337189998</v>
      </c>
      <c r="D25" s="79">
        <f t="shared" si="14"/>
        <v>13850801.043886418</v>
      </c>
      <c r="E25" s="76">
        <f t="shared" si="14"/>
        <v>14628963.026639495</v>
      </c>
      <c r="F25" s="76">
        <f t="shared" si="14"/>
        <v>15152093.437098822</v>
      </c>
      <c r="G25" s="76">
        <f t="shared" si="14"/>
        <v>15667534.866517123</v>
      </c>
      <c r="H25" s="77">
        <f t="shared" si="14"/>
        <v>16407943.122499827</v>
      </c>
      <c r="I25" s="105"/>
      <c r="J25" s="78" t="s">
        <v>24</v>
      </c>
      <c r="K25" s="74">
        <f t="shared" ref="K25:Q25" si="15">K6+K12+K24</f>
        <v>0</v>
      </c>
      <c r="L25" s="74">
        <f t="shared" si="15"/>
        <v>0</v>
      </c>
      <c r="M25" s="79">
        <f t="shared" si="15"/>
        <v>813231.37296224164</v>
      </c>
      <c r="N25" s="76">
        <f t="shared" si="15"/>
        <v>915661.61696678039</v>
      </c>
      <c r="O25" s="76">
        <f t="shared" si="15"/>
        <v>941521.91174210887</v>
      </c>
      <c r="P25" s="76">
        <f t="shared" si="15"/>
        <v>991301.54583472654</v>
      </c>
      <c r="Q25" s="77">
        <f t="shared" si="15"/>
        <v>1042382.0722577068</v>
      </c>
      <c r="S25" s="78" t="s">
        <v>24</v>
      </c>
      <c r="T25" s="74">
        <v>9531470.8801300004</v>
      </c>
      <c r="U25" s="79">
        <v>11636913.045101544</v>
      </c>
      <c r="V25" s="76">
        <v>12936033.922409628</v>
      </c>
      <c r="W25" s="76">
        <v>13620126.548766021</v>
      </c>
      <c r="X25" s="76">
        <v>14232167.701897379</v>
      </c>
      <c r="Y25" s="76">
        <v>14695447.247746287</v>
      </c>
      <c r="Z25" s="77"/>
      <c r="AB25" s="78" t="s">
        <v>24</v>
      </c>
      <c r="AC25" s="74">
        <f t="shared" si="2"/>
        <v>0</v>
      </c>
      <c r="AD25" s="79">
        <f t="shared" si="3"/>
        <v>-21933.707911545411</v>
      </c>
      <c r="AE25" s="76">
        <f t="shared" si="4"/>
        <v>914767.12147678994</v>
      </c>
      <c r="AF25" s="76">
        <f t="shared" si="5"/>
        <v>1008836.4778734744</v>
      </c>
      <c r="AG25" s="76">
        <f t="shared" si="6"/>
        <v>919925.73520144261</v>
      </c>
      <c r="AH25" s="76">
        <f t="shared" si="7"/>
        <v>972087.61877083592</v>
      </c>
      <c r="AI25" s="77"/>
    </row>
    <row r="26" spans="1:35" ht="13.5" customHeight="1" thickBot="1" x14ac:dyDescent="0.25">
      <c r="A26" s="80" t="s">
        <v>25</v>
      </c>
      <c r="B26" s="81">
        <f t="shared" ref="B26:H26" si="16">B25</f>
        <v>9531470.8801300004</v>
      </c>
      <c r="C26" s="82">
        <f t="shared" si="16"/>
        <v>11614979.337189998</v>
      </c>
      <c r="D26" s="109">
        <f t="shared" si="16"/>
        <v>13850801.043886418</v>
      </c>
      <c r="E26" s="84">
        <f t="shared" si="16"/>
        <v>14628963.026639495</v>
      </c>
      <c r="F26" s="84">
        <f t="shared" si="16"/>
        <v>15152093.437098822</v>
      </c>
      <c r="G26" s="84">
        <f t="shared" si="16"/>
        <v>15667534.866517123</v>
      </c>
      <c r="H26" s="85">
        <f t="shared" si="16"/>
        <v>16407943.122499827</v>
      </c>
      <c r="I26" s="110"/>
      <c r="J26" s="86" t="s">
        <v>25</v>
      </c>
      <c r="K26" s="82">
        <f t="shared" ref="K26:Q26" si="17">K25</f>
        <v>0</v>
      </c>
      <c r="L26" s="82">
        <f t="shared" si="17"/>
        <v>0</v>
      </c>
      <c r="M26" s="109">
        <f t="shared" si="17"/>
        <v>813231.37296224164</v>
      </c>
      <c r="N26" s="84">
        <f t="shared" si="17"/>
        <v>915661.61696678039</v>
      </c>
      <c r="O26" s="84">
        <f t="shared" si="17"/>
        <v>941521.91174210887</v>
      </c>
      <c r="P26" s="84">
        <f t="shared" si="17"/>
        <v>991301.54583472654</v>
      </c>
      <c r="Q26" s="85">
        <f t="shared" si="17"/>
        <v>1042382.0722577068</v>
      </c>
      <c r="S26" s="86" t="s">
        <v>25</v>
      </c>
      <c r="T26" s="87">
        <v>9531470.8801300004</v>
      </c>
      <c r="U26" s="88">
        <v>11636913.045101544</v>
      </c>
      <c r="V26" s="89">
        <v>12936033.922409628</v>
      </c>
      <c r="W26" s="89">
        <v>13620126.548766021</v>
      </c>
      <c r="X26" s="89">
        <v>14232167.701897379</v>
      </c>
      <c r="Y26" s="89">
        <v>14695447.247746287</v>
      </c>
      <c r="Z26" s="90"/>
      <c r="AB26" s="86" t="s">
        <v>25</v>
      </c>
      <c r="AC26" s="87">
        <f t="shared" si="2"/>
        <v>0</v>
      </c>
      <c r="AD26" s="88">
        <f t="shared" si="3"/>
        <v>-21933.707911545411</v>
      </c>
      <c r="AE26" s="89">
        <f t="shared" si="4"/>
        <v>914767.12147678994</v>
      </c>
      <c r="AF26" s="89">
        <f t="shared" si="5"/>
        <v>1008836.4778734744</v>
      </c>
      <c r="AG26" s="89">
        <f t="shared" si="6"/>
        <v>919925.73520144261</v>
      </c>
      <c r="AH26" s="89">
        <f t="shared" si="7"/>
        <v>972087.61877083592</v>
      </c>
      <c r="AI26" s="90"/>
    </row>
    <row r="27" spans="1:35" ht="13.5" customHeight="1" x14ac:dyDescent="0.2">
      <c r="B27" s="91"/>
      <c r="C27" s="91"/>
      <c r="D27" s="91"/>
      <c r="K27" s="91"/>
      <c r="L27" s="91"/>
      <c r="M27" s="91"/>
      <c r="T27" s="91"/>
      <c r="U27" s="91"/>
      <c r="V27" s="91"/>
      <c r="AC27" s="91"/>
      <c r="AD27" s="91"/>
      <c r="AE27" s="91"/>
    </row>
    <row r="28" spans="1:35" ht="13.5" customHeight="1" x14ac:dyDescent="0.2">
      <c r="B28" s="91"/>
      <c r="C28" s="91"/>
      <c r="D28" s="91"/>
      <c r="J28" s="93"/>
      <c r="K28" s="91"/>
      <c r="L28" s="91"/>
      <c r="M28" s="91"/>
      <c r="T28" s="91"/>
      <c r="U28" s="91"/>
      <c r="V28" s="91"/>
      <c r="AC28" s="91"/>
      <c r="AD28" s="91"/>
      <c r="AE28" s="91"/>
    </row>
    <row r="29" spans="1:35" ht="13.5" customHeight="1" x14ac:dyDescent="0.2">
      <c r="B29" s="91"/>
      <c r="C29" s="91"/>
      <c r="D29" s="91"/>
      <c r="J29" s="93"/>
      <c r="K29" s="91"/>
      <c r="L29" s="91"/>
      <c r="M29" s="91"/>
      <c r="T29" s="91"/>
      <c r="U29" s="96"/>
      <c r="V29" s="96"/>
      <c r="W29" s="96"/>
      <c r="X29" s="96"/>
      <c r="AC29" s="91"/>
      <c r="AD29" s="91"/>
      <c r="AE29" s="91"/>
    </row>
    <row r="30" spans="1:35" ht="13.5" customHeight="1" x14ac:dyDescent="0.2">
      <c r="B30" s="91"/>
      <c r="C30" s="91"/>
      <c r="D30" s="91"/>
      <c r="K30" s="91"/>
      <c r="L30" s="91"/>
      <c r="M30" s="91"/>
      <c r="T30" s="91"/>
      <c r="U30" s="91"/>
      <c r="V30" s="91"/>
      <c r="AC30" s="91"/>
      <c r="AD30" s="91"/>
      <c r="AE30" s="91"/>
    </row>
    <row r="31" spans="1:35" ht="13.5" customHeight="1" x14ac:dyDescent="0.2">
      <c r="B31" s="91"/>
      <c r="C31" s="91"/>
      <c r="D31" s="91"/>
      <c r="K31" s="1"/>
      <c r="L31" s="1"/>
      <c r="M31" s="1"/>
      <c r="T31" s="91"/>
      <c r="U31" s="91"/>
      <c r="V31" s="91"/>
      <c r="AC31" s="91"/>
      <c r="AD31" s="91"/>
      <c r="AE31" s="91"/>
    </row>
    <row r="32" spans="1:35" ht="13.5" customHeight="1" x14ac:dyDescent="0.2">
      <c r="B32" s="91"/>
      <c r="C32" s="91"/>
      <c r="D32" s="91"/>
      <c r="K32" s="91"/>
      <c r="L32" s="96"/>
      <c r="M32" s="96"/>
      <c r="N32" s="92"/>
      <c r="O32" s="92"/>
      <c r="P32" s="92"/>
      <c r="Q32" s="92"/>
      <c r="T32" s="91"/>
      <c r="U32" s="91"/>
      <c r="V32" s="91"/>
      <c r="AC32" s="91"/>
      <c r="AD32" s="91"/>
      <c r="AE32" s="91"/>
    </row>
    <row r="33" spans="2:31" ht="13.5" customHeight="1" x14ac:dyDescent="0.2">
      <c r="B33" s="91"/>
      <c r="C33" s="91"/>
      <c r="D33" s="91"/>
      <c r="K33" s="91"/>
      <c r="L33" s="111"/>
      <c r="M33" s="98"/>
      <c r="N33" s="98"/>
      <c r="O33" s="98"/>
      <c r="P33" s="98"/>
      <c r="Q33" s="98"/>
      <c r="T33" s="91"/>
      <c r="U33" s="91"/>
      <c r="V33" s="91"/>
      <c r="AC33" s="91"/>
      <c r="AD33" s="91"/>
      <c r="AE33" s="91"/>
    </row>
    <row r="34" spans="2:31" ht="13.5" customHeight="1" x14ac:dyDescent="0.2">
      <c r="B34" s="91"/>
      <c r="C34" s="91"/>
      <c r="D34" s="91"/>
      <c r="K34" s="91"/>
      <c r="L34" s="91"/>
      <c r="M34" s="91"/>
      <c r="T34" s="91"/>
      <c r="U34" s="91"/>
      <c r="V34" s="91"/>
      <c r="AC34" s="91"/>
      <c r="AD34" s="91"/>
      <c r="AE34" s="91"/>
    </row>
    <row r="35" spans="2:31" ht="13.5" customHeight="1" x14ac:dyDescent="0.2">
      <c r="B35" s="91"/>
      <c r="C35" s="91"/>
      <c r="D35" s="91"/>
      <c r="K35" s="91"/>
      <c r="L35" s="98"/>
      <c r="M35" s="98"/>
      <c r="N35" s="98"/>
      <c r="O35" s="98"/>
      <c r="P35" s="98"/>
      <c r="Q35" s="98"/>
      <c r="T35" s="91"/>
      <c r="U35" s="91"/>
      <c r="V35" s="91"/>
      <c r="AC35" s="91"/>
      <c r="AD35" s="91"/>
      <c r="AE35" s="91"/>
    </row>
    <row r="36" spans="2:31" ht="13.5" customHeight="1" x14ac:dyDescent="0.2">
      <c r="B36" s="91"/>
      <c r="C36" s="91"/>
      <c r="D36" s="91"/>
      <c r="K36" s="91"/>
      <c r="L36" s="91"/>
      <c r="M36" s="91"/>
      <c r="T36" s="91"/>
      <c r="U36" s="91"/>
      <c r="V36" s="91"/>
      <c r="AC36" s="91"/>
      <c r="AD36" s="91"/>
      <c r="AE36" s="91"/>
    </row>
    <row r="37" spans="2:31" ht="13.5" customHeight="1" x14ac:dyDescent="0.2">
      <c r="B37" s="91"/>
      <c r="C37" s="91"/>
      <c r="D37" s="91"/>
      <c r="K37" s="91"/>
      <c r="L37" s="98"/>
      <c r="M37" s="98"/>
      <c r="N37" s="98"/>
      <c r="O37" s="98"/>
      <c r="P37" s="98"/>
      <c r="Q37" s="98"/>
      <c r="T37" s="91"/>
      <c r="U37" s="91"/>
      <c r="V37" s="91"/>
      <c r="AC37" s="91"/>
      <c r="AD37" s="91"/>
      <c r="AE37" s="91"/>
    </row>
    <row r="38" spans="2:31" ht="13.5" customHeight="1" x14ac:dyDescent="0.2">
      <c r="B38" s="91"/>
      <c r="C38" s="91"/>
      <c r="D38" s="91"/>
      <c r="K38" s="91"/>
      <c r="L38" s="91"/>
      <c r="M38" s="91"/>
      <c r="T38" s="91"/>
      <c r="U38" s="91"/>
      <c r="V38" s="91"/>
      <c r="AC38" s="91"/>
      <c r="AD38" s="91"/>
      <c r="AE38" s="91"/>
    </row>
    <row r="39" spans="2:31" ht="13.5" customHeight="1" x14ac:dyDescent="0.2">
      <c r="B39" s="91"/>
      <c r="C39" s="91"/>
      <c r="D39" s="91"/>
      <c r="K39" s="91"/>
      <c r="L39" s="91"/>
      <c r="M39" s="99"/>
      <c r="N39" s="99"/>
      <c r="O39" s="99"/>
      <c r="P39" s="99"/>
      <c r="Q39" s="99"/>
      <c r="T39" s="91"/>
      <c r="U39" s="91"/>
      <c r="V39" s="91"/>
      <c r="AC39" s="91"/>
      <c r="AD39" s="91"/>
      <c r="AE39" s="91"/>
    </row>
    <row r="40" spans="2:31" ht="13.5" customHeight="1" x14ac:dyDescent="0.2">
      <c r="B40" s="91"/>
      <c r="C40" s="91"/>
      <c r="D40" s="91"/>
      <c r="K40" s="91"/>
      <c r="L40" s="91"/>
      <c r="M40" s="99"/>
      <c r="N40" s="99"/>
      <c r="O40" s="99"/>
      <c r="P40" s="99"/>
      <c r="Q40" s="99"/>
      <c r="T40" s="91"/>
      <c r="U40" s="91"/>
      <c r="V40" s="91"/>
      <c r="AC40" s="91"/>
      <c r="AD40" s="91"/>
      <c r="AE40" s="91"/>
    </row>
    <row r="41" spans="2:31" ht="13.5" customHeight="1" x14ac:dyDescent="0.2">
      <c r="B41" s="91"/>
      <c r="C41" s="91"/>
      <c r="D41" s="91"/>
      <c r="K41" s="91"/>
      <c r="L41" s="91"/>
      <c r="M41" s="91"/>
      <c r="T41" s="91"/>
      <c r="U41" s="91"/>
      <c r="V41" s="91"/>
      <c r="AC41" s="91"/>
      <c r="AD41" s="91"/>
      <c r="AE41" s="91"/>
    </row>
    <row r="42" spans="2:31" ht="13.5" customHeight="1" x14ac:dyDescent="0.2">
      <c r="B42" s="91"/>
      <c r="C42" s="91"/>
      <c r="D42" s="91"/>
      <c r="K42" s="91"/>
      <c r="L42" s="91"/>
      <c r="M42" s="91"/>
      <c r="T42" s="91"/>
      <c r="U42" s="91"/>
      <c r="V42" s="91"/>
      <c r="AC42" s="91"/>
      <c r="AD42" s="91"/>
      <c r="AE42" s="91"/>
    </row>
    <row r="43" spans="2:31" ht="13.5" customHeight="1" x14ac:dyDescent="0.2">
      <c r="B43" s="91"/>
      <c r="C43" s="91"/>
      <c r="D43" s="91"/>
      <c r="K43" s="91"/>
      <c r="L43" s="91"/>
      <c r="M43" s="91"/>
      <c r="T43" s="91"/>
      <c r="U43" s="91"/>
      <c r="V43" s="91"/>
      <c r="AC43" s="91"/>
      <c r="AD43" s="91"/>
      <c r="AE43" s="91"/>
    </row>
    <row r="44" spans="2:31" ht="13.5" customHeight="1" x14ac:dyDescent="0.2">
      <c r="B44" s="91"/>
      <c r="C44" s="91"/>
      <c r="D44" s="91"/>
      <c r="K44" s="91"/>
      <c r="L44" s="91"/>
      <c r="M44" s="91"/>
      <c r="T44" s="91"/>
      <c r="U44" s="91"/>
      <c r="V44" s="91"/>
      <c r="AC44" s="91"/>
      <c r="AD44" s="91"/>
      <c r="AE44" s="91"/>
    </row>
    <row r="45" spans="2:31" ht="13.5" customHeight="1" x14ac:dyDescent="0.2">
      <c r="B45" s="91"/>
      <c r="C45" s="91"/>
      <c r="D45" s="91"/>
      <c r="K45" s="91"/>
      <c r="L45" s="91"/>
      <c r="M45" s="91"/>
      <c r="T45" s="91"/>
      <c r="U45" s="91"/>
      <c r="V45" s="91"/>
      <c r="AC45" s="91"/>
      <c r="AD45" s="91"/>
      <c r="AE45" s="91"/>
    </row>
    <row r="46" spans="2:31" ht="13.5" customHeight="1" x14ac:dyDescent="0.2">
      <c r="B46" s="91"/>
      <c r="C46" s="91"/>
      <c r="D46" s="91"/>
      <c r="K46" s="91"/>
      <c r="L46" s="91"/>
      <c r="M46" s="91"/>
      <c r="T46" s="91"/>
      <c r="U46" s="91"/>
      <c r="V46" s="91"/>
      <c r="AC46" s="91"/>
      <c r="AD46" s="91"/>
      <c r="AE46" s="91"/>
    </row>
    <row r="47" spans="2:31" ht="13.5" customHeight="1" x14ac:dyDescent="0.2">
      <c r="B47" s="91"/>
      <c r="C47" s="91"/>
      <c r="D47" s="91"/>
      <c r="K47" s="91"/>
      <c r="L47" s="91"/>
      <c r="M47" s="91"/>
      <c r="T47" s="91"/>
      <c r="U47" s="91"/>
      <c r="V47" s="91"/>
      <c r="AC47" s="91"/>
      <c r="AD47" s="91"/>
      <c r="AE47" s="91"/>
    </row>
    <row r="48" spans="2:31" ht="13.5" customHeight="1" x14ac:dyDescent="0.2">
      <c r="B48" s="91"/>
      <c r="C48" s="91"/>
      <c r="D48" s="91"/>
      <c r="K48" s="91"/>
      <c r="L48" s="91"/>
      <c r="M48" s="91"/>
      <c r="T48" s="91"/>
      <c r="U48" s="91"/>
      <c r="V48" s="91"/>
      <c r="AC48" s="91"/>
      <c r="AD48" s="91"/>
      <c r="AE48" s="91"/>
    </row>
    <row r="49" spans="2:31" ht="13.5" customHeight="1" x14ac:dyDescent="0.2">
      <c r="B49" s="91"/>
      <c r="C49" s="91"/>
      <c r="D49" s="91"/>
      <c r="K49" s="91"/>
      <c r="L49" s="91"/>
      <c r="M49" s="91"/>
      <c r="T49" s="91"/>
      <c r="U49" s="91"/>
      <c r="V49" s="91"/>
      <c r="AC49" s="91"/>
      <c r="AD49" s="91"/>
      <c r="AE49" s="91"/>
    </row>
    <row r="50" spans="2:31" ht="13.5" customHeight="1" x14ac:dyDescent="0.2">
      <c r="B50" s="91"/>
      <c r="C50" s="91"/>
      <c r="D50" s="91"/>
      <c r="K50" s="91"/>
      <c r="L50" s="91"/>
      <c r="M50" s="91"/>
      <c r="T50" s="91"/>
      <c r="U50" s="91"/>
      <c r="V50" s="91"/>
      <c r="AC50" s="91"/>
      <c r="AD50" s="91"/>
      <c r="AE50" s="91"/>
    </row>
    <row r="51" spans="2:31" ht="13.5" customHeight="1" x14ac:dyDescent="0.2">
      <c r="B51" s="91"/>
      <c r="C51" s="91"/>
      <c r="D51" s="91"/>
      <c r="K51" s="91"/>
      <c r="L51" s="91"/>
      <c r="M51" s="91"/>
      <c r="T51" s="91"/>
      <c r="U51" s="91"/>
      <c r="V51" s="91"/>
      <c r="AC51" s="91"/>
      <c r="AD51" s="91"/>
      <c r="AE51" s="91"/>
    </row>
    <row r="52" spans="2:31" ht="13.5" customHeight="1" x14ac:dyDescent="0.2">
      <c r="B52" s="91"/>
      <c r="C52" s="91"/>
      <c r="D52" s="91"/>
      <c r="K52" s="91"/>
      <c r="L52" s="91"/>
      <c r="M52" s="91"/>
      <c r="T52" s="91"/>
      <c r="U52" s="91"/>
      <c r="V52" s="91"/>
      <c r="AC52" s="91"/>
      <c r="AD52" s="91"/>
      <c r="AE52" s="91"/>
    </row>
    <row r="53" spans="2:31" ht="13.5" customHeight="1" x14ac:dyDescent="0.2">
      <c r="B53" s="91"/>
      <c r="C53" s="91"/>
      <c r="D53" s="91"/>
      <c r="K53" s="91"/>
      <c r="L53" s="91"/>
      <c r="M53" s="91"/>
      <c r="T53" s="91"/>
      <c r="U53" s="91"/>
      <c r="V53" s="91"/>
      <c r="AC53" s="91"/>
      <c r="AD53" s="91"/>
      <c r="AE53" s="91"/>
    </row>
    <row r="54" spans="2:31" ht="13.5" customHeight="1" x14ac:dyDescent="0.2">
      <c r="B54" s="91"/>
      <c r="C54" s="91"/>
      <c r="D54" s="91"/>
      <c r="K54" s="91"/>
      <c r="L54" s="91"/>
      <c r="M54" s="91"/>
      <c r="T54" s="91"/>
      <c r="U54" s="91"/>
      <c r="V54" s="91"/>
      <c r="AC54" s="91"/>
      <c r="AD54" s="91"/>
      <c r="AE54" s="91"/>
    </row>
    <row r="55" spans="2:31" ht="13.5" customHeight="1" x14ac:dyDescent="0.2">
      <c r="B55" s="91"/>
      <c r="C55" s="91"/>
      <c r="D55" s="91"/>
      <c r="K55" s="91"/>
      <c r="L55" s="91"/>
      <c r="M55" s="91"/>
      <c r="T55" s="91"/>
      <c r="U55" s="91"/>
      <c r="V55" s="91"/>
      <c r="AC55" s="91"/>
      <c r="AD55" s="91"/>
      <c r="AE55" s="91"/>
    </row>
    <row r="56" spans="2:31" ht="13.5" customHeight="1" x14ac:dyDescent="0.2">
      <c r="B56" s="91"/>
      <c r="C56" s="91"/>
      <c r="D56" s="91"/>
      <c r="K56" s="91"/>
      <c r="L56" s="91"/>
      <c r="M56" s="91"/>
      <c r="T56" s="91"/>
      <c r="U56" s="91"/>
      <c r="V56" s="91"/>
      <c r="AC56" s="91"/>
      <c r="AD56" s="91"/>
      <c r="AE56" s="91"/>
    </row>
    <row r="57" spans="2:31" ht="13.5" customHeight="1" x14ac:dyDescent="0.2">
      <c r="B57" s="91"/>
      <c r="C57" s="91"/>
      <c r="D57" s="91"/>
      <c r="K57" s="91"/>
      <c r="L57" s="91"/>
      <c r="M57" s="91"/>
      <c r="T57" s="91"/>
      <c r="U57" s="91"/>
      <c r="V57" s="91"/>
      <c r="AC57" s="91"/>
      <c r="AD57" s="91"/>
      <c r="AE57" s="91"/>
    </row>
    <row r="58" spans="2:31" ht="13.5" customHeight="1" x14ac:dyDescent="0.2">
      <c r="B58" s="91"/>
      <c r="C58" s="91"/>
      <c r="D58" s="91"/>
      <c r="K58" s="91"/>
      <c r="L58" s="91"/>
      <c r="M58" s="91"/>
      <c r="T58" s="91"/>
      <c r="U58" s="91"/>
      <c r="V58" s="91"/>
      <c r="AC58" s="91"/>
      <c r="AD58" s="91"/>
      <c r="AE58" s="91"/>
    </row>
    <row r="59" spans="2:31" ht="13.5" customHeight="1" x14ac:dyDescent="0.2">
      <c r="B59" s="91"/>
      <c r="C59" s="91"/>
      <c r="D59" s="91"/>
      <c r="K59" s="91"/>
      <c r="L59" s="91"/>
      <c r="M59" s="91"/>
      <c r="T59" s="91"/>
      <c r="U59" s="91"/>
      <c r="V59" s="91"/>
      <c r="AC59" s="91"/>
      <c r="AD59" s="91"/>
      <c r="AE59" s="91"/>
    </row>
    <row r="60" spans="2:31" ht="13.5" customHeight="1" x14ac:dyDescent="0.2">
      <c r="B60" s="91"/>
      <c r="C60" s="91"/>
      <c r="D60" s="91"/>
      <c r="K60" s="91"/>
      <c r="L60" s="91"/>
      <c r="M60" s="91"/>
      <c r="T60" s="91"/>
      <c r="U60" s="91"/>
      <c r="V60" s="91"/>
      <c r="AC60" s="91"/>
      <c r="AD60" s="91"/>
      <c r="AE60" s="91"/>
    </row>
    <row r="61" spans="2:31" ht="13.5" customHeight="1" x14ac:dyDescent="0.2">
      <c r="B61" s="91"/>
      <c r="C61" s="91"/>
      <c r="D61" s="91"/>
      <c r="K61" s="91"/>
      <c r="L61" s="91"/>
      <c r="M61" s="91"/>
      <c r="T61" s="91"/>
      <c r="U61" s="91"/>
      <c r="V61" s="91"/>
      <c r="AC61" s="91"/>
      <c r="AD61" s="91"/>
      <c r="AE61" s="91"/>
    </row>
    <row r="62" spans="2:31" ht="13.5" customHeight="1" x14ac:dyDescent="0.2">
      <c r="B62" s="91"/>
      <c r="C62" s="91"/>
      <c r="D62" s="91"/>
      <c r="K62" s="91"/>
      <c r="L62" s="91"/>
      <c r="M62" s="91"/>
      <c r="T62" s="91"/>
      <c r="U62" s="91"/>
      <c r="V62" s="91"/>
      <c r="AC62" s="91"/>
      <c r="AD62" s="91"/>
      <c r="AE62" s="91"/>
    </row>
    <row r="63" spans="2:31" ht="13.5" customHeight="1" x14ac:dyDescent="0.2">
      <c r="B63" s="91"/>
      <c r="C63" s="91"/>
      <c r="D63" s="91"/>
      <c r="K63" s="91"/>
      <c r="L63" s="91"/>
      <c r="M63" s="91"/>
      <c r="T63" s="91"/>
      <c r="U63" s="91"/>
      <c r="V63" s="91"/>
      <c r="AC63" s="91"/>
      <c r="AD63" s="91"/>
      <c r="AE63" s="91"/>
    </row>
    <row r="64" spans="2:31" ht="13.5" customHeight="1" x14ac:dyDescent="0.2">
      <c r="B64" s="91"/>
      <c r="C64" s="91"/>
      <c r="D64" s="91"/>
      <c r="K64" s="91"/>
      <c r="L64" s="91"/>
      <c r="M64" s="91"/>
      <c r="T64" s="91"/>
      <c r="U64" s="91"/>
      <c r="V64" s="91"/>
      <c r="AC64" s="91"/>
      <c r="AD64" s="91"/>
      <c r="AE64" s="91"/>
    </row>
    <row r="65" spans="2:31" ht="13.5" customHeight="1" x14ac:dyDescent="0.2">
      <c r="B65" s="91"/>
      <c r="C65" s="91"/>
      <c r="D65" s="91"/>
      <c r="K65" s="91"/>
      <c r="L65" s="91"/>
      <c r="M65" s="91"/>
      <c r="T65" s="91"/>
      <c r="U65" s="91"/>
      <c r="V65" s="91"/>
      <c r="AC65" s="91"/>
      <c r="AD65" s="91"/>
      <c r="AE65" s="91"/>
    </row>
    <row r="66" spans="2:31" ht="13.5" customHeight="1" x14ac:dyDescent="0.2">
      <c r="B66" s="91"/>
      <c r="C66" s="91"/>
      <c r="D66" s="91"/>
      <c r="K66" s="91"/>
      <c r="L66" s="91"/>
      <c r="M66" s="91"/>
      <c r="T66" s="91"/>
      <c r="U66" s="91"/>
      <c r="V66" s="91"/>
      <c r="AC66" s="91"/>
      <c r="AD66" s="91"/>
      <c r="AE66" s="91"/>
    </row>
    <row r="67" spans="2:31" ht="13.5" customHeight="1" x14ac:dyDescent="0.2">
      <c r="B67" s="91"/>
      <c r="C67" s="91"/>
      <c r="D67" s="91"/>
      <c r="K67" s="91"/>
      <c r="L67" s="91"/>
      <c r="M67" s="91"/>
      <c r="T67" s="91"/>
      <c r="U67" s="91"/>
      <c r="V67" s="91"/>
      <c r="AC67" s="91"/>
      <c r="AD67" s="91"/>
      <c r="AE67" s="91"/>
    </row>
    <row r="68" spans="2:31" ht="13.5" customHeight="1" x14ac:dyDescent="0.2">
      <c r="B68" s="91"/>
      <c r="C68" s="91"/>
      <c r="D68" s="91"/>
      <c r="K68" s="91"/>
      <c r="L68" s="91"/>
      <c r="M68" s="91"/>
      <c r="T68" s="91"/>
      <c r="U68" s="91"/>
      <c r="V68" s="91"/>
      <c r="AC68" s="91"/>
      <c r="AD68" s="91"/>
      <c r="AE68" s="91"/>
    </row>
    <row r="69" spans="2:31" ht="13.5" customHeight="1" x14ac:dyDescent="0.2">
      <c r="B69" s="91"/>
      <c r="C69" s="91"/>
      <c r="D69" s="91"/>
      <c r="K69" s="91"/>
      <c r="L69" s="91"/>
      <c r="M69" s="91"/>
      <c r="T69" s="91"/>
      <c r="U69" s="91"/>
      <c r="V69" s="91"/>
      <c r="AC69" s="91"/>
      <c r="AD69" s="91"/>
      <c r="AE69" s="91"/>
    </row>
    <row r="70" spans="2:31" ht="13.5" customHeight="1" x14ac:dyDescent="0.2">
      <c r="B70" s="91"/>
      <c r="C70" s="91"/>
      <c r="D70" s="91"/>
      <c r="K70" s="91"/>
      <c r="L70" s="91"/>
      <c r="M70" s="91"/>
      <c r="T70" s="91"/>
      <c r="U70" s="91"/>
      <c r="V70" s="91"/>
      <c r="AC70" s="91"/>
      <c r="AD70" s="91"/>
      <c r="AE70" s="91"/>
    </row>
    <row r="71" spans="2:31" ht="13.5" customHeight="1" x14ac:dyDescent="0.2">
      <c r="B71" s="91"/>
      <c r="C71" s="91"/>
      <c r="D71" s="91"/>
      <c r="K71" s="91"/>
      <c r="L71" s="91"/>
      <c r="M71" s="91"/>
      <c r="T71" s="91"/>
      <c r="U71" s="91"/>
      <c r="V71" s="91"/>
      <c r="AC71" s="91"/>
      <c r="AD71" s="91"/>
      <c r="AE71" s="91"/>
    </row>
    <row r="72" spans="2:31" ht="13.5" customHeight="1" x14ac:dyDescent="0.2">
      <c r="B72" s="91"/>
      <c r="C72" s="91"/>
      <c r="D72" s="91"/>
      <c r="K72" s="91"/>
      <c r="L72" s="91"/>
      <c r="M72" s="91"/>
      <c r="T72" s="91"/>
      <c r="U72" s="91"/>
      <c r="V72" s="91"/>
      <c r="AC72" s="91"/>
      <c r="AD72" s="91"/>
      <c r="AE72" s="91"/>
    </row>
    <row r="73" spans="2:31" ht="13.5" customHeight="1" x14ac:dyDescent="0.2">
      <c r="B73" s="91"/>
      <c r="C73" s="91"/>
      <c r="D73" s="91"/>
      <c r="K73" s="91"/>
      <c r="L73" s="91"/>
      <c r="M73" s="91"/>
      <c r="T73" s="91"/>
      <c r="U73" s="91"/>
      <c r="V73" s="91"/>
      <c r="AC73" s="91"/>
      <c r="AD73" s="91"/>
      <c r="AE73" s="91"/>
    </row>
    <row r="74" spans="2:31" ht="13.5" customHeight="1" x14ac:dyDescent="0.2">
      <c r="B74" s="91"/>
      <c r="C74" s="91"/>
      <c r="D74" s="91"/>
      <c r="K74" s="91"/>
      <c r="L74" s="91"/>
      <c r="M74" s="91"/>
      <c r="T74" s="91"/>
      <c r="U74" s="91"/>
      <c r="V74" s="91"/>
      <c r="AC74" s="91"/>
      <c r="AD74" s="91"/>
      <c r="AE74" s="91"/>
    </row>
    <row r="75" spans="2:31" ht="13.5" customHeight="1" x14ac:dyDescent="0.2">
      <c r="B75" s="91"/>
      <c r="C75" s="91"/>
      <c r="D75" s="91"/>
      <c r="K75" s="91"/>
      <c r="L75" s="91"/>
      <c r="M75" s="91"/>
      <c r="T75" s="91"/>
      <c r="U75" s="91"/>
      <c r="V75" s="91"/>
      <c r="AC75" s="91"/>
      <c r="AD75" s="91"/>
      <c r="AE75" s="91"/>
    </row>
    <row r="76" spans="2:31" ht="13.5" customHeight="1" x14ac:dyDescent="0.2">
      <c r="B76" s="91"/>
      <c r="C76" s="91"/>
      <c r="D76" s="91"/>
      <c r="K76" s="91"/>
      <c r="L76" s="91"/>
      <c r="M76" s="91"/>
      <c r="T76" s="91"/>
      <c r="U76" s="91"/>
      <c r="V76" s="91"/>
      <c r="AC76" s="91"/>
      <c r="AD76" s="91"/>
      <c r="AE76" s="91"/>
    </row>
    <row r="77" spans="2:31" ht="13.5" customHeight="1" x14ac:dyDescent="0.2">
      <c r="B77" s="91"/>
      <c r="C77" s="91"/>
      <c r="D77" s="91"/>
      <c r="K77" s="91"/>
      <c r="L77" s="91"/>
      <c r="M77" s="91"/>
      <c r="T77" s="91"/>
      <c r="U77" s="91"/>
      <c r="V77" s="91"/>
      <c r="AC77" s="91"/>
      <c r="AD77" s="91"/>
      <c r="AE77" s="91"/>
    </row>
    <row r="78" spans="2:31" ht="13.5" customHeight="1" x14ac:dyDescent="0.2">
      <c r="B78" s="91"/>
      <c r="C78" s="91"/>
      <c r="D78" s="91"/>
      <c r="K78" s="91"/>
      <c r="L78" s="91"/>
      <c r="M78" s="91"/>
      <c r="T78" s="91"/>
      <c r="U78" s="91"/>
      <c r="V78" s="91"/>
      <c r="AC78" s="91"/>
      <c r="AD78" s="91"/>
      <c r="AE78" s="91"/>
    </row>
    <row r="79" spans="2:31" ht="13.5" customHeight="1" x14ac:dyDescent="0.2">
      <c r="B79" s="91"/>
      <c r="C79" s="91"/>
      <c r="D79" s="91"/>
      <c r="K79" s="91"/>
      <c r="L79" s="91"/>
      <c r="M79" s="91"/>
      <c r="T79" s="91"/>
      <c r="U79" s="91"/>
      <c r="V79" s="91"/>
      <c r="AC79" s="91"/>
      <c r="AD79" s="91"/>
      <c r="AE79" s="91"/>
    </row>
    <row r="80" spans="2:31" ht="13.5" customHeight="1" x14ac:dyDescent="0.2">
      <c r="B80" s="91"/>
      <c r="C80" s="91"/>
      <c r="D80" s="91"/>
      <c r="K80" s="91"/>
      <c r="L80" s="91"/>
      <c r="M80" s="91"/>
      <c r="T80" s="91"/>
      <c r="U80" s="91"/>
      <c r="V80" s="91"/>
      <c r="AC80" s="91"/>
      <c r="AD80" s="91"/>
      <c r="AE80" s="91"/>
    </row>
    <row r="81" spans="2:31" ht="13.5" customHeight="1" x14ac:dyDescent="0.2">
      <c r="B81" s="91"/>
      <c r="C81" s="91"/>
      <c r="D81" s="91"/>
      <c r="K81" s="91"/>
      <c r="L81" s="91"/>
      <c r="M81" s="91"/>
      <c r="T81" s="91"/>
      <c r="U81" s="91"/>
      <c r="V81" s="91"/>
      <c r="AC81" s="91"/>
      <c r="AD81" s="91"/>
      <c r="AE81" s="91"/>
    </row>
    <row r="82" spans="2:31" ht="13.5" customHeight="1" x14ac:dyDescent="0.2">
      <c r="B82" s="91"/>
      <c r="C82" s="91"/>
      <c r="D82" s="91"/>
      <c r="K82" s="91"/>
      <c r="L82" s="91"/>
      <c r="M82" s="91"/>
      <c r="T82" s="91"/>
      <c r="U82" s="91"/>
      <c r="V82" s="91"/>
      <c r="AC82" s="91"/>
      <c r="AD82" s="91"/>
      <c r="AE82" s="91"/>
    </row>
    <row r="83" spans="2:31" ht="13.5" customHeight="1" x14ac:dyDescent="0.2">
      <c r="B83" s="91"/>
      <c r="C83" s="91"/>
      <c r="D83" s="91"/>
      <c r="K83" s="91"/>
      <c r="L83" s="91"/>
      <c r="M83" s="91"/>
      <c r="T83" s="91"/>
      <c r="U83" s="91"/>
      <c r="V83" s="91"/>
      <c r="AC83" s="91"/>
      <c r="AD83" s="91"/>
      <c r="AE83" s="91"/>
    </row>
    <row r="84" spans="2:31" ht="13.5" customHeight="1" x14ac:dyDescent="0.2">
      <c r="B84" s="91"/>
      <c r="C84" s="91"/>
      <c r="D84" s="91"/>
      <c r="K84" s="91"/>
      <c r="L84" s="91"/>
      <c r="M84" s="91"/>
      <c r="T84" s="91"/>
      <c r="U84" s="91"/>
      <c r="V84" s="91"/>
      <c r="AC84" s="91"/>
      <c r="AD84" s="91"/>
      <c r="AE84" s="91"/>
    </row>
    <row r="85" spans="2:31" ht="13.5" customHeight="1" x14ac:dyDescent="0.2">
      <c r="B85" s="91"/>
      <c r="C85" s="91"/>
      <c r="D85" s="91"/>
      <c r="K85" s="91"/>
      <c r="L85" s="91"/>
      <c r="M85" s="91"/>
      <c r="T85" s="91"/>
      <c r="U85" s="91"/>
      <c r="V85" s="91"/>
      <c r="AC85" s="91"/>
      <c r="AD85" s="91"/>
      <c r="AE85" s="91"/>
    </row>
    <row r="86" spans="2:31" ht="13.5" customHeight="1" x14ac:dyDescent="0.2">
      <c r="B86" s="91"/>
      <c r="C86" s="91"/>
      <c r="D86" s="91"/>
      <c r="K86" s="91"/>
      <c r="L86" s="91"/>
      <c r="M86" s="91"/>
      <c r="T86" s="91"/>
      <c r="U86" s="91"/>
      <c r="V86" s="91"/>
      <c r="AC86" s="91"/>
      <c r="AD86" s="91"/>
      <c r="AE86" s="91"/>
    </row>
    <row r="87" spans="2:31" ht="13.5" customHeight="1" x14ac:dyDescent="0.2">
      <c r="B87" s="91"/>
      <c r="C87" s="91"/>
      <c r="D87" s="91"/>
      <c r="K87" s="91"/>
      <c r="L87" s="91"/>
      <c r="M87" s="91"/>
      <c r="T87" s="91"/>
      <c r="U87" s="91"/>
      <c r="V87" s="91"/>
      <c r="AC87" s="91"/>
      <c r="AD87" s="91"/>
      <c r="AE87" s="91"/>
    </row>
    <row r="88" spans="2:31" ht="13.5" customHeight="1" x14ac:dyDescent="0.2">
      <c r="B88" s="91"/>
      <c r="C88" s="91"/>
      <c r="D88" s="91"/>
      <c r="K88" s="91"/>
      <c r="L88" s="91"/>
      <c r="M88" s="91"/>
      <c r="T88" s="91"/>
      <c r="U88" s="91"/>
      <c r="V88" s="91"/>
      <c r="AC88" s="91"/>
      <c r="AD88" s="91"/>
      <c r="AE88" s="91"/>
    </row>
    <row r="89" spans="2:31" ht="13.5" customHeight="1" x14ac:dyDescent="0.2">
      <c r="B89" s="91"/>
      <c r="C89" s="91"/>
      <c r="D89" s="91"/>
      <c r="K89" s="91"/>
      <c r="L89" s="91"/>
      <c r="M89" s="91"/>
      <c r="T89" s="91"/>
      <c r="U89" s="91"/>
      <c r="V89" s="91"/>
      <c r="AC89" s="91"/>
      <c r="AD89" s="91"/>
      <c r="AE89" s="91"/>
    </row>
    <row r="90" spans="2:31" ht="13.5" customHeight="1" x14ac:dyDescent="0.2">
      <c r="B90" s="91"/>
      <c r="C90" s="91"/>
      <c r="D90" s="91"/>
      <c r="K90" s="91"/>
      <c r="L90" s="91"/>
      <c r="M90" s="91"/>
      <c r="T90" s="91"/>
      <c r="U90" s="91"/>
      <c r="V90" s="91"/>
      <c r="AC90" s="91"/>
      <c r="AD90" s="91"/>
      <c r="AE90" s="91"/>
    </row>
    <row r="91" spans="2:31" ht="13.5" customHeight="1" x14ac:dyDescent="0.2">
      <c r="B91" s="91"/>
      <c r="C91" s="91"/>
      <c r="D91" s="91"/>
      <c r="K91" s="91"/>
      <c r="L91" s="91"/>
      <c r="M91" s="91"/>
      <c r="T91" s="91"/>
      <c r="U91" s="91"/>
      <c r="V91" s="91"/>
      <c r="AC91" s="91"/>
      <c r="AD91" s="91"/>
      <c r="AE91" s="91"/>
    </row>
    <row r="92" spans="2:31" ht="13.5" customHeight="1" x14ac:dyDescent="0.2">
      <c r="B92" s="91"/>
      <c r="C92" s="91"/>
      <c r="D92" s="91"/>
      <c r="K92" s="91"/>
      <c r="L92" s="91"/>
      <c r="M92" s="91"/>
      <c r="T92" s="91"/>
      <c r="U92" s="91"/>
      <c r="V92" s="91"/>
      <c r="AC92" s="91"/>
      <c r="AD92" s="91"/>
      <c r="AE92" s="91"/>
    </row>
    <row r="93" spans="2:31" ht="13.5" customHeight="1" x14ac:dyDescent="0.2">
      <c r="B93" s="91"/>
      <c r="C93" s="91"/>
      <c r="D93" s="91"/>
      <c r="K93" s="91"/>
      <c r="L93" s="91"/>
      <c r="M93" s="91"/>
      <c r="T93" s="91"/>
      <c r="U93" s="91"/>
      <c r="V93" s="91"/>
      <c r="AC93" s="91"/>
      <c r="AD93" s="91"/>
      <c r="AE93" s="91"/>
    </row>
    <row r="94" spans="2:31" ht="13.5" customHeight="1" x14ac:dyDescent="0.2">
      <c r="B94" s="91"/>
      <c r="C94" s="91"/>
      <c r="D94" s="91"/>
      <c r="K94" s="91"/>
      <c r="L94" s="91"/>
      <c r="M94" s="91"/>
      <c r="T94" s="91"/>
      <c r="U94" s="91"/>
      <c r="V94" s="91"/>
      <c r="AC94" s="91"/>
      <c r="AD94" s="91"/>
      <c r="AE94" s="91"/>
    </row>
    <row r="95" spans="2:31" ht="13.5" customHeight="1" x14ac:dyDescent="0.2">
      <c r="B95" s="91"/>
      <c r="C95" s="91"/>
      <c r="D95" s="91"/>
      <c r="K95" s="91"/>
      <c r="L95" s="91"/>
      <c r="M95" s="91"/>
      <c r="T95" s="91"/>
      <c r="U95" s="91"/>
      <c r="V95" s="91"/>
      <c r="AC95" s="91"/>
      <c r="AD95" s="91"/>
      <c r="AE95" s="91"/>
    </row>
    <row r="96" spans="2:31" ht="13.5" customHeight="1" x14ac:dyDescent="0.2">
      <c r="B96" s="91"/>
      <c r="C96" s="91"/>
      <c r="D96" s="91"/>
      <c r="K96" s="91"/>
      <c r="L96" s="91"/>
      <c r="M96" s="91"/>
      <c r="T96" s="91"/>
      <c r="U96" s="91"/>
      <c r="V96" s="91"/>
      <c r="AC96" s="91"/>
      <c r="AD96" s="91"/>
      <c r="AE96" s="91"/>
    </row>
    <row r="97" spans="2:31" ht="13.5" customHeight="1" x14ac:dyDescent="0.2">
      <c r="B97" s="91"/>
      <c r="C97" s="91"/>
      <c r="D97" s="91"/>
      <c r="K97" s="91"/>
      <c r="L97" s="91"/>
      <c r="M97" s="91"/>
      <c r="T97" s="91"/>
      <c r="U97" s="91"/>
      <c r="V97" s="91"/>
      <c r="AC97" s="91"/>
      <c r="AD97" s="91"/>
      <c r="AE97" s="91"/>
    </row>
    <row r="98" spans="2:31" ht="13.5" customHeight="1" x14ac:dyDescent="0.2">
      <c r="B98" s="91"/>
      <c r="C98" s="91"/>
      <c r="D98" s="91"/>
      <c r="K98" s="91"/>
      <c r="L98" s="91"/>
      <c r="M98" s="91"/>
      <c r="T98" s="91"/>
      <c r="U98" s="91"/>
      <c r="V98" s="91"/>
      <c r="AC98" s="91"/>
      <c r="AD98" s="91"/>
      <c r="AE98" s="91"/>
    </row>
    <row r="99" spans="2:31" ht="13.5" customHeight="1" x14ac:dyDescent="0.2">
      <c r="B99" s="91"/>
      <c r="C99" s="91"/>
      <c r="D99" s="91"/>
      <c r="K99" s="91"/>
      <c r="L99" s="91"/>
      <c r="M99" s="91"/>
      <c r="T99" s="91"/>
      <c r="U99" s="91"/>
      <c r="V99" s="91"/>
      <c r="AC99" s="91"/>
      <c r="AD99" s="91"/>
      <c r="AE99" s="91"/>
    </row>
    <row r="100" spans="2:31" ht="13.5" customHeight="1" x14ac:dyDescent="0.2">
      <c r="B100" s="91"/>
      <c r="C100" s="91"/>
      <c r="D100" s="91"/>
      <c r="K100" s="91"/>
      <c r="L100" s="91"/>
      <c r="M100" s="91"/>
      <c r="T100" s="91"/>
      <c r="U100" s="91"/>
      <c r="V100" s="91"/>
      <c r="AC100" s="91"/>
      <c r="AD100" s="91"/>
      <c r="AE100" s="91"/>
    </row>
    <row r="101" spans="2:31" ht="13.5" customHeight="1" x14ac:dyDescent="0.2">
      <c r="B101" s="91"/>
      <c r="C101" s="91"/>
      <c r="D101" s="91"/>
      <c r="K101" s="91"/>
      <c r="L101" s="91"/>
      <c r="M101" s="91"/>
      <c r="T101" s="91"/>
      <c r="U101" s="91"/>
      <c r="V101" s="91"/>
      <c r="AC101" s="91"/>
      <c r="AD101" s="91"/>
      <c r="AE101" s="91"/>
    </row>
    <row r="102" spans="2:31" ht="13.5" customHeight="1" x14ac:dyDescent="0.2">
      <c r="B102" s="91"/>
      <c r="C102" s="91"/>
      <c r="D102" s="91"/>
      <c r="K102" s="91"/>
      <c r="L102" s="91"/>
      <c r="M102" s="91"/>
      <c r="T102" s="91"/>
      <c r="U102" s="91"/>
      <c r="V102" s="91"/>
      <c r="AC102" s="91"/>
      <c r="AD102" s="91"/>
      <c r="AE102" s="91"/>
    </row>
    <row r="103" spans="2:31" ht="13.5" customHeight="1" x14ac:dyDescent="0.2">
      <c r="B103" s="91"/>
      <c r="C103" s="91"/>
      <c r="D103" s="91"/>
      <c r="K103" s="91"/>
      <c r="L103" s="91"/>
      <c r="M103" s="91"/>
      <c r="T103" s="91"/>
      <c r="U103" s="91"/>
      <c r="V103" s="91"/>
      <c r="AC103" s="91"/>
      <c r="AD103" s="91"/>
      <c r="AE103" s="91"/>
    </row>
    <row r="104" spans="2:31" ht="13.5" customHeight="1" x14ac:dyDescent="0.2">
      <c r="B104" s="91"/>
      <c r="C104" s="91"/>
      <c r="D104" s="91"/>
      <c r="K104" s="91"/>
      <c r="L104" s="91"/>
      <c r="M104" s="91"/>
      <c r="T104" s="91"/>
      <c r="U104" s="91"/>
      <c r="V104" s="91"/>
      <c r="AC104" s="91"/>
      <c r="AD104" s="91"/>
      <c r="AE104" s="91"/>
    </row>
    <row r="105" spans="2:31" ht="12.6" customHeight="1" x14ac:dyDescent="0.2">
      <c r="K105" s="91"/>
      <c r="L105" s="91"/>
      <c r="M105" s="91"/>
    </row>
    <row r="106" spans="2:31" ht="12.6" customHeight="1" x14ac:dyDescent="0.2">
      <c r="K106" s="91"/>
      <c r="L106" s="91"/>
      <c r="M106" s="91"/>
    </row>
    <row r="107" spans="2:31" ht="12.6" customHeight="1" x14ac:dyDescent="0.2">
      <c r="K107" s="91"/>
      <c r="L107" s="91"/>
      <c r="M107" s="91"/>
    </row>
    <row r="108" spans="2:31" ht="12.6" customHeight="1" x14ac:dyDescent="0.2">
      <c r="K108" s="91"/>
      <c r="L108" s="91"/>
      <c r="M108" s="91"/>
    </row>
    <row r="109" spans="2:31" ht="12.6" customHeight="1" x14ac:dyDescent="0.2">
      <c r="K109" s="91"/>
      <c r="L109" s="91"/>
      <c r="M109" s="91"/>
    </row>
  </sheetData>
  <mergeCells count="8">
    <mergeCell ref="AD3:AI3"/>
    <mergeCell ref="A1:D1"/>
    <mergeCell ref="J1:M1"/>
    <mergeCell ref="S1:V1"/>
    <mergeCell ref="B3:C3"/>
    <mergeCell ref="D3:H3"/>
    <mergeCell ref="M3:Q3"/>
    <mergeCell ref="U3:Z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0"/>
  <sheetViews>
    <sheetView workbookViewId="0">
      <selection activeCell="K33" sqref="K33"/>
    </sheetView>
  </sheetViews>
  <sheetFormatPr defaultColWidth="9.125" defaultRowHeight="12.6" customHeight="1" x14ac:dyDescent="0.2"/>
  <cols>
    <col min="1" max="1" width="57.5" style="112" customWidth="1"/>
    <col min="2" max="5" width="12.5" style="113" customWidth="1"/>
    <col min="6" max="6" width="56.875" style="113" customWidth="1"/>
    <col min="7" max="7" width="12.5" style="113" customWidth="1"/>
    <col min="8" max="9" width="12.5" style="112" customWidth="1"/>
    <col min="10" max="16384" width="9.125" style="112"/>
  </cols>
  <sheetData>
    <row r="1" spans="1:16" s="1" customFormat="1" ht="15.75" customHeight="1" x14ac:dyDescent="0.2">
      <c r="A1" s="5" t="s">
        <v>29</v>
      </c>
      <c r="B1" s="5"/>
      <c r="C1" s="5"/>
      <c r="D1" s="5"/>
      <c r="E1" s="5"/>
      <c r="F1" s="5" t="s">
        <v>30</v>
      </c>
      <c r="G1" s="5"/>
      <c r="H1" s="5"/>
      <c r="I1" s="5"/>
      <c r="J1" s="5"/>
    </row>
    <row r="2" spans="1:16" s="1" customFormat="1" ht="14.25" customHeight="1" thickBot="1" x14ac:dyDescent="0.3">
      <c r="A2" s="6"/>
      <c r="B2" s="7"/>
      <c r="C2" s="7"/>
      <c r="D2" s="7"/>
      <c r="E2" s="7"/>
      <c r="F2" s="6"/>
      <c r="G2" s="7"/>
      <c r="H2" s="7"/>
      <c r="I2" s="7"/>
    </row>
    <row r="3" spans="1:16" s="1" customFormat="1" ht="13.5" customHeight="1" x14ac:dyDescent="0.2">
      <c r="A3" s="14" t="s">
        <v>4</v>
      </c>
      <c r="B3" s="114" t="s">
        <v>7</v>
      </c>
      <c r="C3" s="116"/>
      <c r="D3" s="115"/>
      <c r="F3" s="14" t="s">
        <v>4</v>
      </c>
      <c r="G3" s="114" t="s">
        <v>7</v>
      </c>
      <c r="H3" s="116"/>
      <c r="I3" s="115"/>
    </row>
    <row r="4" spans="1:16" s="1" customFormat="1" ht="14.25" customHeight="1" thickBot="1" x14ac:dyDescent="0.25">
      <c r="A4" s="21"/>
      <c r="B4" s="117">
        <v>2024</v>
      </c>
      <c r="C4" s="118">
        <v>2025</v>
      </c>
      <c r="D4" s="119">
        <v>2026</v>
      </c>
      <c r="F4" s="21"/>
      <c r="G4" s="117">
        <v>2024</v>
      </c>
      <c r="H4" s="118">
        <v>2025</v>
      </c>
      <c r="I4" s="119">
        <v>2026</v>
      </c>
    </row>
    <row r="5" spans="1:16" s="1" customFormat="1" ht="13.5" customHeight="1" x14ac:dyDescent="0.2">
      <c r="A5" s="32"/>
      <c r="B5" s="34"/>
      <c r="C5" s="35"/>
      <c r="D5" s="36"/>
      <c r="E5" s="31"/>
      <c r="F5" s="32"/>
      <c r="G5" s="34"/>
      <c r="H5" s="35"/>
      <c r="I5" s="36"/>
    </row>
    <row r="6" spans="1:16" s="1" customFormat="1" ht="13.5" customHeight="1" x14ac:dyDescent="0.2">
      <c r="A6" s="43" t="s">
        <v>8</v>
      </c>
      <c r="B6" s="44">
        <v>1179516.8571002788</v>
      </c>
      <c r="C6" s="41">
        <v>1292158.1387837862</v>
      </c>
      <c r="D6" s="42">
        <v>1376355.0424316863</v>
      </c>
      <c r="E6" s="31"/>
      <c r="F6" s="43" t="s">
        <v>8</v>
      </c>
      <c r="G6" s="44">
        <f>'feb2024_vydavky_ESA 2010'!D6-RVS_vydavky_ESA2010!B6</f>
        <v>-11259.005304871826</v>
      </c>
      <c r="H6" s="41">
        <f>'feb2024_vydavky_ESA 2010'!E6-RVS_vydavky_ESA2010!C6</f>
        <v>-13422.771741967648</v>
      </c>
      <c r="I6" s="42">
        <f>'feb2024_vydavky_ESA 2010'!F6-RVS_vydavky_ESA2010!D6</f>
        <v>-15407.921547654085</v>
      </c>
      <c r="M6" s="120"/>
      <c r="N6" s="120"/>
      <c r="O6" s="120"/>
      <c r="P6" s="120"/>
    </row>
    <row r="7" spans="1:16" s="1" customFormat="1" ht="13.5" customHeight="1" x14ac:dyDescent="0.2">
      <c r="A7" s="51" t="s">
        <v>9</v>
      </c>
      <c r="B7" s="52">
        <v>683873.76353618118</v>
      </c>
      <c r="C7" s="49">
        <v>761462.4030597232</v>
      </c>
      <c r="D7" s="50">
        <v>821173.78343857359</v>
      </c>
      <c r="E7" s="31"/>
      <c r="F7" s="51" t="s">
        <v>9</v>
      </c>
      <c r="G7" s="52">
        <f>'feb2024_vydavky_ESA 2010'!D7-RVS_vydavky_ESA2010!B7</f>
        <v>-4565.169828586746</v>
      </c>
      <c r="H7" s="49">
        <f>'feb2024_vydavky_ESA 2010'!E7-RVS_vydavky_ESA2010!C7</f>
        <v>-5083.1094470951939</v>
      </c>
      <c r="I7" s="50">
        <f>'feb2024_vydavky_ESA 2010'!F7-RVS_vydavky_ESA2010!D7</f>
        <v>-5481.710192822502</v>
      </c>
    </row>
    <row r="8" spans="1:16" s="1" customFormat="1" ht="13.5" customHeight="1" x14ac:dyDescent="0.2">
      <c r="A8" s="51" t="s">
        <v>10</v>
      </c>
      <c r="B8" s="52">
        <v>45534.173067334406</v>
      </c>
      <c r="C8" s="49">
        <v>51703.038091519426</v>
      </c>
      <c r="D8" s="50">
        <v>57176.087533423641</v>
      </c>
      <c r="E8" s="31"/>
      <c r="F8" s="51" t="s">
        <v>10</v>
      </c>
      <c r="G8" s="52">
        <f>'feb2024_vydavky_ESA 2010'!D8-RVS_vydavky_ESA2010!B8</f>
        <v>-3693.9526918892807</v>
      </c>
      <c r="H8" s="49">
        <f>'feb2024_vydavky_ESA 2010'!E8-RVS_vydavky_ESA2010!C8</f>
        <v>-4206.7800597090463</v>
      </c>
      <c r="I8" s="50">
        <f>'feb2024_vydavky_ESA 2010'!F8-RVS_vydavky_ESA2010!D8</f>
        <v>-4663.6268827118765</v>
      </c>
    </row>
    <row r="9" spans="1:16" s="1" customFormat="1" ht="13.5" customHeight="1" x14ac:dyDescent="0.2">
      <c r="A9" s="51" t="s">
        <v>11</v>
      </c>
      <c r="B9" s="52">
        <v>397922.11194461264</v>
      </c>
      <c r="C9" s="49">
        <v>424559.49340053595</v>
      </c>
      <c r="D9" s="50">
        <v>442074.77011859033</v>
      </c>
      <c r="E9" s="31"/>
      <c r="F9" s="51" t="s">
        <v>11</v>
      </c>
      <c r="G9" s="52">
        <f>'feb2024_vydavky_ESA 2010'!D9-RVS_vydavky_ESA2010!B9</f>
        <v>-1018.2241433302406</v>
      </c>
      <c r="H9" s="49">
        <f>'feb2024_vydavky_ESA 2010'!E9-RVS_vydavky_ESA2010!C9</f>
        <v>-2065.8896017608349</v>
      </c>
      <c r="I9" s="50">
        <f>'feb2024_vydavky_ESA 2010'!F9-RVS_vydavky_ESA2010!D9</f>
        <v>-3138.6958021837636</v>
      </c>
    </row>
    <row r="10" spans="1:16" s="1" customFormat="1" ht="13.5" customHeight="1" x14ac:dyDescent="0.2">
      <c r="A10" s="51" t="s">
        <v>12</v>
      </c>
      <c r="B10" s="52">
        <v>75.773429361584789</v>
      </c>
      <c r="C10" s="49">
        <v>80.160288202244175</v>
      </c>
      <c r="D10" s="50">
        <v>83.832144289319402</v>
      </c>
      <c r="E10" s="31"/>
      <c r="F10" s="51" t="s">
        <v>12</v>
      </c>
      <c r="G10" s="52">
        <f>'feb2024_vydavky_ESA 2010'!D10-RVS_vydavky_ESA2010!B10</f>
        <v>-5.0927456491197631</v>
      </c>
      <c r="H10" s="49">
        <f>'feb2024_vydavky_ESA 2010'!E10-RVS_vydavky_ESA2010!C10</f>
        <v>-5.3875872111594276</v>
      </c>
      <c r="I10" s="50">
        <f>'feb2024_vydavky_ESA 2010'!F10-RVS_vydavky_ESA2010!D10</f>
        <v>-5.6343733111049659</v>
      </c>
    </row>
    <row r="11" spans="1:16" s="1" customFormat="1" ht="13.5" customHeight="1" x14ac:dyDescent="0.2">
      <c r="A11" s="51" t="s">
        <v>13</v>
      </c>
      <c r="B11" s="52">
        <v>52111.035122788977</v>
      </c>
      <c r="C11" s="49">
        <v>54353.043943805373</v>
      </c>
      <c r="D11" s="50">
        <v>55846.569196809389</v>
      </c>
      <c r="E11" s="31"/>
      <c r="F11" s="51" t="s">
        <v>13</v>
      </c>
      <c r="G11" s="52">
        <f>'feb2024_vydavky_ESA 2010'!D11-RVS_vydavky_ESA2010!B11</f>
        <v>-1976.5658954162936</v>
      </c>
      <c r="H11" s="49">
        <f>'feb2024_vydavky_ESA 2010'!E11-RVS_vydavky_ESA2010!C11</f>
        <v>-2061.6050461912164</v>
      </c>
      <c r="I11" s="50">
        <f>'feb2024_vydavky_ESA 2010'!F11-RVS_vydavky_ESA2010!D11</f>
        <v>-2118.2542966249021</v>
      </c>
    </row>
    <row r="12" spans="1:16" s="1" customFormat="1" ht="13.5" customHeight="1" x14ac:dyDescent="0.2">
      <c r="A12" s="43" t="s">
        <v>14</v>
      </c>
      <c r="B12" s="44">
        <v>11483007.069118753</v>
      </c>
      <c r="C12" s="41">
        <v>12050540.654445944</v>
      </c>
      <c r="D12" s="42">
        <v>12467535.734207958</v>
      </c>
      <c r="E12" s="31"/>
      <c r="F12" s="43" t="s">
        <v>14</v>
      </c>
      <c r="G12" s="44">
        <f>'feb2024_vydavky_ESA 2010'!D12-RVS_vydavky_ESA2010!B12</f>
        <v>929904.79962110519</v>
      </c>
      <c r="H12" s="41">
        <f>'feb2024_vydavky_ESA 2010'!E12-RVS_vydavky_ESA2010!C12</f>
        <v>1030375.4120971262</v>
      </c>
      <c r="I12" s="42">
        <f>'feb2024_vydavky_ESA 2010'!F12-RVS_vydavky_ESA2010!D12</f>
        <v>946472.39627757296</v>
      </c>
    </row>
    <row r="13" spans="1:16" s="1" customFormat="1" ht="13.5" customHeight="1" x14ac:dyDescent="0.2">
      <c r="A13" s="59" t="s">
        <v>15</v>
      </c>
      <c r="B13" s="52">
        <v>10212367.008711161</v>
      </c>
      <c r="C13" s="49">
        <v>10735471.616975285</v>
      </c>
      <c r="D13" s="50">
        <v>11148834.931001132</v>
      </c>
      <c r="E13" s="31"/>
      <c r="F13" s="59" t="s">
        <v>15</v>
      </c>
      <c r="G13" s="52">
        <f>'feb2024_vydavky_ESA 2010'!D13-RVS_vydavky_ESA2010!B13</f>
        <v>830824.1794506982</v>
      </c>
      <c r="H13" s="49">
        <f>'feb2024_vydavky_ESA 2010'!E13-RVS_vydavky_ESA2010!C13</f>
        <v>912464.90775107779</v>
      </c>
      <c r="I13" s="50">
        <f>'feb2024_vydavky_ESA 2010'!F13-RVS_vydavky_ESA2010!D13</f>
        <v>818153.8957405109</v>
      </c>
    </row>
    <row r="14" spans="1:16" s="1" customFormat="1" ht="13.5" customHeight="1" x14ac:dyDescent="0.2">
      <c r="A14" s="62" t="s">
        <v>16</v>
      </c>
      <c r="B14" s="52">
        <v>9092742.835084714</v>
      </c>
      <c r="C14" s="49">
        <v>9523239.5245806631</v>
      </c>
      <c r="D14" s="50">
        <v>9999266.4694893789</v>
      </c>
      <c r="E14" s="31"/>
      <c r="F14" s="62" t="s">
        <v>16</v>
      </c>
      <c r="G14" s="52">
        <f>'feb2024_vydavky_ESA 2010'!D14-RVS_vydavky_ESA2010!B14</f>
        <v>686602.4280303251</v>
      </c>
      <c r="H14" s="49">
        <f>'feb2024_vydavky_ESA 2010'!E14-RVS_vydavky_ESA2010!C14</f>
        <v>762667.45839361846</v>
      </c>
      <c r="I14" s="50">
        <f>'feb2024_vydavky_ESA 2010'!F14-RVS_vydavky_ESA2010!D14</f>
        <v>777411.05420739576</v>
      </c>
      <c r="J14" s="31"/>
      <c r="K14" s="121"/>
    </row>
    <row r="15" spans="1:16" s="1" customFormat="1" ht="13.5" customHeight="1" x14ac:dyDescent="0.2">
      <c r="A15" s="62" t="s">
        <v>17</v>
      </c>
      <c r="B15" s="52">
        <v>276716.25110346259</v>
      </c>
      <c r="C15" s="49">
        <v>327627.13521486905</v>
      </c>
      <c r="D15" s="50">
        <v>219462.03858023306</v>
      </c>
      <c r="E15" s="31"/>
      <c r="F15" s="62" t="s">
        <v>17</v>
      </c>
      <c r="G15" s="52">
        <f>'feb2024_vydavky_ESA 2010'!D15-RVS_vydavky_ESA2010!B15</f>
        <v>145218.86070939299</v>
      </c>
      <c r="H15" s="49">
        <f>'feb2024_vydavky_ESA 2010'!E15-RVS_vydavky_ESA2010!C15</f>
        <v>150610.32234038791</v>
      </c>
      <c r="I15" s="50">
        <f>'feb2024_vydavky_ESA 2010'!F15-RVS_vydavky_ESA2010!D15</f>
        <v>41335.496655982191</v>
      </c>
      <c r="J15" s="31"/>
      <c r="K15" s="121"/>
    </row>
    <row r="16" spans="1:16" s="1" customFormat="1" ht="13.5" customHeight="1" x14ac:dyDescent="0.2">
      <c r="A16" s="62" t="s">
        <v>18</v>
      </c>
      <c r="B16" s="52">
        <v>747535.81372032547</v>
      </c>
      <c r="C16" s="49">
        <v>783309.45407891867</v>
      </c>
      <c r="D16" s="50">
        <v>822465.28045652318</v>
      </c>
      <c r="E16" s="31"/>
      <c r="F16" s="62" t="s">
        <v>18</v>
      </c>
      <c r="G16" s="52">
        <f>'feb2024_vydavky_ESA 2010'!D16-RVS_vydavky_ESA2010!B16</f>
        <v>-893.92103512340691</v>
      </c>
      <c r="H16" s="49">
        <f>'feb2024_vydavky_ESA 2010'!E16-RVS_vydavky_ESA2010!C16</f>
        <v>-765.41791490232572</v>
      </c>
      <c r="I16" s="50">
        <f>'feb2024_vydavky_ESA 2010'!F16-RVS_vydavky_ESA2010!D16</f>
        <v>-604.70900839858223</v>
      </c>
      <c r="J16" s="31"/>
      <c r="K16" s="121"/>
    </row>
    <row r="17" spans="1:11" s="1" customFormat="1" ht="13.5" customHeight="1" x14ac:dyDescent="0.2">
      <c r="A17" s="62" t="s">
        <v>19</v>
      </c>
      <c r="B17" s="52">
        <v>93462.836496031669</v>
      </c>
      <c r="C17" s="49">
        <v>99399.070291123629</v>
      </c>
      <c r="D17" s="50">
        <v>105753.18750592513</v>
      </c>
      <c r="E17" s="31"/>
      <c r="F17" s="62" t="s">
        <v>19</v>
      </c>
      <c r="G17" s="52">
        <f>'feb2024_vydavky_ESA 2010'!D17-RVS_vydavky_ESA2010!B17</f>
        <v>-100.92439161974471</v>
      </c>
      <c r="H17" s="49">
        <f>'feb2024_vydavky_ESA 2010'!E17-RVS_vydavky_ESA2010!C17</f>
        <v>-45.617554275930161</v>
      </c>
      <c r="I17" s="50">
        <f>'feb2024_vydavky_ESA 2010'!F17-RVS_vydavky_ESA2010!D17</f>
        <v>13.430015779231326</v>
      </c>
      <c r="J17" s="31"/>
      <c r="K17" s="121"/>
    </row>
    <row r="18" spans="1:11" s="1" customFormat="1" ht="13.5" customHeight="1" x14ac:dyDescent="0.2">
      <c r="A18" s="62" t="s">
        <v>20</v>
      </c>
      <c r="B18" s="52">
        <v>1909.2723066291514</v>
      </c>
      <c r="C18" s="49">
        <v>1896.4328097108867</v>
      </c>
      <c r="D18" s="50">
        <v>1887.9549690721956</v>
      </c>
      <c r="E18" s="31"/>
      <c r="F18" s="62" t="s">
        <v>20</v>
      </c>
      <c r="G18" s="52">
        <f>'feb2024_vydavky_ESA 2010'!D18-RVS_vydavky_ESA2010!B18</f>
        <v>-2.2638622791625949</v>
      </c>
      <c r="H18" s="49">
        <f>'feb2024_vydavky_ESA 2010'!E18-RVS_vydavky_ESA2010!C18</f>
        <v>-1.8375137488576456</v>
      </c>
      <c r="I18" s="50">
        <f>'feb2024_vydavky_ESA 2010'!F18-RVS_vydavky_ESA2010!D18</f>
        <v>-1.37613024798884</v>
      </c>
      <c r="J18" s="31"/>
      <c r="K18" s="121"/>
    </row>
    <row r="19" spans="1:11" s="1" customFormat="1" ht="13.5" customHeight="1" x14ac:dyDescent="0.2">
      <c r="A19" s="51" t="s">
        <v>21</v>
      </c>
      <c r="B19" s="52">
        <v>1270640.0604075922</v>
      </c>
      <c r="C19" s="49">
        <v>1315069.0374706597</v>
      </c>
      <c r="D19" s="50">
        <v>1318700.8032068261</v>
      </c>
      <c r="E19" s="31"/>
      <c r="F19" s="51" t="s">
        <v>21</v>
      </c>
      <c r="G19" s="52">
        <f>'feb2024_vydavky_ESA 2010'!D19-RVS_vydavky_ESA2010!B19</f>
        <v>99080.620170406066</v>
      </c>
      <c r="H19" s="49">
        <f>'feb2024_vydavky_ESA 2010'!E19-RVS_vydavky_ESA2010!C19</f>
        <v>117910.50434604846</v>
      </c>
      <c r="I19" s="50">
        <f>'feb2024_vydavky_ESA 2010'!F19-RVS_vydavky_ESA2010!D19</f>
        <v>128318.5005370623</v>
      </c>
      <c r="J19" s="31"/>
      <c r="K19" s="121"/>
    </row>
    <row r="20" spans="1:11" s="1" customFormat="1" ht="13.5" customHeight="1" x14ac:dyDescent="0.2">
      <c r="A20" s="62" t="s">
        <v>22</v>
      </c>
      <c r="B20" s="52">
        <v>1083033.6102759424</v>
      </c>
      <c r="C20" s="49">
        <v>1127093.6444751506</v>
      </c>
      <c r="D20" s="50">
        <v>1130190.9765730861</v>
      </c>
      <c r="E20" s="31"/>
      <c r="F20" s="62" t="s">
        <v>22</v>
      </c>
      <c r="G20" s="52">
        <f>'feb2024_vydavky_ESA 2010'!D20-RVS_vydavky_ESA2010!B20</f>
        <v>99291.243387960596</v>
      </c>
      <c r="H20" s="49">
        <f>'feb2024_vydavky_ESA 2010'!E20-RVS_vydavky_ESA2010!C20</f>
        <v>118074.20881400839</v>
      </c>
      <c r="I20" s="50">
        <f>'feb2024_vydavky_ESA 2010'!F20-RVS_vydavky_ESA2010!D20</f>
        <v>128432.25511690578</v>
      </c>
      <c r="J20" s="31"/>
      <c r="K20" s="121"/>
    </row>
    <row r="21" spans="1:11" s="1" customFormat="1" ht="13.5" customHeight="1" x14ac:dyDescent="0.2">
      <c r="A21" s="62" t="s">
        <v>18</v>
      </c>
      <c r="B21" s="52">
        <v>119385.69700763866</v>
      </c>
      <c r="C21" s="49">
        <v>118891.53497334676</v>
      </c>
      <c r="D21" s="50">
        <v>118581.91049216595</v>
      </c>
      <c r="E21" s="31"/>
      <c r="F21" s="62" t="s">
        <v>18</v>
      </c>
      <c r="G21" s="52">
        <f>'feb2024_vydavky_ESA 2010'!D21-RVS_vydavky_ESA2010!B21</f>
        <v>-134.00510213711823</v>
      </c>
      <c r="H21" s="49">
        <f>'feb2024_vydavky_ESA 2010'!E21-RVS_vydavky_ESA2010!C21</f>
        <v>-108.75316731451312</v>
      </c>
      <c r="I21" s="50">
        <f>'feb2024_vydavky_ESA 2010'!F21-RVS_vydavky_ESA2010!D21</f>
        <v>-81.220224800286815</v>
      </c>
      <c r="J21" s="31"/>
      <c r="K21" s="121"/>
    </row>
    <row r="22" spans="1:11" s="1" customFormat="1" ht="13.5" customHeight="1" x14ac:dyDescent="0.2">
      <c r="A22" s="62" t="s">
        <v>19</v>
      </c>
      <c r="B22" s="52">
        <v>21564.115108981616</v>
      </c>
      <c r="C22" s="49">
        <v>21763.773520471237</v>
      </c>
      <c r="D22" s="50">
        <v>21826.829818377817</v>
      </c>
      <c r="E22" s="31"/>
      <c r="F22" s="62" t="s">
        <v>19</v>
      </c>
      <c r="G22" s="52">
        <f>'feb2024_vydavky_ESA 2010'!D22-RVS_vydavky_ESA2010!B22</f>
        <v>-21.296408551464992</v>
      </c>
      <c r="H22" s="49">
        <f>'feb2024_vydavky_ESA 2010'!E22-RVS_vydavky_ESA2010!C22</f>
        <v>-9.1013736540990067</v>
      </c>
      <c r="I22" s="50">
        <f>'feb2024_vydavky_ESA 2010'!F22-RVS_vydavky_ESA2010!D22</f>
        <v>2.5265234917569614</v>
      </c>
      <c r="J22" s="31"/>
      <c r="K22" s="121"/>
    </row>
    <row r="23" spans="1:11" s="1" customFormat="1" ht="13.5" customHeight="1" x14ac:dyDescent="0.2">
      <c r="A23" s="62" t="s">
        <v>20</v>
      </c>
      <c r="B23" s="52">
        <v>46656.638015029544</v>
      </c>
      <c r="C23" s="49">
        <v>47320.084501690915</v>
      </c>
      <c r="D23" s="50">
        <v>48101.086323196374</v>
      </c>
      <c r="E23" s="31"/>
      <c r="F23" s="62" t="s">
        <v>20</v>
      </c>
      <c r="G23" s="52">
        <f>'feb2024_vydavky_ESA 2010'!D23-RVS_vydavky_ESA2010!B23</f>
        <v>-55.321706866030581</v>
      </c>
      <c r="H23" s="49">
        <f>'feb2024_vydavky_ESA 2010'!E23-RVS_vydavky_ESA2010!C23</f>
        <v>-45.849926991191751</v>
      </c>
      <c r="I23" s="50">
        <f>'feb2024_vydavky_ESA 2010'!F23-RVS_vydavky_ESA2010!D23</f>
        <v>-35.06087853515055</v>
      </c>
      <c r="J23" s="31"/>
      <c r="K23" s="121"/>
    </row>
    <row r="24" spans="1:11" s="1" customFormat="1" ht="13.5" customHeight="1" thickBot="1" x14ac:dyDescent="0.25">
      <c r="A24" s="43" t="s">
        <v>23</v>
      </c>
      <c r="B24" s="108">
        <v>271828.89979358448</v>
      </c>
      <c r="C24" s="66">
        <v>275638.13371516322</v>
      </c>
      <c r="D24" s="67">
        <v>287931.60830577422</v>
      </c>
      <c r="E24" s="31"/>
      <c r="F24" s="43" t="s">
        <v>23</v>
      </c>
      <c r="G24" s="108">
        <f>'feb2024_vydavky_ESA 2010'!D24-RVS_vydavky_ESA2010!B24</f>
        <v>-3878.6728394401725</v>
      </c>
      <c r="H24" s="66">
        <f>'feb2024_vydavky_ESA 2010'!E24-RVS_vydavky_ESA2010!C24</f>
        <v>-8116.1624816859257</v>
      </c>
      <c r="I24" s="67">
        <f>'feb2024_vydavky_ESA 2010'!F24-RVS_vydavky_ESA2010!D24</f>
        <v>-11138.739528475329</v>
      </c>
    </row>
    <row r="25" spans="1:11" s="1" customFormat="1" ht="14.25" customHeight="1" thickBot="1" x14ac:dyDescent="0.25">
      <c r="A25" s="78" t="s">
        <v>24</v>
      </c>
      <c r="B25" s="79">
        <v>12934352.826012615</v>
      </c>
      <c r="C25" s="76">
        <v>13618336.926944895</v>
      </c>
      <c r="D25" s="77">
        <v>14131822.384945419</v>
      </c>
      <c r="E25" s="31"/>
      <c r="F25" s="78" t="s">
        <v>24</v>
      </c>
      <c r="G25" s="79">
        <f>'feb2024_vydavky_ESA 2010'!D25-RVS_vydavky_ESA2010!B25</f>
        <v>914767.12147679366</v>
      </c>
      <c r="H25" s="76">
        <f>'feb2024_vydavky_ESA 2010'!E25-RVS_vydavky_ESA2010!C25</f>
        <v>1008836.4778734725</v>
      </c>
      <c r="I25" s="77">
        <f>'feb2024_vydavky_ESA 2010'!F25-RVS_vydavky_ESA2010!D25</f>
        <v>919925.73520144448</v>
      </c>
    </row>
    <row r="26" spans="1:11" s="1" customFormat="1" ht="13.5" customHeight="1" thickBot="1" x14ac:dyDescent="0.25">
      <c r="A26" s="86" t="s">
        <v>25</v>
      </c>
      <c r="B26" s="122">
        <v>12934352.826012615</v>
      </c>
      <c r="C26" s="123">
        <v>13618336.926944895</v>
      </c>
      <c r="D26" s="85">
        <v>14131822.384945419</v>
      </c>
      <c r="E26" s="31"/>
      <c r="F26" s="86" t="s">
        <v>25</v>
      </c>
      <c r="G26" s="122">
        <f>'feb2024_vydavky_ESA 2010'!D26-RVS_vydavky_ESA2010!B26</f>
        <v>914767.12147679366</v>
      </c>
      <c r="H26" s="123">
        <f>'feb2024_vydavky_ESA 2010'!E26-RVS_vydavky_ESA2010!C26</f>
        <v>1008836.4778734725</v>
      </c>
      <c r="I26" s="85">
        <f>'feb2024_vydavky_ESA 2010'!F26-RVS_vydavky_ESA2010!D26</f>
        <v>919925.73520144448</v>
      </c>
    </row>
    <row r="27" spans="1:11" s="1" customFormat="1" ht="12.75" customHeight="1" x14ac:dyDescent="0.2">
      <c r="A27" s="124"/>
      <c r="B27" s="110"/>
      <c r="C27" s="110"/>
      <c r="D27" s="110"/>
      <c r="E27" s="31"/>
      <c r="F27" s="124"/>
      <c r="G27" s="110"/>
      <c r="H27" s="110"/>
      <c r="I27" s="110"/>
    </row>
    <row r="28" spans="1:11" s="1" customFormat="1" ht="13.5" customHeight="1" x14ac:dyDescent="0.2">
      <c r="B28" s="91"/>
      <c r="C28" s="91"/>
      <c r="D28" s="91"/>
      <c r="E28" s="91"/>
      <c r="F28" s="125"/>
      <c r="G28" s="126"/>
      <c r="H28" s="126"/>
      <c r="I28" s="126"/>
    </row>
    <row r="29" spans="1:11" s="1" customFormat="1" ht="13.5" customHeight="1" x14ac:dyDescent="0.2">
      <c r="B29" s="91"/>
      <c r="C29" s="91"/>
      <c r="D29" s="91"/>
      <c r="E29" s="91"/>
      <c r="F29" s="125"/>
      <c r="G29" s="126"/>
      <c r="H29" s="127"/>
      <c r="I29" s="127"/>
    </row>
    <row r="30" spans="1:11" s="1" customFormat="1" ht="13.5" customHeight="1" x14ac:dyDescent="0.2">
      <c r="B30" s="91"/>
      <c r="C30" s="91"/>
      <c r="D30" s="91"/>
      <c r="E30" s="91"/>
      <c r="F30" s="125"/>
      <c r="G30" s="126"/>
      <c r="H30" s="126"/>
      <c r="I30" s="126"/>
    </row>
    <row r="31" spans="1:11" s="1" customFormat="1" ht="13.5" customHeight="1" x14ac:dyDescent="0.2">
      <c r="B31" s="91"/>
      <c r="C31" s="91"/>
      <c r="D31" s="91"/>
      <c r="E31" s="91"/>
      <c r="F31" s="91"/>
      <c r="G31" s="91"/>
    </row>
    <row r="32" spans="1:11" s="1" customFormat="1" ht="13.5" customHeight="1" x14ac:dyDescent="0.2">
      <c r="B32" s="91"/>
      <c r="C32" s="91"/>
      <c r="D32" s="91"/>
      <c r="E32" s="91"/>
      <c r="F32" s="91"/>
      <c r="G32" s="91"/>
    </row>
    <row r="33" spans="2:7" s="1" customFormat="1" ht="13.5" customHeight="1" x14ac:dyDescent="0.2">
      <c r="B33" s="91"/>
      <c r="C33" s="91"/>
      <c r="D33" s="91"/>
      <c r="E33" s="91"/>
      <c r="F33" s="91"/>
      <c r="G33" s="91"/>
    </row>
    <row r="34" spans="2:7" s="1" customFormat="1" ht="13.5" customHeight="1" x14ac:dyDescent="0.2">
      <c r="B34" s="91"/>
      <c r="C34" s="91"/>
      <c r="D34" s="91"/>
      <c r="E34" s="91"/>
      <c r="F34" s="91"/>
      <c r="G34" s="91"/>
    </row>
    <row r="35" spans="2:7" s="1" customFormat="1" ht="13.5" customHeight="1" x14ac:dyDescent="0.2">
      <c r="B35" s="91"/>
      <c r="C35" s="91"/>
      <c r="D35" s="91"/>
      <c r="E35" s="91"/>
      <c r="F35" s="91"/>
      <c r="G35" s="91"/>
    </row>
    <row r="36" spans="2:7" s="1" customFormat="1" ht="13.5" customHeight="1" x14ac:dyDescent="0.2">
      <c r="B36" s="91"/>
      <c r="C36" s="91"/>
      <c r="D36" s="91"/>
      <c r="E36" s="91"/>
      <c r="F36" s="91"/>
      <c r="G36" s="91"/>
    </row>
    <row r="37" spans="2:7" s="1" customFormat="1" ht="13.5" customHeight="1" x14ac:dyDescent="0.2">
      <c r="B37" s="91"/>
      <c r="C37" s="91"/>
      <c r="D37" s="91"/>
      <c r="E37" s="91"/>
      <c r="F37" s="91"/>
      <c r="G37" s="91"/>
    </row>
    <row r="38" spans="2:7" s="1" customFormat="1" ht="13.5" customHeight="1" x14ac:dyDescent="0.2">
      <c r="B38" s="91"/>
      <c r="C38" s="91"/>
      <c r="D38" s="91"/>
      <c r="E38" s="91"/>
      <c r="F38" s="91"/>
      <c r="G38" s="91"/>
    </row>
    <row r="39" spans="2:7" s="1" customFormat="1" ht="13.5" customHeight="1" x14ac:dyDescent="0.2">
      <c r="B39" s="91"/>
      <c r="C39" s="91"/>
      <c r="D39" s="91"/>
      <c r="E39" s="91"/>
      <c r="F39" s="91"/>
      <c r="G39" s="91"/>
    </row>
    <row r="40" spans="2:7" s="1" customFormat="1" ht="13.5" customHeight="1" x14ac:dyDescent="0.2">
      <c r="B40" s="91"/>
      <c r="C40" s="91"/>
      <c r="D40" s="91"/>
      <c r="E40" s="91"/>
      <c r="F40" s="91"/>
      <c r="G40" s="91"/>
    </row>
    <row r="41" spans="2:7" s="1" customFormat="1" ht="13.5" customHeight="1" x14ac:dyDescent="0.2">
      <c r="B41" s="91"/>
      <c r="C41" s="91"/>
      <c r="D41" s="91"/>
      <c r="E41" s="91"/>
      <c r="F41" s="91"/>
      <c r="G41" s="91"/>
    </row>
    <row r="42" spans="2:7" s="1" customFormat="1" ht="13.5" customHeight="1" x14ac:dyDescent="0.2">
      <c r="B42" s="91"/>
      <c r="C42" s="91"/>
      <c r="D42" s="91"/>
      <c r="E42" s="91"/>
      <c r="F42" s="91"/>
      <c r="G42" s="91"/>
    </row>
    <row r="43" spans="2:7" s="1" customFormat="1" ht="13.5" customHeight="1" x14ac:dyDescent="0.2">
      <c r="B43" s="91"/>
      <c r="C43" s="91"/>
      <c r="D43" s="91"/>
      <c r="E43" s="91"/>
      <c r="F43" s="91"/>
      <c r="G43" s="91"/>
    </row>
    <row r="44" spans="2:7" s="1" customFormat="1" ht="13.5" customHeight="1" x14ac:dyDescent="0.2">
      <c r="B44" s="91"/>
      <c r="C44" s="91"/>
      <c r="D44" s="91"/>
      <c r="E44" s="91"/>
      <c r="F44" s="91"/>
      <c r="G44" s="91"/>
    </row>
    <row r="45" spans="2:7" s="1" customFormat="1" ht="13.5" customHeight="1" x14ac:dyDescent="0.2">
      <c r="B45" s="91"/>
      <c r="C45" s="91"/>
      <c r="D45" s="91"/>
      <c r="E45" s="91"/>
      <c r="F45" s="91"/>
      <c r="G45" s="91"/>
    </row>
    <row r="46" spans="2:7" s="1" customFormat="1" ht="13.5" customHeight="1" x14ac:dyDescent="0.2">
      <c r="B46" s="91"/>
      <c r="C46" s="91"/>
      <c r="D46" s="91"/>
      <c r="E46" s="91"/>
      <c r="F46" s="91"/>
      <c r="G46" s="91"/>
    </row>
    <row r="47" spans="2:7" s="1" customFormat="1" ht="13.5" customHeight="1" x14ac:dyDescent="0.2">
      <c r="B47" s="91"/>
      <c r="C47" s="91"/>
      <c r="D47" s="91"/>
      <c r="E47" s="91"/>
      <c r="F47" s="91"/>
      <c r="G47" s="91"/>
    </row>
    <row r="48" spans="2:7" s="1" customFormat="1" ht="13.5" customHeight="1" x14ac:dyDescent="0.2">
      <c r="B48" s="91"/>
      <c r="C48" s="91"/>
      <c r="D48" s="91"/>
      <c r="E48" s="91"/>
      <c r="F48" s="91"/>
      <c r="G48" s="91"/>
    </row>
    <row r="49" spans="2:7" s="1" customFormat="1" ht="13.5" customHeight="1" x14ac:dyDescent="0.2">
      <c r="B49" s="91"/>
      <c r="C49" s="91"/>
      <c r="D49" s="91"/>
      <c r="E49" s="91"/>
      <c r="F49" s="91"/>
      <c r="G49" s="91"/>
    </row>
    <row r="50" spans="2:7" s="1" customFormat="1" ht="13.5" customHeight="1" x14ac:dyDescent="0.2">
      <c r="B50" s="91"/>
      <c r="C50" s="91"/>
      <c r="D50" s="91"/>
      <c r="E50" s="91"/>
      <c r="F50" s="91"/>
      <c r="G50" s="91"/>
    </row>
    <row r="51" spans="2:7" s="1" customFormat="1" ht="13.5" customHeight="1" x14ac:dyDescent="0.2">
      <c r="B51" s="91"/>
      <c r="C51" s="91"/>
      <c r="D51" s="91"/>
      <c r="E51" s="91"/>
      <c r="F51" s="91"/>
      <c r="G51" s="91"/>
    </row>
    <row r="52" spans="2:7" s="1" customFormat="1" ht="13.5" customHeight="1" x14ac:dyDescent="0.2">
      <c r="B52" s="91"/>
      <c r="C52" s="91"/>
      <c r="D52" s="91"/>
      <c r="E52" s="91"/>
      <c r="F52" s="91"/>
      <c r="G52" s="91"/>
    </row>
    <row r="53" spans="2:7" s="1" customFormat="1" ht="13.5" customHeight="1" x14ac:dyDescent="0.2">
      <c r="B53" s="91"/>
      <c r="C53" s="91"/>
      <c r="D53" s="91"/>
      <c r="E53" s="91"/>
      <c r="F53" s="91"/>
      <c r="G53" s="91"/>
    </row>
    <row r="54" spans="2:7" s="1" customFormat="1" ht="13.5" customHeight="1" x14ac:dyDescent="0.2">
      <c r="B54" s="91"/>
      <c r="C54" s="91"/>
      <c r="D54" s="91"/>
      <c r="E54" s="91"/>
      <c r="F54" s="91"/>
      <c r="G54" s="91"/>
    </row>
    <row r="55" spans="2:7" s="1" customFormat="1" ht="13.5" customHeight="1" x14ac:dyDescent="0.2">
      <c r="B55" s="91"/>
      <c r="C55" s="91"/>
      <c r="D55" s="91"/>
      <c r="E55" s="91"/>
      <c r="F55" s="91"/>
      <c r="G55" s="91"/>
    </row>
    <row r="56" spans="2:7" s="1" customFormat="1" ht="13.5" customHeight="1" x14ac:dyDescent="0.2">
      <c r="B56" s="91"/>
      <c r="C56" s="91"/>
      <c r="D56" s="91"/>
      <c r="E56" s="91"/>
      <c r="F56" s="91"/>
      <c r="G56" s="91"/>
    </row>
    <row r="57" spans="2:7" s="1" customFormat="1" ht="13.5" customHeight="1" x14ac:dyDescent="0.2">
      <c r="B57" s="91"/>
      <c r="C57" s="91"/>
      <c r="D57" s="91"/>
      <c r="E57" s="91"/>
      <c r="F57" s="91"/>
      <c r="G57" s="91"/>
    </row>
    <row r="58" spans="2:7" s="1" customFormat="1" ht="13.5" customHeight="1" x14ac:dyDescent="0.2">
      <c r="B58" s="91"/>
      <c r="C58" s="91"/>
      <c r="D58" s="91"/>
      <c r="E58" s="91"/>
      <c r="F58" s="91"/>
      <c r="G58" s="91"/>
    </row>
    <row r="59" spans="2:7" s="1" customFormat="1" ht="13.5" customHeight="1" x14ac:dyDescent="0.2">
      <c r="B59" s="91"/>
      <c r="C59" s="91"/>
      <c r="D59" s="91"/>
      <c r="E59" s="91"/>
      <c r="F59" s="91"/>
      <c r="G59" s="91"/>
    </row>
    <row r="60" spans="2:7" s="1" customFormat="1" ht="13.5" customHeight="1" x14ac:dyDescent="0.2">
      <c r="B60" s="91"/>
      <c r="C60" s="91"/>
      <c r="D60" s="91"/>
      <c r="E60" s="91"/>
      <c r="F60" s="91"/>
      <c r="G60" s="91"/>
    </row>
    <row r="61" spans="2:7" s="1" customFormat="1" ht="13.5" customHeight="1" x14ac:dyDescent="0.2">
      <c r="B61" s="91"/>
      <c r="C61" s="91"/>
      <c r="D61" s="91"/>
      <c r="E61" s="91"/>
      <c r="F61" s="91"/>
      <c r="G61" s="91"/>
    </row>
    <row r="62" spans="2:7" s="1" customFormat="1" ht="13.5" customHeight="1" x14ac:dyDescent="0.2">
      <c r="B62" s="91"/>
      <c r="C62" s="91"/>
      <c r="D62" s="91"/>
      <c r="E62" s="91"/>
      <c r="F62" s="91"/>
      <c r="G62" s="91"/>
    </row>
    <row r="63" spans="2:7" s="1" customFormat="1" ht="13.5" customHeight="1" x14ac:dyDescent="0.2">
      <c r="B63" s="91"/>
      <c r="C63" s="91"/>
      <c r="D63" s="91"/>
      <c r="E63" s="91"/>
      <c r="F63" s="91"/>
      <c r="G63" s="91"/>
    </row>
    <row r="64" spans="2:7" s="1" customFormat="1" ht="13.5" customHeight="1" x14ac:dyDescent="0.2">
      <c r="B64" s="91"/>
      <c r="C64" s="91"/>
      <c r="D64" s="91"/>
      <c r="E64" s="91"/>
      <c r="F64" s="91"/>
      <c r="G64" s="91"/>
    </row>
    <row r="65" spans="2:7" s="1" customFormat="1" ht="13.5" customHeight="1" x14ac:dyDescent="0.2">
      <c r="B65" s="91"/>
      <c r="C65" s="91"/>
      <c r="D65" s="91"/>
      <c r="E65" s="91"/>
      <c r="F65" s="91"/>
      <c r="G65" s="91"/>
    </row>
    <row r="66" spans="2:7" s="1" customFormat="1" ht="13.5" customHeight="1" x14ac:dyDescent="0.2">
      <c r="B66" s="91"/>
      <c r="C66" s="91"/>
      <c r="D66" s="91"/>
      <c r="E66" s="91"/>
      <c r="F66" s="91"/>
      <c r="G66" s="91"/>
    </row>
    <row r="67" spans="2:7" s="1" customFormat="1" ht="13.5" customHeight="1" x14ac:dyDescent="0.2">
      <c r="B67" s="91"/>
      <c r="C67" s="91"/>
      <c r="D67" s="91"/>
      <c r="E67" s="91"/>
      <c r="F67" s="91"/>
      <c r="G67" s="91"/>
    </row>
    <row r="68" spans="2:7" s="1" customFormat="1" ht="13.5" customHeight="1" x14ac:dyDescent="0.2">
      <c r="B68" s="91"/>
      <c r="C68" s="91"/>
      <c r="D68" s="91"/>
      <c r="E68" s="91"/>
      <c r="F68" s="91"/>
      <c r="G68" s="91"/>
    </row>
    <row r="69" spans="2:7" s="1" customFormat="1" ht="13.5" customHeight="1" x14ac:dyDescent="0.2">
      <c r="B69" s="91"/>
      <c r="C69" s="91"/>
      <c r="D69" s="91"/>
      <c r="E69" s="91"/>
      <c r="F69" s="91"/>
      <c r="G69" s="91"/>
    </row>
    <row r="70" spans="2:7" s="1" customFormat="1" ht="13.5" customHeight="1" x14ac:dyDescent="0.2">
      <c r="B70" s="91"/>
      <c r="C70" s="91"/>
      <c r="D70" s="91"/>
      <c r="E70" s="91"/>
      <c r="F70" s="91"/>
      <c r="G70" s="91"/>
    </row>
    <row r="71" spans="2:7" s="1" customFormat="1" ht="13.5" customHeight="1" x14ac:dyDescent="0.2">
      <c r="B71" s="91"/>
      <c r="C71" s="91"/>
      <c r="D71" s="91"/>
      <c r="E71" s="91"/>
      <c r="F71" s="91"/>
      <c r="G71" s="91"/>
    </row>
    <row r="72" spans="2:7" s="1" customFormat="1" ht="13.5" customHeight="1" x14ac:dyDescent="0.2">
      <c r="B72" s="91"/>
      <c r="C72" s="91"/>
      <c r="D72" s="91"/>
      <c r="E72" s="91"/>
      <c r="F72" s="91"/>
      <c r="G72" s="91"/>
    </row>
    <row r="73" spans="2:7" s="1" customFormat="1" ht="13.5" customHeight="1" x14ac:dyDescent="0.2">
      <c r="B73" s="91"/>
      <c r="C73" s="91"/>
      <c r="D73" s="91"/>
      <c r="E73" s="91"/>
      <c r="F73" s="91"/>
      <c r="G73" s="91"/>
    </row>
    <row r="74" spans="2:7" s="1" customFormat="1" ht="13.5" customHeight="1" x14ac:dyDescent="0.2">
      <c r="B74" s="91"/>
      <c r="C74" s="91"/>
      <c r="D74" s="91"/>
      <c r="E74" s="91"/>
      <c r="F74" s="91"/>
      <c r="G74" s="91"/>
    </row>
    <row r="75" spans="2:7" s="1" customFormat="1" ht="13.5" customHeight="1" x14ac:dyDescent="0.2">
      <c r="B75" s="91"/>
      <c r="C75" s="91"/>
      <c r="D75" s="91"/>
      <c r="E75" s="91"/>
      <c r="F75" s="91"/>
      <c r="G75" s="91"/>
    </row>
    <row r="76" spans="2:7" s="1" customFormat="1" ht="13.5" customHeight="1" x14ac:dyDescent="0.2">
      <c r="B76" s="91"/>
      <c r="C76" s="91"/>
      <c r="D76" s="91"/>
      <c r="E76" s="91"/>
      <c r="F76" s="91"/>
      <c r="G76" s="91"/>
    </row>
    <row r="77" spans="2:7" s="1" customFormat="1" ht="13.5" customHeight="1" x14ac:dyDescent="0.2">
      <c r="B77" s="91"/>
      <c r="C77" s="91"/>
      <c r="D77" s="91"/>
      <c r="E77" s="91"/>
      <c r="F77" s="91"/>
      <c r="G77" s="91"/>
    </row>
    <row r="78" spans="2:7" s="1" customFormat="1" ht="13.5" customHeight="1" x14ac:dyDescent="0.2">
      <c r="B78" s="91"/>
      <c r="C78" s="91"/>
      <c r="D78" s="91"/>
      <c r="E78" s="91"/>
      <c r="F78" s="91"/>
      <c r="G78" s="91"/>
    </row>
    <row r="79" spans="2:7" s="1" customFormat="1" ht="13.5" customHeight="1" x14ac:dyDescent="0.2">
      <c r="B79" s="91"/>
      <c r="C79" s="91"/>
      <c r="D79" s="91"/>
      <c r="E79" s="91"/>
      <c r="F79" s="91"/>
      <c r="G79" s="91"/>
    </row>
    <row r="80" spans="2:7" s="1" customFormat="1" ht="13.5" customHeight="1" x14ac:dyDescent="0.2">
      <c r="B80" s="91"/>
      <c r="C80" s="91"/>
      <c r="D80" s="91"/>
      <c r="E80" s="91"/>
      <c r="F80" s="91"/>
      <c r="G80" s="91"/>
    </row>
    <row r="81" spans="2:7" s="1" customFormat="1" ht="13.5" customHeight="1" x14ac:dyDescent="0.2">
      <c r="B81" s="91"/>
      <c r="C81" s="91"/>
      <c r="D81" s="91"/>
      <c r="E81" s="91"/>
      <c r="F81" s="91"/>
      <c r="G81" s="91"/>
    </row>
    <row r="82" spans="2:7" s="1" customFormat="1" ht="13.5" customHeight="1" x14ac:dyDescent="0.2">
      <c r="B82" s="91"/>
      <c r="C82" s="91"/>
      <c r="D82" s="91"/>
      <c r="E82" s="91"/>
      <c r="F82" s="91"/>
      <c r="G82" s="91"/>
    </row>
    <row r="83" spans="2:7" s="1" customFormat="1" ht="13.5" customHeight="1" x14ac:dyDescent="0.2">
      <c r="B83" s="91"/>
      <c r="C83" s="91"/>
      <c r="D83" s="91"/>
      <c r="E83" s="91"/>
      <c r="F83" s="91"/>
      <c r="G83" s="91"/>
    </row>
    <row r="84" spans="2:7" ht="13.5" customHeight="1" x14ac:dyDescent="0.2">
      <c r="B84" s="128"/>
      <c r="C84" s="128"/>
      <c r="D84" s="128"/>
      <c r="E84" s="128"/>
      <c r="F84" s="128"/>
      <c r="G84" s="128"/>
    </row>
    <row r="85" spans="2:7" ht="13.5" customHeight="1" x14ac:dyDescent="0.2">
      <c r="B85" s="128"/>
      <c r="C85" s="128"/>
      <c r="D85" s="128"/>
      <c r="E85" s="128"/>
      <c r="F85" s="128"/>
      <c r="G85" s="128"/>
    </row>
    <row r="86" spans="2:7" ht="13.5" customHeight="1" x14ac:dyDescent="0.2">
      <c r="B86" s="128"/>
      <c r="C86" s="128"/>
      <c r="D86" s="128"/>
      <c r="E86" s="128"/>
      <c r="F86" s="128"/>
      <c r="G86" s="128"/>
    </row>
    <row r="87" spans="2:7" ht="13.5" customHeight="1" x14ac:dyDescent="0.2">
      <c r="B87" s="128"/>
      <c r="C87" s="128"/>
      <c r="D87" s="128"/>
      <c r="E87" s="128"/>
      <c r="F87" s="128"/>
      <c r="G87" s="128"/>
    </row>
    <row r="88" spans="2:7" ht="13.5" customHeight="1" x14ac:dyDescent="0.2">
      <c r="B88" s="128"/>
      <c r="C88" s="128"/>
      <c r="D88" s="128"/>
      <c r="E88" s="128"/>
      <c r="F88" s="128"/>
      <c r="G88" s="128"/>
    </row>
    <row r="89" spans="2:7" ht="13.5" customHeight="1" x14ac:dyDescent="0.2">
      <c r="B89" s="128"/>
      <c r="C89" s="128"/>
      <c r="D89" s="128"/>
      <c r="E89" s="128"/>
      <c r="F89" s="128"/>
      <c r="G89" s="128"/>
    </row>
    <row r="90" spans="2:7" ht="13.5" customHeight="1" x14ac:dyDescent="0.2">
      <c r="B90" s="128"/>
      <c r="C90" s="128"/>
      <c r="D90" s="128"/>
      <c r="E90" s="128"/>
      <c r="F90" s="128"/>
      <c r="G90" s="128"/>
    </row>
    <row r="91" spans="2:7" ht="13.5" customHeight="1" x14ac:dyDescent="0.2">
      <c r="B91" s="128"/>
      <c r="C91" s="128"/>
      <c r="D91" s="128"/>
      <c r="E91" s="128"/>
      <c r="F91" s="128"/>
      <c r="G91" s="128"/>
    </row>
    <row r="92" spans="2:7" ht="13.5" customHeight="1" x14ac:dyDescent="0.2">
      <c r="B92" s="128"/>
      <c r="C92" s="128"/>
      <c r="D92" s="128"/>
      <c r="E92" s="128"/>
      <c r="F92" s="128"/>
      <c r="G92" s="128"/>
    </row>
    <row r="93" spans="2:7" ht="13.5" customHeight="1" x14ac:dyDescent="0.2">
      <c r="B93" s="128"/>
      <c r="C93" s="128"/>
      <c r="D93" s="128"/>
      <c r="E93" s="128"/>
      <c r="F93" s="128"/>
      <c r="G93" s="128"/>
    </row>
    <row r="94" spans="2:7" ht="13.5" customHeight="1" x14ac:dyDescent="0.2">
      <c r="B94" s="128"/>
      <c r="C94" s="128"/>
      <c r="D94" s="128"/>
      <c r="E94" s="128"/>
      <c r="F94" s="128"/>
      <c r="G94" s="128"/>
    </row>
    <row r="95" spans="2:7" ht="13.5" customHeight="1" x14ac:dyDescent="0.2">
      <c r="B95" s="128"/>
      <c r="C95" s="128"/>
      <c r="D95" s="128"/>
      <c r="E95" s="128"/>
      <c r="F95" s="128"/>
      <c r="G95" s="128"/>
    </row>
    <row r="96" spans="2:7" ht="13.5" customHeight="1" x14ac:dyDescent="0.2">
      <c r="B96" s="128"/>
      <c r="C96" s="128"/>
      <c r="D96" s="128"/>
      <c r="E96" s="128"/>
      <c r="F96" s="128"/>
      <c r="G96" s="128"/>
    </row>
    <row r="97" spans="2:7" ht="13.5" customHeight="1" x14ac:dyDescent="0.2">
      <c r="B97" s="128"/>
      <c r="C97" s="128"/>
      <c r="D97" s="128"/>
      <c r="E97" s="128"/>
      <c r="F97" s="128"/>
      <c r="G97" s="128"/>
    </row>
    <row r="98" spans="2:7" ht="13.5" customHeight="1" x14ac:dyDescent="0.2">
      <c r="B98" s="128"/>
      <c r="C98" s="128"/>
      <c r="D98" s="128"/>
      <c r="E98" s="128"/>
      <c r="F98" s="128"/>
      <c r="G98" s="128"/>
    </row>
    <row r="99" spans="2:7" ht="13.5" customHeight="1" x14ac:dyDescent="0.2">
      <c r="B99" s="128"/>
      <c r="C99" s="128"/>
      <c r="D99" s="128"/>
      <c r="E99" s="128"/>
      <c r="F99" s="128"/>
      <c r="G99" s="128"/>
    </row>
    <row r="100" spans="2:7" ht="13.5" customHeight="1" x14ac:dyDescent="0.2">
      <c r="B100" s="128"/>
      <c r="C100" s="128"/>
      <c r="D100" s="128"/>
      <c r="E100" s="128"/>
      <c r="F100" s="128"/>
      <c r="G100" s="128"/>
    </row>
    <row r="101" spans="2:7" ht="13.5" customHeight="1" x14ac:dyDescent="0.2">
      <c r="B101" s="128"/>
      <c r="C101" s="128"/>
      <c r="D101" s="128"/>
      <c r="E101" s="128"/>
      <c r="F101" s="128"/>
      <c r="G101" s="128"/>
    </row>
    <row r="102" spans="2:7" ht="13.5" customHeight="1" x14ac:dyDescent="0.2">
      <c r="B102" s="128"/>
      <c r="C102" s="128"/>
      <c r="D102" s="128"/>
      <c r="E102" s="128"/>
      <c r="F102" s="128"/>
      <c r="G102" s="128"/>
    </row>
    <row r="103" spans="2:7" ht="13.5" customHeight="1" x14ac:dyDescent="0.2">
      <c r="B103" s="128"/>
      <c r="C103" s="128"/>
      <c r="D103" s="128"/>
      <c r="E103" s="128"/>
      <c r="F103" s="128"/>
      <c r="G103" s="128"/>
    </row>
    <row r="104" spans="2:7" ht="13.5" customHeight="1" x14ac:dyDescent="0.2">
      <c r="B104" s="128"/>
      <c r="C104" s="128"/>
      <c r="D104" s="128"/>
      <c r="E104" s="128"/>
      <c r="F104" s="128"/>
      <c r="G104" s="128"/>
    </row>
    <row r="105" spans="2:7" ht="13.5" customHeight="1" x14ac:dyDescent="0.2">
      <c r="B105" s="128"/>
      <c r="C105" s="128"/>
      <c r="D105" s="128"/>
      <c r="E105" s="128"/>
      <c r="F105" s="128"/>
      <c r="G105" s="128"/>
    </row>
    <row r="106" spans="2:7" ht="13.5" customHeight="1" x14ac:dyDescent="0.2">
      <c r="B106" s="128"/>
      <c r="C106" s="128"/>
      <c r="D106" s="128"/>
      <c r="E106" s="128"/>
      <c r="F106" s="128"/>
      <c r="G106" s="128"/>
    </row>
    <row r="107" spans="2:7" ht="13.5" customHeight="1" x14ac:dyDescent="0.2">
      <c r="B107" s="128"/>
      <c r="C107" s="128"/>
      <c r="D107" s="128"/>
      <c r="E107" s="128"/>
      <c r="F107" s="128"/>
      <c r="G107" s="128"/>
    </row>
    <row r="108" spans="2:7" ht="13.5" customHeight="1" x14ac:dyDescent="0.2">
      <c r="B108" s="128"/>
      <c r="C108" s="128"/>
      <c r="D108" s="128"/>
      <c r="E108" s="128"/>
      <c r="F108" s="128"/>
      <c r="G108" s="128"/>
    </row>
    <row r="109" spans="2:7" ht="13.5" customHeight="1" x14ac:dyDescent="0.2">
      <c r="B109" s="128"/>
      <c r="C109" s="128"/>
      <c r="D109" s="128"/>
      <c r="E109" s="128"/>
      <c r="F109" s="128"/>
      <c r="G109" s="128"/>
    </row>
    <row r="110" spans="2:7" ht="13.5" customHeight="1" x14ac:dyDescent="0.2">
      <c r="B110" s="128"/>
      <c r="C110" s="128"/>
      <c r="D110" s="128"/>
      <c r="E110" s="128"/>
      <c r="F110" s="128"/>
      <c r="G110" s="128"/>
    </row>
  </sheetData>
  <mergeCells count="2">
    <mergeCell ref="B3:D3"/>
    <mergeCell ref="G3:I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5"/>
  <sheetViews>
    <sheetView zoomScale="90" workbookViewId="0">
      <selection activeCell="F34" sqref="F34"/>
    </sheetView>
  </sheetViews>
  <sheetFormatPr defaultColWidth="9.125" defaultRowHeight="12.6" customHeight="1" x14ac:dyDescent="0.2"/>
  <cols>
    <col min="1" max="1" width="58.375" style="1" customWidth="1"/>
    <col min="2" max="5" width="12.5" style="2" customWidth="1"/>
    <col min="6" max="6" width="59.125" style="2" customWidth="1"/>
    <col min="7" max="7" width="12.5" style="2" customWidth="1"/>
    <col min="8" max="9" width="12.5" style="1" customWidth="1"/>
    <col min="10" max="16384" width="9.125" style="1"/>
  </cols>
  <sheetData>
    <row r="1" spans="1:11" ht="15.75" customHeight="1" x14ac:dyDescent="0.2">
      <c r="A1" s="5" t="s">
        <v>31</v>
      </c>
      <c r="B1" s="5"/>
      <c r="C1" s="5"/>
      <c r="D1" s="5"/>
      <c r="E1" s="5"/>
      <c r="F1" s="5" t="s">
        <v>30</v>
      </c>
      <c r="G1" s="5"/>
      <c r="H1" s="5"/>
      <c r="I1" s="5"/>
      <c r="J1" s="5"/>
    </row>
    <row r="2" spans="1:11" ht="14.25" customHeight="1" thickBot="1" x14ac:dyDescent="0.3">
      <c r="A2" s="6"/>
      <c r="B2" s="7"/>
      <c r="C2" s="7"/>
      <c r="D2" s="7"/>
      <c r="E2" s="7"/>
      <c r="F2" s="6"/>
      <c r="G2" s="7"/>
      <c r="H2" s="7"/>
      <c r="I2" s="7"/>
    </row>
    <row r="3" spans="1:11" ht="13.5" customHeight="1" x14ac:dyDescent="0.2">
      <c r="A3" s="14" t="s">
        <v>4</v>
      </c>
      <c r="B3" s="114" t="s">
        <v>7</v>
      </c>
      <c r="C3" s="116"/>
      <c r="D3" s="115"/>
      <c r="E3" s="1"/>
      <c r="F3" s="14" t="s">
        <v>4</v>
      </c>
      <c r="G3" s="114" t="s">
        <v>7</v>
      </c>
      <c r="H3" s="116"/>
      <c r="I3" s="115"/>
    </row>
    <row r="4" spans="1:11" ht="14.25" customHeight="1" thickBot="1" x14ac:dyDescent="0.25">
      <c r="A4" s="21"/>
      <c r="B4" s="117">
        <v>2024</v>
      </c>
      <c r="C4" s="118">
        <v>2025</v>
      </c>
      <c r="D4" s="119">
        <v>2026</v>
      </c>
      <c r="E4" s="1"/>
      <c r="F4" s="21"/>
      <c r="G4" s="117">
        <v>2024</v>
      </c>
      <c r="H4" s="118">
        <v>2025</v>
      </c>
      <c r="I4" s="119">
        <v>2026</v>
      </c>
    </row>
    <row r="5" spans="1:11" ht="13.5" customHeight="1" x14ac:dyDescent="0.2">
      <c r="A5" s="32"/>
      <c r="B5" s="34"/>
      <c r="C5" s="35"/>
      <c r="D5" s="36"/>
      <c r="E5" s="31"/>
      <c r="F5" s="32"/>
      <c r="G5" s="34"/>
      <c r="H5" s="35"/>
      <c r="I5" s="36"/>
    </row>
    <row r="6" spans="1:11" ht="13.5" customHeight="1" x14ac:dyDescent="0.2">
      <c r="A6" s="43" t="s">
        <v>8</v>
      </c>
      <c r="B6" s="44">
        <v>1179516.8571002788</v>
      </c>
      <c r="C6" s="41">
        <v>1292158.1387837862</v>
      </c>
      <c r="D6" s="42">
        <v>1376355.0424316863</v>
      </c>
      <c r="E6" s="31"/>
      <c r="F6" s="43" t="s">
        <v>8</v>
      </c>
      <c r="G6" s="44">
        <f>feb2024_vydavky_cash!D6-RVS_vydavky_cash!B6</f>
        <v>-11259.005304871826</v>
      </c>
      <c r="H6" s="41">
        <f>feb2024_vydavky_cash!E6-RVS_vydavky_cash!C6</f>
        <v>-13422.771741967648</v>
      </c>
      <c r="I6" s="42">
        <f>feb2024_vydavky_cash!F6-RVS_vydavky_cash!D6</f>
        <v>-15407.921547654085</v>
      </c>
    </row>
    <row r="7" spans="1:11" ht="13.5" customHeight="1" x14ac:dyDescent="0.2">
      <c r="A7" s="51" t="s">
        <v>9</v>
      </c>
      <c r="B7" s="52">
        <v>683873.76353618118</v>
      </c>
      <c r="C7" s="129">
        <v>761462.4030597232</v>
      </c>
      <c r="D7" s="50">
        <v>821173.78343857359</v>
      </c>
      <c r="E7" s="31"/>
      <c r="F7" s="51" t="s">
        <v>9</v>
      </c>
      <c r="G7" s="52">
        <f>feb2024_vydavky_cash!D7-RVS_vydavky_cash!B7</f>
        <v>-4565.169828586746</v>
      </c>
      <c r="H7" s="129">
        <f>feb2024_vydavky_cash!E7-RVS_vydavky_cash!C7</f>
        <v>-5083.1094470951939</v>
      </c>
      <c r="I7" s="50">
        <f>feb2024_vydavky_cash!F7-RVS_vydavky_cash!D7</f>
        <v>-5481.710192822502</v>
      </c>
    </row>
    <row r="8" spans="1:11" ht="13.5" customHeight="1" x14ac:dyDescent="0.2">
      <c r="A8" s="51" t="s">
        <v>10</v>
      </c>
      <c r="B8" s="52">
        <v>45534.173067334406</v>
      </c>
      <c r="C8" s="129">
        <v>51703.038091519426</v>
      </c>
      <c r="D8" s="50">
        <v>57176.087533423641</v>
      </c>
      <c r="E8" s="31"/>
      <c r="F8" s="51" t="s">
        <v>10</v>
      </c>
      <c r="G8" s="52">
        <f>feb2024_vydavky_cash!D8-RVS_vydavky_cash!B8</f>
        <v>-3693.9526918892807</v>
      </c>
      <c r="H8" s="129">
        <f>feb2024_vydavky_cash!E8-RVS_vydavky_cash!C8</f>
        <v>-4206.7800597090463</v>
      </c>
      <c r="I8" s="50">
        <f>feb2024_vydavky_cash!F8-RVS_vydavky_cash!D8</f>
        <v>-4663.6268827118765</v>
      </c>
    </row>
    <row r="9" spans="1:11" ht="13.5" customHeight="1" x14ac:dyDescent="0.2">
      <c r="A9" s="51" t="s">
        <v>11</v>
      </c>
      <c r="B9" s="52">
        <v>397922.11194461264</v>
      </c>
      <c r="C9" s="129">
        <v>424559.49340053595</v>
      </c>
      <c r="D9" s="50">
        <v>442074.77011859033</v>
      </c>
      <c r="E9" s="31"/>
      <c r="F9" s="51" t="s">
        <v>11</v>
      </c>
      <c r="G9" s="52">
        <f>feb2024_vydavky_cash!D9-RVS_vydavky_cash!B9</f>
        <v>-1018.2241433302406</v>
      </c>
      <c r="H9" s="129">
        <f>feb2024_vydavky_cash!E9-RVS_vydavky_cash!C9</f>
        <v>-2065.8896017608349</v>
      </c>
      <c r="I9" s="50">
        <f>feb2024_vydavky_cash!F9-RVS_vydavky_cash!D9</f>
        <v>-3138.6958021837636</v>
      </c>
    </row>
    <row r="10" spans="1:11" ht="13.5" customHeight="1" x14ac:dyDescent="0.2">
      <c r="A10" s="51" t="s">
        <v>12</v>
      </c>
      <c r="B10" s="52">
        <v>75.773429361584789</v>
      </c>
      <c r="C10" s="129">
        <v>80.160288202244175</v>
      </c>
      <c r="D10" s="50">
        <v>83.832144289319402</v>
      </c>
      <c r="E10" s="31"/>
      <c r="F10" s="51" t="s">
        <v>12</v>
      </c>
      <c r="G10" s="52">
        <f>feb2024_vydavky_cash!D10-RVS_vydavky_cash!B10</f>
        <v>-5.0927456491197631</v>
      </c>
      <c r="H10" s="129">
        <f>feb2024_vydavky_cash!E10-RVS_vydavky_cash!C10</f>
        <v>-5.3875872111594276</v>
      </c>
      <c r="I10" s="50">
        <f>feb2024_vydavky_cash!F10-RVS_vydavky_cash!D10</f>
        <v>-5.6343733111049659</v>
      </c>
    </row>
    <row r="11" spans="1:11" ht="13.5" customHeight="1" x14ac:dyDescent="0.2">
      <c r="A11" s="51" t="s">
        <v>13</v>
      </c>
      <c r="B11" s="130">
        <v>52111.035122788977</v>
      </c>
      <c r="C11" s="129">
        <v>54353.043943805373</v>
      </c>
      <c r="D11" s="50">
        <v>55846.569196809389</v>
      </c>
      <c r="E11" s="31"/>
      <c r="F11" s="51" t="s">
        <v>13</v>
      </c>
      <c r="G11" s="130">
        <f>feb2024_vydavky_cash!D11-RVS_vydavky_cash!B11</f>
        <v>-1976.5658954162936</v>
      </c>
      <c r="H11" s="129">
        <f>feb2024_vydavky_cash!E11-RVS_vydavky_cash!C11</f>
        <v>-2061.6050461912164</v>
      </c>
      <c r="I11" s="50">
        <f>feb2024_vydavky_cash!F11-RVS_vydavky_cash!D11</f>
        <v>-2118.2542966249021</v>
      </c>
    </row>
    <row r="12" spans="1:11" ht="13.5" customHeight="1" x14ac:dyDescent="0.2">
      <c r="A12" s="43" t="s">
        <v>14</v>
      </c>
      <c r="B12" s="44">
        <v>11484688.165515766</v>
      </c>
      <c r="C12" s="41">
        <v>12052330.27626707</v>
      </c>
      <c r="D12" s="42">
        <v>12567881.051159918</v>
      </c>
      <c r="E12" s="31"/>
      <c r="F12" s="43" t="s">
        <v>14</v>
      </c>
      <c r="G12" s="44">
        <f>feb2024_vydavky_cash!D12-RVS_vydavky_cash!B12</f>
        <v>929904.79962110147</v>
      </c>
      <c r="H12" s="41">
        <f>feb2024_vydavky_cash!E12-RVS_vydavky_cash!C12</f>
        <v>1030375.4120971281</v>
      </c>
      <c r="I12" s="42">
        <f>feb2024_vydavky_cash!F12-RVS_vydavky_cash!D12</f>
        <v>946472.3962775711</v>
      </c>
    </row>
    <row r="13" spans="1:11" ht="13.5" customHeight="1" x14ac:dyDescent="0.2">
      <c r="A13" s="59" t="s">
        <v>15</v>
      </c>
      <c r="B13" s="52">
        <v>10213853.551245313</v>
      </c>
      <c r="C13" s="129">
        <v>10737055.131523209</v>
      </c>
      <c r="D13" s="50">
        <v>11237680.502898365</v>
      </c>
      <c r="E13" s="31"/>
      <c r="F13" s="59" t="s">
        <v>15</v>
      </c>
      <c r="G13" s="52">
        <f>feb2024_vydavky_cash!D13-RVS_vydavky_cash!B13</f>
        <v>830824.17945069633</v>
      </c>
      <c r="H13" s="129">
        <f>feb2024_vydavky_cash!E13-RVS_vydavky_cash!C13</f>
        <v>912464.90775107965</v>
      </c>
      <c r="I13" s="50">
        <f>feb2024_vydavky_cash!F13-RVS_vydavky_cash!D13</f>
        <v>818153.89574050903</v>
      </c>
    </row>
    <row r="14" spans="1:11" ht="13.5" customHeight="1" x14ac:dyDescent="0.2">
      <c r="A14" s="62" t="s">
        <v>16</v>
      </c>
      <c r="B14" s="52">
        <v>9094080.0121755395</v>
      </c>
      <c r="C14" s="129">
        <v>9524663.0249252636</v>
      </c>
      <c r="D14" s="50">
        <v>10079083.105369613</v>
      </c>
      <c r="E14" s="31"/>
      <c r="F14" s="62" t="s">
        <v>16</v>
      </c>
      <c r="G14" s="52">
        <f>feb2024_vydavky_cash!D14-RVS_vydavky_cash!B14</f>
        <v>686602.4280303251</v>
      </c>
      <c r="H14" s="129">
        <f>feb2024_vydavky_cash!E14-RVS_vydavky_cash!C14</f>
        <v>762667.45839361846</v>
      </c>
      <c r="I14" s="50">
        <f>feb2024_vydavky_cash!F14-RVS_vydavky_cash!D14</f>
        <v>777411.05420739576</v>
      </c>
      <c r="J14" s="31"/>
      <c r="K14" s="121"/>
    </row>
    <row r="15" spans="1:11" ht="13.5" customHeight="1" x14ac:dyDescent="0.2">
      <c r="A15" s="62" t="s">
        <v>17</v>
      </c>
      <c r="B15" s="52">
        <v>276733.09738586319</v>
      </c>
      <c r="C15" s="49">
        <v>327645.06903153926</v>
      </c>
      <c r="D15" s="50">
        <v>220467.5999210075</v>
      </c>
      <c r="E15" s="31"/>
      <c r="F15" s="62" t="s">
        <v>17</v>
      </c>
      <c r="G15" s="52">
        <f>feb2024_vydavky_cash!D15-RVS_vydavky_cash!B15</f>
        <v>145218.86070939299</v>
      </c>
      <c r="H15" s="49">
        <f>feb2024_vydavky_cash!E15-RVS_vydavky_cash!C15</f>
        <v>150610.32234038797</v>
      </c>
      <c r="I15" s="50">
        <f>feb2024_vydavky_cash!F15-RVS_vydavky_cash!D15</f>
        <v>41335.496655982191</v>
      </c>
      <c r="J15" s="31"/>
      <c r="K15" s="121"/>
    </row>
    <row r="16" spans="1:11" ht="13.5" customHeight="1" x14ac:dyDescent="0.2">
      <c r="A16" s="62" t="s">
        <v>18</v>
      </c>
      <c r="B16" s="52">
        <v>747654.64574657939</v>
      </c>
      <c r="C16" s="49">
        <v>783436.82406192902</v>
      </c>
      <c r="D16" s="50">
        <v>829655.92585880088</v>
      </c>
      <c r="E16" s="31"/>
      <c r="F16" s="62" t="s">
        <v>18</v>
      </c>
      <c r="G16" s="52">
        <f>feb2024_vydavky_cash!D16-RVS_vydavky_cash!B16</f>
        <v>-893.92103512329049</v>
      </c>
      <c r="H16" s="49">
        <f>feb2024_vydavky_cash!E16-RVS_vydavky_cash!C16</f>
        <v>-765.41791490232572</v>
      </c>
      <c r="I16" s="50">
        <f>feb2024_vydavky_cash!F16-RVS_vydavky_cash!D16</f>
        <v>-604.70900839858223</v>
      </c>
      <c r="J16" s="31"/>
      <c r="K16" s="121"/>
    </row>
    <row r="17" spans="1:11" ht="13.5" customHeight="1" x14ac:dyDescent="0.2">
      <c r="A17" s="62" t="s">
        <v>19</v>
      </c>
      <c r="B17" s="52">
        <v>93476.523630703014</v>
      </c>
      <c r="C17" s="49">
        <v>99413.780694767134</v>
      </c>
      <c r="D17" s="50">
        <v>106585.91677987168</v>
      </c>
      <c r="E17" s="31"/>
      <c r="F17" s="62" t="s">
        <v>19</v>
      </c>
      <c r="G17" s="52">
        <f>feb2024_vydavky_cash!D17-RVS_vydavky_cash!B17</f>
        <v>-100.92439161974471</v>
      </c>
      <c r="H17" s="49">
        <f>feb2024_vydavky_cash!E17-RVS_vydavky_cash!C17</f>
        <v>-45.617554275930161</v>
      </c>
      <c r="I17" s="50">
        <f>feb2024_vydavky_cash!F17-RVS_vydavky_cash!D17</f>
        <v>13.430015779231326</v>
      </c>
      <c r="J17" s="31"/>
      <c r="K17" s="121"/>
    </row>
    <row r="18" spans="1:11" ht="13.5" customHeight="1" x14ac:dyDescent="0.2">
      <c r="A18" s="62" t="s">
        <v>20</v>
      </c>
      <c r="B18" s="52">
        <v>1909.2723066291514</v>
      </c>
      <c r="C18" s="49">
        <v>1896.4328097108867</v>
      </c>
      <c r="D18" s="50">
        <v>1887.9549690721956</v>
      </c>
      <c r="E18" s="31"/>
      <c r="F18" s="62" t="s">
        <v>20</v>
      </c>
      <c r="G18" s="52">
        <f>feb2024_vydavky_cash!D18-RVS_vydavky_cash!B18</f>
        <v>-2.2638622791625949</v>
      </c>
      <c r="H18" s="49">
        <f>feb2024_vydavky_cash!E18-RVS_vydavky_cash!C18</f>
        <v>-1.8375137488576456</v>
      </c>
      <c r="I18" s="50">
        <f>feb2024_vydavky_cash!F18-RVS_vydavky_cash!D18</f>
        <v>-1.37613024798884</v>
      </c>
      <c r="J18" s="31"/>
      <c r="K18" s="121"/>
    </row>
    <row r="19" spans="1:11" ht="13.5" customHeight="1" x14ac:dyDescent="0.2">
      <c r="A19" s="51" t="s">
        <v>21</v>
      </c>
      <c r="B19" s="52">
        <v>1270834.6142704517</v>
      </c>
      <c r="C19" s="49">
        <v>1315275.1447438609</v>
      </c>
      <c r="D19" s="50">
        <v>1330200.5482615528</v>
      </c>
      <c r="E19" s="31"/>
      <c r="F19" s="51" t="s">
        <v>21</v>
      </c>
      <c r="G19" s="52">
        <f>feb2024_vydavky_cash!D19-RVS_vydavky_cash!B19</f>
        <v>99080.620170406299</v>
      </c>
      <c r="H19" s="49">
        <f>feb2024_vydavky_cash!E19-RVS_vydavky_cash!C19</f>
        <v>117910.50434604869</v>
      </c>
      <c r="I19" s="50">
        <f>feb2024_vydavky_cash!F19-RVS_vydavky_cash!D19</f>
        <v>128318.50053706206</v>
      </c>
      <c r="J19" s="31"/>
      <c r="K19" s="121"/>
    </row>
    <row r="20" spans="1:11" ht="13.5" customHeight="1" x14ac:dyDescent="0.2">
      <c r="A20" s="62" t="s">
        <v>22</v>
      </c>
      <c r="B20" s="52">
        <v>1083207.4622052889</v>
      </c>
      <c r="C20" s="49">
        <v>1127278.719648089</v>
      </c>
      <c r="D20" s="50">
        <v>1140568.2678360934</v>
      </c>
      <c r="E20" s="31"/>
      <c r="F20" s="62" t="s">
        <v>22</v>
      </c>
      <c r="G20" s="52">
        <f>feb2024_vydavky_cash!D20-RVS_vydavky_cash!B20</f>
        <v>99291.243387960596</v>
      </c>
      <c r="H20" s="49">
        <f>feb2024_vydavky_cash!E20-RVS_vydavky_cash!C20</f>
        <v>118074.20881400839</v>
      </c>
      <c r="I20" s="50">
        <f>feb2024_vydavky_cash!F20-RVS_vydavky_cash!D20</f>
        <v>128432.25511690555</v>
      </c>
    </row>
    <row r="21" spans="1:11" ht="14.25" customHeight="1" x14ac:dyDescent="0.2">
      <c r="A21" s="62" t="s">
        <v>18</v>
      </c>
      <c r="B21" s="52">
        <v>119403.51077103571</v>
      </c>
      <c r="C21" s="49">
        <v>118909.63213151811</v>
      </c>
      <c r="D21" s="50">
        <v>119547.70697927117</v>
      </c>
      <c r="E21" s="31"/>
      <c r="F21" s="62" t="s">
        <v>18</v>
      </c>
      <c r="G21" s="52">
        <f>feb2024_vydavky_cash!D21-RVS_vydavky_cash!B21</f>
        <v>-134.00510213711823</v>
      </c>
      <c r="H21" s="49">
        <f>feb2024_vydavky_cash!E21-RVS_vydavky_cash!C21</f>
        <v>-108.75316731451312</v>
      </c>
      <c r="I21" s="50">
        <f>feb2024_vydavky_cash!F21-RVS_vydavky_cash!D21</f>
        <v>-81.220224800315918</v>
      </c>
    </row>
    <row r="22" spans="1:11" ht="13.5" customHeight="1" x14ac:dyDescent="0.2">
      <c r="A22" s="62" t="s">
        <v>19</v>
      </c>
      <c r="B22" s="52">
        <v>21567.003279097698</v>
      </c>
      <c r="C22" s="49">
        <v>21766.708462562878</v>
      </c>
      <c r="D22" s="50">
        <v>21983.487122991894</v>
      </c>
      <c r="E22" s="31"/>
      <c r="F22" s="62" t="s">
        <v>19</v>
      </c>
      <c r="G22" s="52">
        <f>feb2024_vydavky_cash!D22-RVS_vydavky_cash!B22</f>
        <v>-21.29640855146863</v>
      </c>
      <c r="H22" s="49">
        <f>feb2024_vydavky_cash!E22-RVS_vydavky_cash!C22</f>
        <v>-9.1013736540990067</v>
      </c>
      <c r="I22" s="50">
        <f>feb2024_vydavky_cash!F22-RVS_vydavky_cash!D22</f>
        <v>2.5265234917533235</v>
      </c>
    </row>
    <row r="23" spans="1:11" ht="13.5" customHeight="1" x14ac:dyDescent="0.2">
      <c r="A23" s="62" t="s">
        <v>20</v>
      </c>
      <c r="B23" s="52">
        <v>46656.638015029544</v>
      </c>
      <c r="C23" s="49">
        <v>47320.084501690915</v>
      </c>
      <c r="D23" s="50">
        <v>48101.086323196374</v>
      </c>
      <c r="E23" s="31"/>
      <c r="F23" s="62" t="s">
        <v>20</v>
      </c>
      <c r="G23" s="52">
        <f>feb2024_vydavky_cash!D23-RVS_vydavky_cash!B23</f>
        <v>-55.321706866030581</v>
      </c>
      <c r="H23" s="49">
        <f>feb2024_vydavky_cash!E23-RVS_vydavky_cash!C23</f>
        <v>-45.849926991191751</v>
      </c>
      <c r="I23" s="50">
        <f>feb2024_vydavky_cash!F23-RVS_vydavky_cash!D23</f>
        <v>-35.06087853515055</v>
      </c>
    </row>
    <row r="24" spans="1:11" ht="13.5" customHeight="1" thickBot="1" x14ac:dyDescent="0.25">
      <c r="A24" s="43" t="s">
        <v>23</v>
      </c>
      <c r="B24" s="131">
        <v>271828.89979358448</v>
      </c>
      <c r="C24" s="132">
        <v>275638.13371516322</v>
      </c>
      <c r="D24" s="67">
        <v>287931.60830577422</v>
      </c>
      <c r="E24" s="31"/>
      <c r="F24" s="43" t="s">
        <v>23</v>
      </c>
      <c r="G24" s="131">
        <f>feb2024_vydavky_cash!D24-RVS_vydavky_cash!B24</f>
        <v>-3878.6728394401725</v>
      </c>
      <c r="H24" s="132">
        <f>feb2024_vydavky_cash!E24-RVS_vydavky_cash!C24</f>
        <v>-8116.1624816859257</v>
      </c>
      <c r="I24" s="67">
        <f>feb2024_vydavky_cash!F24-RVS_vydavky_cash!D24</f>
        <v>-11138.739528475329</v>
      </c>
    </row>
    <row r="25" spans="1:11" ht="13.5" customHeight="1" thickBot="1" x14ac:dyDescent="0.25">
      <c r="A25" s="78" t="s">
        <v>24</v>
      </c>
      <c r="B25" s="79">
        <v>12936033.922409628</v>
      </c>
      <c r="C25" s="76">
        <v>13620126.548766021</v>
      </c>
      <c r="D25" s="77">
        <v>14232167.701897379</v>
      </c>
      <c r="E25" s="31"/>
      <c r="F25" s="78" t="s">
        <v>24</v>
      </c>
      <c r="G25" s="79">
        <f>feb2024_vydavky_cash!D25-RVS_vydavky_cash!B25</f>
        <v>914767.12147678994</v>
      </c>
      <c r="H25" s="76">
        <f>feb2024_vydavky_cash!E25-RVS_vydavky_cash!C25</f>
        <v>1008836.4778734744</v>
      </c>
      <c r="I25" s="77">
        <f>feb2024_vydavky_cash!F25-RVS_vydavky_cash!D25</f>
        <v>919925.73520144261</v>
      </c>
    </row>
    <row r="26" spans="1:11" ht="13.5" customHeight="1" thickBot="1" x14ac:dyDescent="0.25">
      <c r="A26" s="86" t="s">
        <v>25</v>
      </c>
      <c r="B26" s="122">
        <v>12936033.922409628</v>
      </c>
      <c r="C26" s="123">
        <v>13620126.548766021</v>
      </c>
      <c r="D26" s="85">
        <v>14232167.701897379</v>
      </c>
      <c r="E26" s="31"/>
      <c r="F26" s="86" t="s">
        <v>25</v>
      </c>
      <c r="G26" s="122">
        <f>feb2024_vydavky_cash!D26-RVS_vydavky_cash!B26</f>
        <v>914767.12147678994</v>
      </c>
      <c r="H26" s="123">
        <f>feb2024_vydavky_cash!E26-RVS_vydavky_cash!C26</f>
        <v>1008836.4778734744</v>
      </c>
      <c r="I26" s="85">
        <f>feb2024_vydavky_cash!F26-RVS_vydavky_cash!D26</f>
        <v>919925.73520144261</v>
      </c>
    </row>
    <row r="27" spans="1:11" ht="13.5" customHeight="1" x14ac:dyDescent="0.2">
      <c r="B27" s="91"/>
      <c r="C27" s="91"/>
      <c r="D27" s="91"/>
      <c r="E27" s="91"/>
      <c r="F27" s="91"/>
      <c r="G27" s="91"/>
    </row>
    <row r="28" spans="1:11" ht="13.5" customHeight="1" x14ac:dyDescent="0.2">
      <c r="B28" s="91"/>
      <c r="C28" s="91"/>
      <c r="D28" s="91"/>
      <c r="E28" s="91"/>
      <c r="F28" s="91"/>
      <c r="G28" s="91"/>
    </row>
    <row r="29" spans="1:11" ht="13.5" customHeight="1" x14ac:dyDescent="0.2">
      <c r="B29" s="91"/>
      <c r="C29" s="91"/>
      <c r="D29" s="91"/>
      <c r="E29" s="91"/>
      <c r="F29" s="91"/>
      <c r="G29" s="91"/>
    </row>
    <row r="30" spans="1:11" ht="13.5" customHeight="1" x14ac:dyDescent="0.2">
      <c r="B30" s="91"/>
      <c r="C30" s="91"/>
      <c r="D30" s="91"/>
      <c r="E30" s="91"/>
      <c r="F30" s="91"/>
      <c r="G30" s="91"/>
    </row>
    <row r="31" spans="1:11" ht="13.5" customHeight="1" x14ac:dyDescent="0.2">
      <c r="B31" s="91"/>
      <c r="C31" s="91"/>
      <c r="D31" s="91"/>
      <c r="E31" s="91"/>
      <c r="F31" s="91"/>
      <c r="G31" s="91"/>
    </row>
    <row r="32" spans="1:11" ht="13.5" customHeight="1" x14ac:dyDescent="0.2">
      <c r="B32" s="91"/>
      <c r="C32" s="91"/>
      <c r="D32" s="91"/>
      <c r="E32" s="91"/>
      <c r="F32" s="91"/>
      <c r="G32" s="91"/>
    </row>
    <row r="33" spans="2:7" ht="13.5" customHeight="1" x14ac:dyDescent="0.2">
      <c r="B33" s="91"/>
      <c r="C33" s="91"/>
      <c r="D33" s="91"/>
      <c r="E33" s="91"/>
      <c r="F33" s="91"/>
      <c r="G33" s="91"/>
    </row>
    <row r="34" spans="2:7" ht="13.5" customHeight="1" x14ac:dyDescent="0.2">
      <c r="B34" s="91"/>
      <c r="C34" s="91"/>
      <c r="D34" s="91"/>
      <c r="E34" s="91"/>
      <c r="F34" s="91"/>
      <c r="G34" s="91"/>
    </row>
    <row r="35" spans="2:7" ht="13.5" customHeight="1" x14ac:dyDescent="0.2">
      <c r="B35" s="91"/>
      <c r="C35" s="91"/>
      <c r="D35" s="91"/>
      <c r="E35" s="91"/>
      <c r="F35" s="91"/>
      <c r="G35" s="91"/>
    </row>
    <row r="36" spans="2:7" ht="13.5" customHeight="1" x14ac:dyDescent="0.2">
      <c r="B36" s="91"/>
      <c r="C36" s="91"/>
      <c r="D36" s="91"/>
      <c r="E36" s="91"/>
      <c r="F36" s="91"/>
      <c r="G36" s="91"/>
    </row>
    <row r="37" spans="2:7" ht="13.5" customHeight="1" x14ac:dyDescent="0.2">
      <c r="B37" s="91"/>
      <c r="C37" s="91"/>
      <c r="D37" s="91"/>
      <c r="E37" s="91"/>
      <c r="F37" s="91"/>
      <c r="G37" s="91"/>
    </row>
    <row r="38" spans="2:7" ht="13.5" customHeight="1" x14ac:dyDescent="0.2">
      <c r="B38" s="91"/>
      <c r="C38" s="91"/>
      <c r="D38" s="91"/>
      <c r="E38" s="91"/>
      <c r="F38" s="91"/>
      <c r="G38" s="91"/>
    </row>
    <row r="39" spans="2:7" ht="13.5" customHeight="1" x14ac:dyDescent="0.2">
      <c r="B39" s="91"/>
      <c r="C39" s="91"/>
      <c r="D39" s="91"/>
      <c r="E39" s="91"/>
      <c r="F39" s="91"/>
      <c r="G39" s="91"/>
    </row>
    <row r="40" spans="2:7" ht="13.5" customHeight="1" x14ac:dyDescent="0.2">
      <c r="B40" s="91"/>
      <c r="C40" s="91"/>
      <c r="D40" s="91"/>
      <c r="E40" s="91"/>
      <c r="F40" s="91"/>
      <c r="G40" s="91"/>
    </row>
    <row r="41" spans="2:7" ht="13.5" customHeight="1" x14ac:dyDescent="0.2">
      <c r="B41" s="91"/>
      <c r="C41" s="91"/>
      <c r="D41" s="91"/>
      <c r="E41" s="91"/>
      <c r="F41" s="91"/>
      <c r="G41" s="91"/>
    </row>
    <row r="42" spans="2:7" ht="13.5" customHeight="1" x14ac:dyDescent="0.2">
      <c r="B42" s="91"/>
      <c r="C42" s="91"/>
      <c r="D42" s="91"/>
      <c r="E42" s="91"/>
      <c r="F42" s="91"/>
      <c r="G42" s="91"/>
    </row>
    <row r="43" spans="2:7" ht="13.5" customHeight="1" x14ac:dyDescent="0.2">
      <c r="B43" s="91"/>
      <c r="C43" s="91"/>
      <c r="D43" s="91"/>
      <c r="E43" s="91"/>
      <c r="F43" s="91"/>
      <c r="G43" s="91"/>
    </row>
    <row r="44" spans="2:7" ht="13.5" customHeight="1" x14ac:dyDescent="0.2">
      <c r="B44" s="91"/>
      <c r="C44" s="91"/>
      <c r="D44" s="91"/>
      <c r="E44" s="91"/>
      <c r="F44" s="91"/>
      <c r="G44" s="91"/>
    </row>
    <row r="45" spans="2:7" ht="13.5" customHeight="1" x14ac:dyDescent="0.2">
      <c r="B45" s="91"/>
      <c r="C45" s="91"/>
      <c r="D45" s="91"/>
      <c r="E45" s="91"/>
      <c r="F45" s="91"/>
      <c r="G45" s="91"/>
    </row>
    <row r="46" spans="2:7" ht="13.5" customHeight="1" x14ac:dyDescent="0.2">
      <c r="B46" s="91"/>
      <c r="C46" s="91"/>
      <c r="D46" s="91"/>
      <c r="E46" s="91"/>
      <c r="F46" s="91"/>
      <c r="G46" s="91"/>
    </row>
    <row r="47" spans="2:7" ht="13.5" customHeight="1" x14ac:dyDescent="0.2">
      <c r="B47" s="91"/>
      <c r="C47" s="91"/>
      <c r="D47" s="91"/>
      <c r="E47" s="91"/>
      <c r="F47" s="91"/>
      <c r="G47" s="91"/>
    </row>
    <row r="48" spans="2:7" ht="13.5" customHeight="1" x14ac:dyDescent="0.2">
      <c r="B48" s="91"/>
      <c r="C48" s="91"/>
      <c r="D48" s="91"/>
      <c r="E48" s="91"/>
      <c r="F48" s="91"/>
      <c r="G48" s="91"/>
    </row>
    <row r="49" spans="2:7" ht="13.5" customHeight="1" x14ac:dyDescent="0.2">
      <c r="B49" s="91"/>
      <c r="C49" s="91"/>
      <c r="D49" s="91"/>
      <c r="E49" s="91"/>
      <c r="F49" s="91"/>
      <c r="G49" s="91"/>
    </row>
    <row r="50" spans="2:7" ht="13.5" customHeight="1" x14ac:dyDescent="0.2">
      <c r="B50" s="91"/>
      <c r="C50" s="91"/>
      <c r="D50" s="91"/>
      <c r="E50" s="91"/>
      <c r="F50" s="91"/>
      <c r="G50" s="91"/>
    </row>
    <row r="51" spans="2:7" ht="13.5" customHeight="1" x14ac:dyDescent="0.2">
      <c r="B51" s="91"/>
      <c r="C51" s="91"/>
      <c r="D51" s="91"/>
      <c r="E51" s="91"/>
      <c r="F51" s="91"/>
      <c r="G51" s="91"/>
    </row>
    <row r="52" spans="2:7" ht="13.5" customHeight="1" x14ac:dyDescent="0.2">
      <c r="B52" s="91"/>
      <c r="C52" s="91"/>
      <c r="D52" s="91"/>
      <c r="E52" s="91"/>
      <c r="F52" s="91"/>
      <c r="G52" s="91"/>
    </row>
    <row r="53" spans="2:7" ht="13.5" customHeight="1" x14ac:dyDescent="0.2">
      <c r="B53" s="91"/>
      <c r="C53" s="91"/>
      <c r="D53" s="91"/>
      <c r="E53" s="91"/>
      <c r="F53" s="91"/>
      <c r="G53" s="91"/>
    </row>
    <row r="54" spans="2:7" ht="13.5" customHeight="1" x14ac:dyDescent="0.2">
      <c r="B54" s="91"/>
      <c r="C54" s="91"/>
      <c r="D54" s="91"/>
      <c r="E54" s="91"/>
      <c r="F54" s="91"/>
      <c r="G54" s="91"/>
    </row>
    <row r="55" spans="2:7" ht="13.5" customHeight="1" x14ac:dyDescent="0.2">
      <c r="B55" s="91"/>
      <c r="C55" s="91"/>
      <c r="D55" s="91"/>
      <c r="E55" s="91"/>
      <c r="F55" s="91"/>
      <c r="G55" s="91"/>
    </row>
    <row r="56" spans="2:7" ht="13.5" customHeight="1" x14ac:dyDescent="0.2">
      <c r="B56" s="91"/>
      <c r="C56" s="91"/>
      <c r="D56" s="91"/>
      <c r="E56" s="91"/>
      <c r="F56" s="91"/>
      <c r="G56" s="91"/>
    </row>
    <row r="57" spans="2:7" ht="13.5" customHeight="1" x14ac:dyDescent="0.2">
      <c r="B57" s="91"/>
      <c r="C57" s="91"/>
      <c r="D57" s="91"/>
      <c r="E57" s="91"/>
      <c r="F57" s="91"/>
      <c r="G57" s="91"/>
    </row>
    <row r="58" spans="2:7" ht="13.5" customHeight="1" x14ac:dyDescent="0.2">
      <c r="B58" s="91"/>
      <c r="C58" s="91"/>
      <c r="D58" s="91"/>
      <c r="E58" s="91"/>
      <c r="F58" s="91"/>
      <c r="G58" s="91"/>
    </row>
    <row r="59" spans="2:7" ht="13.5" customHeight="1" x14ac:dyDescent="0.2">
      <c r="B59" s="91"/>
      <c r="C59" s="91"/>
      <c r="D59" s="91"/>
      <c r="E59" s="91"/>
      <c r="F59" s="91"/>
      <c r="G59" s="91"/>
    </row>
    <row r="60" spans="2:7" ht="13.5" customHeight="1" x14ac:dyDescent="0.2">
      <c r="B60" s="91"/>
      <c r="C60" s="91"/>
      <c r="D60" s="91"/>
      <c r="E60" s="91"/>
      <c r="F60" s="91"/>
      <c r="G60" s="91"/>
    </row>
    <row r="61" spans="2:7" ht="13.5" customHeight="1" x14ac:dyDescent="0.2">
      <c r="B61" s="91"/>
      <c r="C61" s="91"/>
      <c r="D61" s="91"/>
      <c r="E61" s="91"/>
      <c r="F61" s="91"/>
      <c r="G61" s="91"/>
    </row>
    <row r="62" spans="2:7" ht="13.5" customHeight="1" x14ac:dyDescent="0.2">
      <c r="B62" s="91"/>
      <c r="C62" s="91"/>
      <c r="D62" s="91"/>
      <c r="E62" s="91"/>
      <c r="F62" s="91"/>
      <c r="G62" s="91"/>
    </row>
    <row r="63" spans="2:7" ht="13.5" customHeight="1" x14ac:dyDescent="0.2">
      <c r="B63" s="91"/>
      <c r="C63" s="91"/>
      <c r="D63" s="91"/>
      <c r="E63" s="91"/>
      <c r="F63" s="91"/>
      <c r="G63" s="91"/>
    </row>
    <row r="64" spans="2:7" ht="13.5" customHeight="1" x14ac:dyDescent="0.2">
      <c r="B64" s="91"/>
      <c r="C64" s="91"/>
      <c r="D64" s="91"/>
      <c r="E64" s="91"/>
      <c r="F64" s="91"/>
      <c r="G64" s="91"/>
    </row>
    <row r="65" spans="2:7" ht="13.5" customHeight="1" x14ac:dyDescent="0.2">
      <c r="B65" s="91"/>
      <c r="C65" s="91"/>
      <c r="D65" s="91"/>
      <c r="E65" s="91"/>
      <c r="F65" s="91"/>
      <c r="G65" s="91"/>
    </row>
    <row r="66" spans="2:7" ht="13.5" customHeight="1" x14ac:dyDescent="0.2">
      <c r="B66" s="91"/>
      <c r="C66" s="91"/>
      <c r="D66" s="91"/>
      <c r="E66" s="91"/>
      <c r="F66" s="91"/>
      <c r="G66" s="91"/>
    </row>
    <row r="67" spans="2:7" ht="13.5" customHeight="1" x14ac:dyDescent="0.2">
      <c r="B67" s="91"/>
      <c r="C67" s="91"/>
      <c r="D67" s="91"/>
      <c r="E67" s="91"/>
      <c r="F67" s="91"/>
      <c r="G67" s="91"/>
    </row>
    <row r="68" spans="2:7" ht="13.5" customHeight="1" x14ac:dyDescent="0.2">
      <c r="B68" s="91"/>
      <c r="C68" s="91"/>
      <c r="D68" s="91"/>
      <c r="E68" s="91"/>
      <c r="F68" s="91"/>
      <c r="G68" s="91"/>
    </row>
    <row r="69" spans="2:7" ht="13.5" customHeight="1" x14ac:dyDescent="0.2">
      <c r="B69" s="91"/>
      <c r="C69" s="91"/>
      <c r="D69" s="91"/>
      <c r="E69" s="91"/>
      <c r="F69" s="91"/>
      <c r="G69" s="91"/>
    </row>
    <row r="70" spans="2:7" ht="13.5" customHeight="1" x14ac:dyDescent="0.2">
      <c r="B70" s="91"/>
      <c r="C70" s="91"/>
      <c r="D70" s="91"/>
      <c r="E70" s="91"/>
      <c r="F70" s="91"/>
      <c r="G70" s="91"/>
    </row>
    <row r="71" spans="2:7" ht="13.5" customHeight="1" x14ac:dyDescent="0.2">
      <c r="B71" s="91"/>
      <c r="C71" s="91"/>
      <c r="D71" s="91"/>
      <c r="E71" s="91"/>
      <c r="F71" s="91"/>
      <c r="G71" s="91"/>
    </row>
    <row r="72" spans="2:7" ht="13.5" customHeight="1" x14ac:dyDescent="0.2">
      <c r="B72" s="91"/>
      <c r="C72" s="91"/>
      <c r="D72" s="91"/>
      <c r="E72" s="91"/>
      <c r="F72" s="91"/>
      <c r="G72" s="91"/>
    </row>
    <row r="73" spans="2:7" ht="13.5" customHeight="1" x14ac:dyDescent="0.2">
      <c r="B73" s="91"/>
      <c r="C73" s="91"/>
      <c r="D73" s="91"/>
      <c r="E73" s="91"/>
      <c r="F73" s="91"/>
      <c r="G73" s="91"/>
    </row>
    <row r="74" spans="2:7" ht="13.5" customHeight="1" x14ac:dyDescent="0.2">
      <c r="B74" s="91"/>
      <c r="C74" s="91"/>
      <c r="D74" s="91"/>
      <c r="E74" s="91"/>
      <c r="F74" s="91"/>
      <c r="G74" s="91"/>
    </row>
    <row r="75" spans="2:7" ht="13.5" customHeight="1" x14ac:dyDescent="0.2">
      <c r="B75" s="91"/>
      <c r="C75" s="91"/>
      <c r="D75" s="91"/>
      <c r="E75" s="91"/>
      <c r="F75" s="91"/>
      <c r="G75" s="91"/>
    </row>
    <row r="76" spans="2:7" ht="13.5" customHeight="1" x14ac:dyDescent="0.2">
      <c r="B76" s="91"/>
      <c r="C76" s="91"/>
      <c r="D76" s="91"/>
      <c r="E76" s="91"/>
      <c r="F76" s="91"/>
      <c r="G76" s="91"/>
    </row>
    <row r="77" spans="2:7" ht="13.5" customHeight="1" x14ac:dyDescent="0.2">
      <c r="B77" s="91"/>
      <c r="C77" s="91"/>
      <c r="D77" s="91"/>
      <c r="E77" s="91"/>
      <c r="F77" s="91"/>
      <c r="G77" s="91"/>
    </row>
    <row r="78" spans="2:7" ht="13.5" customHeight="1" x14ac:dyDescent="0.2">
      <c r="B78" s="91"/>
      <c r="C78" s="91"/>
      <c r="D78" s="91"/>
      <c r="E78" s="91"/>
      <c r="F78" s="91"/>
      <c r="G78" s="91"/>
    </row>
    <row r="79" spans="2:7" ht="13.5" customHeight="1" x14ac:dyDescent="0.2">
      <c r="B79" s="91"/>
      <c r="C79" s="91"/>
      <c r="D79" s="91"/>
      <c r="E79" s="91"/>
      <c r="F79" s="91"/>
      <c r="G79" s="91"/>
    </row>
    <row r="80" spans="2:7" ht="13.5" customHeight="1" x14ac:dyDescent="0.2">
      <c r="B80" s="91"/>
      <c r="C80" s="91"/>
      <c r="D80" s="91"/>
      <c r="E80" s="91"/>
      <c r="F80" s="91"/>
      <c r="G80" s="91"/>
    </row>
    <row r="81" spans="2:7" ht="13.5" customHeight="1" x14ac:dyDescent="0.2">
      <c r="B81" s="91"/>
      <c r="C81" s="91"/>
      <c r="D81" s="91"/>
      <c r="E81" s="91"/>
      <c r="F81" s="91"/>
      <c r="G81" s="91"/>
    </row>
    <row r="82" spans="2:7" ht="13.5" customHeight="1" x14ac:dyDescent="0.2">
      <c r="B82" s="91"/>
      <c r="C82" s="91"/>
      <c r="D82" s="91"/>
      <c r="E82" s="91"/>
      <c r="F82" s="91"/>
      <c r="G82" s="91"/>
    </row>
    <row r="83" spans="2:7" ht="13.5" customHeight="1" x14ac:dyDescent="0.2">
      <c r="B83" s="91"/>
      <c r="C83" s="91"/>
      <c r="D83" s="91"/>
      <c r="E83" s="91"/>
      <c r="F83" s="91"/>
      <c r="G83" s="91"/>
    </row>
    <row r="84" spans="2:7" ht="13.5" customHeight="1" x14ac:dyDescent="0.2">
      <c r="B84" s="91"/>
      <c r="C84" s="91"/>
      <c r="D84" s="91"/>
      <c r="E84" s="91"/>
      <c r="F84" s="91"/>
      <c r="G84" s="91"/>
    </row>
    <row r="85" spans="2:7" ht="13.5" customHeight="1" x14ac:dyDescent="0.2">
      <c r="B85" s="91"/>
      <c r="C85" s="91"/>
      <c r="D85" s="91"/>
      <c r="E85" s="91"/>
      <c r="F85" s="91"/>
      <c r="G85" s="91"/>
    </row>
    <row r="86" spans="2:7" ht="13.5" customHeight="1" x14ac:dyDescent="0.2">
      <c r="B86" s="91"/>
      <c r="C86" s="91"/>
      <c r="D86" s="91"/>
      <c r="E86" s="91"/>
      <c r="F86" s="91"/>
      <c r="G86" s="91"/>
    </row>
    <row r="87" spans="2:7" ht="13.5" customHeight="1" x14ac:dyDescent="0.2">
      <c r="B87" s="91"/>
      <c r="C87" s="91"/>
      <c r="D87" s="91"/>
      <c r="E87" s="91"/>
      <c r="F87" s="91"/>
      <c r="G87" s="91"/>
    </row>
    <row r="88" spans="2:7" ht="13.5" customHeight="1" x14ac:dyDescent="0.2">
      <c r="B88" s="91"/>
      <c r="C88" s="91"/>
      <c r="D88" s="91"/>
      <c r="E88" s="91"/>
      <c r="F88" s="91"/>
      <c r="G88" s="91"/>
    </row>
    <row r="89" spans="2:7" ht="13.5" customHeight="1" x14ac:dyDescent="0.2">
      <c r="B89" s="91"/>
      <c r="C89" s="91"/>
      <c r="D89" s="91"/>
      <c r="E89" s="91"/>
      <c r="F89" s="91"/>
      <c r="G89" s="91"/>
    </row>
    <row r="90" spans="2:7" ht="13.5" customHeight="1" x14ac:dyDescent="0.2">
      <c r="B90" s="91"/>
      <c r="C90" s="91"/>
      <c r="D90" s="91"/>
      <c r="E90" s="91"/>
      <c r="F90" s="91"/>
      <c r="G90" s="91"/>
    </row>
    <row r="91" spans="2:7" ht="13.5" customHeight="1" x14ac:dyDescent="0.2">
      <c r="B91" s="91"/>
      <c r="C91" s="91"/>
      <c r="D91" s="91"/>
      <c r="E91" s="91"/>
      <c r="F91" s="91"/>
      <c r="G91" s="91"/>
    </row>
    <row r="92" spans="2:7" ht="13.5" customHeight="1" x14ac:dyDescent="0.2">
      <c r="B92" s="91"/>
      <c r="C92" s="91"/>
      <c r="D92" s="91"/>
      <c r="E92" s="91"/>
      <c r="F92" s="91"/>
      <c r="G92" s="91"/>
    </row>
    <row r="93" spans="2:7" ht="13.5" customHeight="1" x14ac:dyDescent="0.2">
      <c r="B93" s="91"/>
      <c r="C93" s="91"/>
      <c r="D93" s="91"/>
      <c r="E93" s="91"/>
      <c r="F93" s="91"/>
      <c r="G93" s="91"/>
    </row>
    <row r="94" spans="2:7" ht="13.5" customHeight="1" x14ac:dyDescent="0.2">
      <c r="B94" s="91"/>
      <c r="C94" s="91"/>
      <c r="D94" s="91"/>
      <c r="E94" s="91"/>
      <c r="F94" s="91"/>
      <c r="G94" s="91"/>
    </row>
    <row r="95" spans="2:7" ht="13.5" customHeight="1" x14ac:dyDescent="0.2">
      <c r="B95" s="91"/>
      <c r="C95" s="91"/>
      <c r="D95" s="91"/>
      <c r="E95" s="91"/>
      <c r="F95" s="91"/>
      <c r="G95" s="91"/>
    </row>
    <row r="96" spans="2:7" ht="13.5" customHeight="1" x14ac:dyDescent="0.2">
      <c r="B96" s="91"/>
      <c r="C96" s="91"/>
      <c r="D96" s="91"/>
      <c r="E96" s="91"/>
      <c r="F96" s="91"/>
      <c r="G96" s="91"/>
    </row>
    <row r="97" spans="2:7" ht="13.5" customHeight="1" x14ac:dyDescent="0.2">
      <c r="B97" s="91"/>
      <c r="C97" s="91"/>
      <c r="D97" s="91"/>
      <c r="E97" s="91"/>
      <c r="F97" s="91"/>
      <c r="G97" s="91"/>
    </row>
    <row r="98" spans="2:7" ht="13.5" customHeight="1" x14ac:dyDescent="0.2">
      <c r="B98" s="91"/>
      <c r="C98" s="91"/>
      <c r="D98" s="91"/>
      <c r="E98" s="91"/>
      <c r="F98" s="91"/>
      <c r="G98" s="91"/>
    </row>
    <row r="99" spans="2:7" ht="13.5" customHeight="1" x14ac:dyDescent="0.2">
      <c r="B99" s="91"/>
      <c r="C99" s="91"/>
      <c r="D99" s="91"/>
      <c r="E99" s="91"/>
      <c r="F99" s="91"/>
      <c r="G99" s="91"/>
    </row>
    <row r="100" spans="2:7" ht="13.5" customHeight="1" x14ac:dyDescent="0.2">
      <c r="B100" s="91"/>
      <c r="C100" s="91"/>
      <c r="D100" s="91"/>
      <c r="E100" s="91"/>
      <c r="F100" s="91"/>
      <c r="G100" s="91"/>
    </row>
    <row r="101" spans="2:7" ht="13.5" customHeight="1" x14ac:dyDescent="0.2">
      <c r="B101" s="91"/>
      <c r="C101" s="91"/>
      <c r="D101" s="91"/>
      <c r="E101" s="91"/>
      <c r="F101" s="91"/>
      <c r="G101" s="91"/>
    </row>
    <row r="102" spans="2:7" ht="13.5" customHeight="1" x14ac:dyDescent="0.2">
      <c r="B102" s="91"/>
      <c r="C102" s="91"/>
      <c r="D102" s="91"/>
      <c r="E102" s="91"/>
      <c r="F102" s="91"/>
      <c r="G102" s="91"/>
    </row>
    <row r="103" spans="2:7" ht="13.5" customHeight="1" x14ac:dyDescent="0.2">
      <c r="B103" s="91"/>
      <c r="C103" s="91"/>
      <c r="D103" s="91"/>
      <c r="E103" s="91"/>
      <c r="F103" s="91"/>
      <c r="G103" s="91"/>
    </row>
    <row r="104" spans="2:7" ht="13.5" customHeight="1" x14ac:dyDescent="0.2">
      <c r="B104" s="91"/>
      <c r="C104" s="91"/>
      <c r="D104" s="91"/>
      <c r="E104" s="91"/>
      <c r="F104" s="91"/>
      <c r="G104" s="91"/>
    </row>
    <row r="105" spans="2:7" ht="13.5" customHeight="1" x14ac:dyDescent="0.2">
      <c r="B105" s="91"/>
      <c r="C105" s="91"/>
      <c r="D105" s="91"/>
      <c r="E105" s="91"/>
      <c r="F105" s="91"/>
      <c r="G105" s="91"/>
    </row>
  </sheetData>
  <mergeCells count="2">
    <mergeCell ref="B3:D3"/>
    <mergeCell ref="G3:I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9"/>
  <sheetViews>
    <sheetView workbookViewId="0">
      <selection activeCell="A41" sqref="A41"/>
    </sheetView>
  </sheetViews>
  <sheetFormatPr defaultColWidth="9.125" defaultRowHeight="12.6" customHeight="1" x14ac:dyDescent="0.2"/>
  <cols>
    <col min="1" max="1" width="57.5" style="1" customWidth="1"/>
    <col min="2" max="6" width="12.5" style="2" customWidth="1"/>
    <col min="7" max="7" width="56.125" style="2" customWidth="1"/>
    <col min="8" max="8" width="12.5" style="2" customWidth="1"/>
    <col min="9" max="11" width="12.5" style="1" customWidth="1"/>
    <col min="12" max="16384" width="9.125" style="1"/>
  </cols>
  <sheetData>
    <row r="1" spans="1:12" ht="15.75" customHeight="1" x14ac:dyDescent="0.2">
      <c r="A1" s="5" t="s">
        <v>32</v>
      </c>
      <c r="B1" s="5"/>
      <c r="C1" s="5"/>
      <c r="D1" s="5"/>
      <c r="E1" s="5"/>
      <c r="F1" s="5"/>
      <c r="G1" s="5" t="s">
        <v>33</v>
      </c>
      <c r="H1" s="5"/>
      <c r="I1" s="5"/>
      <c r="J1" s="5"/>
      <c r="K1" s="5"/>
    </row>
    <row r="2" spans="1:12" ht="14.25" customHeight="1" thickBot="1" x14ac:dyDescent="0.3">
      <c r="A2" s="6"/>
      <c r="B2" s="7"/>
      <c r="C2" s="7"/>
      <c r="D2" s="7"/>
      <c r="E2" s="7"/>
      <c r="F2" s="7"/>
      <c r="G2" s="6"/>
      <c r="H2" s="7"/>
      <c r="I2" s="7"/>
      <c r="J2" s="7"/>
      <c r="K2" s="7"/>
    </row>
    <row r="3" spans="1:12" ht="13.5" customHeight="1" x14ac:dyDescent="0.2">
      <c r="A3" s="14" t="s">
        <v>4</v>
      </c>
      <c r="B3" s="114" t="s">
        <v>7</v>
      </c>
      <c r="C3" s="116"/>
      <c r="D3" s="116"/>
      <c r="E3" s="115"/>
      <c r="F3" s="1"/>
      <c r="G3" s="14" t="s">
        <v>4</v>
      </c>
      <c r="H3" s="114" t="s">
        <v>7</v>
      </c>
      <c r="I3" s="116"/>
      <c r="J3" s="116"/>
      <c r="K3" s="115"/>
    </row>
    <row r="4" spans="1:12" ht="14.25" customHeight="1" thickBot="1" x14ac:dyDescent="0.25">
      <c r="A4" s="21"/>
      <c r="B4" s="133">
        <v>2023</v>
      </c>
      <c r="C4" s="134">
        <v>2024</v>
      </c>
      <c r="D4" s="134">
        <v>2025</v>
      </c>
      <c r="E4" s="135">
        <v>2026</v>
      </c>
      <c r="F4" s="1"/>
      <c r="G4" s="21"/>
      <c r="H4" s="133">
        <v>2023</v>
      </c>
      <c r="I4" s="134">
        <v>2024</v>
      </c>
      <c r="J4" s="134">
        <v>2025</v>
      </c>
      <c r="K4" s="135">
        <v>2026</v>
      </c>
    </row>
    <row r="5" spans="1:12" ht="13.5" customHeight="1" x14ac:dyDescent="0.2">
      <c r="A5" s="32"/>
      <c r="B5" s="34"/>
      <c r="C5" s="35"/>
      <c r="D5" s="35"/>
      <c r="E5" s="36"/>
      <c r="F5" s="31"/>
      <c r="G5" s="32"/>
      <c r="H5" s="34"/>
      <c r="I5" s="35"/>
      <c r="J5" s="35"/>
      <c r="K5" s="36"/>
    </row>
    <row r="6" spans="1:12" ht="13.5" customHeight="1" x14ac:dyDescent="0.2">
      <c r="A6" s="43" t="s">
        <v>8</v>
      </c>
      <c r="B6" s="44">
        <v>1089002.2054285468</v>
      </c>
      <c r="C6" s="41">
        <v>1235726.6903825318</v>
      </c>
      <c r="D6" s="41">
        <v>1364293.7969119896</v>
      </c>
      <c r="E6" s="42">
        <v>1477627.8933801306</v>
      </c>
      <c r="F6" s="31"/>
      <c r="G6" s="43" t="s">
        <v>8</v>
      </c>
      <c r="H6" s="44">
        <f>'feb2024_vydavky_ESA 2010'!C6-PS_vydavky_ESA2010!B6</f>
        <v>-60845.79096854676</v>
      </c>
      <c r="I6" s="41">
        <f>'feb2024_vydavky_ESA 2010'!D6-PS_vydavky_ESA2010!C6</f>
        <v>-67468.838587124832</v>
      </c>
      <c r="J6" s="41">
        <f>'feb2024_vydavky_ESA 2010'!E6-PS_vydavky_ESA2010!D6</f>
        <v>-85558.429870171007</v>
      </c>
      <c r="K6" s="42">
        <f>'feb2024_vydavky_ESA 2010'!F6-PS_vydavky_ESA2010!E6</f>
        <v>-116680.77249609842</v>
      </c>
    </row>
    <row r="7" spans="1:12" ht="13.5" customHeight="1" x14ac:dyDescent="0.2">
      <c r="A7" s="51" t="s">
        <v>9</v>
      </c>
      <c r="B7" s="52">
        <v>626824.10211587464</v>
      </c>
      <c r="C7" s="49">
        <v>729110.1493315415</v>
      </c>
      <c r="D7" s="49">
        <v>824226.2438945598</v>
      </c>
      <c r="E7" s="50">
        <v>905771.36976244568</v>
      </c>
      <c r="F7" s="31"/>
      <c r="G7" s="51" t="s">
        <v>9</v>
      </c>
      <c r="H7" s="52">
        <f>'feb2024_vydavky_ESA 2010'!C7-PS_vydavky_ESA2010!B7</f>
        <v>-34224.846565874643</v>
      </c>
      <c r="I7" s="49">
        <f>'feb2024_vydavky_ESA 2010'!D7-PS_vydavky_ESA2010!C7</f>
        <v>-49801.555623947061</v>
      </c>
      <c r="J7" s="49">
        <f>'feb2024_vydavky_ESA 2010'!E7-PS_vydavky_ESA2010!D7</f>
        <v>-67846.950281931786</v>
      </c>
      <c r="K7" s="50">
        <f>'feb2024_vydavky_ESA 2010'!F7-PS_vydavky_ESA2010!E7</f>
        <v>-90079.296516694594</v>
      </c>
    </row>
    <row r="8" spans="1:12" ht="13.5" customHeight="1" x14ac:dyDescent="0.2">
      <c r="A8" s="51" t="s">
        <v>10</v>
      </c>
      <c r="B8" s="52">
        <v>37343.5946802123</v>
      </c>
      <c r="C8" s="49">
        <v>43834.461390155739</v>
      </c>
      <c r="D8" s="49">
        <v>50410.877840453861</v>
      </c>
      <c r="E8" s="50">
        <v>56690.279311338512</v>
      </c>
      <c r="F8" s="31"/>
      <c r="G8" s="51" t="s">
        <v>10</v>
      </c>
      <c r="H8" s="52">
        <f>'feb2024_vydavky_ESA 2010'!C8-PS_vydavky_ESA2010!B8</f>
        <v>1285.2901097877038</v>
      </c>
      <c r="I8" s="49">
        <f>'feb2024_vydavky_ESA 2010'!D8-PS_vydavky_ESA2010!C8</f>
        <v>-1994.2410147106129</v>
      </c>
      <c r="J8" s="49">
        <f>'feb2024_vydavky_ESA 2010'!E8-PS_vydavky_ESA2010!D8</f>
        <v>-2914.6198086434815</v>
      </c>
      <c r="K8" s="50">
        <f>'feb2024_vydavky_ESA 2010'!F8-PS_vydavky_ESA2010!E8</f>
        <v>-4177.8186606267482</v>
      </c>
    </row>
    <row r="9" spans="1:12" ht="13.5" customHeight="1" x14ac:dyDescent="0.2">
      <c r="A9" s="51" t="s">
        <v>11</v>
      </c>
      <c r="B9" s="52">
        <v>375361.31432624423</v>
      </c>
      <c r="C9" s="49">
        <v>409418.70505807421</v>
      </c>
      <c r="D9" s="49">
        <v>433343.84966052085</v>
      </c>
      <c r="E9" s="50">
        <v>456653.70547368331</v>
      </c>
      <c r="F9" s="31"/>
      <c r="G9" s="51" t="s">
        <v>11</v>
      </c>
      <c r="H9" s="52">
        <f>'feb2024_vydavky_ESA 2010'!C9-PS_vydavky_ESA2010!B9</f>
        <v>-25354.590066244244</v>
      </c>
      <c r="I9" s="49">
        <f>'feb2024_vydavky_ESA 2010'!D9-PS_vydavky_ESA2010!C9</f>
        <v>-12514.817256791808</v>
      </c>
      <c r="J9" s="49">
        <f>'feb2024_vydavky_ESA 2010'!E9-PS_vydavky_ESA2010!D9</f>
        <v>-10850.245861745731</v>
      </c>
      <c r="K9" s="50">
        <f>'feb2024_vydavky_ESA 2010'!F9-PS_vydavky_ESA2010!E9</f>
        <v>-17717.631157276744</v>
      </c>
    </row>
    <row r="10" spans="1:12" ht="13.5" customHeight="1" x14ac:dyDescent="0.2">
      <c r="A10" s="51" t="s">
        <v>12</v>
      </c>
      <c r="B10" s="52">
        <v>79.902461317219291</v>
      </c>
      <c r="C10" s="49">
        <v>86.795809930313666</v>
      </c>
      <c r="D10" s="49">
        <v>92.74967189579435</v>
      </c>
      <c r="E10" s="50">
        <v>96.948590471159804</v>
      </c>
      <c r="F10" s="31"/>
      <c r="G10" s="51" t="s">
        <v>12</v>
      </c>
      <c r="H10" s="52">
        <f>'feb2024_vydavky_ESA 2010'!C10-PS_vydavky_ESA2010!B10</f>
        <v>-7.6442613172192893</v>
      </c>
      <c r="I10" s="49">
        <f>'feb2024_vydavky_ESA 2010'!D10-PS_vydavky_ESA2010!C10</f>
        <v>-16.115126217848641</v>
      </c>
      <c r="J10" s="49">
        <f>'feb2024_vydavky_ESA 2010'!E10-PS_vydavky_ESA2010!D10</f>
        <v>-17.976970904709603</v>
      </c>
      <c r="K10" s="50">
        <f>'feb2024_vydavky_ESA 2010'!F10-PS_vydavky_ESA2010!E10</f>
        <v>-18.750819492945368</v>
      </c>
    </row>
    <row r="11" spans="1:12" ht="13.5" customHeight="1" x14ac:dyDescent="0.2">
      <c r="A11" s="51" t="s">
        <v>13</v>
      </c>
      <c r="B11" s="52">
        <v>49393.29184489834</v>
      </c>
      <c r="C11" s="49">
        <v>53276.578792830114</v>
      </c>
      <c r="D11" s="49">
        <v>56220.075844559397</v>
      </c>
      <c r="E11" s="50">
        <v>58415.5902421918</v>
      </c>
      <c r="F11" s="31"/>
      <c r="G11" s="51" t="s">
        <v>13</v>
      </c>
      <c r="H11" s="52">
        <f>'feb2024_vydavky_ESA 2010'!C11-PS_vydavky_ESA2010!B11</f>
        <v>-2544.0001848983375</v>
      </c>
      <c r="I11" s="49">
        <f>'feb2024_vydavky_ESA 2010'!D11-PS_vydavky_ESA2010!C11</f>
        <v>-3142.109565457431</v>
      </c>
      <c r="J11" s="49">
        <f>'feb2024_vydavky_ESA 2010'!E11-PS_vydavky_ESA2010!D11</f>
        <v>-3928.6369469452402</v>
      </c>
      <c r="K11" s="50">
        <f>'feb2024_vydavky_ESA 2010'!F11-PS_vydavky_ESA2010!E11</f>
        <v>-4687.2753420073132</v>
      </c>
    </row>
    <row r="12" spans="1:12" ht="13.5" customHeight="1" x14ac:dyDescent="0.2">
      <c r="A12" s="43" t="s">
        <v>14</v>
      </c>
      <c r="B12" s="44">
        <v>9586900.6664110981</v>
      </c>
      <c r="C12" s="41">
        <v>11011542.190268025</v>
      </c>
      <c r="D12" s="41">
        <v>11855309.410201611</v>
      </c>
      <c r="E12" s="42">
        <v>12490357.762026854</v>
      </c>
      <c r="F12" s="31"/>
      <c r="G12" s="43" t="s">
        <v>14</v>
      </c>
      <c r="H12" s="44">
        <f>'feb2024_vydavky_ESA 2010'!C12-PS_vydavky_ESA2010!B12</f>
        <v>725021.21277056448</v>
      </c>
      <c r="I12" s="41">
        <f>'feb2024_vydavky_ESA 2010'!D12-PS_vydavky_ESA2010!C12</f>
        <v>1401369.6784718335</v>
      </c>
      <c r="J12" s="41">
        <f>'feb2024_vydavky_ESA 2010'!E12-PS_vydavky_ESA2010!D12</f>
        <v>1225606.6563414596</v>
      </c>
      <c r="K12" s="42">
        <f>'feb2024_vydavky_ESA 2010'!F12-PS_vydavky_ESA2010!E12</f>
        <v>923650.36845867708</v>
      </c>
    </row>
    <row r="13" spans="1:12" ht="13.5" customHeight="1" x14ac:dyDescent="0.2">
      <c r="A13" s="59" t="s">
        <v>15</v>
      </c>
      <c r="B13" s="52">
        <v>8512267.386825785</v>
      </c>
      <c r="C13" s="49">
        <v>9814483.2102538291</v>
      </c>
      <c r="D13" s="49">
        <v>10609655.005848033</v>
      </c>
      <c r="E13" s="50">
        <v>11220852.622810772</v>
      </c>
      <c r="F13" s="31"/>
      <c r="G13" s="59" t="s">
        <v>15</v>
      </c>
      <c r="H13" s="52">
        <f>'feb2024_vydavky_ESA 2010'!C13-PS_vydavky_ESA2010!B13</f>
        <v>650541.64785067365</v>
      </c>
      <c r="I13" s="49">
        <f>'feb2024_vydavky_ESA 2010'!D13-PS_vydavky_ESA2010!C13</f>
        <v>1228707.9779080302</v>
      </c>
      <c r="J13" s="49">
        <f>'feb2024_vydavky_ESA 2010'!E13-PS_vydavky_ESA2010!D13</f>
        <v>1038281.5188783295</v>
      </c>
      <c r="K13" s="50">
        <f>'feb2024_vydavky_ESA 2010'!F13-PS_vydavky_ESA2010!E13</f>
        <v>746136.20393087156</v>
      </c>
    </row>
    <row r="14" spans="1:12" ht="13.5" customHeight="1" x14ac:dyDescent="0.2">
      <c r="A14" s="62" t="s">
        <v>16</v>
      </c>
      <c r="B14" s="52">
        <v>7668735.0383206811</v>
      </c>
      <c r="C14" s="49">
        <v>8804542.4145388715</v>
      </c>
      <c r="D14" s="49">
        <v>9476004.49908044</v>
      </c>
      <c r="E14" s="50">
        <v>10038961.690980444</v>
      </c>
      <c r="F14" s="31"/>
      <c r="G14" s="62" t="s">
        <v>16</v>
      </c>
      <c r="H14" s="52">
        <f>'feb2024_vydavky_ESA 2010'!C14-PS_vydavky_ESA2010!B14</f>
        <v>587972.07919596322</v>
      </c>
      <c r="I14" s="49">
        <f>'feb2024_vydavky_ESA 2010'!D14-PS_vydavky_ESA2010!C14</f>
        <v>974802.8485761676</v>
      </c>
      <c r="J14" s="49">
        <f>'feb2024_vydavky_ESA 2010'!E14-PS_vydavky_ESA2010!D14</f>
        <v>809902.48389384151</v>
      </c>
      <c r="K14" s="50">
        <f>'feb2024_vydavky_ESA 2010'!F14-PS_vydavky_ESA2010!E14</f>
        <v>737715.83271633089</v>
      </c>
      <c r="L14" s="121"/>
    </row>
    <row r="15" spans="1:12" ht="13.5" customHeight="1" x14ac:dyDescent="0.2">
      <c r="A15" s="62" t="s">
        <v>17</v>
      </c>
      <c r="B15" s="52">
        <v>122395.93030996756</v>
      </c>
      <c r="C15" s="49">
        <v>180951.4245978425</v>
      </c>
      <c r="D15" s="49">
        <v>238915.05662333264</v>
      </c>
      <c r="E15" s="50">
        <v>230467.20049554727</v>
      </c>
      <c r="F15" s="31"/>
      <c r="G15" s="62" t="s">
        <v>17</v>
      </c>
      <c r="H15" s="52">
        <f>'feb2024_vydavky_ESA 2010'!C15-PS_vydavky_ESA2010!B15</f>
        <v>22139.216226258999</v>
      </c>
      <c r="I15" s="49">
        <f>'feb2024_vydavky_ESA 2010'!D15-PS_vydavky_ESA2010!C15</f>
        <v>240983.68721501308</v>
      </c>
      <c r="J15" s="49">
        <f>'feb2024_vydavky_ESA 2010'!E15-PS_vydavky_ESA2010!D15</f>
        <v>239322.40093192432</v>
      </c>
      <c r="K15" s="50">
        <f>'feb2024_vydavky_ESA 2010'!F15-PS_vydavky_ESA2010!E15</f>
        <v>30330.334740667982</v>
      </c>
      <c r="L15" s="121"/>
    </row>
    <row r="16" spans="1:12" ht="13.5" customHeight="1" x14ac:dyDescent="0.2">
      <c r="A16" s="62" t="s">
        <v>18</v>
      </c>
      <c r="B16" s="52">
        <v>640559.69774821226</v>
      </c>
      <c r="C16" s="49">
        <v>735171.10399954568</v>
      </c>
      <c r="D16" s="49">
        <v>792301.65462423023</v>
      </c>
      <c r="E16" s="50">
        <v>841378.27977874607</v>
      </c>
      <c r="F16" s="31"/>
      <c r="G16" s="62" t="s">
        <v>18</v>
      </c>
      <c r="H16" s="52">
        <f>'feb2024_vydavky_ESA 2010'!C16-PS_vydavky_ESA2010!B16</f>
        <v>35873.834676193655</v>
      </c>
      <c r="I16" s="49">
        <f>'feb2024_vydavky_ESA 2010'!D16-PS_vydavky_ESA2010!C16</f>
        <v>11470.788685656385</v>
      </c>
      <c r="J16" s="49">
        <f>'feb2024_vydavky_ESA 2010'!E16-PS_vydavky_ESA2010!D16</f>
        <v>-9757.6184602138819</v>
      </c>
      <c r="K16" s="50">
        <f>'feb2024_vydavky_ESA 2010'!F16-PS_vydavky_ESA2010!E16</f>
        <v>-19517.708330621477</v>
      </c>
      <c r="L16" s="121"/>
    </row>
    <row r="17" spans="1:12" ht="13.5" customHeight="1" x14ac:dyDescent="0.2">
      <c r="A17" s="62" t="s">
        <v>19</v>
      </c>
      <c r="B17" s="52">
        <v>78849.612079920887</v>
      </c>
      <c r="C17" s="49">
        <v>91940.30853869571</v>
      </c>
      <c r="D17" s="49">
        <v>100515.7754286385</v>
      </c>
      <c r="E17" s="50">
        <v>108114.45646338911</v>
      </c>
      <c r="F17" s="31"/>
      <c r="G17" s="62" t="s">
        <v>19</v>
      </c>
      <c r="H17" s="52">
        <f>'feb2024_vydavky_ESA 2010'!C17-PS_vydavky_ESA2010!B17</f>
        <v>4353.8829669515108</v>
      </c>
      <c r="I17" s="49">
        <f>'feb2024_vydavky_ESA 2010'!D17-PS_vydavky_ESA2010!C17</f>
        <v>1421.6035657162138</v>
      </c>
      <c r="J17" s="49">
        <f>'feb2024_vydavky_ESA 2010'!E17-PS_vydavky_ESA2010!D17</f>
        <v>-1162.3226917908032</v>
      </c>
      <c r="K17" s="50">
        <f>'feb2024_vydavky_ESA 2010'!F17-PS_vydavky_ESA2010!E17</f>
        <v>-2347.8389416847494</v>
      </c>
      <c r="L17" s="121"/>
    </row>
    <row r="18" spans="1:12" ht="13.5" customHeight="1" x14ac:dyDescent="0.2">
      <c r="A18" s="62" t="s">
        <v>20</v>
      </c>
      <c r="B18" s="52">
        <v>1727.1083670033006</v>
      </c>
      <c r="C18" s="49">
        <v>1877.9585788726433</v>
      </c>
      <c r="D18" s="49">
        <v>1918.0200913942583</v>
      </c>
      <c r="E18" s="50">
        <v>1930.9950926457377</v>
      </c>
      <c r="F18" s="31"/>
      <c r="G18" s="62" t="s">
        <v>20</v>
      </c>
      <c r="H18" s="52">
        <f>'feb2024_vydavky_ESA 2010'!C18-PS_vydavky_ESA2010!B18</f>
        <v>202.63478530644466</v>
      </c>
      <c r="I18" s="49">
        <f>'feb2024_vydavky_ESA 2010'!D18-PS_vydavky_ESA2010!C18</f>
        <v>29.04986547734552</v>
      </c>
      <c r="J18" s="49">
        <f>'feb2024_vydavky_ESA 2010'!E18-PS_vydavky_ESA2010!D18</f>
        <v>-23.424795432229303</v>
      </c>
      <c r="K18" s="50">
        <f>'feb2024_vydavky_ESA 2010'!F18-PS_vydavky_ESA2010!E18</f>
        <v>-44.416253821530972</v>
      </c>
      <c r="L18" s="121"/>
    </row>
    <row r="19" spans="1:12" ht="13.5" customHeight="1" x14ac:dyDescent="0.2">
      <c r="A19" s="51" t="s">
        <v>21</v>
      </c>
      <c r="B19" s="52">
        <v>1074633.2795853135</v>
      </c>
      <c r="C19" s="49">
        <v>1197058.9800141961</v>
      </c>
      <c r="D19" s="49">
        <v>1245654.4043535781</v>
      </c>
      <c r="E19" s="50">
        <v>1269505.1392160819</v>
      </c>
      <c r="F19" s="31"/>
      <c r="G19" s="51" t="s">
        <v>21</v>
      </c>
      <c r="H19" s="52">
        <f>'feb2024_vydavky_ESA 2010'!C19-PS_vydavky_ESA2010!B19</f>
        <v>74479.564919889905</v>
      </c>
      <c r="I19" s="49">
        <f>'feb2024_vydavky_ESA 2010'!D19-PS_vydavky_ESA2010!C19</f>
        <v>172661.70056380215</v>
      </c>
      <c r="J19" s="49">
        <f>'feb2024_vydavky_ESA 2010'!E19-PS_vydavky_ESA2010!D19</f>
        <v>187325.13746313006</v>
      </c>
      <c r="K19" s="50">
        <f>'feb2024_vydavky_ESA 2010'!F19-PS_vydavky_ESA2010!E19</f>
        <v>177514.16452780645</v>
      </c>
      <c r="L19" s="121"/>
    </row>
    <row r="20" spans="1:12" ht="13.5" customHeight="1" x14ac:dyDescent="0.2">
      <c r="A20" s="62" t="s">
        <v>22</v>
      </c>
      <c r="B20" s="52">
        <v>906180.21603463963</v>
      </c>
      <c r="C20" s="49">
        <v>1012392.570970753</v>
      </c>
      <c r="D20" s="49">
        <v>1055639.9207743136</v>
      </c>
      <c r="E20" s="50">
        <v>1076914.2676126848</v>
      </c>
      <c r="F20" s="31"/>
      <c r="G20" s="62" t="s">
        <v>22</v>
      </c>
      <c r="H20" s="52">
        <f>'feb2024_vydavky_ESA 2010'!C20-PS_vydavky_ESA2010!B20</f>
        <v>63000.543086729827</v>
      </c>
      <c r="I20" s="49">
        <f>'feb2024_vydavky_ESA 2010'!D20-PS_vydavky_ESA2010!C20</f>
        <v>169932.28269314999</v>
      </c>
      <c r="J20" s="49">
        <f>'feb2024_vydavky_ESA 2010'!E20-PS_vydavky_ESA2010!D20</f>
        <v>189527.93251484539</v>
      </c>
      <c r="K20" s="50">
        <f>'feb2024_vydavky_ESA 2010'!F20-PS_vydavky_ESA2010!E20</f>
        <v>181708.96407730714</v>
      </c>
      <c r="L20" s="121"/>
    </row>
    <row r="21" spans="1:12" ht="13.5" customHeight="1" x14ac:dyDescent="0.2">
      <c r="A21" s="62" t="s">
        <v>18</v>
      </c>
      <c r="B21" s="52">
        <v>107915.75433617429</v>
      </c>
      <c r="C21" s="49">
        <v>117532.13933987415</v>
      </c>
      <c r="D21" s="49">
        <v>120169.17725397572</v>
      </c>
      <c r="E21" s="50">
        <v>121122.17041100998</v>
      </c>
      <c r="F21" s="31"/>
      <c r="G21" s="62" t="s">
        <v>18</v>
      </c>
      <c r="H21" s="52">
        <f>'feb2024_vydavky_ESA 2010'!C21-PS_vydavky_ESA2010!B21</f>
        <v>5660.3312668639264</v>
      </c>
      <c r="I21" s="49">
        <f>'feb2024_vydavky_ESA 2010'!D21-PS_vydavky_ESA2010!C21</f>
        <v>1719.5525656273967</v>
      </c>
      <c r="J21" s="49">
        <f>'feb2024_vydavky_ESA 2010'!E21-PS_vydavky_ESA2010!D21</f>
        <v>-1386.395447943476</v>
      </c>
      <c r="K21" s="50">
        <f>'feb2024_vydavky_ESA 2010'!F21-PS_vydavky_ESA2010!E21</f>
        <v>-2621.4801436443231</v>
      </c>
      <c r="L21" s="121"/>
    </row>
    <row r="22" spans="1:12" ht="13.5" customHeight="1" x14ac:dyDescent="0.2">
      <c r="A22" s="62" t="s">
        <v>19</v>
      </c>
      <c r="B22" s="52">
        <v>19204.470637887334</v>
      </c>
      <c r="C22" s="49">
        <v>21242.841164298112</v>
      </c>
      <c r="D22" s="49">
        <v>21986.572635401779</v>
      </c>
      <c r="E22" s="50">
        <v>22271.04385278072</v>
      </c>
      <c r="F22" s="31"/>
      <c r="G22" s="62" t="s">
        <v>19</v>
      </c>
      <c r="H22" s="52">
        <f>'feb2024_vydavky_ESA 2010'!C22-PS_vydavky_ESA2010!B22</f>
        <v>969.27229521811023</v>
      </c>
      <c r="I22" s="49">
        <f>'feb2024_vydavky_ESA 2010'!D22-PS_vydavky_ESA2010!C22</f>
        <v>299.97753613203895</v>
      </c>
      <c r="J22" s="49">
        <f>'feb2024_vydavky_ESA 2010'!E22-PS_vydavky_ESA2010!D22</f>
        <v>-231.9004885846407</v>
      </c>
      <c r="K22" s="50">
        <f>'feb2024_vydavky_ESA 2010'!F22-PS_vydavky_ESA2010!E22</f>
        <v>-441.68751091114609</v>
      </c>
      <c r="L22" s="121"/>
    </row>
    <row r="23" spans="1:12" ht="13.5" customHeight="1" x14ac:dyDescent="0.2">
      <c r="A23" s="62" t="s">
        <v>20</v>
      </c>
      <c r="B23" s="52">
        <v>41332.838576612121</v>
      </c>
      <c r="C23" s="49">
        <v>45891.428539270695</v>
      </c>
      <c r="D23" s="49">
        <v>47858.733689886874</v>
      </c>
      <c r="E23" s="50">
        <v>49197.65733960647</v>
      </c>
      <c r="F23" s="31"/>
      <c r="G23" s="62" t="s">
        <v>20</v>
      </c>
      <c r="H23" s="52">
        <f>'feb2024_vydavky_ESA 2010'!C23-PS_vydavky_ESA2010!B23</f>
        <v>4849.4182710781315</v>
      </c>
      <c r="I23" s="49">
        <f>'feb2024_vydavky_ESA 2010'!D23-PS_vydavky_ESA2010!C23</f>
        <v>709.88776889281871</v>
      </c>
      <c r="J23" s="49">
        <f>'feb2024_vydavky_ESA 2010'!E23-PS_vydavky_ESA2010!D23</f>
        <v>-584.49911518715089</v>
      </c>
      <c r="K23" s="50">
        <f>'feb2024_vydavky_ESA 2010'!F23-PS_vydavky_ESA2010!E23</f>
        <v>-1131.631894945247</v>
      </c>
      <c r="L23" s="121"/>
    </row>
    <row r="24" spans="1:12" ht="13.5" customHeight="1" thickBot="1" x14ac:dyDescent="0.25">
      <c r="A24" s="43" t="s">
        <v>23</v>
      </c>
      <c r="B24" s="69">
        <v>249850.82431063527</v>
      </c>
      <c r="C24" s="70">
        <v>263156.87698607682</v>
      </c>
      <c r="D24" s="70">
        <v>278303.55977687333</v>
      </c>
      <c r="E24" s="71">
        <v>303276.633843021</v>
      </c>
      <c r="F24" s="31"/>
      <c r="G24" s="43" t="s">
        <v>23</v>
      </c>
      <c r="H24" s="69">
        <f>'feb2024_vydavky_ESA 2010'!C24-PS_vydavky_ESA2010!B24</f>
        <v>18279.098419364716</v>
      </c>
      <c r="I24" s="70">
        <f>'feb2024_vydavky_ESA 2010'!D24-PS_vydavky_ESA2010!C24</f>
        <v>4793.3499680674868</v>
      </c>
      <c r="J24" s="70">
        <f>'feb2024_vydavky_ESA 2010'!E24-PS_vydavky_ESA2010!D24</f>
        <v>-10781.588543396036</v>
      </c>
      <c r="K24" s="71">
        <f>'feb2024_vydavky_ESA 2010'!F24-PS_vydavky_ESA2010!E24</f>
        <v>-26483.765065722109</v>
      </c>
    </row>
    <row r="25" spans="1:12" ht="14.25" customHeight="1" thickBot="1" x14ac:dyDescent="0.25">
      <c r="A25" s="78" t="s">
        <v>24</v>
      </c>
      <c r="B25" s="79">
        <v>10925753.696150281</v>
      </c>
      <c r="C25" s="76">
        <v>12510425.757636635</v>
      </c>
      <c r="D25" s="76">
        <v>13497906.766890474</v>
      </c>
      <c r="E25" s="77">
        <v>14271262.289250007</v>
      </c>
      <c r="F25" s="31"/>
      <c r="G25" s="78" t="s">
        <v>24</v>
      </c>
      <c r="H25" s="79">
        <f>'feb2024_vydavky_ESA 2010'!C25-PS_vydavky_ESA2010!B25</f>
        <v>682454.52022138238</v>
      </c>
      <c r="I25" s="76">
        <f>'feb2024_vydavky_ESA 2010'!D25-PS_vydavky_ESA2010!C25</f>
        <v>1338694.1898527741</v>
      </c>
      <c r="J25" s="76">
        <f>'feb2024_vydavky_ESA 2010'!E25-PS_vydavky_ESA2010!D25</f>
        <v>1129266.6379278935</v>
      </c>
      <c r="K25" s="77">
        <f>'feb2024_vydavky_ESA 2010'!F25-PS_vydavky_ESA2010!E25</f>
        <v>780485.83089685626</v>
      </c>
    </row>
    <row r="26" spans="1:12" ht="13.5" customHeight="1" thickBot="1" x14ac:dyDescent="0.25">
      <c r="A26" s="86" t="s">
        <v>25</v>
      </c>
      <c r="B26" s="88">
        <v>10925753.696150281</v>
      </c>
      <c r="C26" s="89">
        <v>12510425.757636635</v>
      </c>
      <c r="D26" s="89">
        <v>13497906.766890474</v>
      </c>
      <c r="E26" s="90">
        <v>14271262.289250007</v>
      </c>
      <c r="F26" s="31"/>
      <c r="G26" s="86" t="s">
        <v>25</v>
      </c>
      <c r="H26" s="88">
        <f>'feb2024_vydavky_ESA 2010'!C26-PS_vydavky_ESA2010!B26</f>
        <v>682454.52022138238</v>
      </c>
      <c r="I26" s="89">
        <f>'feb2024_vydavky_ESA 2010'!D26-PS_vydavky_ESA2010!C26</f>
        <v>1338694.1898527741</v>
      </c>
      <c r="J26" s="89">
        <f>'feb2024_vydavky_ESA 2010'!E26-PS_vydavky_ESA2010!D26</f>
        <v>1129266.6379278935</v>
      </c>
      <c r="K26" s="90">
        <f>'feb2024_vydavky_ESA 2010'!F26-PS_vydavky_ESA2010!E26</f>
        <v>780485.83089685626</v>
      </c>
    </row>
    <row r="27" spans="1:12" ht="13.5" customHeight="1" x14ac:dyDescent="0.2">
      <c r="B27" s="91"/>
      <c r="C27" s="91"/>
      <c r="D27" s="91"/>
      <c r="E27" s="91"/>
      <c r="F27" s="91"/>
      <c r="G27" s="91"/>
      <c r="H27" s="91"/>
    </row>
    <row r="28" spans="1:12" ht="13.5" customHeight="1" x14ac:dyDescent="0.2">
      <c r="B28" s="91"/>
      <c r="C28" s="91"/>
      <c r="D28" s="91"/>
      <c r="E28" s="91"/>
      <c r="F28" s="91"/>
      <c r="G28" s="91"/>
      <c r="H28" s="91"/>
    </row>
    <row r="29" spans="1:12" ht="13.5" customHeight="1" x14ac:dyDescent="0.2">
      <c r="B29" s="91"/>
      <c r="C29" s="91"/>
      <c r="D29" s="91"/>
      <c r="E29" s="91"/>
      <c r="F29" s="91"/>
      <c r="G29" s="91"/>
      <c r="H29" s="91"/>
    </row>
    <row r="30" spans="1:12" ht="13.5" customHeight="1" x14ac:dyDescent="0.2">
      <c r="B30" s="91"/>
      <c r="C30" s="91"/>
      <c r="D30" s="91"/>
      <c r="E30" s="91"/>
      <c r="F30" s="91"/>
      <c r="G30" s="91"/>
      <c r="H30" s="91"/>
    </row>
    <row r="31" spans="1:12" ht="13.5" customHeight="1" x14ac:dyDescent="0.2">
      <c r="B31" s="91"/>
      <c r="C31" s="91"/>
      <c r="D31" s="91"/>
      <c r="E31" s="91"/>
      <c r="F31" s="91"/>
      <c r="G31" s="91"/>
      <c r="H31" s="91"/>
    </row>
    <row r="32" spans="1:12" ht="13.5" customHeight="1" x14ac:dyDescent="0.2">
      <c r="B32" s="91"/>
      <c r="C32" s="91"/>
      <c r="D32" s="91"/>
      <c r="E32" s="91"/>
      <c r="F32" s="91"/>
      <c r="G32" s="91"/>
      <c r="H32" s="91"/>
    </row>
    <row r="33" spans="2:8" ht="13.5" customHeight="1" x14ac:dyDescent="0.2">
      <c r="B33" s="91"/>
      <c r="C33" s="91"/>
      <c r="D33" s="91"/>
      <c r="E33" s="91"/>
      <c r="F33" s="91"/>
      <c r="G33" s="91"/>
      <c r="H33" s="91"/>
    </row>
    <row r="34" spans="2:8" ht="13.5" customHeight="1" x14ac:dyDescent="0.2">
      <c r="B34" s="91"/>
      <c r="C34" s="91"/>
      <c r="D34" s="91"/>
      <c r="E34" s="91"/>
      <c r="F34" s="91"/>
      <c r="G34" s="91"/>
      <c r="H34" s="91"/>
    </row>
    <row r="35" spans="2:8" ht="13.5" customHeight="1" x14ac:dyDescent="0.2">
      <c r="B35" s="91"/>
      <c r="C35" s="91"/>
      <c r="D35" s="91"/>
      <c r="E35" s="91"/>
      <c r="F35" s="91"/>
      <c r="G35" s="91"/>
      <c r="H35" s="91"/>
    </row>
    <row r="36" spans="2:8" ht="13.5" customHeight="1" x14ac:dyDescent="0.2">
      <c r="B36" s="91"/>
      <c r="C36" s="91"/>
      <c r="D36" s="91"/>
      <c r="E36" s="91"/>
      <c r="F36" s="91"/>
      <c r="G36" s="91"/>
      <c r="H36" s="91"/>
    </row>
    <row r="37" spans="2:8" ht="13.5" customHeight="1" x14ac:dyDescent="0.2">
      <c r="B37" s="91"/>
      <c r="C37" s="91"/>
      <c r="D37" s="91"/>
      <c r="E37" s="91"/>
      <c r="F37" s="91"/>
      <c r="G37" s="91"/>
      <c r="H37" s="91"/>
    </row>
    <row r="38" spans="2:8" ht="13.5" customHeight="1" x14ac:dyDescent="0.2">
      <c r="B38" s="91"/>
      <c r="C38" s="91"/>
      <c r="D38" s="91"/>
      <c r="E38" s="91"/>
      <c r="F38" s="91"/>
      <c r="G38" s="91"/>
      <c r="H38" s="91"/>
    </row>
    <row r="39" spans="2:8" ht="13.5" customHeight="1" x14ac:dyDescent="0.2">
      <c r="B39" s="91"/>
      <c r="C39" s="91"/>
      <c r="D39" s="91"/>
      <c r="E39" s="91"/>
      <c r="F39" s="91"/>
      <c r="G39" s="91"/>
      <c r="H39" s="91"/>
    </row>
    <row r="40" spans="2:8" ht="13.5" customHeight="1" x14ac:dyDescent="0.2">
      <c r="B40" s="91"/>
      <c r="C40" s="91"/>
      <c r="D40" s="91"/>
      <c r="E40" s="91"/>
      <c r="F40" s="91"/>
      <c r="G40" s="91"/>
      <c r="H40" s="91"/>
    </row>
    <row r="41" spans="2:8" ht="13.5" customHeight="1" x14ac:dyDescent="0.2">
      <c r="B41" s="91"/>
      <c r="C41" s="91"/>
      <c r="D41" s="91"/>
      <c r="E41" s="91"/>
      <c r="F41" s="91"/>
      <c r="G41" s="91"/>
      <c r="H41" s="91"/>
    </row>
    <row r="42" spans="2:8" ht="13.5" customHeight="1" x14ac:dyDescent="0.2">
      <c r="B42" s="91"/>
      <c r="C42" s="91"/>
      <c r="D42" s="91"/>
      <c r="E42" s="91"/>
      <c r="F42" s="91"/>
      <c r="G42" s="91"/>
      <c r="H42" s="91"/>
    </row>
    <row r="43" spans="2:8" ht="13.5" customHeight="1" x14ac:dyDescent="0.2">
      <c r="B43" s="91"/>
      <c r="C43" s="91"/>
      <c r="D43" s="91"/>
      <c r="E43" s="91"/>
      <c r="F43" s="91"/>
      <c r="G43" s="91"/>
      <c r="H43" s="91"/>
    </row>
    <row r="44" spans="2:8" ht="13.5" customHeight="1" x14ac:dyDescent="0.2">
      <c r="B44" s="91"/>
      <c r="C44" s="91"/>
      <c r="D44" s="91"/>
      <c r="E44" s="91"/>
      <c r="F44" s="91"/>
      <c r="G44" s="91"/>
      <c r="H44" s="91"/>
    </row>
    <row r="45" spans="2:8" ht="13.5" customHeight="1" x14ac:dyDescent="0.2">
      <c r="B45" s="91"/>
      <c r="C45" s="91"/>
      <c r="D45" s="91"/>
      <c r="E45" s="91"/>
      <c r="F45" s="91"/>
      <c r="G45" s="91"/>
      <c r="H45" s="91"/>
    </row>
    <row r="46" spans="2:8" ht="13.5" customHeight="1" x14ac:dyDescent="0.2">
      <c r="B46" s="91"/>
      <c r="C46" s="91"/>
      <c r="D46" s="91"/>
      <c r="E46" s="91"/>
      <c r="F46" s="91"/>
      <c r="G46" s="91"/>
      <c r="H46" s="91"/>
    </row>
    <row r="47" spans="2:8" ht="13.5" customHeight="1" x14ac:dyDescent="0.2">
      <c r="B47" s="91"/>
      <c r="C47" s="91"/>
      <c r="D47" s="91"/>
      <c r="E47" s="91"/>
      <c r="F47" s="91"/>
      <c r="G47" s="91"/>
      <c r="H47" s="91"/>
    </row>
    <row r="48" spans="2:8" ht="13.5" customHeight="1" x14ac:dyDescent="0.2">
      <c r="B48" s="91"/>
      <c r="C48" s="91"/>
      <c r="D48" s="91"/>
      <c r="E48" s="91"/>
      <c r="F48" s="91"/>
      <c r="G48" s="91"/>
      <c r="H48" s="91"/>
    </row>
    <row r="49" spans="2:8" ht="13.5" customHeight="1" x14ac:dyDescent="0.2">
      <c r="B49" s="91"/>
      <c r="C49" s="91"/>
      <c r="D49" s="91"/>
      <c r="E49" s="91"/>
      <c r="F49" s="91"/>
      <c r="G49" s="91"/>
      <c r="H49" s="91"/>
    </row>
    <row r="50" spans="2:8" ht="13.5" customHeight="1" x14ac:dyDescent="0.2">
      <c r="B50" s="91"/>
      <c r="C50" s="91"/>
      <c r="D50" s="91"/>
      <c r="E50" s="91"/>
      <c r="F50" s="91"/>
      <c r="G50" s="91"/>
      <c r="H50" s="91"/>
    </row>
    <row r="51" spans="2:8" ht="13.5" customHeight="1" x14ac:dyDescent="0.2">
      <c r="B51" s="91"/>
      <c r="C51" s="91"/>
      <c r="D51" s="91"/>
      <c r="E51" s="91"/>
      <c r="F51" s="91"/>
      <c r="G51" s="91"/>
      <c r="H51" s="91"/>
    </row>
    <row r="52" spans="2:8" ht="13.5" customHeight="1" x14ac:dyDescent="0.2">
      <c r="B52" s="91"/>
      <c r="C52" s="91"/>
      <c r="D52" s="91"/>
      <c r="E52" s="91"/>
      <c r="F52" s="91"/>
      <c r="G52" s="91"/>
      <c r="H52" s="91"/>
    </row>
    <row r="53" spans="2:8" ht="13.5" customHeight="1" x14ac:dyDescent="0.2">
      <c r="B53" s="91"/>
      <c r="C53" s="91"/>
      <c r="D53" s="91"/>
      <c r="E53" s="91"/>
      <c r="F53" s="91"/>
      <c r="G53" s="91"/>
      <c r="H53" s="91"/>
    </row>
    <row r="54" spans="2:8" ht="13.5" customHeight="1" x14ac:dyDescent="0.2">
      <c r="B54" s="91"/>
      <c r="C54" s="91"/>
      <c r="D54" s="91"/>
      <c r="E54" s="91"/>
      <c r="F54" s="91"/>
      <c r="G54" s="91"/>
      <c r="H54" s="91"/>
    </row>
    <row r="55" spans="2:8" ht="13.5" customHeight="1" x14ac:dyDescent="0.2">
      <c r="B55" s="91"/>
      <c r="C55" s="91"/>
      <c r="D55" s="91"/>
      <c r="E55" s="91"/>
      <c r="F55" s="91"/>
      <c r="G55" s="91"/>
      <c r="H55" s="91"/>
    </row>
    <row r="56" spans="2:8" ht="13.5" customHeight="1" x14ac:dyDescent="0.2">
      <c r="B56" s="91"/>
      <c r="C56" s="91"/>
      <c r="D56" s="91"/>
      <c r="E56" s="91"/>
      <c r="F56" s="91"/>
      <c r="G56" s="91"/>
      <c r="H56" s="91"/>
    </row>
    <row r="57" spans="2:8" ht="13.5" customHeight="1" x14ac:dyDescent="0.2">
      <c r="B57" s="91"/>
      <c r="C57" s="91"/>
      <c r="D57" s="91"/>
      <c r="E57" s="91"/>
      <c r="F57" s="91"/>
      <c r="G57" s="91"/>
      <c r="H57" s="91"/>
    </row>
    <row r="58" spans="2:8" ht="13.5" customHeight="1" x14ac:dyDescent="0.2">
      <c r="B58" s="91"/>
      <c r="C58" s="91"/>
      <c r="D58" s="91"/>
      <c r="E58" s="91"/>
      <c r="F58" s="91"/>
      <c r="G58" s="91"/>
      <c r="H58" s="91"/>
    </row>
    <row r="59" spans="2:8" ht="13.5" customHeight="1" x14ac:dyDescent="0.2">
      <c r="B59" s="91"/>
      <c r="C59" s="91"/>
      <c r="D59" s="91"/>
      <c r="E59" s="91"/>
      <c r="F59" s="91"/>
      <c r="G59" s="91"/>
      <c r="H59" s="91"/>
    </row>
    <row r="60" spans="2:8" ht="13.5" customHeight="1" x14ac:dyDescent="0.2">
      <c r="B60" s="91"/>
      <c r="C60" s="91"/>
      <c r="D60" s="91"/>
      <c r="E60" s="91"/>
      <c r="F60" s="91"/>
      <c r="G60" s="91"/>
      <c r="H60" s="91"/>
    </row>
    <row r="61" spans="2:8" ht="13.5" customHeight="1" x14ac:dyDescent="0.2">
      <c r="B61" s="91"/>
      <c r="C61" s="91"/>
      <c r="D61" s="91"/>
      <c r="E61" s="91"/>
      <c r="F61" s="91"/>
      <c r="G61" s="91"/>
      <c r="H61" s="91"/>
    </row>
    <row r="62" spans="2:8" ht="13.5" customHeight="1" x14ac:dyDescent="0.2">
      <c r="B62" s="91"/>
      <c r="C62" s="91"/>
      <c r="D62" s="91"/>
      <c r="E62" s="91"/>
      <c r="F62" s="91"/>
      <c r="G62" s="91"/>
      <c r="H62" s="91"/>
    </row>
    <row r="63" spans="2:8" ht="13.5" customHeight="1" x14ac:dyDescent="0.2">
      <c r="B63" s="91"/>
      <c r="C63" s="91"/>
      <c r="D63" s="91"/>
      <c r="E63" s="91"/>
      <c r="F63" s="91"/>
      <c r="G63" s="91"/>
      <c r="H63" s="91"/>
    </row>
    <row r="64" spans="2:8" ht="13.5" customHeight="1" x14ac:dyDescent="0.2">
      <c r="B64" s="91"/>
      <c r="C64" s="91"/>
      <c r="D64" s="91"/>
      <c r="E64" s="91"/>
      <c r="F64" s="91"/>
      <c r="G64" s="91"/>
      <c r="H64" s="91"/>
    </row>
    <row r="65" spans="2:8" ht="13.5" customHeight="1" x14ac:dyDescent="0.2">
      <c r="B65" s="91"/>
      <c r="C65" s="91"/>
      <c r="D65" s="91"/>
      <c r="E65" s="91"/>
      <c r="F65" s="91"/>
      <c r="G65" s="91"/>
      <c r="H65" s="91"/>
    </row>
    <row r="66" spans="2:8" ht="13.5" customHeight="1" x14ac:dyDescent="0.2">
      <c r="B66" s="91"/>
      <c r="C66" s="91"/>
      <c r="D66" s="91"/>
      <c r="E66" s="91"/>
      <c r="F66" s="91"/>
      <c r="G66" s="91"/>
      <c r="H66" s="91"/>
    </row>
    <row r="67" spans="2:8" ht="13.5" customHeight="1" x14ac:dyDescent="0.2">
      <c r="B67" s="91"/>
      <c r="C67" s="91"/>
      <c r="D67" s="91"/>
      <c r="E67" s="91"/>
      <c r="F67" s="91"/>
      <c r="G67" s="91"/>
      <c r="H67" s="91"/>
    </row>
    <row r="68" spans="2:8" ht="13.5" customHeight="1" x14ac:dyDescent="0.2">
      <c r="B68" s="91"/>
      <c r="C68" s="91"/>
      <c r="D68" s="91"/>
      <c r="E68" s="91"/>
      <c r="F68" s="91"/>
      <c r="G68" s="91"/>
      <c r="H68" s="91"/>
    </row>
    <row r="69" spans="2:8" ht="13.5" customHeight="1" x14ac:dyDescent="0.2">
      <c r="B69" s="91"/>
      <c r="C69" s="91"/>
      <c r="D69" s="91"/>
      <c r="E69" s="91"/>
      <c r="F69" s="91"/>
      <c r="G69" s="91"/>
      <c r="H69" s="91"/>
    </row>
    <row r="70" spans="2:8" ht="13.5" customHeight="1" x14ac:dyDescent="0.2">
      <c r="B70" s="91"/>
      <c r="C70" s="91"/>
      <c r="D70" s="91"/>
      <c r="E70" s="91"/>
      <c r="F70" s="91"/>
      <c r="G70" s="91"/>
      <c r="H70" s="91"/>
    </row>
    <row r="71" spans="2:8" ht="13.5" customHeight="1" x14ac:dyDescent="0.2">
      <c r="B71" s="91"/>
      <c r="C71" s="91"/>
      <c r="D71" s="91"/>
      <c r="E71" s="91"/>
      <c r="F71" s="91"/>
      <c r="G71" s="91"/>
      <c r="H71" s="91"/>
    </row>
    <row r="72" spans="2:8" ht="13.5" customHeight="1" x14ac:dyDescent="0.2">
      <c r="B72" s="91"/>
      <c r="C72" s="91"/>
      <c r="D72" s="91"/>
      <c r="E72" s="91"/>
      <c r="F72" s="91"/>
      <c r="G72" s="91"/>
      <c r="H72" s="91"/>
    </row>
    <row r="73" spans="2:8" ht="13.5" customHeight="1" x14ac:dyDescent="0.2">
      <c r="B73" s="91"/>
      <c r="C73" s="91"/>
      <c r="D73" s="91"/>
      <c r="E73" s="91"/>
      <c r="F73" s="91"/>
      <c r="G73" s="91"/>
      <c r="H73" s="91"/>
    </row>
    <row r="74" spans="2:8" ht="13.5" customHeight="1" x14ac:dyDescent="0.2">
      <c r="B74" s="91"/>
      <c r="C74" s="91"/>
      <c r="D74" s="91"/>
      <c r="E74" s="91"/>
      <c r="F74" s="91"/>
      <c r="G74" s="91"/>
      <c r="H74" s="91"/>
    </row>
    <row r="75" spans="2:8" ht="13.5" customHeight="1" x14ac:dyDescent="0.2">
      <c r="B75" s="91"/>
      <c r="C75" s="91"/>
      <c r="D75" s="91"/>
      <c r="E75" s="91"/>
      <c r="F75" s="91"/>
      <c r="G75" s="91"/>
      <c r="H75" s="91"/>
    </row>
    <row r="76" spans="2:8" ht="13.5" customHeight="1" x14ac:dyDescent="0.2">
      <c r="B76" s="91"/>
      <c r="C76" s="91"/>
      <c r="D76" s="91"/>
      <c r="E76" s="91"/>
      <c r="F76" s="91"/>
      <c r="G76" s="91"/>
      <c r="H76" s="91"/>
    </row>
    <row r="77" spans="2:8" ht="13.5" customHeight="1" x14ac:dyDescent="0.2">
      <c r="B77" s="91"/>
      <c r="C77" s="91"/>
      <c r="D77" s="91"/>
      <c r="E77" s="91"/>
      <c r="F77" s="91"/>
      <c r="G77" s="91"/>
      <c r="H77" s="91"/>
    </row>
    <row r="78" spans="2:8" ht="13.5" customHeight="1" x14ac:dyDescent="0.2">
      <c r="B78" s="91"/>
      <c r="C78" s="91"/>
      <c r="D78" s="91"/>
      <c r="E78" s="91"/>
      <c r="F78" s="91"/>
      <c r="G78" s="91"/>
      <c r="H78" s="91"/>
    </row>
    <row r="79" spans="2:8" ht="13.5" customHeight="1" x14ac:dyDescent="0.2">
      <c r="B79" s="91"/>
      <c r="C79" s="91"/>
      <c r="D79" s="91"/>
      <c r="E79" s="91"/>
      <c r="F79" s="91"/>
      <c r="G79" s="91"/>
      <c r="H79" s="91"/>
    </row>
    <row r="80" spans="2:8" ht="13.5" customHeight="1" x14ac:dyDescent="0.2">
      <c r="B80" s="91"/>
      <c r="C80" s="91"/>
      <c r="D80" s="91"/>
      <c r="E80" s="91"/>
      <c r="F80" s="91"/>
      <c r="G80" s="91"/>
      <c r="H80" s="91"/>
    </row>
    <row r="81" spans="2:8" ht="13.5" customHeight="1" x14ac:dyDescent="0.2">
      <c r="B81" s="91"/>
      <c r="C81" s="91"/>
      <c r="D81" s="91"/>
      <c r="E81" s="91"/>
      <c r="F81" s="91"/>
      <c r="G81" s="91"/>
      <c r="H81" s="91"/>
    </row>
    <row r="82" spans="2:8" ht="13.5" customHeight="1" x14ac:dyDescent="0.2">
      <c r="B82" s="91"/>
      <c r="C82" s="91"/>
      <c r="D82" s="91"/>
      <c r="E82" s="91"/>
      <c r="F82" s="91"/>
      <c r="G82" s="91"/>
      <c r="H82" s="91"/>
    </row>
    <row r="83" spans="2:8" ht="13.5" customHeight="1" x14ac:dyDescent="0.2">
      <c r="B83" s="91"/>
      <c r="C83" s="91"/>
      <c r="D83" s="91"/>
      <c r="E83" s="91"/>
      <c r="F83" s="91"/>
      <c r="G83" s="91"/>
      <c r="H83" s="91"/>
    </row>
    <row r="84" spans="2:8" ht="13.5" customHeight="1" x14ac:dyDescent="0.2">
      <c r="B84" s="91"/>
      <c r="C84" s="91"/>
      <c r="D84" s="91"/>
      <c r="E84" s="91"/>
      <c r="F84" s="91"/>
      <c r="G84" s="91"/>
      <c r="H84" s="91"/>
    </row>
    <row r="85" spans="2:8" ht="13.5" customHeight="1" x14ac:dyDescent="0.2">
      <c r="B85" s="91"/>
      <c r="C85" s="91"/>
      <c r="D85" s="91"/>
      <c r="E85" s="91"/>
      <c r="F85" s="91"/>
      <c r="G85" s="91"/>
      <c r="H85" s="91"/>
    </row>
    <row r="86" spans="2:8" ht="13.5" customHeight="1" x14ac:dyDescent="0.2">
      <c r="B86" s="91"/>
      <c r="C86" s="91"/>
      <c r="D86" s="91"/>
      <c r="E86" s="91"/>
      <c r="F86" s="91"/>
      <c r="G86" s="91"/>
      <c r="H86" s="91"/>
    </row>
    <row r="87" spans="2:8" ht="13.5" customHeight="1" x14ac:dyDescent="0.2">
      <c r="B87" s="91"/>
      <c r="C87" s="91"/>
      <c r="D87" s="91"/>
      <c r="E87" s="91"/>
      <c r="F87" s="91"/>
      <c r="G87" s="91"/>
      <c r="H87" s="91"/>
    </row>
    <row r="88" spans="2:8" ht="13.5" customHeight="1" x14ac:dyDescent="0.2">
      <c r="B88" s="91"/>
      <c r="C88" s="91"/>
      <c r="D88" s="91"/>
      <c r="E88" s="91"/>
      <c r="F88" s="91"/>
      <c r="G88" s="91"/>
      <c r="H88" s="91"/>
    </row>
    <row r="89" spans="2:8" ht="13.5" customHeight="1" x14ac:dyDescent="0.2">
      <c r="B89" s="91"/>
      <c r="C89" s="91"/>
      <c r="D89" s="91"/>
      <c r="E89" s="91"/>
      <c r="F89" s="91"/>
      <c r="G89" s="91"/>
      <c r="H89" s="91"/>
    </row>
    <row r="90" spans="2:8" ht="13.5" customHeight="1" x14ac:dyDescent="0.2">
      <c r="B90" s="91"/>
      <c r="C90" s="91"/>
      <c r="D90" s="91"/>
      <c r="E90" s="91"/>
      <c r="F90" s="91"/>
      <c r="G90" s="91"/>
      <c r="H90" s="91"/>
    </row>
    <row r="91" spans="2:8" ht="13.5" customHeight="1" x14ac:dyDescent="0.2">
      <c r="B91" s="91"/>
      <c r="C91" s="91"/>
      <c r="D91" s="91"/>
      <c r="E91" s="91"/>
      <c r="F91" s="91"/>
      <c r="G91" s="91"/>
      <c r="H91" s="91"/>
    </row>
    <row r="92" spans="2:8" ht="13.5" customHeight="1" x14ac:dyDescent="0.2">
      <c r="B92" s="91"/>
      <c r="C92" s="91"/>
      <c r="D92" s="91"/>
      <c r="E92" s="91"/>
      <c r="F92" s="91"/>
      <c r="G92" s="91"/>
      <c r="H92" s="91"/>
    </row>
    <row r="93" spans="2:8" ht="13.5" customHeight="1" x14ac:dyDescent="0.2">
      <c r="B93" s="91"/>
      <c r="C93" s="91"/>
      <c r="D93" s="91"/>
      <c r="E93" s="91"/>
      <c r="F93" s="91"/>
      <c r="G93" s="91"/>
      <c r="H93" s="91"/>
    </row>
    <row r="94" spans="2:8" ht="13.5" customHeight="1" x14ac:dyDescent="0.2">
      <c r="B94" s="91"/>
      <c r="C94" s="91"/>
      <c r="D94" s="91"/>
      <c r="E94" s="91"/>
      <c r="F94" s="91"/>
      <c r="G94" s="91"/>
      <c r="H94" s="91"/>
    </row>
    <row r="95" spans="2:8" ht="13.5" customHeight="1" x14ac:dyDescent="0.2">
      <c r="B95" s="91"/>
      <c r="C95" s="91"/>
      <c r="D95" s="91"/>
      <c r="E95" s="91"/>
      <c r="F95" s="91"/>
      <c r="G95" s="91"/>
      <c r="H95" s="91"/>
    </row>
    <row r="96" spans="2:8" ht="13.5" customHeight="1" x14ac:dyDescent="0.2">
      <c r="B96" s="91"/>
      <c r="C96" s="91"/>
      <c r="D96" s="91"/>
      <c r="E96" s="91"/>
      <c r="F96" s="91"/>
      <c r="G96" s="91"/>
      <c r="H96" s="91"/>
    </row>
    <row r="97" spans="2:8" ht="13.5" customHeight="1" x14ac:dyDescent="0.2">
      <c r="B97" s="91"/>
      <c r="C97" s="91"/>
      <c r="D97" s="91"/>
      <c r="E97" s="91"/>
      <c r="F97" s="91"/>
      <c r="G97" s="91"/>
      <c r="H97" s="91"/>
    </row>
    <row r="98" spans="2:8" ht="13.5" customHeight="1" x14ac:dyDescent="0.2">
      <c r="B98" s="91"/>
      <c r="C98" s="91"/>
      <c r="D98" s="91"/>
      <c r="E98" s="91"/>
      <c r="F98" s="91"/>
      <c r="G98" s="91"/>
      <c r="H98" s="91"/>
    </row>
    <row r="99" spans="2:8" ht="13.5" customHeight="1" x14ac:dyDescent="0.2">
      <c r="B99" s="91"/>
      <c r="C99" s="91"/>
      <c r="D99" s="91"/>
      <c r="E99" s="91"/>
      <c r="F99" s="91"/>
      <c r="G99" s="91"/>
      <c r="H99" s="91"/>
    </row>
    <row r="100" spans="2:8" ht="13.5" customHeight="1" x14ac:dyDescent="0.2">
      <c r="B100" s="91"/>
      <c r="C100" s="91"/>
      <c r="D100" s="91"/>
      <c r="E100" s="91"/>
      <c r="F100" s="91"/>
      <c r="G100" s="91"/>
      <c r="H100" s="91"/>
    </row>
    <row r="101" spans="2:8" ht="13.5" customHeight="1" x14ac:dyDescent="0.2">
      <c r="B101" s="91"/>
      <c r="C101" s="91"/>
      <c r="D101" s="91"/>
      <c r="E101" s="91"/>
      <c r="F101" s="91"/>
      <c r="G101" s="91"/>
      <c r="H101" s="91"/>
    </row>
    <row r="102" spans="2:8" ht="13.5" customHeight="1" x14ac:dyDescent="0.2">
      <c r="B102" s="91"/>
      <c r="C102" s="91"/>
      <c r="D102" s="91"/>
      <c r="E102" s="91"/>
      <c r="F102" s="91"/>
      <c r="G102" s="91"/>
      <c r="H102" s="91"/>
    </row>
    <row r="103" spans="2:8" ht="13.5" customHeight="1" x14ac:dyDescent="0.2">
      <c r="B103" s="91"/>
      <c r="C103" s="91"/>
      <c r="D103" s="91"/>
      <c r="E103" s="91"/>
      <c r="F103" s="91"/>
      <c r="G103" s="91"/>
      <c r="H103" s="91"/>
    </row>
    <row r="104" spans="2:8" ht="13.5" customHeight="1" x14ac:dyDescent="0.2">
      <c r="B104" s="91"/>
      <c r="C104" s="91"/>
      <c r="D104" s="91"/>
      <c r="E104" s="91"/>
      <c r="F104" s="91"/>
      <c r="G104" s="91"/>
      <c r="H104" s="91"/>
    </row>
    <row r="105" spans="2:8" ht="13.5" customHeight="1" x14ac:dyDescent="0.2">
      <c r="B105" s="91"/>
      <c r="C105" s="91"/>
      <c r="D105" s="91"/>
      <c r="E105" s="91"/>
      <c r="F105" s="91"/>
      <c r="G105" s="91"/>
      <c r="H105" s="91"/>
    </row>
    <row r="106" spans="2:8" ht="13.5" customHeight="1" x14ac:dyDescent="0.2">
      <c r="B106" s="91"/>
      <c r="C106" s="91"/>
      <c r="D106" s="91"/>
      <c r="E106" s="91"/>
      <c r="F106" s="91"/>
      <c r="G106" s="91"/>
      <c r="H106" s="91"/>
    </row>
    <row r="107" spans="2:8" ht="13.5" customHeight="1" x14ac:dyDescent="0.2">
      <c r="B107" s="91"/>
      <c r="C107" s="91"/>
      <c r="D107" s="91"/>
      <c r="E107" s="91"/>
      <c r="F107" s="91"/>
      <c r="G107" s="91"/>
      <c r="H107" s="91"/>
    </row>
    <row r="108" spans="2:8" ht="13.5" customHeight="1" x14ac:dyDescent="0.2">
      <c r="B108" s="91"/>
      <c r="C108" s="91"/>
      <c r="D108" s="91"/>
      <c r="E108" s="91"/>
      <c r="F108" s="91"/>
      <c r="G108" s="91"/>
      <c r="H108" s="91"/>
    </row>
    <row r="109" spans="2:8" ht="13.5" customHeight="1" x14ac:dyDescent="0.2">
      <c r="B109" s="91"/>
      <c r="C109" s="91"/>
      <c r="D109" s="91"/>
      <c r="E109" s="91"/>
      <c r="F109" s="91"/>
      <c r="G109" s="91"/>
      <c r="H109" s="91"/>
    </row>
  </sheetData>
  <mergeCells count="2">
    <mergeCell ref="B3:E3"/>
    <mergeCell ref="H3:K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workbookViewId="0">
      <selection activeCell="A48" sqref="A48"/>
    </sheetView>
  </sheetViews>
  <sheetFormatPr defaultColWidth="9.125" defaultRowHeight="12.6" customHeight="1" x14ac:dyDescent="0.2"/>
  <cols>
    <col min="1" max="1" width="56.625" style="1" customWidth="1"/>
    <col min="2" max="6" width="12.5" style="2" customWidth="1"/>
    <col min="7" max="7" width="57.375" style="2" customWidth="1"/>
    <col min="8" max="8" width="12.5" style="2" customWidth="1"/>
    <col min="9" max="11" width="12.5" style="1" customWidth="1"/>
    <col min="12" max="16384" width="9.125" style="1"/>
  </cols>
  <sheetData>
    <row r="1" spans="1:12" ht="15.75" customHeight="1" x14ac:dyDescent="0.2">
      <c r="A1" s="5" t="s">
        <v>34</v>
      </c>
      <c r="B1" s="5"/>
      <c r="C1" s="5"/>
      <c r="D1" s="5"/>
      <c r="E1" s="3"/>
      <c r="F1" s="5"/>
      <c r="G1" s="5" t="s">
        <v>35</v>
      </c>
      <c r="H1" s="5"/>
      <c r="I1" s="5"/>
      <c r="J1" s="5"/>
      <c r="K1" s="5"/>
    </row>
    <row r="2" spans="1:12" ht="14.25" customHeight="1" thickBot="1" x14ac:dyDescent="0.3">
      <c r="A2" s="6"/>
      <c r="B2" s="7"/>
      <c r="C2" s="7"/>
      <c r="D2" s="7"/>
      <c r="E2" s="7"/>
      <c r="F2" s="7"/>
      <c r="G2" s="6"/>
      <c r="H2" s="7"/>
      <c r="I2" s="7"/>
      <c r="J2" s="7"/>
    </row>
    <row r="3" spans="1:12" ht="13.5" customHeight="1" x14ac:dyDescent="0.2">
      <c r="A3" s="8" t="s">
        <v>4</v>
      </c>
      <c r="B3" s="114" t="s">
        <v>7</v>
      </c>
      <c r="C3" s="116"/>
      <c r="D3" s="116"/>
      <c r="E3" s="115"/>
      <c r="F3" s="1"/>
      <c r="G3" s="14" t="s">
        <v>4</v>
      </c>
      <c r="H3" s="114" t="s">
        <v>7</v>
      </c>
      <c r="I3" s="116"/>
      <c r="J3" s="116"/>
      <c r="K3" s="115"/>
    </row>
    <row r="4" spans="1:12" ht="14.25" customHeight="1" thickBot="1" x14ac:dyDescent="0.25">
      <c r="A4" s="21"/>
      <c r="B4" s="133">
        <v>2023</v>
      </c>
      <c r="C4" s="134">
        <v>2024</v>
      </c>
      <c r="D4" s="134">
        <v>2025</v>
      </c>
      <c r="E4" s="135">
        <v>2026</v>
      </c>
      <c r="F4" s="1"/>
      <c r="G4" s="21"/>
      <c r="H4" s="133">
        <v>2023</v>
      </c>
      <c r="I4" s="134">
        <v>2024</v>
      </c>
      <c r="J4" s="134">
        <v>2025</v>
      </c>
      <c r="K4" s="135">
        <v>2026</v>
      </c>
    </row>
    <row r="5" spans="1:12" ht="13.5" customHeight="1" x14ac:dyDescent="0.2">
      <c r="A5" s="32"/>
      <c r="B5" s="34"/>
      <c r="C5" s="35"/>
      <c r="D5" s="35"/>
      <c r="E5" s="36"/>
      <c r="F5" s="31"/>
      <c r="G5" s="32"/>
      <c r="H5" s="34"/>
      <c r="I5" s="35"/>
      <c r="J5" s="35"/>
      <c r="K5" s="36"/>
    </row>
    <row r="6" spans="1:12" ht="13.5" customHeight="1" x14ac:dyDescent="0.2">
      <c r="A6" s="43" t="s">
        <v>8</v>
      </c>
      <c r="B6" s="44">
        <v>1089002.2054285468</v>
      </c>
      <c r="C6" s="41">
        <v>1235726.6903825318</v>
      </c>
      <c r="D6" s="41">
        <v>1364293.7969119896</v>
      </c>
      <c r="E6" s="42">
        <v>1477627.8933801306</v>
      </c>
      <c r="F6" s="31"/>
      <c r="G6" s="43" t="s">
        <v>8</v>
      </c>
      <c r="H6" s="44">
        <f>feb2024_vydavky_cash!C6-PS_vydavky_cash!B6</f>
        <v>-60845.79096854676</v>
      </c>
      <c r="I6" s="41">
        <f>feb2024_vydavky_cash!D6-PS_vydavky_cash!C6</f>
        <v>-67468.838587124832</v>
      </c>
      <c r="J6" s="41">
        <f>feb2024_vydavky_cash!E6-PS_vydavky_cash!D6</f>
        <v>-85558.429870171007</v>
      </c>
      <c r="K6" s="42">
        <f>feb2024_vydavky_cash!F6-PS_vydavky_cash!E6</f>
        <v>-116680.77249609842</v>
      </c>
    </row>
    <row r="7" spans="1:12" ht="13.5" customHeight="1" x14ac:dyDescent="0.2">
      <c r="A7" s="51" t="s">
        <v>9</v>
      </c>
      <c r="B7" s="52">
        <v>626824.10211587464</v>
      </c>
      <c r="C7" s="49">
        <v>729110.1493315415</v>
      </c>
      <c r="D7" s="49">
        <v>824226.2438945598</v>
      </c>
      <c r="E7" s="50">
        <v>905771.36976244568</v>
      </c>
      <c r="F7" s="31"/>
      <c r="G7" s="51" t="s">
        <v>9</v>
      </c>
      <c r="H7" s="52">
        <f>feb2024_vydavky_cash!C7-PS_vydavky_cash!B7</f>
        <v>-34224.846565874643</v>
      </c>
      <c r="I7" s="49">
        <f>feb2024_vydavky_cash!D7-PS_vydavky_cash!C7</f>
        <v>-49801.555623947061</v>
      </c>
      <c r="J7" s="49">
        <f>feb2024_vydavky_cash!E7-PS_vydavky_cash!D7</f>
        <v>-67846.950281931786</v>
      </c>
      <c r="K7" s="50">
        <f>feb2024_vydavky_cash!F7-PS_vydavky_cash!E7</f>
        <v>-90079.296516694594</v>
      </c>
    </row>
    <row r="8" spans="1:12" ht="13.5" customHeight="1" x14ac:dyDescent="0.2">
      <c r="A8" s="51" t="s">
        <v>10</v>
      </c>
      <c r="B8" s="52">
        <v>37343.5946802123</v>
      </c>
      <c r="C8" s="49">
        <v>43834.461390155739</v>
      </c>
      <c r="D8" s="49">
        <v>50410.877840453861</v>
      </c>
      <c r="E8" s="50">
        <v>56690.279311338512</v>
      </c>
      <c r="F8" s="31"/>
      <c r="G8" s="51" t="s">
        <v>10</v>
      </c>
      <c r="H8" s="52">
        <f>feb2024_vydavky_cash!C8-PS_vydavky_cash!B8</f>
        <v>1285.2901097877038</v>
      </c>
      <c r="I8" s="49">
        <f>feb2024_vydavky_cash!D8-PS_vydavky_cash!C8</f>
        <v>-1994.2410147106129</v>
      </c>
      <c r="J8" s="49">
        <f>feb2024_vydavky_cash!E8-PS_vydavky_cash!D8</f>
        <v>-2914.6198086434815</v>
      </c>
      <c r="K8" s="50">
        <f>feb2024_vydavky_cash!F8-PS_vydavky_cash!E8</f>
        <v>-4177.8186606267482</v>
      </c>
    </row>
    <row r="9" spans="1:12" ht="13.5" customHeight="1" x14ac:dyDescent="0.2">
      <c r="A9" s="51" t="s">
        <v>11</v>
      </c>
      <c r="B9" s="52">
        <v>375361.31432624423</v>
      </c>
      <c r="C9" s="49">
        <v>409418.70505807421</v>
      </c>
      <c r="D9" s="49">
        <v>433343.84966052085</v>
      </c>
      <c r="E9" s="50">
        <v>456653.70547368331</v>
      </c>
      <c r="F9" s="31"/>
      <c r="G9" s="51" t="s">
        <v>11</v>
      </c>
      <c r="H9" s="52">
        <f>feb2024_vydavky_cash!C9-PS_vydavky_cash!B9</f>
        <v>-25354.590066244244</v>
      </c>
      <c r="I9" s="49">
        <f>feb2024_vydavky_cash!D9-PS_vydavky_cash!C9</f>
        <v>-12514.817256791808</v>
      </c>
      <c r="J9" s="49">
        <f>feb2024_vydavky_cash!E9-PS_vydavky_cash!D9</f>
        <v>-10850.245861745731</v>
      </c>
      <c r="K9" s="50">
        <f>feb2024_vydavky_cash!F9-PS_vydavky_cash!E9</f>
        <v>-17717.631157276744</v>
      </c>
    </row>
    <row r="10" spans="1:12" ht="13.5" customHeight="1" x14ac:dyDescent="0.2">
      <c r="A10" s="51" t="s">
        <v>12</v>
      </c>
      <c r="B10" s="52">
        <v>79.902461317219291</v>
      </c>
      <c r="C10" s="49">
        <v>86.795809930313666</v>
      </c>
      <c r="D10" s="49">
        <v>92.74967189579435</v>
      </c>
      <c r="E10" s="50">
        <v>96.948590471159804</v>
      </c>
      <c r="F10" s="31"/>
      <c r="G10" s="51" t="s">
        <v>12</v>
      </c>
      <c r="H10" s="52">
        <f>feb2024_vydavky_cash!C10-PS_vydavky_cash!B10</f>
        <v>-7.6442613172192893</v>
      </c>
      <c r="I10" s="49">
        <f>feb2024_vydavky_cash!D10-PS_vydavky_cash!C10</f>
        <v>-16.115126217848641</v>
      </c>
      <c r="J10" s="49">
        <f>feb2024_vydavky_cash!E10-PS_vydavky_cash!D10</f>
        <v>-17.976970904709603</v>
      </c>
      <c r="K10" s="50">
        <f>feb2024_vydavky_cash!F10-PS_vydavky_cash!E10</f>
        <v>-18.750819492945368</v>
      </c>
    </row>
    <row r="11" spans="1:12" ht="13.5" customHeight="1" x14ac:dyDescent="0.2">
      <c r="A11" s="51" t="s">
        <v>13</v>
      </c>
      <c r="B11" s="52">
        <v>49393.29184489834</v>
      </c>
      <c r="C11" s="49">
        <v>53276.578792830114</v>
      </c>
      <c r="D11" s="49">
        <v>56220.075844559397</v>
      </c>
      <c r="E11" s="50">
        <v>58415.5902421918</v>
      </c>
      <c r="F11" s="31"/>
      <c r="G11" s="51" t="s">
        <v>13</v>
      </c>
      <c r="H11" s="52">
        <f>feb2024_vydavky_cash!C11-PS_vydavky_cash!B11</f>
        <v>-2544.0001848983375</v>
      </c>
      <c r="I11" s="49">
        <f>feb2024_vydavky_cash!D11-PS_vydavky_cash!C11</f>
        <v>-3142.109565457431</v>
      </c>
      <c r="J11" s="49">
        <f>feb2024_vydavky_cash!E11-PS_vydavky_cash!D11</f>
        <v>-3928.6369469452402</v>
      </c>
      <c r="K11" s="50">
        <f>feb2024_vydavky_cash!F11-PS_vydavky_cash!E11</f>
        <v>-4687.2753420073132</v>
      </c>
    </row>
    <row r="12" spans="1:12" ht="13.5" customHeight="1" x14ac:dyDescent="0.2">
      <c r="A12" s="43" t="s">
        <v>14</v>
      </c>
      <c r="B12" s="44">
        <v>9593023.6447014455</v>
      </c>
      <c r="C12" s="41">
        <v>11014770.597719681</v>
      </c>
      <c r="D12" s="41">
        <v>11857807.302639838</v>
      </c>
      <c r="E12" s="42">
        <v>12592439.996561836</v>
      </c>
      <c r="F12" s="31"/>
      <c r="G12" s="43" t="s">
        <v>14</v>
      </c>
      <c r="H12" s="44">
        <f>feb2024_vydavky_cash!C12-PS_vydavky_cash!B12</f>
        <v>725669.35529855266</v>
      </c>
      <c r="I12" s="41">
        <f>feb2024_vydavky_cash!D12-PS_vydavky_cash!C12</f>
        <v>1399822.3674171865</v>
      </c>
      <c r="J12" s="41">
        <f>feb2024_vydavky_cash!E12-PS_vydavky_cash!D12</f>
        <v>1224898.3857243601</v>
      </c>
      <c r="K12" s="42">
        <f>feb2024_vydavky_cash!F12-PS_vydavky_cash!E12</f>
        <v>921913.45087565295</v>
      </c>
    </row>
    <row r="13" spans="1:12" ht="13.5" customHeight="1" x14ac:dyDescent="0.2">
      <c r="A13" s="59" t="s">
        <v>15</v>
      </c>
      <c r="B13" s="52">
        <v>8517678.3326005265</v>
      </c>
      <c r="C13" s="49">
        <v>9817337.9930033442</v>
      </c>
      <c r="D13" s="49">
        <v>10611865.220860161</v>
      </c>
      <c r="E13" s="50">
        <v>11311236.058563434</v>
      </c>
      <c r="F13" s="31"/>
      <c r="G13" s="59" t="s">
        <v>15</v>
      </c>
      <c r="H13" s="52">
        <f>feb2024_vydavky_cash!C13-PS_vydavky_cash!B13</f>
        <v>651114.41879758053</v>
      </c>
      <c r="I13" s="49">
        <f>feb2024_vydavky_cash!D13-PS_vydavky_cash!C13</f>
        <v>1227339.7376926653</v>
      </c>
      <c r="J13" s="49">
        <f>feb2024_vydavky_cash!E13-PS_vydavky_cash!D13</f>
        <v>1037654.8184141275</v>
      </c>
      <c r="K13" s="50">
        <f>feb2024_vydavky_cash!F13-PS_vydavky_cash!E13</f>
        <v>744598.3400754407</v>
      </c>
    </row>
    <row r="14" spans="1:12" ht="13.5" customHeight="1" x14ac:dyDescent="0.2">
      <c r="A14" s="62" t="s">
        <v>16</v>
      </c>
      <c r="B14" s="52">
        <v>7673605.3755077897</v>
      </c>
      <c r="C14" s="49">
        <v>8807110.3532316666</v>
      </c>
      <c r="D14" s="49">
        <v>9477991.3717842773</v>
      </c>
      <c r="E14" s="50">
        <v>10120159.905219182</v>
      </c>
      <c r="F14" s="31"/>
      <c r="G14" s="62" t="s">
        <v>16</v>
      </c>
      <c r="H14" s="52">
        <f>feb2024_vydavky_cash!C14-PS_vydavky_cash!B14</f>
        <v>588487.6244922094</v>
      </c>
      <c r="I14" s="49">
        <f>feb2024_vydavky_cash!D14-PS_vydavky_cash!C14</f>
        <v>973572.086974198</v>
      </c>
      <c r="J14" s="49">
        <f>feb2024_vydavky_cash!E14-PS_vydavky_cash!D14</f>
        <v>809339.1115346048</v>
      </c>
      <c r="K14" s="50">
        <f>feb2024_vydavky_cash!F14-PS_vydavky_cash!E14</f>
        <v>736334.25435782596</v>
      </c>
      <c r="L14" s="121"/>
    </row>
    <row r="15" spans="1:12" ht="13.5" customHeight="1" x14ac:dyDescent="0.2">
      <c r="A15" s="62" t="s">
        <v>17</v>
      </c>
      <c r="B15" s="52">
        <v>122457.2887315282</v>
      </c>
      <c r="C15" s="49">
        <v>180983.77649850174</v>
      </c>
      <c r="D15" s="49">
        <v>238940.08802634763</v>
      </c>
      <c r="E15" s="50">
        <v>231490.16750333889</v>
      </c>
      <c r="F15" s="31"/>
      <c r="G15" s="62" t="s">
        <v>17</v>
      </c>
      <c r="H15" s="52">
        <f>feb2024_vydavky_cash!C15-PS_vydavky_cash!B15</f>
        <v>22145.711268471801</v>
      </c>
      <c r="I15" s="49">
        <f>feb2024_vydavky_cash!D15-PS_vydavky_cash!C15</f>
        <v>240968.18159675444</v>
      </c>
      <c r="J15" s="49">
        <f>feb2024_vydavky_cash!E15-PS_vydavky_cash!D15</f>
        <v>239315.3033455796</v>
      </c>
      <c r="K15" s="50">
        <f>feb2024_vydavky_cash!F15-PS_vydavky_cash!E15</f>
        <v>30312.929073650797</v>
      </c>
      <c r="L15" s="121"/>
    </row>
    <row r="16" spans="1:12" ht="13.5" customHeight="1" x14ac:dyDescent="0.2">
      <c r="A16" s="62" t="s">
        <v>18</v>
      </c>
      <c r="B16" s="52">
        <v>640989.56926083344</v>
      </c>
      <c r="C16" s="49">
        <v>735399.31113849126</v>
      </c>
      <c r="D16" s="49">
        <v>792479.43325525871</v>
      </c>
      <c r="E16" s="50">
        <v>848693.39096390107</v>
      </c>
      <c r="F16" s="31"/>
      <c r="G16" s="62" t="s">
        <v>18</v>
      </c>
      <c r="H16" s="52">
        <f>feb2024_vydavky_cash!C16-PS_vydavky_cash!B16</f>
        <v>35919.338350335485</v>
      </c>
      <c r="I16" s="49">
        <f>feb2024_vydavky_cash!D16-PS_vydavky_cash!C16</f>
        <v>11361.413572964841</v>
      </c>
      <c r="J16" s="49">
        <f>feb2024_vydavky_cash!E16-PS_vydavky_cash!D16</f>
        <v>-9808.0271082320251</v>
      </c>
      <c r="K16" s="50">
        <f>feb2024_vydavky_cash!F16-PS_vydavky_cash!E16</f>
        <v>-19642.174113498768</v>
      </c>
      <c r="L16" s="121"/>
    </row>
    <row r="17" spans="1:12" ht="13.5" customHeight="1" x14ac:dyDescent="0.2">
      <c r="A17" s="62" t="s">
        <v>19</v>
      </c>
      <c r="B17" s="52">
        <v>78898.990733372717</v>
      </c>
      <c r="C17" s="49">
        <v>91966.593555809144</v>
      </c>
      <c r="D17" s="49">
        <v>100536.30770288246</v>
      </c>
      <c r="E17" s="50">
        <v>108961.59978436596</v>
      </c>
      <c r="F17" s="31"/>
      <c r="G17" s="62" t="s">
        <v>19</v>
      </c>
      <c r="H17" s="52">
        <f>feb2024_vydavky_cash!C17-PS_vydavky_cash!B17</f>
        <v>4359.109901256903</v>
      </c>
      <c r="I17" s="49">
        <f>feb2024_vydavky_cash!D17-PS_vydavky_cash!C17</f>
        <v>1409.0056832741247</v>
      </c>
      <c r="J17" s="49">
        <f>feb2024_vydavky_cash!E17-PS_vydavky_cash!D17</f>
        <v>-1168.1445623912587</v>
      </c>
      <c r="K17" s="50">
        <f>feb2024_vydavky_cash!F17-PS_vydavky_cash!E17</f>
        <v>-2362.2529887150449</v>
      </c>
      <c r="L17" s="121"/>
    </row>
    <row r="18" spans="1:12" ht="13.5" customHeight="1" x14ac:dyDescent="0.2">
      <c r="A18" s="62" t="s">
        <v>20</v>
      </c>
      <c r="B18" s="52">
        <v>1727.1083670033006</v>
      </c>
      <c r="C18" s="49">
        <v>1877.9585788726433</v>
      </c>
      <c r="D18" s="49">
        <v>1918.0200913942583</v>
      </c>
      <c r="E18" s="50">
        <v>1930.9950926457377</v>
      </c>
      <c r="F18" s="31"/>
      <c r="G18" s="62" t="s">
        <v>20</v>
      </c>
      <c r="H18" s="52">
        <f>feb2024_vydavky_cash!C18-PS_vydavky_cash!B18</f>
        <v>202.63478530644466</v>
      </c>
      <c r="I18" s="49">
        <f>feb2024_vydavky_cash!D18-PS_vydavky_cash!C18</f>
        <v>29.04986547734552</v>
      </c>
      <c r="J18" s="49">
        <f>feb2024_vydavky_cash!E18-PS_vydavky_cash!D18</f>
        <v>-23.424795432229303</v>
      </c>
      <c r="K18" s="50">
        <f>feb2024_vydavky_cash!F18-PS_vydavky_cash!E18</f>
        <v>-44.416253821530972</v>
      </c>
      <c r="L18" s="121"/>
    </row>
    <row r="19" spans="1:12" ht="13.5" customHeight="1" x14ac:dyDescent="0.2">
      <c r="A19" s="51" t="s">
        <v>21</v>
      </c>
      <c r="B19" s="52">
        <v>1075345.3121009197</v>
      </c>
      <c r="C19" s="49">
        <v>1197432.6047163371</v>
      </c>
      <c r="D19" s="49">
        <v>1245942.0817796774</v>
      </c>
      <c r="E19" s="50">
        <v>1281203.9379984022</v>
      </c>
      <c r="F19" s="31"/>
      <c r="G19" s="51" t="s">
        <v>21</v>
      </c>
      <c r="H19" s="52">
        <f>feb2024_vydavky_cash!C19-PS_vydavky_cash!B19</f>
        <v>74554.936500972137</v>
      </c>
      <c r="I19" s="49">
        <f>feb2024_vydavky_cash!D19-PS_vydavky_cash!C19</f>
        <v>172482.62972452096</v>
      </c>
      <c r="J19" s="49">
        <f>feb2024_vydavky_cash!E19-PS_vydavky_cash!D19</f>
        <v>187243.5673102322</v>
      </c>
      <c r="K19" s="50">
        <f>feb2024_vydavky_cash!F19-PS_vydavky_cash!E19</f>
        <v>177315.11080021271</v>
      </c>
      <c r="L19" s="121"/>
    </row>
    <row r="20" spans="1:12" ht="13.5" customHeight="1" x14ac:dyDescent="0.2">
      <c r="A20" s="62" t="s">
        <v>22</v>
      </c>
      <c r="B20" s="52">
        <v>906813.42873500357</v>
      </c>
      <c r="C20" s="49">
        <v>1012726.4393111911</v>
      </c>
      <c r="D20" s="49">
        <v>1055898.2423199769</v>
      </c>
      <c r="E20" s="50">
        <v>1087471.1835976662</v>
      </c>
      <c r="F20" s="31"/>
      <c r="G20" s="62" t="s">
        <v>22</v>
      </c>
      <c r="H20" s="52">
        <f>feb2024_vydavky_cash!C20-PS_vydavky_cash!B20</f>
        <v>63067.571264996426</v>
      </c>
      <c r="I20" s="49">
        <f>feb2024_vydavky_cash!D20-PS_vydavky_cash!C20</f>
        <v>169772.26628205844</v>
      </c>
      <c r="J20" s="49">
        <f>feb2024_vydavky_cash!E20-PS_vydavky_cash!D20</f>
        <v>189454.68614212051</v>
      </c>
      <c r="K20" s="50">
        <f>feb2024_vydavky_cash!F20-PS_vydavky_cash!E20</f>
        <v>181529.33935533278</v>
      </c>
    </row>
    <row r="21" spans="1:12" ht="14.25" customHeight="1" x14ac:dyDescent="0.2">
      <c r="A21" s="62" t="s">
        <v>18</v>
      </c>
      <c r="B21" s="52">
        <v>107983.58135231535</v>
      </c>
      <c r="C21" s="49">
        <v>117566.34920826435</v>
      </c>
      <c r="D21" s="49">
        <v>120194.4366434266</v>
      </c>
      <c r="E21" s="50">
        <v>122104.68425923408</v>
      </c>
      <c r="F21" s="31"/>
      <c r="G21" s="62" t="s">
        <v>18</v>
      </c>
      <c r="H21" s="52">
        <f>feb2024_vydavky_cash!C21-PS_vydavky_cash!B21</f>
        <v>5667.5110365157307</v>
      </c>
      <c r="I21" s="49">
        <f>feb2024_vydavky_cash!D21-PS_vydavky_cash!C21</f>
        <v>1703.1564606342436</v>
      </c>
      <c r="J21" s="49">
        <f>feb2024_vydavky_cash!E21-PS_vydavky_cash!D21</f>
        <v>-1393.5576792229986</v>
      </c>
      <c r="K21" s="50">
        <f>feb2024_vydavky_cash!F21-PS_vydavky_cash!E21</f>
        <v>-2638.1975047632295</v>
      </c>
    </row>
    <row r="22" spans="1:12" ht="13.5" customHeight="1" x14ac:dyDescent="0.2">
      <c r="A22" s="62" t="s">
        <v>19</v>
      </c>
      <c r="B22" s="52">
        <v>19215.463436988579</v>
      </c>
      <c r="C22" s="49">
        <v>21248.387657611038</v>
      </c>
      <c r="D22" s="49">
        <v>21990.669126387078</v>
      </c>
      <c r="E22" s="50">
        <v>22430.412801895589</v>
      </c>
      <c r="F22" s="31"/>
      <c r="G22" s="62" t="s">
        <v>19</v>
      </c>
      <c r="H22" s="52">
        <f>feb2024_vydavky_cash!C22-PS_vydavky_cash!B22</f>
        <v>970.43592838179757</v>
      </c>
      <c r="I22" s="49">
        <f>feb2024_vydavky_cash!D22-PS_vydavky_cash!C22</f>
        <v>297.3192129351919</v>
      </c>
      <c r="J22" s="49">
        <f>feb2024_vydavky_cash!E22-PS_vydavky_cash!D22</f>
        <v>-233.06203747829932</v>
      </c>
      <c r="K22" s="50">
        <f>feb2024_vydavky_cash!F22-PS_vydavky_cash!E22</f>
        <v>-444.39915541194205</v>
      </c>
    </row>
    <row r="23" spans="1:12" ht="13.5" customHeight="1" x14ac:dyDescent="0.2">
      <c r="A23" s="62" t="s">
        <v>20</v>
      </c>
      <c r="B23" s="52">
        <v>41332.838576612121</v>
      </c>
      <c r="C23" s="49">
        <v>45891.428539270695</v>
      </c>
      <c r="D23" s="49">
        <v>47858.733689886874</v>
      </c>
      <c r="E23" s="50">
        <v>49197.65733960647</v>
      </c>
      <c r="F23" s="31"/>
      <c r="G23" s="62" t="s">
        <v>20</v>
      </c>
      <c r="H23" s="52">
        <f>feb2024_vydavky_cash!C23-PS_vydavky_cash!B23</f>
        <v>4849.4182710781315</v>
      </c>
      <c r="I23" s="49">
        <f>feb2024_vydavky_cash!D23-PS_vydavky_cash!C23</f>
        <v>709.88776889281871</v>
      </c>
      <c r="J23" s="49">
        <f>feb2024_vydavky_cash!E23-PS_vydavky_cash!D23</f>
        <v>-584.49911518715089</v>
      </c>
      <c r="K23" s="50">
        <f>feb2024_vydavky_cash!F23-PS_vydavky_cash!E23</f>
        <v>-1131.631894945247</v>
      </c>
    </row>
    <row r="24" spans="1:12" ht="13.5" customHeight="1" thickBot="1" x14ac:dyDescent="0.25">
      <c r="A24" s="43" t="s">
        <v>23</v>
      </c>
      <c r="B24" s="69">
        <v>249850.82431063527</v>
      </c>
      <c r="C24" s="70">
        <v>263156.87698607682</v>
      </c>
      <c r="D24" s="70">
        <v>278303.55977687333</v>
      </c>
      <c r="E24" s="71">
        <v>303276.633843021</v>
      </c>
      <c r="F24" s="31"/>
      <c r="G24" s="43" t="s">
        <v>23</v>
      </c>
      <c r="H24" s="69">
        <f>feb2024_vydavky_cash!C24-PS_vydavky_cash!B24</f>
        <v>18279.098419364716</v>
      </c>
      <c r="I24" s="70">
        <f>feb2024_vydavky_cash!D24-PS_vydavky_cash!C24</f>
        <v>4793.3499680674868</v>
      </c>
      <c r="J24" s="70">
        <f>feb2024_vydavky_cash!E24-PS_vydavky_cash!D24</f>
        <v>-10781.588543396036</v>
      </c>
      <c r="K24" s="71">
        <f>feb2024_vydavky_cash!F24-PS_vydavky_cash!E24</f>
        <v>-26483.765065722109</v>
      </c>
    </row>
    <row r="25" spans="1:12" ht="13.5" customHeight="1" thickBot="1" x14ac:dyDescent="0.25">
      <c r="A25" s="78" t="s">
        <v>24</v>
      </c>
      <c r="B25" s="79">
        <v>10931876.674440628</v>
      </c>
      <c r="C25" s="76">
        <v>12513654.16508829</v>
      </c>
      <c r="D25" s="76">
        <v>13500404.659328703</v>
      </c>
      <c r="E25" s="77">
        <v>14373344.523784989</v>
      </c>
      <c r="F25" s="31"/>
      <c r="G25" s="78" t="s">
        <v>24</v>
      </c>
      <c r="H25" s="79">
        <f>feb2024_vydavky_cash!C25-PS_vydavky_cash!B25</f>
        <v>683102.66274937056</v>
      </c>
      <c r="I25" s="76">
        <f>feb2024_vydavky_cash!D25-PS_vydavky_cash!C25</f>
        <v>1337146.8787981272</v>
      </c>
      <c r="J25" s="76">
        <f>feb2024_vydavky_cash!E25-PS_vydavky_cash!D25</f>
        <v>1128558.3673107922</v>
      </c>
      <c r="K25" s="77">
        <f>feb2024_vydavky_cash!F25-PS_vydavky_cash!E25</f>
        <v>778748.91331383213</v>
      </c>
    </row>
    <row r="26" spans="1:12" ht="13.5" customHeight="1" thickBot="1" x14ac:dyDescent="0.25">
      <c r="A26" s="86" t="s">
        <v>25</v>
      </c>
      <c r="B26" s="88">
        <v>10931876.674440628</v>
      </c>
      <c r="C26" s="89">
        <v>12513654.16508829</v>
      </c>
      <c r="D26" s="89">
        <v>13500404.659328703</v>
      </c>
      <c r="E26" s="90">
        <v>14373344.523784989</v>
      </c>
      <c r="F26" s="31"/>
      <c r="G26" s="86" t="s">
        <v>25</v>
      </c>
      <c r="H26" s="88">
        <f>feb2024_vydavky_cash!C26-PS_vydavky_cash!B26</f>
        <v>683102.66274937056</v>
      </c>
      <c r="I26" s="89">
        <f>feb2024_vydavky_cash!D26-PS_vydavky_cash!C26</f>
        <v>1337146.8787981272</v>
      </c>
      <c r="J26" s="89">
        <f>feb2024_vydavky_cash!E26-PS_vydavky_cash!D26</f>
        <v>1128558.3673107922</v>
      </c>
      <c r="K26" s="90">
        <f>feb2024_vydavky_cash!F26-PS_vydavky_cash!E26</f>
        <v>778748.91331383213</v>
      </c>
    </row>
    <row r="27" spans="1:12" ht="13.5" customHeight="1" x14ac:dyDescent="0.2">
      <c r="B27" s="91"/>
      <c r="C27" s="91"/>
      <c r="D27" s="91"/>
      <c r="E27" s="91"/>
      <c r="F27" s="91"/>
      <c r="G27" s="91"/>
      <c r="H27" s="91"/>
    </row>
    <row r="28" spans="1:12" ht="13.5" customHeight="1" x14ac:dyDescent="0.2">
      <c r="A28" s="93"/>
      <c r="B28" s="91"/>
      <c r="C28" s="91"/>
      <c r="D28" s="91"/>
      <c r="E28" s="91"/>
      <c r="F28" s="91"/>
      <c r="G28" s="91"/>
      <c r="H28" s="91"/>
    </row>
    <row r="29" spans="1:12" ht="13.5" customHeight="1" x14ac:dyDescent="0.2">
      <c r="A29" s="93"/>
      <c r="B29" s="91"/>
      <c r="C29" s="91"/>
      <c r="D29" s="91"/>
      <c r="E29" s="91"/>
      <c r="F29" s="91"/>
      <c r="G29" s="91"/>
      <c r="H29" s="91"/>
    </row>
    <row r="30" spans="1:12" ht="13.5" customHeight="1" x14ac:dyDescent="0.2">
      <c r="B30" s="91"/>
      <c r="C30" s="91"/>
      <c r="D30" s="91"/>
      <c r="E30" s="91"/>
      <c r="F30" s="91"/>
      <c r="G30" s="91"/>
      <c r="H30" s="91"/>
    </row>
    <row r="31" spans="1:12" ht="13.5" customHeight="1" x14ac:dyDescent="0.2">
      <c r="B31" s="91"/>
      <c r="C31" s="91"/>
      <c r="D31" s="91"/>
      <c r="E31" s="91"/>
      <c r="F31" s="91"/>
      <c r="G31" s="91"/>
      <c r="H31" s="91"/>
    </row>
    <row r="32" spans="1:12" ht="13.5" customHeight="1" x14ac:dyDescent="0.2">
      <c r="B32" s="91"/>
      <c r="C32" s="91"/>
      <c r="D32" s="91"/>
      <c r="E32" s="91"/>
      <c r="F32" s="91"/>
      <c r="G32" s="91"/>
      <c r="H32" s="91"/>
    </row>
    <row r="33" spans="2:8" ht="13.5" customHeight="1" x14ac:dyDescent="0.2">
      <c r="B33" s="91"/>
      <c r="C33" s="91"/>
      <c r="D33" s="91"/>
      <c r="E33" s="91"/>
      <c r="F33" s="91"/>
      <c r="G33" s="91"/>
      <c r="H33" s="91"/>
    </row>
    <row r="34" spans="2:8" ht="13.5" customHeight="1" x14ac:dyDescent="0.2">
      <c r="B34" s="91"/>
      <c r="C34" s="91"/>
      <c r="D34" s="91"/>
      <c r="E34" s="91"/>
      <c r="F34" s="91"/>
      <c r="G34" s="91"/>
      <c r="H34" s="91"/>
    </row>
    <row r="35" spans="2:8" ht="13.5" customHeight="1" x14ac:dyDescent="0.2">
      <c r="B35" s="91"/>
      <c r="C35" s="91"/>
      <c r="D35" s="91"/>
      <c r="E35" s="91"/>
      <c r="F35" s="91"/>
      <c r="G35" s="91"/>
      <c r="H35" s="91"/>
    </row>
    <row r="36" spans="2:8" ht="13.5" customHeight="1" x14ac:dyDescent="0.2">
      <c r="B36" s="91"/>
      <c r="C36" s="91"/>
      <c r="D36" s="91"/>
      <c r="E36" s="91"/>
      <c r="F36" s="91"/>
      <c r="G36" s="91"/>
      <c r="H36" s="91"/>
    </row>
    <row r="37" spans="2:8" ht="13.5" customHeight="1" x14ac:dyDescent="0.2">
      <c r="B37" s="91"/>
      <c r="C37" s="91"/>
      <c r="D37" s="91"/>
      <c r="E37" s="91"/>
      <c r="F37" s="91"/>
      <c r="G37" s="91"/>
      <c r="H37" s="91"/>
    </row>
    <row r="38" spans="2:8" ht="13.5" customHeight="1" x14ac:dyDescent="0.2">
      <c r="B38" s="91"/>
      <c r="C38" s="91"/>
      <c r="D38" s="91"/>
      <c r="E38" s="91"/>
      <c r="F38" s="91"/>
      <c r="G38" s="91"/>
      <c r="H38" s="91"/>
    </row>
    <row r="39" spans="2:8" ht="13.5" customHeight="1" x14ac:dyDescent="0.2">
      <c r="B39" s="91"/>
      <c r="C39" s="91"/>
      <c r="D39" s="91"/>
      <c r="E39" s="91"/>
      <c r="F39" s="91"/>
      <c r="G39" s="91"/>
      <c r="H39" s="91"/>
    </row>
    <row r="40" spans="2:8" ht="13.5" customHeight="1" x14ac:dyDescent="0.2">
      <c r="B40" s="91"/>
      <c r="C40" s="91"/>
      <c r="D40" s="91"/>
      <c r="E40" s="91"/>
      <c r="F40" s="91"/>
      <c r="G40" s="91"/>
      <c r="H40" s="91"/>
    </row>
    <row r="41" spans="2:8" ht="13.5" customHeight="1" x14ac:dyDescent="0.2">
      <c r="B41" s="91"/>
      <c r="C41" s="91"/>
      <c r="D41" s="91"/>
      <c r="E41" s="91"/>
      <c r="F41" s="91"/>
      <c r="G41" s="91"/>
      <c r="H41" s="91"/>
    </row>
    <row r="42" spans="2:8" ht="13.5" customHeight="1" x14ac:dyDescent="0.2">
      <c r="B42" s="91"/>
      <c r="C42" s="91"/>
      <c r="D42" s="91"/>
      <c r="E42" s="91"/>
      <c r="F42" s="91"/>
      <c r="G42" s="91"/>
      <c r="H42" s="91"/>
    </row>
    <row r="43" spans="2:8" ht="13.5" customHeight="1" x14ac:dyDescent="0.2">
      <c r="B43" s="91"/>
      <c r="C43" s="91"/>
      <c r="D43" s="91"/>
      <c r="E43" s="91"/>
      <c r="F43" s="91"/>
      <c r="G43" s="91"/>
      <c r="H43" s="91"/>
    </row>
    <row r="44" spans="2:8" ht="13.5" customHeight="1" x14ac:dyDescent="0.2">
      <c r="B44" s="91"/>
      <c r="C44" s="91"/>
      <c r="D44" s="91"/>
      <c r="E44" s="91"/>
      <c r="F44" s="91"/>
      <c r="G44" s="91"/>
      <c r="H44" s="91"/>
    </row>
    <row r="45" spans="2:8" ht="13.5" customHeight="1" x14ac:dyDescent="0.2">
      <c r="B45" s="91"/>
      <c r="C45" s="91"/>
      <c r="D45" s="91"/>
      <c r="E45" s="91"/>
      <c r="F45" s="91"/>
      <c r="G45" s="91"/>
      <c r="H45" s="91"/>
    </row>
    <row r="46" spans="2:8" ht="13.5" customHeight="1" x14ac:dyDescent="0.2">
      <c r="B46" s="91"/>
      <c r="C46" s="91"/>
      <c r="D46" s="91"/>
      <c r="E46" s="91"/>
      <c r="F46" s="91"/>
      <c r="G46" s="91"/>
      <c r="H46" s="91"/>
    </row>
    <row r="47" spans="2:8" ht="13.5" customHeight="1" x14ac:dyDescent="0.2">
      <c r="B47" s="91"/>
      <c r="C47" s="91"/>
      <c r="D47" s="91"/>
      <c r="E47" s="91"/>
      <c r="F47" s="91"/>
      <c r="G47" s="91"/>
      <c r="H47" s="91"/>
    </row>
    <row r="48" spans="2:8" ht="13.5" customHeight="1" x14ac:dyDescent="0.2">
      <c r="B48" s="91"/>
      <c r="C48" s="91"/>
      <c r="D48" s="91"/>
      <c r="E48" s="91"/>
      <c r="F48" s="91"/>
      <c r="G48" s="91"/>
      <c r="H48" s="91"/>
    </row>
    <row r="49" spans="2:8" ht="13.5" customHeight="1" x14ac:dyDescent="0.2">
      <c r="B49" s="91"/>
      <c r="C49" s="91"/>
      <c r="D49" s="91"/>
      <c r="E49" s="91"/>
      <c r="F49" s="91"/>
      <c r="G49" s="91"/>
      <c r="H49" s="91"/>
    </row>
    <row r="50" spans="2:8" ht="13.5" customHeight="1" x14ac:dyDescent="0.2">
      <c r="B50" s="91"/>
      <c r="C50" s="91"/>
      <c r="D50" s="91"/>
      <c r="E50" s="91"/>
      <c r="F50" s="91"/>
      <c r="G50" s="91"/>
      <c r="H50" s="91"/>
    </row>
    <row r="51" spans="2:8" ht="13.5" customHeight="1" x14ac:dyDescent="0.2">
      <c r="B51" s="91"/>
      <c r="C51" s="91"/>
      <c r="D51" s="91"/>
      <c r="E51" s="91"/>
      <c r="F51" s="91"/>
      <c r="G51" s="91"/>
      <c r="H51" s="91"/>
    </row>
    <row r="52" spans="2:8" ht="13.5" customHeight="1" x14ac:dyDescent="0.2">
      <c r="B52" s="91"/>
      <c r="C52" s="91"/>
      <c r="D52" s="91"/>
      <c r="E52" s="91"/>
      <c r="F52" s="91"/>
      <c r="G52" s="91"/>
      <c r="H52" s="91"/>
    </row>
    <row r="53" spans="2:8" ht="13.5" customHeight="1" x14ac:dyDescent="0.2">
      <c r="B53" s="91"/>
      <c r="C53" s="91"/>
      <c r="D53" s="91"/>
      <c r="E53" s="91"/>
      <c r="F53" s="91"/>
      <c r="G53" s="91"/>
      <c r="H53" s="91"/>
    </row>
    <row r="54" spans="2:8" ht="13.5" customHeight="1" x14ac:dyDescent="0.2">
      <c r="B54" s="91"/>
      <c r="C54" s="91"/>
      <c r="D54" s="91"/>
      <c r="E54" s="91"/>
      <c r="F54" s="91"/>
      <c r="G54" s="91"/>
      <c r="H54" s="91"/>
    </row>
    <row r="55" spans="2:8" ht="13.5" customHeight="1" x14ac:dyDescent="0.2">
      <c r="B55" s="91"/>
      <c r="C55" s="91"/>
      <c r="D55" s="91"/>
      <c r="E55" s="91"/>
      <c r="F55" s="91"/>
      <c r="G55" s="91"/>
      <c r="H55" s="91"/>
    </row>
    <row r="56" spans="2:8" ht="13.5" customHeight="1" x14ac:dyDescent="0.2">
      <c r="B56" s="91"/>
      <c r="C56" s="91"/>
      <c r="D56" s="91"/>
      <c r="E56" s="91"/>
      <c r="F56" s="91"/>
      <c r="G56" s="91"/>
      <c r="H56" s="91"/>
    </row>
    <row r="57" spans="2:8" ht="13.5" customHeight="1" x14ac:dyDescent="0.2">
      <c r="B57" s="91"/>
      <c r="C57" s="91"/>
      <c r="D57" s="91"/>
      <c r="E57" s="91"/>
      <c r="F57" s="91"/>
      <c r="G57" s="91"/>
      <c r="H57" s="91"/>
    </row>
    <row r="58" spans="2:8" ht="13.5" customHeight="1" x14ac:dyDescent="0.2">
      <c r="B58" s="91"/>
      <c r="C58" s="91"/>
      <c r="D58" s="91"/>
      <c r="E58" s="91"/>
      <c r="F58" s="91"/>
      <c r="G58" s="91"/>
      <c r="H58" s="91"/>
    </row>
    <row r="59" spans="2:8" ht="13.5" customHeight="1" x14ac:dyDescent="0.2">
      <c r="B59" s="91"/>
      <c r="C59" s="91"/>
      <c r="D59" s="91"/>
      <c r="E59" s="91"/>
      <c r="F59" s="91"/>
      <c r="G59" s="91"/>
      <c r="H59" s="91"/>
    </row>
    <row r="60" spans="2:8" ht="13.5" customHeight="1" x14ac:dyDescent="0.2">
      <c r="B60" s="91"/>
      <c r="C60" s="91"/>
      <c r="D60" s="91"/>
      <c r="E60" s="91"/>
      <c r="F60" s="91"/>
      <c r="G60" s="91"/>
      <c r="H60" s="91"/>
    </row>
    <row r="61" spans="2:8" ht="13.5" customHeight="1" x14ac:dyDescent="0.2">
      <c r="B61" s="91"/>
      <c r="C61" s="91"/>
      <c r="D61" s="91"/>
      <c r="E61" s="91"/>
      <c r="F61" s="91"/>
      <c r="G61" s="91"/>
      <c r="H61" s="91"/>
    </row>
    <row r="62" spans="2:8" ht="13.5" customHeight="1" x14ac:dyDescent="0.2">
      <c r="B62" s="91"/>
      <c r="C62" s="91"/>
      <c r="D62" s="91"/>
      <c r="E62" s="91"/>
      <c r="F62" s="91"/>
      <c r="G62" s="91"/>
      <c r="H62" s="91"/>
    </row>
    <row r="63" spans="2:8" ht="13.5" customHeight="1" x14ac:dyDescent="0.2">
      <c r="B63" s="91"/>
      <c r="C63" s="91"/>
      <c r="D63" s="91"/>
      <c r="E63" s="91"/>
      <c r="F63" s="91"/>
      <c r="G63" s="91"/>
      <c r="H63" s="91"/>
    </row>
    <row r="64" spans="2:8" ht="13.5" customHeight="1" x14ac:dyDescent="0.2">
      <c r="B64" s="91"/>
      <c r="C64" s="91"/>
      <c r="D64" s="91"/>
      <c r="E64" s="91"/>
      <c r="F64" s="91"/>
      <c r="G64" s="91"/>
      <c r="H64" s="91"/>
    </row>
    <row r="65" spans="2:8" ht="13.5" customHeight="1" x14ac:dyDescent="0.2">
      <c r="B65" s="91"/>
      <c r="C65" s="91"/>
      <c r="D65" s="91"/>
      <c r="E65" s="91"/>
      <c r="F65" s="91"/>
      <c r="G65" s="91"/>
      <c r="H65" s="91"/>
    </row>
    <row r="66" spans="2:8" ht="13.5" customHeight="1" x14ac:dyDescent="0.2">
      <c r="B66" s="91"/>
      <c r="C66" s="91"/>
      <c r="D66" s="91"/>
      <c r="E66" s="91"/>
      <c r="F66" s="91"/>
      <c r="G66" s="91"/>
      <c r="H66" s="91"/>
    </row>
    <row r="67" spans="2:8" ht="13.5" customHeight="1" x14ac:dyDescent="0.2">
      <c r="B67" s="91"/>
      <c r="C67" s="91"/>
      <c r="D67" s="91"/>
      <c r="E67" s="91"/>
      <c r="F67" s="91"/>
      <c r="G67" s="91"/>
      <c r="H67" s="91"/>
    </row>
    <row r="68" spans="2:8" ht="13.5" customHeight="1" x14ac:dyDescent="0.2">
      <c r="B68" s="91"/>
      <c r="C68" s="91"/>
      <c r="D68" s="91"/>
      <c r="E68" s="91"/>
      <c r="F68" s="91"/>
      <c r="G68" s="91"/>
      <c r="H68" s="91"/>
    </row>
    <row r="69" spans="2:8" ht="13.5" customHeight="1" x14ac:dyDescent="0.2">
      <c r="B69" s="91"/>
      <c r="C69" s="91"/>
      <c r="D69" s="91"/>
      <c r="E69" s="91"/>
      <c r="F69" s="91"/>
      <c r="G69" s="91"/>
      <c r="H69" s="91"/>
    </row>
    <row r="70" spans="2:8" ht="13.5" customHeight="1" x14ac:dyDescent="0.2">
      <c r="B70" s="91"/>
      <c r="C70" s="91"/>
      <c r="D70" s="91"/>
      <c r="E70" s="91"/>
      <c r="F70" s="91"/>
      <c r="G70" s="91"/>
      <c r="H70" s="91"/>
    </row>
    <row r="71" spans="2:8" ht="13.5" customHeight="1" x14ac:dyDescent="0.2">
      <c r="B71" s="91"/>
      <c r="C71" s="91"/>
      <c r="D71" s="91"/>
      <c r="E71" s="91"/>
      <c r="F71" s="91"/>
      <c r="G71" s="91"/>
      <c r="H71" s="91"/>
    </row>
    <row r="72" spans="2:8" ht="13.5" customHeight="1" x14ac:dyDescent="0.2">
      <c r="B72" s="91"/>
      <c r="C72" s="91"/>
      <c r="D72" s="91"/>
      <c r="E72" s="91"/>
      <c r="F72" s="91"/>
      <c r="G72" s="91"/>
      <c r="H72" s="91"/>
    </row>
    <row r="73" spans="2:8" ht="13.5" customHeight="1" x14ac:dyDescent="0.2">
      <c r="B73" s="91"/>
      <c r="C73" s="91"/>
      <c r="D73" s="91"/>
      <c r="E73" s="91"/>
      <c r="F73" s="91"/>
      <c r="G73" s="91"/>
      <c r="H73" s="91"/>
    </row>
    <row r="74" spans="2:8" ht="13.5" customHeight="1" x14ac:dyDescent="0.2">
      <c r="B74" s="91"/>
      <c r="C74" s="91"/>
      <c r="D74" s="91"/>
      <c r="E74" s="91"/>
      <c r="F74" s="91"/>
      <c r="G74" s="91"/>
      <c r="H74" s="91"/>
    </row>
    <row r="75" spans="2:8" ht="13.5" customHeight="1" x14ac:dyDescent="0.2">
      <c r="B75" s="91"/>
      <c r="C75" s="91"/>
      <c r="D75" s="91"/>
      <c r="E75" s="91"/>
      <c r="F75" s="91"/>
      <c r="G75" s="91"/>
      <c r="H75" s="91"/>
    </row>
    <row r="76" spans="2:8" ht="13.5" customHeight="1" x14ac:dyDescent="0.2">
      <c r="B76" s="91"/>
      <c r="C76" s="91"/>
      <c r="D76" s="91"/>
      <c r="E76" s="91"/>
      <c r="F76" s="91"/>
      <c r="G76" s="91"/>
      <c r="H76" s="91"/>
    </row>
    <row r="77" spans="2:8" ht="13.5" customHeight="1" x14ac:dyDescent="0.2">
      <c r="B77" s="91"/>
      <c r="C77" s="91"/>
      <c r="D77" s="91"/>
      <c r="E77" s="91"/>
      <c r="F77" s="91"/>
      <c r="G77" s="91"/>
      <c r="H77" s="91"/>
    </row>
    <row r="78" spans="2:8" ht="13.5" customHeight="1" x14ac:dyDescent="0.2">
      <c r="B78" s="91"/>
      <c r="C78" s="91"/>
      <c r="D78" s="91"/>
      <c r="E78" s="91"/>
      <c r="F78" s="91"/>
      <c r="G78" s="91"/>
      <c r="H78" s="91"/>
    </row>
    <row r="79" spans="2:8" ht="13.5" customHeight="1" x14ac:dyDescent="0.2">
      <c r="B79" s="91"/>
      <c r="C79" s="91"/>
      <c r="D79" s="91"/>
      <c r="E79" s="91"/>
      <c r="F79" s="91"/>
      <c r="G79" s="91"/>
      <c r="H79" s="91"/>
    </row>
    <row r="80" spans="2:8" ht="13.5" customHeight="1" x14ac:dyDescent="0.2">
      <c r="B80" s="91"/>
      <c r="C80" s="91"/>
      <c r="D80" s="91"/>
      <c r="E80" s="91"/>
      <c r="F80" s="91"/>
      <c r="G80" s="91"/>
      <c r="H80" s="91"/>
    </row>
    <row r="81" spans="2:8" ht="13.5" customHeight="1" x14ac:dyDescent="0.2">
      <c r="B81" s="91"/>
      <c r="C81" s="91"/>
      <c r="D81" s="91"/>
      <c r="E81" s="91"/>
      <c r="F81" s="91"/>
      <c r="G81" s="91"/>
      <c r="H81" s="91"/>
    </row>
    <row r="82" spans="2:8" ht="13.5" customHeight="1" x14ac:dyDescent="0.2">
      <c r="B82" s="91"/>
      <c r="C82" s="91"/>
      <c r="D82" s="91"/>
      <c r="E82" s="91"/>
      <c r="F82" s="91"/>
      <c r="G82" s="91"/>
      <c r="H82" s="91"/>
    </row>
    <row r="83" spans="2:8" ht="13.5" customHeight="1" x14ac:dyDescent="0.2">
      <c r="B83" s="91"/>
      <c r="C83" s="91"/>
      <c r="D83" s="91"/>
      <c r="E83" s="91"/>
      <c r="F83" s="91"/>
      <c r="G83" s="91"/>
      <c r="H83" s="91"/>
    </row>
    <row r="84" spans="2:8" ht="13.5" customHeight="1" x14ac:dyDescent="0.2">
      <c r="B84" s="91"/>
      <c r="C84" s="91"/>
      <c r="D84" s="91"/>
      <c r="E84" s="91"/>
      <c r="F84" s="91"/>
      <c r="G84" s="91"/>
      <c r="H84" s="91"/>
    </row>
    <row r="85" spans="2:8" ht="13.5" customHeight="1" x14ac:dyDescent="0.2">
      <c r="B85" s="91"/>
      <c r="C85" s="91"/>
      <c r="D85" s="91"/>
      <c r="E85" s="91"/>
      <c r="F85" s="91"/>
      <c r="G85" s="91"/>
      <c r="H85" s="91"/>
    </row>
    <row r="86" spans="2:8" ht="13.5" customHeight="1" x14ac:dyDescent="0.2">
      <c r="B86" s="91"/>
      <c r="C86" s="91"/>
      <c r="D86" s="91"/>
      <c r="E86" s="91"/>
      <c r="F86" s="91"/>
      <c r="G86" s="91"/>
      <c r="H86" s="91"/>
    </row>
    <row r="87" spans="2:8" ht="13.5" customHeight="1" x14ac:dyDescent="0.2">
      <c r="B87" s="91"/>
      <c r="C87" s="91"/>
      <c r="D87" s="91"/>
      <c r="E87" s="91"/>
      <c r="F87" s="91"/>
      <c r="G87" s="91"/>
      <c r="H87" s="91"/>
    </row>
    <row r="88" spans="2:8" ht="13.5" customHeight="1" x14ac:dyDescent="0.2">
      <c r="B88" s="91"/>
      <c r="C88" s="91"/>
      <c r="D88" s="91"/>
      <c r="E88" s="91"/>
      <c r="F88" s="91"/>
      <c r="G88" s="91"/>
      <c r="H88" s="91"/>
    </row>
    <row r="89" spans="2:8" ht="13.5" customHeight="1" x14ac:dyDescent="0.2">
      <c r="B89" s="91"/>
      <c r="C89" s="91"/>
      <c r="D89" s="91"/>
      <c r="E89" s="91"/>
      <c r="F89" s="91"/>
      <c r="G89" s="91"/>
      <c r="H89" s="91"/>
    </row>
    <row r="90" spans="2:8" ht="13.5" customHeight="1" x14ac:dyDescent="0.2">
      <c r="B90" s="91"/>
      <c r="C90" s="91"/>
      <c r="D90" s="91"/>
      <c r="E90" s="91"/>
      <c r="F90" s="91"/>
      <c r="G90" s="91"/>
      <c r="H90" s="91"/>
    </row>
    <row r="91" spans="2:8" ht="13.5" customHeight="1" x14ac:dyDescent="0.2">
      <c r="B91" s="91"/>
      <c r="C91" s="91"/>
      <c r="D91" s="91"/>
      <c r="E91" s="91"/>
      <c r="F91" s="91"/>
      <c r="G91" s="91"/>
      <c r="H91" s="91"/>
    </row>
    <row r="92" spans="2:8" ht="13.5" customHeight="1" x14ac:dyDescent="0.2">
      <c r="B92" s="91"/>
      <c r="C92" s="91"/>
      <c r="D92" s="91"/>
      <c r="E92" s="91"/>
      <c r="F92" s="91"/>
      <c r="G92" s="91"/>
      <c r="H92" s="91"/>
    </row>
    <row r="93" spans="2:8" ht="13.5" customHeight="1" x14ac:dyDescent="0.2">
      <c r="B93" s="91"/>
      <c r="C93" s="91"/>
      <c r="D93" s="91"/>
      <c r="E93" s="91"/>
      <c r="F93" s="91"/>
      <c r="G93" s="91"/>
      <c r="H93" s="91"/>
    </row>
    <row r="94" spans="2:8" ht="13.5" customHeight="1" x14ac:dyDescent="0.2">
      <c r="B94" s="91"/>
      <c r="C94" s="91"/>
      <c r="D94" s="91"/>
      <c r="E94" s="91"/>
      <c r="F94" s="91"/>
      <c r="G94" s="91"/>
      <c r="H94" s="91"/>
    </row>
    <row r="95" spans="2:8" ht="13.5" customHeight="1" x14ac:dyDescent="0.2">
      <c r="B95" s="91"/>
      <c r="C95" s="91"/>
      <c r="D95" s="91"/>
      <c r="E95" s="91"/>
      <c r="F95" s="91"/>
      <c r="G95" s="91"/>
      <c r="H95" s="91"/>
    </row>
    <row r="96" spans="2:8" ht="13.5" customHeight="1" x14ac:dyDescent="0.2">
      <c r="B96" s="91"/>
      <c r="C96" s="91"/>
      <c r="D96" s="91"/>
      <c r="E96" s="91"/>
      <c r="F96" s="91"/>
      <c r="G96" s="91"/>
      <c r="H96" s="91"/>
    </row>
    <row r="97" spans="2:8" ht="13.5" customHeight="1" x14ac:dyDescent="0.2">
      <c r="B97" s="91"/>
      <c r="C97" s="91"/>
      <c r="D97" s="91"/>
      <c r="E97" s="91"/>
      <c r="F97" s="91"/>
      <c r="G97" s="91"/>
      <c r="H97" s="91"/>
    </row>
    <row r="98" spans="2:8" ht="13.5" customHeight="1" x14ac:dyDescent="0.2">
      <c r="B98" s="91"/>
      <c r="C98" s="91"/>
      <c r="D98" s="91"/>
      <c r="E98" s="91"/>
      <c r="F98" s="91"/>
      <c r="G98" s="91"/>
      <c r="H98" s="91"/>
    </row>
    <row r="99" spans="2:8" ht="13.5" customHeight="1" x14ac:dyDescent="0.2">
      <c r="B99" s="91"/>
      <c r="C99" s="91"/>
      <c r="D99" s="91"/>
      <c r="E99" s="91"/>
      <c r="F99" s="91"/>
      <c r="G99" s="91"/>
      <c r="H99" s="91"/>
    </row>
    <row r="100" spans="2:8" ht="13.5" customHeight="1" x14ac:dyDescent="0.2">
      <c r="B100" s="91"/>
      <c r="C100" s="91"/>
      <c r="D100" s="91"/>
      <c r="E100" s="91"/>
      <c r="F100" s="91"/>
      <c r="G100" s="91"/>
      <c r="H100" s="91"/>
    </row>
    <row r="101" spans="2:8" ht="13.5" customHeight="1" x14ac:dyDescent="0.2">
      <c r="B101" s="91"/>
      <c r="C101" s="91"/>
      <c r="D101" s="91"/>
      <c r="E101" s="91"/>
      <c r="F101" s="91"/>
      <c r="G101" s="91"/>
      <c r="H101" s="91"/>
    </row>
    <row r="102" spans="2:8" ht="13.5" customHeight="1" x14ac:dyDescent="0.2">
      <c r="B102" s="91"/>
      <c r="C102" s="91"/>
      <c r="D102" s="91"/>
      <c r="E102" s="91"/>
      <c r="F102" s="91"/>
      <c r="G102" s="91"/>
      <c r="H102" s="91"/>
    </row>
    <row r="103" spans="2:8" ht="13.5" customHeight="1" x14ac:dyDescent="0.2">
      <c r="B103" s="91"/>
      <c r="C103" s="91"/>
      <c r="D103" s="91"/>
      <c r="E103" s="91"/>
      <c r="F103" s="91"/>
      <c r="G103" s="91"/>
      <c r="H103" s="91"/>
    </row>
    <row r="104" spans="2:8" ht="13.5" customHeight="1" x14ac:dyDescent="0.2">
      <c r="B104" s="91"/>
      <c r="C104" s="91"/>
      <c r="D104" s="91"/>
      <c r="E104" s="91"/>
      <c r="F104" s="91"/>
      <c r="G104" s="91"/>
      <c r="H104" s="91"/>
    </row>
    <row r="105" spans="2:8" ht="13.5" customHeight="1" x14ac:dyDescent="0.2">
      <c r="B105" s="91"/>
      <c r="C105" s="91"/>
      <c r="D105" s="91"/>
      <c r="E105" s="91"/>
      <c r="F105" s="91"/>
      <c r="G105" s="91"/>
      <c r="H105" s="91"/>
    </row>
  </sheetData>
  <mergeCells count="2">
    <mergeCell ref="B3:E3"/>
    <mergeCell ref="H3:K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feb2024_vydavky_ESA 2010</vt:lpstr>
      <vt:lpstr>feb2024_vydavky_cash</vt:lpstr>
      <vt:lpstr>RVS_vydavky_ESA2010</vt:lpstr>
      <vt:lpstr>RVS_vydavky_cash</vt:lpstr>
      <vt:lpstr>PS_vydavky_ESA2010</vt:lpstr>
      <vt:lpstr>PS_vydavky_cash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2024-02-14T12:23:59Z</dcterms:modified>
</cp:coreProperties>
</file>