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56" tabRatio="899"/>
  </bookViews>
  <sheets>
    <sheet name="dec2023_vydavky_ESA 2010" sheetId="1" r:id="rId1"/>
    <sheet name="dec2023_vydavky_cash" sheetId="2" r:id="rId2"/>
    <sheet name="PS_vydavky_ESA2010" sheetId="3" r:id="rId3"/>
    <sheet name="PS_vydavky_cash" sheetId="4" r:id="rId4"/>
    <sheet name="RVS_vydavky_ESA2010" sheetId="5" state="hidden" r:id="rId5"/>
    <sheet name="RVS_vydavky_cash" sheetId="6" state="hidden" r:id="rId6"/>
  </sheets>
  <calcPr calcId="162913"/>
</workbook>
</file>

<file path=xl/calcChain.xml><?xml version="1.0" encoding="utf-8"?>
<calcChain xmlns="http://schemas.openxmlformats.org/spreadsheetml/2006/main">
  <c r="I24" i="6" l="1"/>
  <c r="I23" i="6"/>
  <c r="H23" i="6"/>
  <c r="G23" i="6"/>
  <c r="I22" i="6"/>
  <c r="H22" i="6"/>
  <c r="G22" i="6"/>
  <c r="I21" i="6"/>
  <c r="H21" i="6"/>
  <c r="G21" i="6"/>
  <c r="I20" i="6"/>
  <c r="H20" i="6"/>
  <c r="G20" i="6"/>
  <c r="H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H11" i="6"/>
  <c r="I8" i="6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K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2" i="4"/>
  <c r="K10" i="4"/>
  <c r="K8" i="4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9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O24" i="2"/>
  <c r="N24" i="2"/>
  <c r="M24" i="2"/>
  <c r="L24" i="2"/>
  <c r="K24" i="2"/>
  <c r="J24" i="2"/>
  <c r="G24" i="2"/>
  <c r="F24" i="2"/>
  <c r="E24" i="2"/>
  <c r="AC24" i="2" s="1"/>
  <c r="D24" i="2"/>
  <c r="G24" i="6" s="1"/>
  <c r="C24" i="2"/>
  <c r="H24" i="4" s="1"/>
  <c r="G11" i="2"/>
  <c r="F11" i="2"/>
  <c r="K11" i="4" s="1"/>
  <c r="E11" i="2"/>
  <c r="J11" i="4" s="1"/>
  <c r="D11" i="2"/>
  <c r="I11" i="4" s="1"/>
  <c r="C11" i="2"/>
  <c r="H11" i="4" s="1"/>
  <c r="G10" i="2"/>
  <c r="G6" i="2" s="1"/>
  <c r="F10" i="2"/>
  <c r="I10" i="6" s="1"/>
  <c r="E10" i="2"/>
  <c r="H10" i="6" s="1"/>
  <c r="D10" i="2"/>
  <c r="I10" i="4" s="1"/>
  <c r="C10" i="2"/>
  <c r="H10" i="4" s="1"/>
  <c r="G9" i="2"/>
  <c r="F9" i="2"/>
  <c r="K9" i="4" s="1"/>
  <c r="E9" i="2"/>
  <c r="J9" i="4" s="1"/>
  <c r="D9" i="2"/>
  <c r="I9" i="4" s="1"/>
  <c r="C9" i="2"/>
  <c r="H9" i="4" s="1"/>
  <c r="G8" i="2"/>
  <c r="F8" i="2"/>
  <c r="E8" i="2"/>
  <c r="H8" i="6" s="1"/>
  <c r="D8" i="2"/>
  <c r="G8" i="6" s="1"/>
  <c r="C8" i="2"/>
  <c r="H8" i="4" s="1"/>
  <c r="G7" i="2"/>
  <c r="F7" i="2"/>
  <c r="I7" i="6" s="1"/>
  <c r="E7" i="2"/>
  <c r="H7" i="6" s="1"/>
  <c r="D7" i="2"/>
  <c r="G7" i="6" s="1"/>
  <c r="C7" i="2"/>
  <c r="H7" i="4" s="1"/>
  <c r="AE24" i="2"/>
  <c r="AD24" i="2"/>
  <c r="AB24" i="2"/>
  <c r="AA24" i="2"/>
  <c r="Z24" i="2"/>
  <c r="AE23" i="2"/>
  <c r="AD23" i="2"/>
  <c r="AC23" i="2"/>
  <c r="AB23" i="2"/>
  <c r="AA23" i="2"/>
  <c r="Z23" i="2"/>
  <c r="AE22" i="2"/>
  <c r="AD22" i="2"/>
  <c r="AC22" i="2"/>
  <c r="AB22" i="2"/>
  <c r="AA22" i="2"/>
  <c r="Z22" i="2"/>
  <c r="AE21" i="2"/>
  <c r="AD21" i="2"/>
  <c r="AC21" i="2"/>
  <c r="AB21" i="2"/>
  <c r="AA21" i="2"/>
  <c r="Z21" i="2"/>
  <c r="AE20" i="2"/>
  <c r="AD20" i="2"/>
  <c r="AC20" i="2"/>
  <c r="AB20" i="2"/>
  <c r="AA20" i="2"/>
  <c r="Z20" i="2"/>
  <c r="AC19" i="2"/>
  <c r="O19" i="2"/>
  <c r="N19" i="2"/>
  <c r="M19" i="2"/>
  <c r="L19" i="2"/>
  <c r="K19" i="2"/>
  <c r="J19" i="2"/>
  <c r="G19" i="2"/>
  <c r="AE19" i="2" s="1"/>
  <c r="F19" i="2"/>
  <c r="K19" i="4" s="1"/>
  <c r="E19" i="2"/>
  <c r="J19" i="4" s="1"/>
  <c r="D19" i="2"/>
  <c r="I19" i="4" s="1"/>
  <c r="C19" i="2"/>
  <c r="AA19" i="2" s="1"/>
  <c r="B19" i="2"/>
  <c r="Z19" i="2" s="1"/>
  <c r="AE18" i="2"/>
  <c r="AD18" i="2"/>
  <c r="AC18" i="2"/>
  <c r="AB18" i="2"/>
  <c r="AA18" i="2"/>
  <c r="Z18" i="2"/>
  <c r="AE17" i="2"/>
  <c r="AD17" i="2"/>
  <c r="AC17" i="2"/>
  <c r="AB17" i="2"/>
  <c r="AA17" i="2"/>
  <c r="Z17" i="2"/>
  <c r="AE16" i="2"/>
  <c r="AD16" i="2"/>
  <c r="AC16" i="2"/>
  <c r="AB16" i="2"/>
  <c r="AA16" i="2"/>
  <c r="Z16" i="2"/>
  <c r="AE15" i="2"/>
  <c r="AD15" i="2"/>
  <c r="AC15" i="2"/>
  <c r="AB15" i="2"/>
  <c r="AA15" i="2"/>
  <c r="Z15" i="2"/>
  <c r="AE14" i="2"/>
  <c r="AD14" i="2"/>
  <c r="AC14" i="2"/>
  <c r="AB14" i="2"/>
  <c r="AA14" i="2"/>
  <c r="Z14" i="2"/>
  <c r="AE13" i="2"/>
  <c r="AC13" i="2"/>
  <c r="O13" i="2"/>
  <c r="N13" i="2"/>
  <c r="N12" i="2" s="1"/>
  <c r="M13" i="2"/>
  <c r="L13" i="2"/>
  <c r="K13" i="2"/>
  <c r="K12" i="2" s="1"/>
  <c r="K25" i="2" s="1"/>
  <c r="K26" i="2" s="1"/>
  <c r="J13" i="2"/>
  <c r="G13" i="2"/>
  <c r="F13" i="2"/>
  <c r="K13" i="4" s="1"/>
  <c r="E13" i="2"/>
  <c r="H13" i="6" s="1"/>
  <c r="D13" i="2"/>
  <c r="G13" i="6" s="1"/>
  <c r="C13" i="2"/>
  <c r="AA13" i="2" s="1"/>
  <c r="B13" i="2"/>
  <c r="Z13" i="2" s="1"/>
  <c r="AE12" i="2"/>
  <c r="O12" i="2"/>
  <c r="M12" i="2"/>
  <c r="L12" i="2"/>
  <c r="J12" i="2"/>
  <c r="G12" i="2"/>
  <c r="F12" i="2"/>
  <c r="I12" i="6" s="1"/>
  <c r="E12" i="2"/>
  <c r="AC12" i="2" s="1"/>
  <c r="C12" i="2"/>
  <c r="H12" i="4" s="1"/>
  <c r="B12" i="2"/>
  <c r="Z12" i="2" s="1"/>
  <c r="AE11" i="2"/>
  <c r="AD11" i="2"/>
  <c r="AC11" i="2"/>
  <c r="AB11" i="2"/>
  <c r="AA11" i="2"/>
  <c r="Z11" i="2"/>
  <c r="AE10" i="2"/>
  <c r="AD10" i="2"/>
  <c r="AC10" i="2"/>
  <c r="AB10" i="2"/>
  <c r="AA10" i="2"/>
  <c r="Z10" i="2"/>
  <c r="AE9" i="2"/>
  <c r="AD9" i="2"/>
  <c r="AC9" i="2"/>
  <c r="AA9" i="2"/>
  <c r="Z9" i="2"/>
  <c r="AE8" i="2"/>
  <c r="AD8" i="2"/>
  <c r="AC8" i="2"/>
  <c r="AB8" i="2"/>
  <c r="AA8" i="2"/>
  <c r="Z8" i="2"/>
  <c r="AE7" i="2"/>
  <c r="AC7" i="2"/>
  <c r="AB7" i="2"/>
  <c r="AA7" i="2"/>
  <c r="Z7" i="2"/>
  <c r="O6" i="2"/>
  <c r="O25" i="2" s="1"/>
  <c r="O26" i="2" s="1"/>
  <c r="N6" i="2"/>
  <c r="N25" i="2" s="1"/>
  <c r="N26" i="2" s="1"/>
  <c r="M6" i="2"/>
  <c r="M25" i="2" s="1"/>
  <c r="M26" i="2" s="1"/>
  <c r="L6" i="2"/>
  <c r="L25" i="2" s="1"/>
  <c r="L26" i="2" s="1"/>
  <c r="K6" i="2"/>
  <c r="J6" i="2"/>
  <c r="J25" i="2" s="1"/>
  <c r="J26" i="2" s="1"/>
  <c r="E6" i="2"/>
  <c r="AC6" i="2" s="1"/>
  <c r="C6" i="2"/>
  <c r="H6" i="4" s="1"/>
  <c r="B6" i="2"/>
  <c r="Z6" i="2" s="1"/>
  <c r="AE24" i="1"/>
  <c r="AD24" i="1"/>
  <c r="AC24" i="1"/>
  <c r="AB24" i="1"/>
  <c r="AA24" i="1"/>
  <c r="Z24" i="1"/>
  <c r="AE23" i="1"/>
  <c r="AD23" i="1"/>
  <c r="AC23" i="1"/>
  <c r="AB23" i="1"/>
  <c r="AA23" i="1"/>
  <c r="Z23" i="1"/>
  <c r="AE22" i="1"/>
  <c r="AD22" i="1"/>
  <c r="AC22" i="1"/>
  <c r="AB22" i="1"/>
  <c r="AA22" i="1"/>
  <c r="Z22" i="1"/>
  <c r="AE21" i="1"/>
  <c r="AD21" i="1"/>
  <c r="AC21" i="1"/>
  <c r="AB21" i="1"/>
  <c r="AA21" i="1"/>
  <c r="Z21" i="1"/>
  <c r="AE20" i="1"/>
  <c r="AD20" i="1"/>
  <c r="AC20" i="1"/>
  <c r="AB20" i="1"/>
  <c r="AA20" i="1"/>
  <c r="Z20" i="1"/>
  <c r="AC19" i="1"/>
  <c r="AA19" i="1"/>
  <c r="O19" i="1"/>
  <c r="N19" i="1"/>
  <c r="M19" i="1"/>
  <c r="L19" i="1"/>
  <c r="K19" i="1"/>
  <c r="J19" i="1"/>
  <c r="G19" i="1"/>
  <c r="AE19" i="1" s="1"/>
  <c r="F19" i="1"/>
  <c r="AD19" i="1" s="1"/>
  <c r="E19" i="1"/>
  <c r="H19" i="5" s="1"/>
  <c r="D19" i="1"/>
  <c r="I19" i="3" s="1"/>
  <c r="C19" i="1"/>
  <c r="H19" i="3" s="1"/>
  <c r="B19" i="1"/>
  <c r="Z19" i="1" s="1"/>
  <c r="AE18" i="1"/>
  <c r="AD18" i="1"/>
  <c r="AC18" i="1"/>
  <c r="AB18" i="1"/>
  <c r="AA18" i="1"/>
  <c r="Z18" i="1"/>
  <c r="AE17" i="1"/>
  <c r="AD17" i="1"/>
  <c r="AC17" i="1"/>
  <c r="AB17" i="1"/>
  <c r="AA17" i="1"/>
  <c r="Z17" i="1"/>
  <c r="AE16" i="1"/>
  <c r="AD16" i="1"/>
  <c r="AC16" i="1"/>
  <c r="AB16" i="1"/>
  <c r="AA16" i="1"/>
  <c r="Z16" i="1"/>
  <c r="AE15" i="1"/>
  <c r="AD15" i="1"/>
  <c r="AC15" i="1"/>
  <c r="AB15" i="1"/>
  <c r="AA15" i="1"/>
  <c r="Z15" i="1"/>
  <c r="AE14" i="1"/>
  <c r="AD14" i="1"/>
  <c r="AC14" i="1"/>
  <c r="AB14" i="1"/>
  <c r="AA14" i="1"/>
  <c r="Z14" i="1"/>
  <c r="AC13" i="1"/>
  <c r="AA13" i="1"/>
  <c r="O13" i="1"/>
  <c r="N13" i="1"/>
  <c r="M13" i="1"/>
  <c r="L13" i="1"/>
  <c r="L12" i="1" s="1"/>
  <c r="K13" i="1"/>
  <c r="J13" i="1"/>
  <c r="G13" i="1"/>
  <c r="G12" i="1" s="1"/>
  <c r="F13" i="1"/>
  <c r="F12" i="1" s="1"/>
  <c r="E13" i="1"/>
  <c r="H13" i="5" s="1"/>
  <c r="D13" i="1"/>
  <c r="G13" i="5" s="1"/>
  <c r="C13" i="1"/>
  <c r="H13" i="3" s="1"/>
  <c r="B13" i="1"/>
  <c r="B12" i="1" s="1"/>
  <c r="Z12" i="1" s="1"/>
  <c r="AC12" i="1"/>
  <c r="O12" i="1"/>
  <c r="N12" i="1"/>
  <c r="M12" i="1"/>
  <c r="K12" i="1"/>
  <c r="J12" i="1"/>
  <c r="E12" i="1"/>
  <c r="H12" i="5" s="1"/>
  <c r="D12" i="1"/>
  <c r="G12" i="5" s="1"/>
  <c r="C12" i="1"/>
  <c r="AA12" i="1" s="1"/>
  <c r="AE11" i="1"/>
  <c r="AD11" i="1"/>
  <c r="AC11" i="1"/>
  <c r="AB11" i="1"/>
  <c r="AA11" i="1"/>
  <c r="Z11" i="1"/>
  <c r="AE10" i="1"/>
  <c r="AD10" i="1"/>
  <c r="AC10" i="1"/>
  <c r="AB10" i="1"/>
  <c r="AA10" i="1"/>
  <c r="Z10" i="1"/>
  <c r="AE9" i="1"/>
  <c r="AD9" i="1"/>
  <c r="AC9" i="1"/>
  <c r="AB9" i="1"/>
  <c r="AA9" i="1"/>
  <c r="Z9" i="1"/>
  <c r="AE8" i="1"/>
  <c r="AD8" i="1"/>
  <c r="AC8" i="1"/>
  <c r="AB8" i="1"/>
  <c r="AA8" i="1"/>
  <c r="Z8" i="1"/>
  <c r="AE7" i="1"/>
  <c r="AD7" i="1"/>
  <c r="AC7" i="1"/>
  <c r="AB7" i="1"/>
  <c r="AA7" i="1"/>
  <c r="Z7" i="1"/>
  <c r="AE6" i="1"/>
  <c r="AC6" i="1"/>
  <c r="AB6" i="1"/>
  <c r="O6" i="1"/>
  <c r="O25" i="1" s="1"/>
  <c r="O26" i="1" s="1"/>
  <c r="N6" i="1"/>
  <c r="N25" i="1" s="1"/>
  <c r="N26" i="1" s="1"/>
  <c r="M6" i="1"/>
  <c r="M25" i="1" s="1"/>
  <c r="M26" i="1" s="1"/>
  <c r="L6" i="1"/>
  <c r="K6" i="1"/>
  <c r="K25" i="1" s="1"/>
  <c r="K26" i="1" s="1"/>
  <c r="J6" i="1"/>
  <c r="J25" i="1" s="1"/>
  <c r="J26" i="1" s="1"/>
  <c r="G6" i="1"/>
  <c r="F6" i="1"/>
  <c r="K6" i="3" s="1"/>
  <c r="E6" i="1"/>
  <c r="E25" i="1" s="1"/>
  <c r="D6" i="1"/>
  <c r="D25" i="1" s="1"/>
  <c r="C6" i="1"/>
  <c r="AA6" i="1" s="1"/>
  <c r="B6" i="1"/>
  <c r="Z6" i="1" s="1"/>
  <c r="E26" i="1" l="1"/>
  <c r="H25" i="5"/>
  <c r="AC25" i="1"/>
  <c r="J25" i="3"/>
  <c r="G25" i="2"/>
  <c r="AE6" i="2"/>
  <c r="AE12" i="1"/>
  <c r="G25" i="1"/>
  <c r="L25" i="1"/>
  <c r="L26" i="1" s="1"/>
  <c r="I25" i="3"/>
  <c r="G25" i="5"/>
  <c r="AB25" i="1"/>
  <c r="D26" i="1"/>
  <c r="I12" i="5"/>
  <c r="K12" i="3"/>
  <c r="AD12" i="1"/>
  <c r="AB12" i="1"/>
  <c r="Z13" i="1"/>
  <c r="F25" i="1"/>
  <c r="AB9" i="2"/>
  <c r="AD12" i="2"/>
  <c r="AB13" i="2"/>
  <c r="AB19" i="2"/>
  <c r="J13" i="3"/>
  <c r="J19" i="3"/>
  <c r="J6" i="4"/>
  <c r="J8" i="4"/>
  <c r="J10" i="4"/>
  <c r="J12" i="4"/>
  <c r="J24" i="4"/>
  <c r="G11" i="6"/>
  <c r="I13" i="6"/>
  <c r="G19" i="6"/>
  <c r="H24" i="6"/>
  <c r="AD6" i="1"/>
  <c r="AB13" i="1"/>
  <c r="AB19" i="1"/>
  <c r="D6" i="2"/>
  <c r="D12" i="2"/>
  <c r="AD13" i="2"/>
  <c r="AD19" i="2"/>
  <c r="B25" i="2"/>
  <c r="H6" i="3"/>
  <c r="H12" i="3"/>
  <c r="H13" i="4"/>
  <c r="H19" i="4"/>
  <c r="G6" i="5"/>
  <c r="H6" i="6"/>
  <c r="G9" i="6"/>
  <c r="I11" i="6"/>
  <c r="I19" i="6"/>
  <c r="C25" i="2"/>
  <c r="I6" i="3"/>
  <c r="I12" i="3"/>
  <c r="I7" i="4"/>
  <c r="I13" i="4"/>
  <c r="H6" i="5"/>
  <c r="I19" i="5"/>
  <c r="H9" i="6"/>
  <c r="AD13" i="1"/>
  <c r="B25" i="1"/>
  <c r="F6" i="2"/>
  <c r="J6" i="3"/>
  <c r="J12" i="3"/>
  <c r="J7" i="4"/>
  <c r="J13" i="4"/>
  <c r="I6" i="5"/>
  <c r="I9" i="6"/>
  <c r="H12" i="6"/>
  <c r="AE13" i="1"/>
  <c r="C25" i="1"/>
  <c r="AA6" i="2"/>
  <c r="AA12" i="2"/>
  <c r="E25" i="2"/>
  <c r="K7" i="4"/>
  <c r="G10" i="6"/>
  <c r="AD7" i="2"/>
  <c r="I13" i="3"/>
  <c r="I8" i="4"/>
  <c r="I24" i="4"/>
  <c r="I12" i="4" l="1"/>
  <c r="AB12" i="2"/>
  <c r="G12" i="6"/>
  <c r="F25" i="2"/>
  <c r="K6" i="4"/>
  <c r="I6" i="6"/>
  <c r="AD6" i="2"/>
  <c r="I6" i="4"/>
  <c r="AB6" i="2"/>
  <c r="D25" i="2"/>
  <c r="G6" i="6"/>
  <c r="AE25" i="1"/>
  <c r="G26" i="1"/>
  <c r="AE26" i="1" s="1"/>
  <c r="B26" i="1"/>
  <c r="Z26" i="1" s="1"/>
  <c r="Z25" i="1"/>
  <c r="G26" i="5"/>
  <c r="AB26" i="1"/>
  <c r="I26" i="3"/>
  <c r="AE25" i="2"/>
  <c r="G26" i="2"/>
  <c r="AE26" i="2" s="1"/>
  <c r="C26" i="1"/>
  <c r="H25" i="3"/>
  <c r="AA25" i="1"/>
  <c r="AA25" i="2"/>
  <c r="C26" i="2"/>
  <c r="H25" i="4"/>
  <c r="I25" i="5"/>
  <c r="AD25" i="1"/>
  <c r="K25" i="3"/>
  <c r="F26" i="1"/>
  <c r="E26" i="2"/>
  <c r="J25" i="4"/>
  <c r="H25" i="6"/>
  <c r="AC25" i="2"/>
  <c r="Z25" i="2"/>
  <c r="B26" i="2"/>
  <c r="Z26" i="2" s="1"/>
  <c r="H26" i="5"/>
  <c r="AC26" i="1"/>
  <c r="J26" i="3"/>
  <c r="K25" i="4" l="1"/>
  <c r="I25" i="6"/>
  <c r="AD25" i="2"/>
  <c r="F26" i="2"/>
  <c r="AD26" i="1"/>
  <c r="K26" i="3"/>
  <c r="I26" i="5"/>
  <c r="H26" i="6"/>
  <c r="AC26" i="2"/>
  <c r="J26" i="4"/>
  <c r="D26" i="2"/>
  <c r="I25" i="4"/>
  <c r="G25" i="6"/>
  <c r="AB25" i="2"/>
  <c r="AA26" i="1"/>
  <c r="H26" i="3"/>
  <c r="H26" i="4"/>
  <c r="AA26" i="2"/>
  <c r="I26" i="6" l="1"/>
  <c r="K26" i="4"/>
  <c r="AD26" i="2"/>
  <c r="I26" i="4"/>
  <c r="G26" i="6"/>
  <c r="AB26" i="2"/>
</calcChain>
</file>

<file path=xl/sharedStrings.xml><?xml version="1.0" encoding="utf-8"?>
<sst xmlns="http://schemas.openxmlformats.org/spreadsheetml/2006/main" count="392" uniqueCount="36">
  <si>
    <t>Prognóza vybraných výdavkov verejnej správy v metodike ESA2010 (v tis. EUR) - december 2023</t>
  </si>
  <si>
    <t>Prognóza vybraných výdavkov verejnej správy v metodike ESA2010 (v tis. EUR) - vplyv legislatívy december 2023</t>
  </si>
  <si>
    <t>Prognóza vybraných výdavkov verejnej správy v metodike ESA2010 (v tis. EUR) - november 2023 per rollam</t>
  </si>
  <si>
    <t>Prognóza vybraných výdavkov verejnej správy v metodike ESA2010 (v tis. EUR) - zmeny oproti minulej prognóze</t>
  </si>
  <si>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</si>
  <si>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</si>
  <si>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</si>
  <si>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</si>
  <si>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</si>
  <si>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</si>
  <si>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</si>
  <si>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</si>
  <si>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Tehotenské</t>
  </si>
  <si>
    <t>Dôchodkové dávky zo starobného a invalidného poistenia (len SP)</t>
  </si>
  <si>
    <t xml:space="preserve">   Základný fond starobného poistenia</t>
  </si>
  <si>
    <t xml:space="preserve">   Starobné dôchodky</t>
  </si>
  <si>
    <t xml:space="preserve">   Predčasné starobné dôchodky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</si>
  <si>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</si>
  <si>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</si>
  <si>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</si>
  <si>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</si>
  <si>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</si>
  <si>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Dávka v nezamestnanosti</t>
  </si>
  <si>
    <t>Vybrané výdavky spolu</t>
  </si>
  <si>
    <t>výdavky SP</t>
  </si>
  <si>
    <t>Prognóza vybraných výdavkov verejnej správy v hotovostnej metodike (v tis. EUR) - december 2023</t>
  </si>
  <si>
    <t>Prognóza vybraných výdavkov verejnej správy v hotovostnej metodike (v tis. EUR) - november 2023 per rollam</t>
  </si>
  <si>
    <t>Prognóza vybraných výdavkov verejnej správy v hotovostnej metodike (v tis. EUR) - zmeny oproti minulej prognóze</t>
  </si>
  <si>
    <t>Odhad</t>
  </si>
  <si>
    <t>Prognóza vybraných výdavkov verejnej správy z Programu stability 2023 v metodike ESA 2010 (v tis. EUR)</t>
  </si>
  <si>
    <t>Prognóza vybraných výdavkov verejnej správy - rozdiel prognóza vs. PS na roky 2023 až 2026 (v tis. EUR)</t>
  </si>
  <si>
    <t>Prognóza vybraných výdavkov verejnej správy z Programu stability 2023 v hotovostnej metodike (v tis. EUR)</t>
  </si>
  <si>
    <t>Prognóza vybraných výdavkov verejnej správy - rozdiel prognóza vs. PS v hotovostnej metodike (v tis. EUR)</t>
  </si>
  <si>
    <t>Prognóza vybraných výdavkov verejnej správy RVS na roky 2024 až 2026 v metodike ESA 2010 (v tis. EUR)</t>
  </si>
  <si>
    <t>Prognóza vybraných výdavkov verejnej správy - rozdiel prognóza vs. RVS na roky 2024 až 2026 (v tis. EUR)</t>
  </si>
  <si>
    <t>Prognóza vybraných výdavkov verejnej správy RVS na roky 2024 až 2026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</si>
</sst>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#,##0.000"/>
    <numFmt numFmtId="167" formatCode="_-* #,##0.00\ _€_-;\-* #,##0.00\ _€_-;_-* &quot;-&quot;??\ _€_-;_-@_-"/>
    <numFmt numFmtId="168" formatCode="_-* #,##0\ _€_-;\-* #,##0\ _€_-;_-* &quot;-&quot;??\ _€_-;_-@_-"/>
    <numFmt numFmtId="169" formatCode="_-* #,##0.00000000000_-;\-* #,##0.00000000000_-;_-* &quot;-&quot;??_-;_-@_-"/>
  </numFmts>
  <fonts count="36" x14ac:knownFonts="1">
    <font>
      <sz val="11"/>
      <color indexed="63"/>
      <name val="Yu Gothic UI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9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9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130">
    <xf numFmtId="0" fontId="0" fillId="0" borderId="0" xfId="0"/>
    <xf numFmtId="0" fontId="23" fillId="33" borderId="0" xfId="43" applyFont="1" applyFill="1"/>
    <xf numFmtId="0" fontId="24" fillId="33" borderId="0" xfId="43" applyFont="1" applyFill="1"/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vertical="center"/>
    </xf>
    <xf numFmtId="0" fontId="25" fillId="33" borderId="0" xfId="44" applyFont="1" applyFill="1" applyAlignment="1">
      <alignment horizontal="left" vertical="center"/>
    </xf>
    <xf numFmtId="3" fontId="26" fillId="33" borderId="0" xfId="44" applyNumberFormat="1" applyFont="1" applyFill="1"/>
    <xf numFmtId="0" fontId="22" fillId="33" borderId="10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2" xfId="46" applyFont="1" applyFill="1" applyBorder="1" applyAlignment="1">
      <alignment horizontal="center" vertical="center"/>
    </xf>
    <xf numFmtId="0" fontId="20" fillId="33" borderId="13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2" fillId="33" borderId="15" xfId="46" applyFont="1" applyFill="1" applyBorder="1" applyAlignment="1">
      <alignment horizontal="center" vertical="center"/>
    </xf>
    <xf numFmtId="0" fontId="20" fillId="33" borderId="10" xfId="46" applyFont="1" applyFill="1" applyBorder="1" applyAlignment="1">
      <alignment horizontal="center" vertical="center"/>
    </xf>
    <xf numFmtId="0" fontId="22" fillId="33" borderId="16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0" fillId="33" borderId="17" xfId="46" applyFont="1" applyFill="1" applyBorder="1" applyAlignment="1">
      <alignment horizontal="center" vertical="center"/>
    </xf>
    <xf numFmtId="0" fontId="20" fillId="33" borderId="18" xfId="46" applyFont="1" applyFill="1" applyBorder="1" applyAlignment="1">
      <alignment horizontal="center" vertical="center"/>
    </xf>
    <xf numFmtId="0" fontId="20" fillId="33" borderId="19" xfId="46" applyFont="1" applyFill="1" applyBorder="1" applyAlignment="1">
      <alignment horizontal="center" vertical="center"/>
    </xf>
    <xf numFmtId="0" fontId="22" fillId="33" borderId="20" xfId="46" applyFont="1" applyFill="1" applyBorder="1" applyAlignment="1">
      <alignment horizontal="center" vertical="center"/>
    </xf>
    <xf numFmtId="0" fontId="20" fillId="33" borderId="21" xfId="46" applyFont="1" applyFill="1" applyBorder="1" applyAlignment="1">
      <alignment horizontal="center" vertical="center"/>
    </xf>
    <xf numFmtId="0" fontId="20" fillId="33" borderId="22" xfId="46" applyFont="1" applyFill="1" applyBorder="1" applyAlignment="1">
      <alignment horizontal="center" vertical="center"/>
    </xf>
    <xf numFmtId="0" fontId="20" fillId="33" borderId="23" xfId="46" applyFont="1" applyFill="1" applyBorder="1" applyAlignment="1">
      <alignment horizontal="center" vertical="center"/>
    </xf>
    <xf numFmtId="0" fontId="22" fillId="33" borderId="24" xfId="44" applyFont="1" applyFill="1" applyBorder="1" applyAlignment="1">
      <alignment vertical="center"/>
    </xf>
    <xf numFmtId="3" fontId="20" fillId="33" borderId="25" xfId="44" applyNumberFormat="1" applyFont="1" applyFill="1" applyBorder="1" applyAlignment="1">
      <alignment vertical="center"/>
    </xf>
    <xf numFmtId="3" fontId="20" fillId="33" borderId="26" xfId="44" applyNumberFormat="1" applyFont="1" applyFill="1" applyBorder="1" applyAlignment="1">
      <alignment vertical="center"/>
    </xf>
    <xf numFmtId="3" fontId="20" fillId="33" borderId="27" xfId="44" applyNumberFormat="1" applyFont="1" applyFill="1" applyBorder="1" applyAlignment="1">
      <alignment vertical="center"/>
    </xf>
    <xf numFmtId="3" fontId="20" fillId="33" borderId="28" xfId="44" applyNumberFormat="1" applyFont="1" applyFill="1" applyBorder="1" applyAlignment="1">
      <alignment vertical="center"/>
    </xf>
    <xf numFmtId="3" fontId="23" fillId="33" borderId="0" xfId="43" applyNumberFormat="1" applyFont="1" applyFill="1"/>
    <xf numFmtId="0" fontId="22" fillId="33" borderId="29" xfId="44" applyFont="1" applyFill="1" applyBorder="1" applyAlignment="1">
      <alignment vertical="center"/>
    </xf>
    <xf numFmtId="3" fontId="20" fillId="33" borderId="30" xfId="44" applyNumberFormat="1" applyFont="1" applyFill="1" applyBorder="1" applyAlignment="1">
      <alignment vertical="center"/>
    </xf>
    <xf numFmtId="3" fontId="20" fillId="33" borderId="31" xfId="44" applyNumberFormat="1" applyFont="1" applyFill="1" applyBorder="1" applyAlignment="1">
      <alignment vertical="center"/>
    </xf>
    <xf numFmtId="3" fontId="20" fillId="33" borderId="32" xfId="44" applyNumberFormat="1" applyFont="1" applyFill="1" applyBorder="1" applyAlignment="1">
      <alignment vertical="center"/>
    </xf>
    <xf numFmtId="3" fontId="20" fillId="33" borderId="33" xfId="44" applyNumberFormat="1" applyFont="1" applyFill="1" applyBorder="1" applyAlignment="1">
      <alignment vertical="center"/>
    </xf>
    <xf numFmtId="0" fontId="28" fillId="33" borderId="34" xfId="44" applyFont="1" applyFill="1" applyBorder="1" applyAlignment="1">
      <alignment horizontal="left" vertical="center"/>
    </xf>
    <xf numFmtId="3" fontId="21" fillId="34" borderId="35" xfId="44" applyNumberFormat="1" applyFont="1" applyFill="1" applyBorder="1" applyAlignment="1">
      <alignment horizontal="center" vertical="center"/>
    </xf>
    <xf numFmtId="3" fontId="21" fillId="34" borderId="36" xfId="44" applyNumberFormat="1" applyFont="1" applyFill="1" applyBorder="1" applyAlignment="1">
      <alignment horizontal="center" vertical="center"/>
    </xf>
    <xf numFmtId="3" fontId="21" fillId="34" borderId="37" xfId="44" applyNumberFormat="1" applyFont="1" applyFill="1" applyBorder="1" applyAlignment="1">
      <alignment horizontal="center" vertical="center"/>
    </xf>
    <xf numFmtId="3" fontId="21" fillId="34" borderId="38" xfId="44" applyNumberFormat="1" applyFont="1" applyFill="1" applyBorder="1" applyAlignment="1">
      <alignment horizontal="center" vertical="center"/>
    </xf>
    <xf numFmtId="0" fontId="28" fillId="33" borderId="39" xfId="44" applyFont="1" applyFill="1" applyBorder="1" applyAlignment="1">
      <alignment horizontal="left" vertical="center"/>
    </xf>
    <xf numFmtId="3" fontId="21" fillId="34" borderId="34" xfId="44" applyNumberFormat="1" applyFont="1" applyFill="1" applyBorder="1" applyAlignment="1">
      <alignment horizontal="center" vertical="center"/>
    </xf>
    <xf numFmtId="3" fontId="21" fillId="34" borderId="40" xfId="44" applyNumberFormat="1" applyFont="1" applyFill="1" applyBorder="1" applyAlignment="1">
      <alignment horizontal="center" vertical="center"/>
    </xf>
    <xf numFmtId="0" fontId="25" fillId="33" borderId="34" xfId="44" applyFont="1" applyFill="1" applyBorder="1" applyAlignment="1">
      <alignment horizontal="left" vertical="center" indent="1"/>
    </xf>
    <xf numFmtId="3" fontId="27" fillId="33" borderId="35" xfId="45" applyNumberFormat="1" applyFont="1" applyFill="1" applyBorder="1" applyAlignment="1">
      <alignment vertical="center"/>
    </xf>
    <xf numFmtId="3" fontId="27" fillId="33" borderId="36" xfId="45" applyNumberFormat="1" applyFont="1" applyFill="1" applyBorder="1" applyAlignment="1">
      <alignment vertical="center"/>
    </xf>
    <xf numFmtId="3" fontId="27" fillId="33" borderId="37" xfId="45" applyNumberFormat="1" applyFont="1" applyFill="1" applyBorder="1" applyAlignment="1">
      <alignment vertical="center"/>
    </xf>
    <xf numFmtId="3" fontId="27" fillId="33" borderId="38" xfId="45" applyNumberFormat="1" applyFont="1" applyFill="1" applyBorder="1" applyAlignment="1">
      <alignment vertical="center"/>
    </xf>
    <xf numFmtId="0" fontId="25" fillId="33" borderId="39" xfId="44" applyFont="1" applyFill="1" applyBorder="1" applyAlignment="1">
      <alignment horizontal="left" vertical="center" indent="1"/>
    </xf>
    <xf numFmtId="3" fontId="27" fillId="33" borderId="34" xfId="45" applyNumberFormat="1" applyFont="1" applyFill="1" applyBorder="1" applyAlignment="1">
      <alignment vertical="center"/>
    </xf>
    <xf numFmtId="3" fontId="27" fillId="33" borderId="40" xfId="45" applyNumberFormat="1" applyFont="1" applyFill="1" applyBorder="1" applyAlignment="1">
      <alignment vertical="center"/>
    </xf>
    <xf numFmtId="0" fontId="31" fillId="33" borderId="34" xfId="44" applyFont="1" applyFill="1" applyBorder="1" applyAlignment="1">
      <alignment horizontal="left" vertical="center"/>
    </xf>
    <xf numFmtId="3" fontId="21" fillId="0" borderId="35" xfId="44" applyNumberFormat="1" applyFont="1" applyFill="1" applyBorder="1" applyAlignment="1">
      <alignment horizontal="center" vertical="center"/>
    </xf>
    <xf numFmtId="3" fontId="21" fillId="0" borderId="36" xfId="44" applyNumberFormat="1" applyFont="1" applyFill="1" applyBorder="1" applyAlignment="1">
      <alignment horizontal="center" vertical="center"/>
    </xf>
    <xf numFmtId="3" fontId="21" fillId="0" borderId="37" xfId="44" applyNumberFormat="1" applyFont="1" applyFill="1" applyBorder="1" applyAlignment="1">
      <alignment horizontal="center" vertical="center"/>
    </xf>
    <xf numFmtId="3" fontId="21" fillId="0" borderId="38" xfId="44" applyNumberFormat="1" applyFont="1" applyFill="1" applyBorder="1" applyAlignment="1">
      <alignment horizontal="center" vertical="center"/>
    </xf>
    <xf numFmtId="0" fontId="31" fillId="33" borderId="39" xfId="44" applyFont="1" applyFill="1" applyBorder="1" applyAlignment="1">
      <alignment horizontal="left" vertical="center"/>
    </xf>
    <xf numFmtId="3" fontId="21" fillId="0" borderId="34" xfId="44" applyNumberFormat="1" applyFont="1" applyFill="1" applyBorder="1" applyAlignment="1">
      <alignment horizontal="center" vertical="center"/>
    </xf>
    <xf numFmtId="3" fontId="21" fillId="0" borderId="40" xfId="44" applyNumberFormat="1" applyFont="1" applyFill="1" applyBorder="1" applyAlignment="1">
      <alignment horizontal="center" vertical="center"/>
    </xf>
    <xf numFmtId="0" fontId="31" fillId="33" borderId="34" xfId="44" applyFont="1" applyFill="1" applyBorder="1" applyAlignment="1">
      <alignment horizontal="left" vertical="center" indent="1"/>
    </xf>
    <xf numFmtId="0" fontId="31" fillId="33" borderId="39" xfId="44" applyFont="1" applyFill="1" applyBorder="1" applyAlignment="1">
      <alignment horizontal="left" vertical="center" indent="1"/>
    </xf>
    <xf numFmtId="3" fontId="21" fillId="34" borderId="41" xfId="44" applyNumberFormat="1" applyFont="1" applyFill="1" applyBorder="1" applyAlignment="1">
      <alignment horizontal="center" vertical="center"/>
    </xf>
    <xf numFmtId="3" fontId="21" fillId="34" borderId="42" xfId="44" applyNumberFormat="1" applyFont="1" applyFill="1" applyBorder="1" applyAlignment="1">
      <alignment horizontal="center" vertical="center"/>
    </xf>
    <xf numFmtId="3" fontId="21" fillId="34" borderId="43" xfId="44" applyNumberFormat="1" applyFont="1" applyFill="1" applyBorder="1" applyAlignment="1">
      <alignment horizontal="center" vertical="center"/>
    </xf>
    <xf numFmtId="3" fontId="21" fillId="34" borderId="44" xfId="44" applyNumberFormat="1" applyFont="1" applyFill="1" applyBorder="1" applyAlignment="1">
      <alignment horizontal="center" vertical="center"/>
    </xf>
    <xf numFmtId="3" fontId="21" fillId="34" borderId="45" xfId="44" applyNumberFormat="1" applyFont="1" applyFill="1" applyBorder="1" applyAlignment="1">
      <alignment horizontal="center" vertical="center"/>
    </xf>
    <xf numFmtId="3" fontId="21" fillId="34" borderId="46" xfId="44" applyNumberFormat="1" applyFont="1" applyFill="1" applyBorder="1" applyAlignment="1">
      <alignment horizontal="center" vertical="center"/>
    </xf>
    <xf numFmtId="3" fontId="21" fillId="34" borderId="47" xfId="44" applyNumberFormat="1" applyFont="1" applyFill="1" applyBorder="1" applyAlignment="1">
      <alignment horizontal="center" vertical="center"/>
    </xf>
    <xf numFmtId="3" fontId="21" fillId="34" borderId="48" xfId="44" applyNumberFormat="1" applyFont="1" applyFill="1" applyBorder="1" applyAlignment="1">
      <alignment horizontal="center" vertical="center"/>
    </xf>
    <xf numFmtId="0" fontId="22" fillId="35" borderId="12" xfId="44" applyFont="1" applyFill="1" applyBorder="1" applyAlignment="1">
      <alignment horizontal="left" vertical="center"/>
    </xf>
    <xf numFmtId="3" fontId="20" fillId="35" borderId="14" xfId="44" applyNumberFormat="1" applyFont="1" applyFill="1" applyBorder="1" applyAlignment="1">
      <alignment vertical="center"/>
    </xf>
    <xf numFmtId="3" fontId="20" fillId="35" borderId="17" xfId="44" applyNumberFormat="1" applyFont="1" applyFill="1" applyBorder="1" applyAlignment="1">
      <alignment vertical="center"/>
    </xf>
    <xf numFmtId="3" fontId="20" fillId="35" borderId="18" xfId="44" applyNumberFormat="1" applyFont="1" applyFill="1" applyBorder="1" applyAlignment="1">
      <alignment vertical="center"/>
    </xf>
    <xf numFmtId="3" fontId="20" fillId="35" borderId="19" xfId="44" applyNumberFormat="1" applyFont="1" applyFill="1" applyBorder="1" applyAlignment="1">
      <alignment vertical="center"/>
    </xf>
    <xf numFmtId="0" fontId="22" fillId="35" borderId="13" xfId="44" applyFont="1" applyFill="1" applyBorder="1" applyAlignment="1">
      <alignment horizontal="left" vertical="center"/>
    </xf>
    <xf numFmtId="3" fontId="20" fillId="35" borderId="12" xfId="44" applyNumberFormat="1" applyFont="1" applyFill="1" applyBorder="1" applyAlignment="1">
      <alignment vertical="center"/>
    </xf>
    <xf numFmtId="3" fontId="20" fillId="35" borderId="49" xfId="44" applyNumberFormat="1" applyFont="1" applyFill="1" applyBorder="1" applyAlignment="1">
      <alignment vertical="center"/>
    </xf>
    <xf numFmtId="0" fontId="25" fillId="33" borderId="16" xfId="44" applyFont="1" applyFill="1" applyBorder="1" applyAlignment="1">
      <alignment horizontal="left" vertical="center" indent="2"/>
    </xf>
    <xf numFmtId="3" fontId="27" fillId="33" borderId="50" xfId="44" applyNumberFormat="1" applyFont="1" applyFill="1" applyBorder="1" applyAlignment="1">
      <alignment vertical="center"/>
    </xf>
    <xf numFmtId="3" fontId="27" fillId="33" borderId="51" xfId="44" applyNumberFormat="1" applyFont="1" applyFill="1" applyBorder="1" applyAlignment="1">
      <alignment vertical="center"/>
    </xf>
    <xf numFmtId="3" fontId="27" fillId="33" borderId="52" xfId="44" applyNumberFormat="1" applyFont="1" applyFill="1" applyBorder="1" applyAlignment="1">
      <alignment vertical="center"/>
    </xf>
    <xf numFmtId="3" fontId="27" fillId="33" borderId="53" xfId="44" applyNumberFormat="1" applyFont="1" applyFill="1" applyBorder="1" applyAlignment="1">
      <alignment vertical="center"/>
    </xf>
    <xf numFmtId="0" fontId="25" fillId="33" borderId="20" xfId="44" applyFont="1" applyFill="1" applyBorder="1" applyAlignment="1">
      <alignment horizontal="left" vertical="center" indent="2"/>
    </xf>
    <xf numFmtId="3" fontId="27" fillId="33" borderId="16" xfId="44" applyNumberFormat="1" applyFont="1" applyFill="1" applyBorder="1" applyAlignment="1">
      <alignment vertical="center"/>
    </xf>
    <xf numFmtId="3" fontId="27" fillId="33" borderId="12" xfId="44" applyNumberFormat="1" applyFont="1" applyFill="1" applyBorder="1" applyAlignment="1">
      <alignment vertical="center"/>
    </xf>
    <xf numFmtId="3" fontId="27" fillId="33" borderId="49" xfId="44" applyNumberFormat="1" applyFont="1" applyFill="1" applyBorder="1" applyAlignment="1">
      <alignment vertical="center"/>
    </xf>
    <xf numFmtId="3" fontId="27" fillId="33" borderId="18" xfId="44" applyNumberFormat="1" applyFont="1" applyFill="1" applyBorder="1" applyAlignment="1">
      <alignment vertical="center"/>
    </xf>
    <xf numFmtId="3" fontId="27" fillId="33" borderId="19" xfId="44" applyNumberFormat="1" applyFont="1" applyFill="1" applyBorder="1" applyAlignment="1">
      <alignment vertical="center"/>
    </xf>
    <xf numFmtId="166" fontId="24" fillId="33" borderId="0" xfId="43" applyNumberFormat="1" applyFont="1" applyFill="1"/>
    <xf numFmtId="43" fontId="23" fillId="33" borderId="0" xfId="1" applyFont="1" applyFill="1"/>
    <xf numFmtId="0" fontId="30" fillId="33" borderId="0" xfId="43" applyFont="1" applyFill="1" applyAlignment="1">
      <alignment horizontal="left" vertical="top"/>
    </xf>
    <xf numFmtId="169" fontId="24" fillId="33" borderId="0" xfId="1" applyNumberFormat="1" applyFont="1" applyFill="1"/>
    <xf numFmtId="43" fontId="24" fillId="33" borderId="0" xfId="1" applyFont="1" applyFill="1"/>
    <xf numFmtId="0" fontId="31" fillId="33" borderId="0" xfId="44" applyFont="1" applyFill="1" applyBorder="1" applyAlignment="1">
      <alignment horizontal="left" vertical="center" indent="1"/>
    </xf>
    <xf numFmtId="168" fontId="23" fillId="33" borderId="0" xfId="43" applyNumberFormat="1" applyFont="1" applyFill="1"/>
    <xf numFmtId="3" fontId="24" fillId="33" borderId="0" xfId="43" applyNumberFormat="1" applyFont="1" applyFill="1"/>
    <xf numFmtId="0" fontId="20" fillId="33" borderId="0" xfId="46" applyFont="1" applyFill="1" applyBorder="1" applyAlignment="1">
      <alignment horizontal="center" vertical="center"/>
    </xf>
    <xf numFmtId="3" fontId="20" fillId="33" borderId="0" xfId="44" applyNumberFormat="1" applyFont="1" applyFill="1" applyBorder="1" applyAlignment="1">
      <alignment vertical="center"/>
    </xf>
    <xf numFmtId="3" fontId="21" fillId="33" borderId="0" xfId="44" applyNumberFormat="1" applyFont="1" applyFill="1" applyBorder="1" applyAlignment="1">
      <alignment horizontal="center" vertical="center"/>
    </xf>
    <xf numFmtId="3" fontId="27" fillId="33" borderId="0" xfId="45" applyNumberFormat="1" applyFont="1" applyFill="1" applyBorder="1" applyAlignment="1">
      <alignment vertical="center"/>
    </xf>
    <xf numFmtId="3" fontId="27" fillId="33" borderId="0" xfId="44" applyNumberFormat="1" applyFont="1" applyFill="1" applyBorder="1" applyAlignment="1">
      <alignment vertical="center"/>
    </xf>
    <xf numFmtId="167" fontId="23" fillId="33" borderId="0" xfId="43" applyNumberFormat="1" applyFont="1" applyFill="1"/>
    <xf numFmtId="0" fontId="20" fillId="33" borderId="54" xfId="46" applyFont="1" applyFill="1" applyBorder="1" applyAlignment="1">
      <alignment horizontal="center" vertical="center"/>
    </xf>
    <xf numFmtId="0" fontId="20" fillId="33" borderId="55" xfId="46" applyFont="1" applyFill="1" applyBorder="1" applyAlignment="1">
      <alignment horizontal="center" vertical="center"/>
    </xf>
    <xf numFmtId="0" fontId="20" fillId="33" borderId="25" xfId="46" applyFont="1" applyFill="1" applyBorder="1" applyAlignment="1">
      <alignment horizontal="center" vertical="center"/>
    </xf>
    <xf numFmtId="0" fontId="20" fillId="33" borderId="56" xfId="46" applyFont="1" applyFill="1" applyBorder="1" applyAlignment="1">
      <alignment horizontal="center" vertical="center"/>
    </xf>
    <xf numFmtId="0" fontId="20" fillId="33" borderId="47" xfId="46" applyFont="1" applyFill="1" applyBorder="1" applyAlignment="1">
      <alignment horizontal="center" vertical="center"/>
    </xf>
    <xf numFmtId="0" fontId="20" fillId="33" borderId="48" xfId="46" applyFont="1" applyFill="1" applyBorder="1" applyAlignment="1">
      <alignment horizontal="center" vertical="center"/>
    </xf>
    <xf numFmtId="3" fontId="20" fillId="33" borderId="57" xfId="44" applyNumberFormat="1" applyFont="1" applyFill="1" applyBorder="1" applyAlignment="1">
      <alignment vertical="center"/>
    </xf>
    <xf numFmtId="166" fontId="23" fillId="33" borderId="0" xfId="43" applyNumberFormat="1" applyFont="1" applyFill="1"/>
    <xf numFmtId="3" fontId="21" fillId="34" borderId="56" xfId="44" applyNumberFormat="1" applyFont="1" applyFill="1" applyBorder="1" applyAlignment="1">
      <alignment horizontal="center" vertical="center"/>
    </xf>
    <xf numFmtId="3" fontId="27" fillId="33" borderId="17" xfId="44" applyNumberFormat="1" applyFont="1" applyFill="1" applyBorder="1" applyAlignment="1">
      <alignment vertical="center"/>
    </xf>
    <xf numFmtId="0" fontId="34" fillId="33" borderId="0" xfId="43" applyFont="1" applyFill="1"/>
    <xf numFmtId="0" fontId="35" fillId="33" borderId="0" xfId="43" applyFont="1" applyFill="1"/>
    <xf numFmtId="0" fontId="20" fillId="33" borderId="58" xfId="46" applyFont="1" applyFill="1" applyBorder="1" applyAlignment="1">
      <alignment horizontal="center" vertical="center"/>
    </xf>
    <xf numFmtId="0" fontId="20" fillId="33" borderId="59" xfId="46" applyFont="1" applyFill="1" applyBorder="1" applyAlignment="1">
      <alignment horizontal="center" vertical="center"/>
    </xf>
    <xf numFmtId="0" fontId="20" fillId="33" borderId="44" xfId="46" applyFont="1" applyFill="1" applyBorder="1" applyAlignment="1">
      <alignment horizontal="center" vertical="center"/>
    </xf>
    <xf numFmtId="1" fontId="23" fillId="33" borderId="0" xfId="43" applyNumberFormat="1" applyFont="1" applyFill="1"/>
    <xf numFmtId="3" fontId="27" fillId="33" borderId="20" xfId="44" applyNumberFormat="1" applyFont="1" applyFill="1" applyBorder="1" applyAlignment="1">
      <alignment vertical="center"/>
    </xf>
    <xf numFmtId="3" fontId="27" fillId="33" borderId="60" xfId="44" applyNumberFormat="1" applyFont="1" applyFill="1" applyBorder="1" applyAlignment="1">
      <alignment vertical="center"/>
    </xf>
    <xf numFmtId="0" fontId="25" fillId="33" borderId="0" xfId="44" applyFont="1" applyFill="1" applyBorder="1" applyAlignment="1">
      <alignment horizontal="left" vertical="center" indent="2"/>
    </xf>
    <xf numFmtId="166" fontId="32" fillId="33" borderId="0" xfId="43" applyNumberFormat="1" applyFont="1" applyFill="1"/>
    <xf numFmtId="3" fontId="32" fillId="33" borderId="0" xfId="43" applyNumberFormat="1" applyFont="1" applyFill="1"/>
    <xf numFmtId="3" fontId="33" fillId="33" borderId="0" xfId="43" applyNumberFormat="1" applyFont="1" applyFill="1"/>
    <xf numFmtId="166" fontId="35" fillId="33" borderId="0" xfId="43" applyNumberFormat="1" applyFont="1" applyFill="1"/>
    <xf numFmtId="3" fontId="27" fillId="33" borderId="61" xfId="45" applyNumberFormat="1" applyFont="1" applyFill="1" applyBorder="1" applyAlignment="1">
      <alignment vertical="center"/>
    </xf>
    <xf numFmtId="3" fontId="27" fillId="33" borderId="39" xfId="45" applyNumberFormat="1" applyFont="1" applyFill="1" applyBorder="1" applyAlignment="1">
      <alignment vertical="center"/>
    </xf>
    <xf numFmtId="3" fontId="21" fillId="34" borderId="58" xfId="44" applyNumberFormat="1" applyFont="1" applyFill="1" applyBorder="1" applyAlignment="1">
      <alignment horizontal="center" vertical="center"/>
    </xf>
    <xf numFmtId="3" fontId="21" fillId="34" borderId="59" xfId="44" applyNumberFormat="1" applyFont="1" applyFill="1" applyBorder="1" applyAlignment="1">
      <alignment horizontal="center" vertical="center"/>
    </xf>
  </cellXfs>
  <cellStyles count="47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eutrálna" xfId="9" builtinId="28" customBuiltin="1"/>
    <cellStyle name="Normálna" xfId="0" builtinId="0" customBuiltin="1"/>
    <cellStyle name="Normálne 2" xfId="43"/>
    <cellStyle name="normálne_dane pre rozpocet 2006-2008_JUN2005_final" xfId="44"/>
    <cellStyle name="normálne_dane pre rozpocet 2006-2008_JUN2005_final 2" xfId="45"/>
    <cellStyle name="normálne_IFP_DANE_20081103" xfId="46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Titul" xfId="2" builtinId="15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"/>
  <sheetViews>
    <sheetView tabSelected="1" zoomScale="80" workbookViewId="0">
      <selection sqref="A1:D1"/>
    </sheetView>
  </sheetViews>
  <sheetFormatPr defaultColWidth="9.09765625" defaultRowHeight="12.45" customHeight="1" x14ac:dyDescent="0.25"/>
  <cols>
    <col min="1" max="1" width="55.09765625" style="1" customWidth="1"/>
    <col min="2" max="4" width="12.5" style="2" customWidth="1"/>
    <col min="5" max="7" width="12.5" style="1" customWidth="1"/>
    <col min="8" max="8" width="9.09765625" style="1"/>
    <col min="9" max="9" width="55.09765625" style="1" customWidth="1"/>
    <col min="10" max="11" width="12.5" style="2" customWidth="1"/>
    <col min="12" max="12" width="13.5" style="2" customWidth="1"/>
    <col min="13" max="15" width="13.796875" style="1" customWidth="1"/>
    <col min="16" max="16" width="9.09765625" style="1"/>
    <col min="17" max="17" width="55.09765625" style="1" customWidth="1"/>
    <col min="18" max="19" width="12.5" style="2" customWidth="1"/>
    <col min="20" max="20" width="13.5" style="2" customWidth="1"/>
    <col min="21" max="23" width="13.796875" style="1" customWidth="1"/>
    <col min="24" max="24" width="9.09765625" style="1"/>
    <col min="25" max="25" width="55.09765625" style="1" customWidth="1"/>
    <col min="26" max="27" width="12.5" style="2" customWidth="1"/>
    <col min="28" max="28" width="13.5" style="2" customWidth="1"/>
    <col min="29" max="31" width="13.796875" style="1" customWidth="1"/>
    <col min="32" max="16384" width="9.09765625" style="1"/>
  </cols>
  <sheetData>
    <row r="1" spans="1:31" ht="15.75" customHeight="1" x14ac:dyDescent="0.25">
      <c r="A1" s="4" t="s">
        <v>0</v>
      </c>
      <c r="B1" s="4"/>
      <c r="C1" s="4"/>
      <c r="D1" s="4"/>
      <c r="I1" s="4" t="s">
        <v>1</v>
      </c>
      <c r="J1" s="4"/>
      <c r="K1" s="4"/>
      <c r="L1" s="4"/>
      <c r="M1" s="4"/>
      <c r="Q1" s="4" t="s">
        <v>2</v>
      </c>
      <c r="R1" s="4"/>
      <c r="S1" s="4"/>
      <c r="T1" s="4"/>
      <c r="Y1" s="5" t="s">
        <v>3</v>
      </c>
      <c r="Z1" s="5"/>
      <c r="AA1" s="5"/>
      <c r="AB1" s="5"/>
    </row>
    <row r="2" spans="1:31" ht="14.25" customHeight="1" thickBot="1" x14ac:dyDescent="0.35">
      <c r="A2" s="6"/>
      <c r="B2" s="7"/>
      <c r="C2" s="7"/>
      <c r="D2" s="7"/>
      <c r="I2" s="6"/>
      <c r="J2" s="7"/>
      <c r="K2" s="7"/>
      <c r="L2" s="7"/>
      <c r="Q2" s="6"/>
      <c r="R2" s="7"/>
      <c r="S2" s="7"/>
      <c r="T2" s="7"/>
      <c r="Y2" s="6"/>
      <c r="Z2" s="7"/>
      <c r="AA2" s="7"/>
      <c r="AB2" s="7"/>
    </row>
    <row r="3" spans="1:31" ht="13.5" customHeight="1" thickBot="1" x14ac:dyDescent="0.3">
      <c r="A3" s="8" t="s">
        <v>4</v>
      </c>
      <c r="B3" s="9" t="s">
        <v>5</v>
      </c>
      <c r="C3" s="11" t="s">
        <v>6</v>
      </c>
      <c r="D3" s="13"/>
      <c r="E3" s="13"/>
      <c r="F3" s="13"/>
      <c r="G3" s="12"/>
      <c r="I3" s="8" t="s">
        <v>4</v>
      </c>
      <c r="J3" s="9" t="s">
        <v>5</v>
      </c>
      <c r="K3" s="11" t="s">
        <v>6</v>
      </c>
      <c r="L3" s="13"/>
      <c r="M3" s="13"/>
      <c r="N3" s="13"/>
      <c r="O3" s="12"/>
      <c r="Q3" s="14" t="s">
        <v>4</v>
      </c>
      <c r="R3" s="15" t="s">
        <v>5</v>
      </c>
      <c r="S3" s="13" t="s">
        <v>6</v>
      </c>
      <c r="T3" s="13"/>
      <c r="U3" s="13"/>
      <c r="V3" s="13"/>
      <c r="W3" s="12"/>
      <c r="Y3" s="14" t="s">
        <v>4</v>
      </c>
      <c r="Z3" s="15" t="s">
        <v>5</v>
      </c>
      <c r="AA3" s="13" t="s">
        <v>6</v>
      </c>
      <c r="AB3" s="13"/>
      <c r="AC3" s="13"/>
      <c r="AD3" s="13"/>
      <c r="AE3" s="12"/>
    </row>
    <row r="4" spans="1:31" ht="14.25" customHeight="1" thickBot="1" x14ac:dyDescent="0.3">
      <c r="A4" s="16"/>
      <c r="B4" s="17">
        <v>2022</v>
      </c>
      <c r="C4" s="18">
        <v>2023</v>
      </c>
      <c r="D4" s="19">
        <v>2024</v>
      </c>
      <c r="E4" s="19">
        <v>2025</v>
      </c>
      <c r="F4" s="19">
        <v>2026</v>
      </c>
      <c r="G4" s="20">
        <v>2027</v>
      </c>
      <c r="I4" s="16"/>
      <c r="J4" s="17">
        <v>2022</v>
      </c>
      <c r="K4" s="18">
        <v>2023</v>
      </c>
      <c r="L4" s="19">
        <v>2024</v>
      </c>
      <c r="M4" s="19">
        <v>2025</v>
      </c>
      <c r="N4" s="19">
        <v>2026</v>
      </c>
      <c r="O4" s="20">
        <v>2027</v>
      </c>
      <c r="Q4" s="21"/>
      <c r="R4" s="15">
        <v>2022</v>
      </c>
      <c r="S4" s="22">
        <v>2023</v>
      </c>
      <c r="T4" s="23">
        <v>2024</v>
      </c>
      <c r="U4" s="23">
        <v>2025</v>
      </c>
      <c r="V4" s="23">
        <v>2026</v>
      </c>
      <c r="W4" s="24">
        <v>2027</v>
      </c>
      <c r="Y4" s="21"/>
      <c r="Z4" s="15">
        <v>2022</v>
      </c>
      <c r="AA4" s="22">
        <v>2023</v>
      </c>
      <c r="AB4" s="23">
        <v>2024</v>
      </c>
      <c r="AC4" s="23">
        <v>2025</v>
      </c>
      <c r="AD4" s="23">
        <v>2026</v>
      </c>
      <c r="AE4" s="24">
        <v>2027</v>
      </c>
    </row>
    <row r="5" spans="1:31" ht="13.5" customHeight="1" x14ac:dyDescent="0.25">
      <c r="A5" s="25"/>
      <c r="B5" s="26"/>
      <c r="C5" s="27"/>
      <c r="D5" s="28"/>
      <c r="E5" s="28"/>
      <c r="F5" s="28"/>
      <c r="G5" s="29"/>
      <c r="H5" s="30"/>
      <c r="I5" s="31"/>
      <c r="J5" s="32"/>
      <c r="K5" s="27"/>
      <c r="L5" s="28"/>
      <c r="M5" s="28"/>
      <c r="N5" s="28"/>
      <c r="O5" s="29"/>
      <c r="P5" s="30"/>
      <c r="Q5" s="31"/>
      <c r="R5" s="32"/>
      <c r="S5" s="33"/>
      <c r="T5" s="34"/>
      <c r="U5" s="34"/>
      <c r="V5" s="34"/>
      <c r="W5" s="35"/>
      <c r="Y5" s="31"/>
      <c r="Z5" s="32"/>
      <c r="AA5" s="33"/>
      <c r="AB5" s="34"/>
      <c r="AC5" s="34"/>
      <c r="AD5" s="34"/>
      <c r="AE5" s="35"/>
    </row>
    <row r="6" spans="1:31" ht="13.5" customHeight="1" x14ac:dyDescent="0.25">
      <c r="A6" s="36" t="s">
        <v>7</v>
      </c>
      <c r="B6" s="37">
        <f t="shared" ref="B6:G6" si="0">SUM(B7:B11)</f>
        <v>1022480.4802699998</v>
      </c>
      <c r="C6" s="38">
        <f t="shared" si="0"/>
        <v>1031031.5574489966</v>
      </c>
      <c r="D6" s="39">
        <f t="shared" si="0"/>
        <v>1179516.8571002788</v>
      </c>
      <c r="E6" s="39">
        <f t="shared" si="0"/>
        <v>1292158.1387837862</v>
      </c>
      <c r="F6" s="39">
        <f t="shared" si="0"/>
        <v>1376355.0424316863</v>
      </c>
      <c r="G6" s="40">
        <f t="shared" si="0"/>
        <v>1443128.7644723402</v>
      </c>
      <c r="I6" s="41" t="s">
        <v>7</v>
      </c>
      <c r="J6" s="42">
        <f t="shared" ref="J6:O6" si="1">SUM(J7:J11)</f>
        <v>0</v>
      </c>
      <c r="K6" s="38">
        <f t="shared" si="1"/>
        <v>0</v>
      </c>
      <c r="L6" s="39">
        <f t="shared" si="1"/>
        <v>0</v>
      </c>
      <c r="M6" s="39">
        <f t="shared" si="1"/>
        <v>0</v>
      </c>
      <c r="N6" s="39">
        <f t="shared" si="1"/>
        <v>0</v>
      </c>
      <c r="O6" s="40">
        <f t="shared" si="1"/>
        <v>0</v>
      </c>
      <c r="Q6" s="41" t="s">
        <v>7</v>
      </c>
      <c r="R6" s="42">
        <v>1022480.4802699998</v>
      </c>
      <c r="S6" s="43">
        <v>1046479.3238334127</v>
      </c>
      <c r="T6" s="39">
        <v>1191729.8033608473</v>
      </c>
      <c r="U6" s="39">
        <v>1312295.9717437907</v>
      </c>
      <c r="V6" s="39">
        <v>1394976.4660086066</v>
      </c>
      <c r="W6" s="40">
        <v>1467996.9262950611</v>
      </c>
      <c r="Y6" s="41" t="s">
        <v>7</v>
      </c>
      <c r="Z6" s="42">
        <f t="shared" ref="Z6:Z26" si="2">B6-R6</f>
        <v>0</v>
      </c>
      <c r="AA6" s="43">
        <f t="shared" ref="AA6:AA26" si="3">C6-S6</f>
        <v>-15447.766384416143</v>
      </c>
      <c r="AB6" s="39">
        <f t="shared" ref="AB6:AB26" si="4">D6-T6</f>
        <v>-12212.946260568453</v>
      </c>
      <c r="AC6" s="39">
        <f t="shared" ref="AC6:AC26" si="5">E6-U6</f>
        <v>-20137.832960004453</v>
      </c>
      <c r="AD6" s="39">
        <f t="shared" ref="AD6:AD26" si="6">F6-V6</f>
        <v>-18621.423576920293</v>
      </c>
      <c r="AE6" s="40">
        <f t="shared" ref="AE6:AE26" si="7">G6-W6</f>
        <v>-24868.161822720896</v>
      </c>
    </row>
    <row r="7" spans="1:31" ht="13.5" customHeight="1" x14ac:dyDescent="0.25">
      <c r="A7" s="44" t="s">
        <v>8</v>
      </c>
      <c r="B7" s="45">
        <v>598455.59486999991</v>
      </c>
      <c r="C7" s="46">
        <v>591985.09586395475</v>
      </c>
      <c r="D7" s="47">
        <v>683873.76353618118</v>
      </c>
      <c r="E7" s="47">
        <v>761462.4030597232</v>
      </c>
      <c r="F7" s="47">
        <v>821173.78343857359</v>
      </c>
      <c r="G7" s="48">
        <v>867319.76522570977</v>
      </c>
      <c r="I7" s="49" t="s">
        <v>8</v>
      </c>
      <c r="J7" s="50"/>
      <c r="K7" s="46"/>
      <c r="L7" s="47"/>
      <c r="M7" s="47"/>
      <c r="N7" s="47"/>
      <c r="O7" s="48"/>
      <c r="Q7" s="49" t="s">
        <v>8</v>
      </c>
      <c r="R7" s="50">
        <v>598455.59486999991</v>
      </c>
      <c r="S7" s="51">
        <v>597988.53891532135</v>
      </c>
      <c r="T7" s="47">
        <v>693045.81489686179</v>
      </c>
      <c r="U7" s="47">
        <v>776183.3562794812</v>
      </c>
      <c r="V7" s="47">
        <v>835705.4373923192</v>
      </c>
      <c r="W7" s="48">
        <v>888073.79400969483</v>
      </c>
      <c r="Y7" s="49" t="s">
        <v>8</v>
      </c>
      <c r="Z7" s="50">
        <f t="shared" si="2"/>
        <v>0</v>
      </c>
      <c r="AA7" s="51">
        <f t="shared" si="3"/>
        <v>-6003.4430513666011</v>
      </c>
      <c r="AB7" s="47">
        <f t="shared" si="4"/>
        <v>-9172.0513606806053</v>
      </c>
      <c r="AC7" s="47">
        <f t="shared" si="5"/>
        <v>-14720.953219757997</v>
      </c>
      <c r="AD7" s="47">
        <f t="shared" si="6"/>
        <v>-14531.653953745612</v>
      </c>
      <c r="AE7" s="48">
        <f t="shared" si="7"/>
        <v>-20754.028783985064</v>
      </c>
    </row>
    <row r="8" spans="1:31" ht="13.5" customHeight="1" x14ac:dyDescent="0.25">
      <c r="A8" s="44" t="s">
        <v>9</v>
      </c>
      <c r="B8" s="45">
        <v>41625.225509999997</v>
      </c>
      <c r="C8" s="46">
        <v>39152.075255272124</v>
      </c>
      <c r="D8" s="47">
        <v>45534.173067334406</v>
      </c>
      <c r="E8" s="47">
        <v>51703.038091519426</v>
      </c>
      <c r="F8" s="47">
        <v>57176.087533423641</v>
      </c>
      <c r="G8" s="48">
        <v>62057.55720581115</v>
      </c>
      <c r="I8" s="49" t="s">
        <v>9</v>
      </c>
      <c r="J8" s="50"/>
      <c r="K8" s="46"/>
      <c r="L8" s="47"/>
      <c r="M8" s="47"/>
      <c r="N8" s="47"/>
      <c r="O8" s="48"/>
      <c r="Q8" s="49" t="s">
        <v>9</v>
      </c>
      <c r="R8" s="50">
        <v>41625.225509999997</v>
      </c>
      <c r="S8" s="51">
        <v>37985.030932903108</v>
      </c>
      <c r="T8" s="47">
        <v>44262.361772348188</v>
      </c>
      <c r="U8" s="47">
        <v>50519.881299079221</v>
      </c>
      <c r="V8" s="47">
        <v>55849.423285035315</v>
      </c>
      <c r="W8" s="48">
        <v>61051.173002606862</v>
      </c>
      <c r="Y8" s="49" t="s">
        <v>9</v>
      </c>
      <c r="Z8" s="50">
        <f t="shared" si="2"/>
        <v>0</v>
      </c>
      <c r="AA8" s="51">
        <f t="shared" si="3"/>
        <v>1167.0443223690163</v>
      </c>
      <c r="AB8" s="47">
        <f t="shared" si="4"/>
        <v>1271.8112949862189</v>
      </c>
      <c r="AC8" s="47">
        <f t="shared" si="5"/>
        <v>1183.1567924402043</v>
      </c>
      <c r="AD8" s="47">
        <f t="shared" si="6"/>
        <v>1326.6642483883261</v>
      </c>
      <c r="AE8" s="48">
        <f t="shared" si="7"/>
        <v>1006.3842032042885</v>
      </c>
    </row>
    <row r="9" spans="1:31" ht="13.5" customHeight="1" x14ac:dyDescent="0.25">
      <c r="A9" s="44" t="s">
        <v>10</v>
      </c>
      <c r="B9" s="45">
        <v>335682.81054999994</v>
      </c>
      <c r="C9" s="46">
        <v>352734.46562985959</v>
      </c>
      <c r="D9" s="47">
        <v>397922.11194461264</v>
      </c>
      <c r="E9" s="47">
        <v>424559.49340053595</v>
      </c>
      <c r="F9" s="47">
        <v>442074.77011859033</v>
      </c>
      <c r="G9" s="48">
        <v>456656.08762093389</v>
      </c>
      <c r="I9" s="49" t="s">
        <v>10</v>
      </c>
      <c r="J9" s="50"/>
      <c r="K9" s="46"/>
      <c r="L9" s="47"/>
      <c r="M9" s="47"/>
      <c r="N9" s="47"/>
      <c r="O9" s="48"/>
      <c r="Q9" s="49" t="s">
        <v>10</v>
      </c>
      <c r="R9" s="50">
        <v>335682.81054999994</v>
      </c>
      <c r="S9" s="51">
        <v>362324.14547907643</v>
      </c>
      <c r="T9" s="47">
        <v>401087.89989473723</v>
      </c>
      <c r="U9" s="47">
        <v>429723.39977608906</v>
      </c>
      <c r="V9" s="47">
        <v>446178.78999947658</v>
      </c>
      <c r="W9" s="48">
        <v>460483.20151043986</v>
      </c>
      <c r="Y9" s="49" t="s">
        <v>10</v>
      </c>
      <c r="Z9" s="50">
        <f t="shared" si="2"/>
        <v>0</v>
      </c>
      <c r="AA9" s="51">
        <f t="shared" si="3"/>
        <v>-9589.6798492168309</v>
      </c>
      <c r="AB9" s="47">
        <f t="shared" si="4"/>
        <v>-3165.7879501245916</v>
      </c>
      <c r="AC9" s="47">
        <f t="shared" si="5"/>
        <v>-5163.9063755531097</v>
      </c>
      <c r="AD9" s="47">
        <f t="shared" si="6"/>
        <v>-4104.0198808862478</v>
      </c>
      <c r="AE9" s="48">
        <f t="shared" si="7"/>
        <v>-3827.1138895059703</v>
      </c>
    </row>
    <row r="10" spans="1:31" ht="13.5" customHeight="1" x14ac:dyDescent="0.25">
      <c r="A10" s="44" t="s">
        <v>11</v>
      </c>
      <c r="B10" s="45">
        <v>71.969300000000004</v>
      </c>
      <c r="C10" s="46">
        <v>72.609903546535079</v>
      </c>
      <c r="D10" s="47">
        <v>75.773429361584789</v>
      </c>
      <c r="E10" s="47">
        <v>80.160288202244175</v>
      </c>
      <c r="F10" s="47">
        <v>83.832144289319402</v>
      </c>
      <c r="G10" s="48">
        <v>87.106799229501661</v>
      </c>
      <c r="H10" s="30"/>
      <c r="I10" s="49" t="s">
        <v>11</v>
      </c>
      <c r="J10" s="50"/>
      <c r="K10" s="46"/>
      <c r="L10" s="47"/>
      <c r="M10" s="47"/>
      <c r="N10" s="47"/>
      <c r="O10" s="48"/>
      <c r="P10" s="30"/>
      <c r="Q10" s="49" t="s">
        <v>11</v>
      </c>
      <c r="R10" s="50">
        <v>71.969300000000004</v>
      </c>
      <c r="S10" s="51">
        <v>74.74210728999158</v>
      </c>
      <c r="T10" s="47">
        <v>80.752370223161165</v>
      </c>
      <c r="U10" s="47">
        <v>85.210090860865094</v>
      </c>
      <c r="V10" s="47">
        <v>89.13019886536425</v>
      </c>
      <c r="W10" s="48">
        <v>92.926538530570042</v>
      </c>
      <c r="Y10" s="49" t="s">
        <v>11</v>
      </c>
      <c r="Z10" s="50">
        <f t="shared" si="2"/>
        <v>0</v>
      </c>
      <c r="AA10" s="51">
        <f t="shared" si="3"/>
        <v>-2.1322037434565004</v>
      </c>
      <c r="AB10" s="47">
        <f t="shared" si="4"/>
        <v>-4.9789408615763762</v>
      </c>
      <c r="AC10" s="47">
        <f t="shared" si="5"/>
        <v>-5.0498026586209193</v>
      </c>
      <c r="AD10" s="47">
        <f t="shared" si="6"/>
        <v>-5.2980545760448479</v>
      </c>
      <c r="AE10" s="48">
        <f t="shared" si="7"/>
        <v>-5.8197393010683811</v>
      </c>
    </row>
    <row r="11" spans="1:31" ht="13.5" customHeight="1" x14ac:dyDescent="0.25">
      <c r="A11" s="44" t="s">
        <v>12</v>
      </c>
      <c r="B11" s="45">
        <v>46644.880039999996</v>
      </c>
      <c r="C11" s="46">
        <v>47087.310796363628</v>
      </c>
      <c r="D11" s="47">
        <v>52111.035122788977</v>
      </c>
      <c r="E11" s="47">
        <v>54353.043943805373</v>
      </c>
      <c r="F11" s="47">
        <v>55846.569196809389</v>
      </c>
      <c r="G11" s="48">
        <v>57008.247620655835</v>
      </c>
      <c r="H11" s="30"/>
      <c r="I11" s="49" t="s">
        <v>12</v>
      </c>
      <c r="J11" s="50"/>
      <c r="K11" s="46"/>
      <c r="L11" s="47"/>
      <c r="M11" s="47"/>
      <c r="N11" s="47"/>
      <c r="O11" s="48"/>
      <c r="P11" s="30"/>
      <c r="Q11" s="49" t="s">
        <v>12</v>
      </c>
      <c r="R11" s="50">
        <v>46644.880039999996</v>
      </c>
      <c r="S11" s="51">
        <v>48106.866398821949</v>
      </c>
      <c r="T11" s="47">
        <v>53252.974426676978</v>
      </c>
      <c r="U11" s="47">
        <v>55784.124298280309</v>
      </c>
      <c r="V11" s="47">
        <v>57153.68513291009</v>
      </c>
      <c r="W11" s="48">
        <v>58295.831233788878</v>
      </c>
      <c r="Y11" s="49" t="s">
        <v>12</v>
      </c>
      <c r="Z11" s="50">
        <f t="shared" si="2"/>
        <v>0</v>
      </c>
      <c r="AA11" s="51">
        <f t="shared" si="3"/>
        <v>-1019.5556024583202</v>
      </c>
      <c r="AB11" s="47">
        <f t="shared" si="4"/>
        <v>-1141.9393038880007</v>
      </c>
      <c r="AC11" s="47">
        <f t="shared" si="5"/>
        <v>-1431.080354474936</v>
      </c>
      <c r="AD11" s="47">
        <f t="shared" si="6"/>
        <v>-1307.1159361007012</v>
      </c>
      <c r="AE11" s="48">
        <f t="shared" si="7"/>
        <v>-1287.5836131330434</v>
      </c>
    </row>
    <row r="12" spans="1:31" ht="13.5" customHeight="1" x14ac:dyDescent="0.25">
      <c r="A12" s="36" t="s">
        <v>13</v>
      </c>
      <c r="B12" s="37">
        <f t="shared" ref="B12:G12" si="8">B13+B19</f>
        <v>8264692.6213491885</v>
      </c>
      <c r="C12" s="38">
        <f t="shared" si="8"/>
        <v>10330119.332527794</v>
      </c>
      <c r="D12" s="39">
        <f t="shared" si="8"/>
        <v>11483007.069118753</v>
      </c>
      <c r="E12" s="39">
        <f t="shared" si="8"/>
        <v>12050540.654445944</v>
      </c>
      <c r="F12" s="39">
        <f t="shared" si="8"/>
        <v>12467535.734207958</v>
      </c>
      <c r="G12" s="40">
        <f t="shared" si="8"/>
        <v>13033060.642656228</v>
      </c>
      <c r="I12" s="41" t="s">
        <v>13</v>
      </c>
      <c r="J12" s="42">
        <f t="shared" ref="J12:O12" si="9">J13+J19</f>
        <v>0</v>
      </c>
      <c r="K12" s="38">
        <f t="shared" si="9"/>
        <v>0</v>
      </c>
      <c r="L12" s="39">
        <f t="shared" si="9"/>
        <v>0</v>
      </c>
      <c r="M12" s="39">
        <f t="shared" si="9"/>
        <v>0</v>
      </c>
      <c r="N12" s="39">
        <f t="shared" si="9"/>
        <v>0</v>
      </c>
      <c r="O12" s="40">
        <f t="shared" si="9"/>
        <v>0</v>
      </c>
      <c r="Q12" s="41" t="s">
        <v>13</v>
      </c>
      <c r="R12" s="42">
        <v>8264692.6213491885</v>
      </c>
      <c r="S12" s="43">
        <v>10273716.713268384</v>
      </c>
      <c r="T12" s="39">
        <v>11343684.064978415</v>
      </c>
      <c r="U12" s="39">
        <v>12135704.832432877</v>
      </c>
      <c r="V12" s="39">
        <v>12577941.524060553</v>
      </c>
      <c r="W12" s="40">
        <v>13040349.538707232</v>
      </c>
      <c r="Y12" s="41" t="s">
        <v>13</v>
      </c>
      <c r="Z12" s="42">
        <f t="shared" si="2"/>
        <v>0</v>
      </c>
      <c r="AA12" s="43">
        <f t="shared" si="3"/>
        <v>56402.619259409606</v>
      </c>
      <c r="AB12" s="39">
        <f t="shared" si="4"/>
        <v>139323.00414033793</v>
      </c>
      <c r="AC12" s="39">
        <f t="shared" si="5"/>
        <v>-85164.177986932918</v>
      </c>
      <c r="AD12" s="39">
        <f t="shared" si="6"/>
        <v>-110405.78985259496</v>
      </c>
      <c r="AE12" s="40">
        <f t="shared" si="7"/>
        <v>-7288.896051004529</v>
      </c>
    </row>
    <row r="13" spans="1:31" ht="13.5" customHeight="1" x14ac:dyDescent="0.25">
      <c r="A13" s="52" t="s">
        <v>14</v>
      </c>
      <c r="B13" s="53">
        <f t="shared" ref="B13:G13" si="10">SUM(B14:B18)</f>
        <v>7297432.6628389638</v>
      </c>
      <c r="C13" s="54">
        <f t="shared" si="10"/>
        <v>9180617.1513873246</v>
      </c>
      <c r="D13" s="55">
        <f t="shared" si="10"/>
        <v>10212367.008711161</v>
      </c>
      <c r="E13" s="55">
        <f t="shared" si="10"/>
        <v>10735471.616975285</v>
      </c>
      <c r="F13" s="55">
        <f t="shared" si="10"/>
        <v>11148834.931001132</v>
      </c>
      <c r="G13" s="56">
        <f t="shared" si="10"/>
        <v>11713421.22828735</v>
      </c>
      <c r="I13" s="57" t="s">
        <v>14</v>
      </c>
      <c r="J13" s="58">
        <f t="shared" ref="J13:O13" si="11">SUM(J14:J18)</f>
        <v>0</v>
      </c>
      <c r="K13" s="54">
        <f t="shared" si="11"/>
        <v>0</v>
      </c>
      <c r="L13" s="55">
        <f t="shared" si="11"/>
        <v>0</v>
      </c>
      <c r="M13" s="55">
        <f t="shared" si="11"/>
        <v>0</v>
      </c>
      <c r="N13" s="55">
        <f t="shared" si="11"/>
        <v>0</v>
      </c>
      <c r="O13" s="56">
        <f t="shared" si="11"/>
        <v>0</v>
      </c>
      <c r="Q13" s="57" t="s">
        <v>14</v>
      </c>
      <c r="R13" s="58">
        <v>7297432.6628389638</v>
      </c>
      <c r="S13" s="59">
        <v>9117180.4621158279</v>
      </c>
      <c r="T13" s="55">
        <v>10064863.211367074</v>
      </c>
      <c r="U13" s="55">
        <v>10788311.835311942</v>
      </c>
      <c r="V13" s="55">
        <v>11232770.294873288</v>
      </c>
      <c r="W13" s="56">
        <v>11703286.554095533</v>
      </c>
      <c r="Y13" s="57" t="s">
        <v>14</v>
      </c>
      <c r="Z13" s="58">
        <f t="shared" si="2"/>
        <v>0</v>
      </c>
      <c r="AA13" s="59">
        <f t="shared" si="3"/>
        <v>63436.689271496609</v>
      </c>
      <c r="AB13" s="55">
        <f t="shared" si="4"/>
        <v>147503.79734408669</v>
      </c>
      <c r="AC13" s="55">
        <f t="shared" si="5"/>
        <v>-52840.21833665669</v>
      </c>
      <c r="AD13" s="55">
        <f t="shared" si="6"/>
        <v>-83935.363872155547</v>
      </c>
      <c r="AE13" s="56">
        <f t="shared" si="7"/>
        <v>10134.674191817641</v>
      </c>
    </row>
    <row r="14" spans="1:31" ht="13.5" customHeight="1" x14ac:dyDescent="0.25">
      <c r="A14" s="60" t="s">
        <v>15</v>
      </c>
      <c r="B14" s="45">
        <v>6571620.9608994108</v>
      </c>
      <c r="C14" s="46">
        <v>8275168.1655199733</v>
      </c>
      <c r="D14" s="47">
        <v>9092742.835084714</v>
      </c>
      <c r="E14" s="47">
        <v>9523239.5245806631</v>
      </c>
      <c r="F14" s="47">
        <v>9999266.4694893789</v>
      </c>
      <c r="G14" s="48">
        <v>10504987.415805973</v>
      </c>
      <c r="H14" s="30"/>
      <c r="I14" s="61" t="s">
        <v>15</v>
      </c>
      <c r="J14" s="50"/>
      <c r="K14" s="46"/>
      <c r="L14" s="47"/>
      <c r="M14" s="47"/>
      <c r="N14" s="47"/>
      <c r="O14" s="48"/>
      <c r="P14" s="30"/>
      <c r="Q14" s="61" t="s">
        <v>15</v>
      </c>
      <c r="R14" s="50">
        <v>6571620.9608994108</v>
      </c>
      <c r="S14" s="51">
        <v>8213808.115876873</v>
      </c>
      <c r="T14" s="47">
        <v>9027165.2625371404</v>
      </c>
      <c r="U14" s="47">
        <v>9632813.8813972436</v>
      </c>
      <c r="V14" s="47">
        <v>10059248.960370377</v>
      </c>
      <c r="W14" s="48">
        <v>10481340.960343709</v>
      </c>
      <c r="Y14" s="61" t="s">
        <v>15</v>
      </c>
      <c r="Z14" s="50">
        <f t="shared" si="2"/>
        <v>0</v>
      </c>
      <c r="AA14" s="51">
        <f t="shared" si="3"/>
        <v>61360.049643100239</v>
      </c>
      <c r="AB14" s="47">
        <f t="shared" si="4"/>
        <v>65577.572547573596</v>
      </c>
      <c r="AC14" s="47">
        <f t="shared" si="5"/>
        <v>-109574.35681658052</v>
      </c>
      <c r="AD14" s="47">
        <f t="shared" si="6"/>
        <v>-59982.490880997851</v>
      </c>
      <c r="AE14" s="48">
        <f t="shared" si="7"/>
        <v>23646.455462263897</v>
      </c>
    </row>
    <row r="15" spans="1:31" ht="13.5" customHeight="1" x14ac:dyDescent="0.25">
      <c r="A15" s="60" t="s">
        <v>16</v>
      </c>
      <c r="B15" s="45">
        <v>90283.853176594799</v>
      </c>
      <c r="C15" s="46">
        <v>143311.9888140352</v>
      </c>
      <c r="D15" s="47">
        <v>276716.25110346259</v>
      </c>
      <c r="E15" s="47">
        <v>327627.13521486905</v>
      </c>
      <c r="F15" s="47">
        <v>219462.03858023306</v>
      </c>
      <c r="G15" s="48">
        <v>221814.61216462863</v>
      </c>
      <c r="H15" s="30"/>
      <c r="I15" s="61" t="s">
        <v>16</v>
      </c>
      <c r="J15" s="50"/>
      <c r="K15" s="46"/>
      <c r="L15" s="47"/>
      <c r="M15" s="47"/>
      <c r="N15" s="47"/>
      <c r="O15" s="48"/>
      <c r="P15" s="30"/>
      <c r="Q15" s="61" t="s">
        <v>16</v>
      </c>
      <c r="R15" s="50">
        <v>90283.853176594799</v>
      </c>
      <c r="S15" s="51">
        <v>137675.77965699552</v>
      </c>
      <c r="T15" s="47">
        <v>190947.7337254787</v>
      </c>
      <c r="U15" s="47">
        <v>250535.47752837959</v>
      </c>
      <c r="V15" s="47">
        <v>226863.37542707726</v>
      </c>
      <c r="W15" s="48">
        <v>225087.74018956261</v>
      </c>
      <c r="Y15" s="61" t="s">
        <v>16</v>
      </c>
      <c r="Z15" s="50">
        <f t="shared" si="2"/>
        <v>0</v>
      </c>
      <c r="AA15" s="51">
        <f t="shared" si="3"/>
        <v>5636.2091570396733</v>
      </c>
      <c r="AB15" s="47">
        <f t="shared" si="4"/>
        <v>85768.517377983895</v>
      </c>
      <c r="AC15" s="47">
        <f t="shared" si="5"/>
        <v>77091.65768648946</v>
      </c>
      <c r="AD15" s="47">
        <f t="shared" si="6"/>
        <v>-7401.3368468442059</v>
      </c>
      <c r="AE15" s="48">
        <f t="shared" si="7"/>
        <v>-3273.1280249339761</v>
      </c>
    </row>
    <row r="16" spans="1:31" ht="13.5" customHeight="1" x14ac:dyDescent="0.25">
      <c r="A16" s="60" t="s">
        <v>17</v>
      </c>
      <c r="B16" s="45">
        <v>565374.02449461422</v>
      </c>
      <c r="C16" s="46">
        <v>677002.72448165959</v>
      </c>
      <c r="D16" s="47">
        <v>747535.81372032547</v>
      </c>
      <c r="E16" s="47">
        <v>783309.45407891867</v>
      </c>
      <c r="F16" s="47">
        <v>822465.28045652318</v>
      </c>
      <c r="G16" s="48">
        <v>870779.44801045954</v>
      </c>
      <c r="H16" s="30"/>
      <c r="I16" s="61" t="s">
        <v>17</v>
      </c>
      <c r="J16" s="50"/>
      <c r="K16" s="46"/>
      <c r="L16" s="47"/>
      <c r="M16" s="47"/>
      <c r="N16" s="47"/>
      <c r="O16" s="48"/>
      <c r="P16" s="30"/>
      <c r="Q16" s="61" t="s">
        <v>17</v>
      </c>
      <c r="R16" s="50">
        <v>565374.02449461422</v>
      </c>
      <c r="S16" s="51">
        <v>680292.19011902111</v>
      </c>
      <c r="T16" s="47">
        <v>751078.31807562942</v>
      </c>
      <c r="U16" s="47">
        <v>801494.10312381585</v>
      </c>
      <c r="V16" s="47">
        <v>837277.82700652513</v>
      </c>
      <c r="W16" s="48">
        <v>880010.16660373332</v>
      </c>
      <c r="Y16" s="61" t="s">
        <v>17</v>
      </c>
      <c r="Z16" s="50">
        <f t="shared" si="2"/>
        <v>0</v>
      </c>
      <c r="AA16" s="51">
        <f t="shared" si="3"/>
        <v>-3289.4656373615144</v>
      </c>
      <c r="AB16" s="47">
        <f t="shared" si="4"/>
        <v>-3542.5043553039432</v>
      </c>
      <c r="AC16" s="47">
        <f t="shared" si="5"/>
        <v>-18184.649044897174</v>
      </c>
      <c r="AD16" s="47">
        <f t="shared" si="6"/>
        <v>-14812.546550001949</v>
      </c>
      <c r="AE16" s="48">
        <f t="shared" si="7"/>
        <v>-9230.7185932737775</v>
      </c>
    </row>
    <row r="17" spans="1:31" ht="13.5" customHeight="1" x14ac:dyDescent="0.25">
      <c r="A17" s="60" t="s">
        <v>18</v>
      </c>
      <c r="B17" s="45">
        <v>68347.82426834412</v>
      </c>
      <c r="C17" s="46">
        <v>83268.928432998669</v>
      </c>
      <c r="D17" s="47">
        <v>93462.836496031669</v>
      </c>
      <c r="E17" s="47">
        <v>99399.070291123629</v>
      </c>
      <c r="F17" s="47">
        <v>105753.18750592513</v>
      </c>
      <c r="G17" s="48">
        <v>113961.29036236272</v>
      </c>
      <c r="H17" s="30"/>
      <c r="I17" s="61" t="s">
        <v>18</v>
      </c>
      <c r="J17" s="50"/>
      <c r="K17" s="46"/>
      <c r="L17" s="47"/>
      <c r="M17" s="47"/>
      <c r="N17" s="47"/>
      <c r="O17" s="48"/>
      <c r="P17" s="30"/>
      <c r="Q17" s="61" t="s">
        <v>18</v>
      </c>
      <c r="R17" s="50">
        <v>68347.82426834412</v>
      </c>
      <c r="S17" s="51">
        <v>83539.03232815917</v>
      </c>
      <c r="T17" s="47">
        <v>93753.653301154511</v>
      </c>
      <c r="U17" s="47">
        <v>101528.28516071069</v>
      </c>
      <c r="V17" s="47">
        <v>107458.46833606515</v>
      </c>
      <c r="W17" s="48">
        <v>114949.3123333423</v>
      </c>
      <c r="Y17" s="61" t="s">
        <v>18</v>
      </c>
      <c r="Z17" s="50">
        <f t="shared" si="2"/>
        <v>0</v>
      </c>
      <c r="AA17" s="51">
        <f t="shared" si="3"/>
        <v>-270.10389516050054</v>
      </c>
      <c r="AB17" s="47">
        <f t="shared" si="4"/>
        <v>-290.8168051228422</v>
      </c>
      <c r="AC17" s="47">
        <f t="shared" si="5"/>
        <v>-2129.2148695870565</v>
      </c>
      <c r="AD17" s="47">
        <f t="shared" si="6"/>
        <v>-1705.2808301400219</v>
      </c>
      <c r="AE17" s="48">
        <f t="shared" si="7"/>
        <v>-988.02197097957833</v>
      </c>
    </row>
    <row r="18" spans="1:31" ht="13.5" customHeight="1" x14ac:dyDescent="0.25">
      <c r="A18" s="60" t="s">
        <v>19</v>
      </c>
      <c r="B18" s="45">
        <v>1806</v>
      </c>
      <c r="C18" s="46">
        <v>1865.3441386583684</v>
      </c>
      <c r="D18" s="47">
        <v>1909.2723066291514</v>
      </c>
      <c r="E18" s="47">
        <v>1896.4328097108867</v>
      </c>
      <c r="F18" s="47">
        <v>1887.9549690721956</v>
      </c>
      <c r="G18" s="48">
        <v>1878.4619439286407</v>
      </c>
      <c r="H18" s="30"/>
      <c r="I18" s="61" t="s">
        <v>19</v>
      </c>
      <c r="J18" s="50"/>
      <c r="K18" s="46"/>
      <c r="L18" s="47"/>
      <c r="M18" s="47"/>
      <c r="N18" s="47"/>
      <c r="O18" s="48"/>
      <c r="P18" s="30"/>
      <c r="Q18" s="61" t="s">
        <v>19</v>
      </c>
      <c r="R18" s="50">
        <v>1806</v>
      </c>
      <c r="S18" s="51">
        <v>1865.3441347792066</v>
      </c>
      <c r="T18" s="47">
        <v>1918.2437276704243</v>
      </c>
      <c r="U18" s="47">
        <v>1940.0881017906574</v>
      </c>
      <c r="V18" s="47">
        <v>1921.663733244879</v>
      </c>
      <c r="W18" s="48">
        <v>1898.3746251847228</v>
      </c>
      <c r="Y18" s="61" t="s">
        <v>19</v>
      </c>
      <c r="Z18" s="50">
        <f t="shared" si="2"/>
        <v>0</v>
      </c>
      <c r="AA18" s="51">
        <f t="shared" si="3"/>
        <v>3.8791617953393143E-6</v>
      </c>
      <c r="AB18" s="47">
        <f t="shared" si="4"/>
        <v>-8.9714210412728335</v>
      </c>
      <c r="AC18" s="47">
        <f t="shared" si="5"/>
        <v>-43.655292079770788</v>
      </c>
      <c r="AD18" s="47">
        <f t="shared" si="6"/>
        <v>-33.708764172683459</v>
      </c>
      <c r="AE18" s="48">
        <f t="shared" si="7"/>
        <v>-19.912681256082124</v>
      </c>
    </row>
    <row r="19" spans="1:31" ht="13.5" customHeight="1" x14ac:dyDescent="0.25">
      <c r="A19" s="44" t="s">
        <v>20</v>
      </c>
      <c r="B19" s="53">
        <f t="shared" ref="B19:G19" si="12">SUM(B20:B23)</f>
        <v>967259.95851022447</v>
      </c>
      <c r="C19" s="54">
        <f t="shared" si="12"/>
        <v>1149502.1811404694</v>
      </c>
      <c r="D19" s="55">
        <f t="shared" si="12"/>
        <v>1270640.0604075922</v>
      </c>
      <c r="E19" s="55">
        <f t="shared" si="12"/>
        <v>1315069.0374706597</v>
      </c>
      <c r="F19" s="55">
        <f t="shared" si="12"/>
        <v>1318700.8032068261</v>
      </c>
      <c r="G19" s="56">
        <f t="shared" si="12"/>
        <v>1319639.4143688779</v>
      </c>
      <c r="H19" s="30"/>
      <c r="I19" s="49" t="s">
        <v>20</v>
      </c>
      <c r="J19" s="58">
        <f t="shared" ref="J19:O19" si="13">SUM(J20:J23)</f>
        <v>0</v>
      </c>
      <c r="K19" s="54">
        <f t="shared" si="13"/>
        <v>0</v>
      </c>
      <c r="L19" s="55">
        <f t="shared" si="13"/>
        <v>0</v>
      </c>
      <c r="M19" s="55">
        <f t="shared" si="13"/>
        <v>0</v>
      </c>
      <c r="N19" s="55">
        <f t="shared" si="13"/>
        <v>0</v>
      </c>
      <c r="O19" s="56">
        <f t="shared" si="13"/>
        <v>0</v>
      </c>
      <c r="P19" s="30"/>
      <c r="Q19" s="49" t="s">
        <v>20</v>
      </c>
      <c r="R19" s="58">
        <v>967259.95851022447</v>
      </c>
      <c r="S19" s="59">
        <v>1156536.2511525566</v>
      </c>
      <c r="T19" s="55">
        <v>1278820.853611341</v>
      </c>
      <c r="U19" s="55">
        <v>1347392.9971209364</v>
      </c>
      <c r="V19" s="55">
        <v>1345171.2291872653</v>
      </c>
      <c r="W19" s="56">
        <v>1337062.9846117001</v>
      </c>
      <c r="Y19" s="49" t="s">
        <v>20</v>
      </c>
      <c r="Z19" s="58">
        <f t="shared" si="2"/>
        <v>0</v>
      </c>
      <c r="AA19" s="59">
        <f t="shared" si="3"/>
        <v>-7034.0700120872352</v>
      </c>
      <c r="AB19" s="55">
        <f t="shared" si="4"/>
        <v>-8180.7932037487626</v>
      </c>
      <c r="AC19" s="55">
        <f t="shared" si="5"/>
        <v>-32323.959650276694</v>
      </c>
      <c r="AD19" s="55">
        <f t="shared" si="6"/>
        <v>-26470.425980439177</v>
      </c>
      <c r="AE19" s="56">
        <f t="shared" si="7"/>
        <v>-17423.57024282217</v>
      </c>
    </row>
    <row r="20" spans="1:31" ht="13.5" customHeight="1" x14ac:dyDescent="0.25">
      <c r="A20" s="60" t="s">
        <v>21</v>
      </c>
      <c r="B20" s="45">
        <v>818823.8097566535</v>
      </c>
      <c r="C20" s="46">
        <v>971006.90449422994</v>
      </c>
      <c r="D20" s="47">
        <v>1083033.6102759424</v>
      </c>
      <c r="E20" s="47">
        <v>1127093.6444751506</v>
      </c>
      <c r="F20" s="47">
        <v>1130190.9765730861</v>
      </c>
      <c r="G20" s="48">
        <v>1140382.7141141715</v>
      </c>
      <c r="H20" s="30"/>
      <c r="I20" s="61" t="s">
        <v>21</v>
      </c>
      <c r="J20" s="50"/>
      <c r="K20" s="46"/>
      <c r="L20" s="47"/>
      <c r="M20" s="47"/>
      <c r="N20" s="47"/>
      <c r="O20" s="48"/>
      <c r="P20" s="30"/>
      <c r="Q20" s="61" t="s">
        <v>21</v>
      </c>
      <c r="R20" s="50">
        <v>818823.8097566535</v>
      </c>
      <c r="S20" s="51">
        <v>977461.81705335865</v>
      </c>
      <c r="T20" s="47">
        <v>1090402.757241572</v>
      </c>
      <c r="U20" s="47">
        <v>1155319.764351198</v>
      </c>
      <c r="V20" s="47">
        <v>1153492.2524048947</v>
      </c>
      <c r="W20" s="48">
        <v>1155944.9798362127</v>
      </c>
      <c r="Y20" s="61" t="s">
        <v>21</v>
      </c>
      <c r="Z20" s="50">
        <f t="shared" si="2"/>
        <v>0</v>
      </c>
      <c r="AA20" s="51">
        <f t="shared" si="3"/>
        <v>-6454.9125591287157</v>
      </c>
      <c r="AB20" s="47">
        <f t="shared" si="4"/>
        <v>-7369.146965629654</v>
      </c>
      <c r="AC20" s="47">
        <f t="shared" si="5"/>
        <v>-28226.119876047364</v>
      </c>
      <c r="AD20" s="47">
        <f t="shared" si="6"/>
        <v>-23301.275831808569</v>
      </c>
      <c r="AE20" s="48">
        <f t="shared" si="7"/>
        <v>-15562.265722041251</v>
      </c>
    </row>
    <row r="21" spans="1:31" ht="13.5" customHeight="1" x14ac:dyDescent="0.25">
      <c r="A21" s="60" t="s">
        <v>17</v>
      </c>
      <c r="B21" s="45">
        <v>93691.329303610066</v>
      </c>
      <c r="C21" s="46">
        <v>113665.89522689371</v>
      </c>
      <c r="D21" s="47">
        <v>119385.69700763866</v>
      </c>
      <c r="E21" s="47">
        <v>118891.53497334676</v>
      </c>
      <c r="F21" s="47">
        <v>118581.91049216595</v>
      </c>
      <c r="G21" s="48">
        <v>110236.58442268475</v>
      </c>
      <c r="H21" s="30"/>
      <c r="I21" s="61" t="s">
        <v>17</v>
      </c>
      <c r="J21" s="50"/>
      <c r="K21" s="46"/>
      <c r="L21" s="47"/>
      <c r="M21" s="47"/>
      <c r="N21" s="47"/>
      <c r="O21" s="48"/>
      <c r="P21" s="30"/>
      <c r="Q21" s="61" t="s">
        <v>17</v>
      </c>
      <c r="R21" s="50">
        <v>93691.329303610066</v>
      </c>
      <c r="S21" s="51">
        <v>114184.92156925426</v>
      </c>
      <c r="T21" s="47">
        <v>119916.74353110278</v>
      </c>
      <c r="U21" s="47">
        <v>121475.27144153233</v>
      </c>
      <c r="V21" s="47">
        <v>120571.42667920291</v>
      </c>
      <c r="W21" s="48">
        <v>111405.15000127572</v>
      </c>
      <c r="Y21" s="61" t="s">
        <v>17</v>
      </c>
      <c r="Z21" s="50">
        <f t="shared" si="2"/>
        <v>0</v>
      </c>
      <c r="AA21" s="51">
        <f t="shared" si="3"/>
        <v>-519.02634236055019</v>
      </c>
      <c r="AB21" s="47">
        <f t="shared" si="4"/>
        <v>-531.04652346411604</v>
      </c>
      <c r="AC21" s="47">
        <f t="shared" si="5"/>
        <v>-2583.7364681855688</v>
      </c>
      <c r="AD21" s="47">
        <f t="shared" si="6"/>
        <v>-1989.5161870369629</v>
      </c>
      <c r="AE21" s="48">
        <f t="shared" si="7"/>
        <v>-1168.5655785909621</v>
      </c>
    </row>
    <row r="22" spans="1:31" ht="13.5" customHeight="1" x14ac:dyDescent="0.25">
      <c r="A22" s="60" t="s">
        <v>18</v>
      </c>
      <c r="B22" s="45">
        <v>16016.819449961</v>
      </c>
      <c r="C22" s="46">
        <v>20188.309876874013</v>
      </c>
      <c r="D22" s="47">
        <v>21564.115108981616</v>
      </c>
      <c r="E22" s="47">
        <v>21763.773520471237</v>
      </c>
      <c r="F22" s="47">
        <v>21826.829818377817</v>
      </c>
      <c r="G22" s="48">
        <v>20153.334903367791</v>
      </c>
      <c r="H22" s="30"/>
      <c r="I22" s="61" t="s">
        <v>18</v>
      </c>
      <c r="J22" s="50"/>
      <c r="K22" s="46"/>
      <c r="L22" s="47"/>
      <c r="M22" s="47"/>
      <c r="N22" s="47"/>
      <c r="O22" s="48"/>
      <c r="P22" s="30"/>
      <c r="Q22" s="61" t="s">
        <v>18</v>
      </c>
      <c r="R22" s="50">
        <v>16016.819449961</v>
      </c>
      <c r="S22" s="51">
        <v>20248.44108030709</v>
      </c>
      <c r="T22" s="47">
        <v>21625.481379276946</v>
      </c>
      <c r="U22" s="47">
        <v>22188.583232994501</v>
      </c>
      <c r="V22" s="47">
        <v>22147.635999711772</v>
      </c>
      <c r="W22" s="48">
        <v>20328.060352770153</v>
      </c>
      <c r="Y22" s="61" t="s">
        <v>18</v>
      </c>
      <c r="Z22" s="50">
        <f t="shared" si="2"/>
        <v>0</v>
      </c>
      <c r="AA22" s="51">
        <f t="shared" si="3"/>
        <v>-60.131203433076735</v>
      </c>
      <c r="AB22" s="47">
        <f t="shared" si="4"/>
        <v>-61.366270295329741</v>
      </c>
      <c r="AC22" s="47">
        <f t="shared" si="5"/>
        <v>-424.80971252326344</v>
      </c>
      <c r="AD22" s="47">
        <f t="shared" si="6"/>
        <v>-320.80618133395546</v>
      </c>
      <c r="AE22" s="48">
        <f t="shared" si="7"/>
        <v>-174.72544940236185</v>
      </c>
    </row>
    <row r="23" spans="1:31" ht="13.5" customHeight="1" x14ac:dyDescent="0.25">
      <c r="A23" s="60" t="s">
        <v>19</v>
      </c>
      <c r="B23" s="45">
        <v>38728</v>
      </c>
      <c r="C23" s="46">
        <v>44641.071542471764</v>
      </c>
      <c r="D23" s="47">
        <v>46656.638015029544</v>
      </c>
      <c r="E23" s="47">
        <v>47320.084501690915</v>
      </c>
      <c r="F23" s="47">
        <v>48101.086323196374</v>
      </c>
      <c r="G23" s="48">
        <v>48866.780928653796</v>
      </c>
      <c r="H23" s="30"/>
      <c r="I23" s="61" t="s">
        <v>19</v>
      </c>
      <c r="J23" s="50"/>
      <c r="K23" s="46"/>
      <c r="L23" s="47"/>
      <c r="M23" s="47"/>
      <c r="N23" s="47"/>
      <c r="O23" s="48"/>
      <c r="P23" s="30"/>
      <c r="Q23" s="61" t="s">
        <v>19</v>
      </c>
      <c r="R23" s="50">
        <v>38728</v>
      </c>
      <c r="S23" s="51">
        <v>44641.07144963638</v>
      </c>
      <c r="T23" s="47">
        <v>46875.871459389346</v>
      </c>
      <c r="U23" s="47">
        <v>48409.378095211738</v>
      </c>
      <c r="V23" s="47">
        <v>48959.91410345606</v>
      </c>
      <c r="W23" s="48">
        <v>49384.794421441409</v>
      </c>
      <c r="Y23" s="61" t="s">
        <v>19</v>
      </c>
      <c r="Z23" s="50">
        <f t="shared" si="2"/>
        <v>0</v>
      </c>
      <c r="AA23" s="51">
        <f t="shared" si="3"/>
        <v>9.2835383838973939E-5</v>
      </c>
      <c r="AB23" s="47">
        <f t="shared" si="4"/>
        <v>-219.23344435980107</v>
      </c>
      <c r="AC23" s="47">
        <f t="shared" si="5"/>
        <v>-1089.2935935208225</v>
      </c>
      <c r="AD23" s="47">
        <f t="shared" si="6"/>
        <v>-858.82778025968582</v>
      </c>
      <c r="AE23" s="48">
        <f t="shared" si="7"/>
        <v>-518.01349278761336</v>
      </c>
    </row>
    <row r="24" spans="1:31" ht="13.5" customHeight="1" thickBot="1" x14ac:dyDescent="0.3">
      <c r="A24" s="36" t="s">
        <v>22</v>
      </c>
      <c r="B24" s="62">
        <v>239393.39986</v>
      </c>
      <c r="C24" s="63">
        <v>268991.03430641559</v>
      </c>
      <c r="D24" s="64">
        <v>271828.89979358448</v>
      </c>
      <c r="E24" s="64">
        <v>275638.13371516322</v>
      </c>
      <c r="F24" s="64">
        <v>287931.60830577422</v>
      </c>
      <c r="G24" s="65">
        <v>320209.16814909264</v>
      </c>
      <c r="H24" s="30"/>
      <c r="I24" s="41" t="s">
        <v>22</v>
      </c>
      <c r="J24" s="66"/>
      <c r="K24" s="63"/>
      <c r="L24" s="64"/>
      <c r="M24" s="64"/>
      <c r="N24" s="64"/>
      <c r="O24" s="65"/>
      <c r="P24" s="30"/>
      <c r="Q24" s="41" t="s">
        <v>22</v>
      </c>
      <c r="R24" s="66">
        <v>239393.39986</v>
      </c>
      <c r="S24" s="67">
        <v>268108.8680040394</v>
      </c>
      <c r="T24" s="68">
        <v>290900.25048317347</v>
      </c>
      <c r="U24" s="68">
        <v>309984.68426722992</v>
      </c>
      <c r="V24" s="68">
        <v>327618.85923144902</v>
      </c>
      <c r="W24" s="69">
        <v>345147.27610192151</v>
      </c>
      <c r="Y24" s="41" t="s">
        <v>22</v>
      </c>
      <c r="Z24" s="66">
        <f t="shared" si="2"/>
        <v>0</v>
      </c>
      <c r="AA24" s="67">
        <f t="shared" si="3"/>
        <v>882.16630237619393</v>
      </c>
      <c r="AB24" s="68">
        <f t="shared" si="4"/>
        <v>-19071.350689588988</v>
      </c>
      <c r="AC24" s="68">
        <f t="shared" si="5"/>
        <v>-34346.550552066707</v>
      </c>
      <c r="AD24" s="68">
        <f t="shared" si="6"/>
        <v>-39687.250925674802</v>
      </c>
      <c r="AE24" s="69">
        <f t="shared" si="7"/>
        <v>-24938.107952828868</v>
      </c>
    </row>
    <row r="25" spans="1:31" ht="14.25" customHeight="1" thickBot="1" x14ac:dyDescent="0.3">
      <c r="A25" s="70" t="s">
        <v>23</v>
      </c>
      <c r="B25" s="71">
        <f t="shared" ref="B25:G25" si="14">B6+B12+B24</f>
        <v>9526566.501479188</v>
      </c>
      <c r="C25" s="72">
        <f t="shared" si="14"/>
        <v>11630141.924283206</v>
      </c>
      <c r="D25" s="73">
        <f t="shared" si="14"/>
        <v>12934352.826012615</v>
      </c>
      <c r="E25" s="73">
        <f t="shared" si="14"/>
        <v>13618336.926944895</v>
      </c>
      <c r="F25" s="73">
        <f t="shared" si="14"/>
        <v>14131822.384945419</v>
      </c>
      <c r="G25" s="74">
        <f t="shared" si="14"/>
        <v>14796398.575277662</v>
      </c>
      <c r="H25" s="30"/>
      <c r="I25" s="75" t="s">
        <v>23</v>
      </c>
      <c r="J25" s="76">
        <f t="shared" ref="J25:O25" si="15">J6+J12+J24</f>
        <v>0</v>
      </c>
      <c r="K25" s="72">
        <f t="shared" si="15"/>
        <v>0</v>
      </c>
      <c r="L25" s="73">
        <f t="shared" si="15"/>
        <v>0</v>
      </c>
      <c r="M25" s="73">
        <f t="shared" si="15"/>
        <v>0</v>
      </c>
      <c r="N25" s="73">
        <f t="shared" si="15"/>
        <v>0</v>
      </c>
      <c r="O25" s="74">
        <f t="shared" si="15"/>
        <v>0</v>
      </c>
      <c r="P25" s="30"/>
      <c r="Q25" s="75" t="s">
        <v>23</v>
      </c>
      <c r="R25" s="76">
        <v>9526566.501479188</v>
      </c>
      <c r="S25" s="77">
        <v>11588304.905105837</v>
      </c>
      <c r="T25" s="73">
        <v>12826314.118822437</v>
      </c>
      <c r="U25" s="73">
        <v>13757985.488443898</v>
      </c>
      <c r="V25" s="73">
        <v>14300536.84930061</v>
      </c>
      <c r="W25" s="74">
        <v>14853493.741104214</v>
      </c>
      <c r="Y25" s="75" t="s">
        <v>23</v>
      </c>
      <c r="Z25" s="76">
        <f t="shared" si="2"/>
        <v>0</v>
      </c>
      <c r="AA25" s="77">
        <f t="shared" si="3"/>
        <v>41837.019177369773</v>
      </c>
      <c r="AB25" s="73">
        <f t="shared" si="4"/>
        <v>108038.70719017833</v>
      </c>
      <c r="AC25" s="73">
        <f t="shared" si="5"/>
        <v>-139648.56149900332</v>
      </c>
      <c r="AD25" s="73">
        <f t="shared" si="6"/>
        <v>-168714.46435519122</v>
      </c>
      <c r="AE25" s="74">
        <f t="shared" si="7"/>
        <v>-57095.165826551616</v>
      </c>
    </row>
    <row r="26" spans="1:31" ht="13.5" customHeight="1" thickBot="1" x14ac:dyDescent="0.3">
      <c r="A26" s="78" t="s">
        <v>24</v>
      </c>
      <c r="B26" s="79">
        <f t="shared" ref="B26:G26" si="16">B25</f>
        <v>9526566.501479188</v>
      </c>
      <c r="C26" s="80">
        <f t="shared" si="16"/>
        <v>11630141.924283206</v>
      </c>
      <c r="D26" s="81">
        <f t="shared" si="16"/>
        <v>12934352.826012615</v>
      </c>
      <c r="E26" s="81">
        <f t="shared" si="16"/>
        <v>13618336.926944895</v>
      </c>
      <c r="F26" s="81">
        <f t="shared" si="16"/>
        <v>14131822.384945419</v>
      </c>
      <c r="G26" s="82">
        <f t="shared" si="16"/>
        <v>14796398.575277662</v>
      </c>
      <c r="I26" s="83" t="s">
        <v>24</v>
      </c>
      <c r="J26" s="84">
        <f t="shared" ref="J26:O26" si="17">J25</f>
        <v>0</v>
      </c>
      <c r="K26" s="80">
        <f t="shared" si="17"/>
        <v>0</v>
      </c>
      <c r="L26" s="81">
        <f t="shared" si="17"/>
        <v>0</v>
      </c>
      <c r="M26" s="81">
        <f t="shared" si="17"/>
        <v>0</v>
      </c>
      <c r="N26" s="81">
        <f t="shared" si="17"/>
        <v>0</v>
      </c>
      <c r="O26" s="82">
        <f t="shared" si="17"/>
        <v>0</v>
      </c>
      <c r="Q26" s="83" t="s">
        <v>24</v>
      </c>
      <c r="R26" s="85">
        <v>9526566.501479188</v>
      </c>
      <c r="S26" s="86">
        <v>11588304.905105837</v>
      </c>
      <c r="T26" s="87">
        <v>12826314.118822437</v>
      </c>
      <c r="U26" s="87">
        <v>13757985.488443898</v>
      </c>
      <c r="V26" s="87">
        <v>14300536.84930061</v>
      </c>
      <c r="W26" s="88">
        <v>14853493.741104214</v>
      </c>
      <c r="Y26" s="83" t="s">
        <v>24</v>
      </c>
      <c r="Z26" s="85">
        <f t="shared" si="2"/>
        <v>0</v>
      </c>
      <c r="AA26" s="86">
        <f t="shared" si="3"/>
        <v>41837.019177369773</v>
      </c>
      <c r="AB26" s="87">
        <f t="shared" si="4"/>
        <v>108038.70719017833</v>
      </c>
      <c r="AC26" s="87">
        <f t="shared" si="5"/>
        <v>-139648.56149900332</v>
      </c>
      <c r="AD26" s="87">
        <f t="shared" si="6"/>
        <v>-168714.46435519122</v>
      </c>
      <c r="AE26" s="88">
        <f t="shared" si="7"/>
        <v>-57095.165826551616</v>
      </c>
    </row>
    <row r="27" spans="1:31" ht="13.5" customHeight="1" x14ac:dyDescent="0.25">
      <c r="B27" s="89"/>
      <c r="C27" s="89"/>
      <c r="D27" s="89"/>
      <c r="J27" s="89"/>
      <c r="K27" s="89"/>
      <c r="L27" s="89"/>
      <c r="R27" s="89"/>
      <c r="S27" s="89"/>
      <c r="T27" s="89"/>
      <c r="Z27" s="89"/>
      <c r="AA27" s="89"/>
      <c r="AB27" s="89"/>
    </row>
    <row r="28" spans="1:31" ht="13.5" customHeight="1" x14ac:dyDescent="0.25">
      <c r="B28" s="1"/>
      <c r="C28" s="90"/>
      <c r="D28" s="90"/>
      <c r="E28" s="90"/>
      <c r="F28" s="90"/>
      <c r="G28" s="90"/>
      <c r="I28" s="91"/>
      <c r="J28" s="89"/>
      <c r="K28" s="89"/>
      <c r="L28" s="89"/>
      <c r="Q28" s="91"/>
      <c r="R28" s="89"/>
      <c r="S28" s="89"/>
      <c r="T28" s="89"/>
      <c r="Y28" s="91"/>
      <c r="Z28" s="89"/>
      <c r="AA28" s="92"/>
      <c r="AB28" s="92"/>
      <c r="AC28" s="92"/>
      <c r="AD28" s="92"/>
      <c r="AE28" s="92"/>
    </row>
    <row r="29" spans="1:31" ht="13.5" customHeight="1" x14ac:dyDescent="0.25">
      <c r="B29" s="1"/>
      <c r="C29" s="90"/>
      <c r="D29" s="90"/>
      <c r="E29" s="90"/>
      <c r="F29" s="90"/>
      <c r="G29" s="90"/>
      <c r="I29" s="91"/>
      <c r="J29" s="89"/>
      <c r="K29" s="89"/>
      <c r="L29" s="89"/>
      <c r="M29" s="89"/>
      <c r="N29" s="89"/>
      <c r="Q29" s="91"/>
      <c r="R29" s="89"/>
      <c r="S29" s="93"/>
      <c r="T29" s="93"/>
      <c r="U29" s="93"/>
      <c r="V29" s="93"/>
      <c r="W29" s="89"/>
      <c r="Y29" s="91"/>
      <c r="Z29" s="89"/>
      <c r="AA29" s="92"/>
      <c r="AB29" s="92"/>
      <c r="AC29" s="92"/>
      <c r="AD29" s="92"/>
      <c r="AE29" s="92"/>
    </row>
    <row r="30" spans="1:31" ht="13.5" customHeight="1" x14ac:dyDescent="0.25">
      <c r="B30" s="1"/>
      <c r="C30" s="90"/>
      <c r="D30" s="90"/>
      <c r="E30" s="90"/>
      <c r="F30" s="90"/>
      <c r="G30" s="90"/>
      <c r="I30" s="94"/>
      <c r="J30" s="89"/>
      <c r="K30" s="89"/>
      <c r="L30" s="89"/>
      <c r="R30" s="89"/>
      <c r="S30" s="89"/>
      <c r="T30" s="89"/>
      <c r="U30" s="89"/>
      <c r="V30" s="89"/>
      <c r="W30" s="89"/>
      <c r="Z30" s="89"/>
      <c r="AA30" s="92"/>
      <c r="AB30" s="92"/>
      <c r="AC30" s="92"/>
      <c r="AD30" s="92"/>
      <c r="AE30" s="92"/>
    </row>
    <row r="31" spans="1:31" ht="13.5" customHeight="1" x14ac:dyDescent="0.25">
      <c r="B31" s="1"/>
      <c r="C31" s="90"/>
      <c r="D31" s="90"/>
      <c r="E31" s="90"/>
      <c r="F31" s="90"/>
      <c r="G31" s="90"/>
      <c r="I31" s="94"/>
      <c r="J31" s="89"/>
      <c r="K31" s="89"/>
      <c r="L31" s="1"/>
      <c r="R31" s="1"/>
      <c r="S31" s="89"/>
      <c r="T31" s="89"/>
      <c r="U31" s="89"/>
      <c r="V31" s="89"/>
      <c r="W31" s="89"/>
      <c r="Z31" s="1"/>
      <c r="AA31" s="92"/>
      <c r="AB31" s="92"/>
      <c r="AC31" s="92"/>
      <c r="AD31" s="92"/>
      <c r="AE31" s="92"/>
    </row>
    <row r="32" spans="1:31" ht="13.5" customHeight="1" x14ac:dyDescent="0.25">
      <c r="B32" s="1"/>
      <c r="C32" s="90"/>
      <c r="D32" s="90"/>
      <c r="E32" s="90"/>
      <c r="F32" s="90"/>
      <c r="G32" s="90"/>
      <c r="I32" s="94"/>
      <c r="J32" s="89"/>
      <c r="K32" s="89"/>
      <c r="L32" s="93"/>
      <c r="M32" s="90"/>
      <c r="N32" s="90"/>
      <c r="O32" s="90"/>
      <c r="R32" s="89"/>
      <c r="S32" s="89"/>
      <c r="T32" s="89"/>
      <c r="U32" s="89"/>
      <c r="V32" s="89"/>
      <c r="W32" s="89"/>
      <c r="Z32" s="89"/>
      <c r="AA32" s="92"/>
      <c r="AB32" s="92"/>
      <c r="AC32" s="92"/>
      <c r="AD32" s="92"/>
      <c r="AE32" s="92"/>
    </row>
    <row r="33" spans="2:31" ht="13.5" customHeight="1" x14ac:dyDescent="0.25">
      <c r="B33" s="1"/>
      <c r="C33" s="90"/>
      <c r="D33" s="90"/>
      <c r="E33" s="90"/>
      <c r="F33" s="90"/>
      <c r="G33" s="90"/>
      <c r="J33" s="89"/>
      <c r="K33" s="89"/>
      <c r="L33" s="95"/>
      <c r="M33" s="95"/>
      <c r="N33" s="95"/>
      <c r="O33" s="95"/>
      <c r="R33" s="89"/>
      <c r="S33" s="89"/>
      <c r="T33" s="89"/>
      <c r="U33" s="89"/>
      <c r="V33" s="89"/>
      <c r="W33" s="89"/>
      <c r="Z33" s="89"/>
      <c r="AA33" s="93"/>
      <c r="AB33" s="93"/>
      <c r="AC33" s="93"/>
      <c r="AD33" s="93"/>
      <c r="AE33" s="93"/>
    </row>
    <row r="34" spans="2:31" ht="13.5" customHeight="1" x14ac:dyDescent="0.25">
      <c r="B34" s="1"/>
      <c r="C34" s="90"/>
      <c r="D34" s="90"/>
      <c r="E34" s="90"/>
      <c r="F34" s="90"/>
      <c r="G34" s="90"/>
      <c r="J34" s="89"/>
      <c r="K34" s="89"/>
      <c r="L34" s="89"/>
      <c r="R34" s="89"/>
      <c r="S34" s="89"/>
      <c r="T34" s="89"/>
      <c r="Z34" s="89"/>
      <c r="AA34" s="93"/>
      <c r="AB34" s="93"/>
      <c r="AC34" s="93"/>
      <c r="AD34" s="93"/>
      <c r="AE34" s="93"/>
    </row>
    <row r="35" spans="2:31" ht="13.5" customHeight="1" x14ac:dyDescent="0.25">
      <c r="B35" s="1"/>
      <c r="C35" s="90"/>
      <c r="D35" s="90"/>
      <c r="E35" s="90"/>
      <c r="F35" s="90"/>
      <c r="G35" s="90"/>
      <c r="J35" s="89"/>
      <c r="K35" s="89"/>
      <c r="L35" s="95"/>
      <c r="M35" s="95"/>
      <c r="N35" s="95"/>
      <c r="O35" s="95"/>
      <c r="R35" s="89"/>
      <c r="S35" s="89"/>
      <c r="T35" s="89"/>
      <c r="U35" s="89"/>
      <c r="V35" s="89"/>
      <c r="W35" s="89"/>
      <c r="Z35" s="89"/>
      <c r="AA35" s="93"/>
      <c r="AB35" s="93"/>
      <c r="AC35" s="93"/>
      <c r="AD35" s="93"/>
      <c r="AE35" s="93"/>
    </row>
    <row r="36" spans="2:31" ht="13.5" customHeight="1" x14ac:dyDescent="0.25">
      <c r="B36" s="1"/>
      <c r="C36" s="1"/>
      <c r="D36" s="1"/>
      <c r="J36" s="89"/>
      <c r="K36" s="89"/>
      <c r="L36" s="89"/>
      <c r="R36" s="89"/>
      <c r="S36" s="89"/>
      <c r="T36" s="89"/>
      <c r="Z36" s="89"/>
      <c r="AA36" s="89"/>
      <c r="AB36" s="89"/>
    </row>
    <row r="37" spans="2:31" ht="13.5" customHeight="1" x14ac:dyDescent="0.25">
      <c r="B37" s="1"/>
      <c r="C37" s="1"/>
      <c r="D37" s="1"/>
      <c r="J37" s="89"/>
      <c r="K37" s="95"/>
      <c r="L37" s="95"/>
      <c r="M37" s="95"/>
      <c r="N37" s="95"/>
      <c r="O37" s="95"/>
      <c r="R37" s="89"/>
      <c r="S37" s="95"/>
      <c r="T37" s="95"/>
      <c r="U37" s="95"/>
      <c r="V37" s="95"/>
      <c r="W37" s="95"/>
      <c r="Z37" s="89"/>
      <c r="AA37" s="95"/>
      <c r="AB37" s="95"/>
      <c r="AC37" s="95"/>
      <c r="AD37" s="95"/>
      <c r="AE37" s="95"/>
    </row>
    <row r="38" spans="2:31" ht="13.5" customHeight="1" x14ac:dyDescent="0.25">
      <c r="B38" s="1"/>
      <c r="C38" s="1"/>
      <c r="D38" s="1"/>
      <c r="J38" s="89"/>
      <c r="K38" s="89"/>
      <c r="L38" s="89"/>
      <c r="R38" s="89"/>
      <c r="S38" s="89"/>
      <c r="T38" s="89"/>
      <c r="Z38" s="89"/>
      <c r="AA38" s="89"/>
      <c r="AB38" s="89"/>
    </row>
    <row r="39" spans="2:31" ht="13.5" customHeight="1" x14ac:dyDescent="0.25">
      <c r="B39" s="1"/>
      <c r="C39" s="1"/>
      <c r="D39" s="1"/>
      <c r="J39" s="89"/>
      <c r="K39" s="89"/>
      <c r="L39" s="89"/>
      <c r="R39" s="89"/>
      <c r="S39" s="89"/>
      <c r="T39" s="89"/>
      <c r="Z39" s="89"/>
      <c r="AA39" s="89"/>
      <c r="AB39" s="89"/>
    </row>
    <row r="40" spans="2:31" ht="13.5" customHeight="1" x14ac:dyDescent="0.25">
      <c r="B40" s="1"/>
      <c r="C40" s="1"/>
      <c r="D40" s="1"/>
      <c r="F40" s="89"/>
      <c r="G40" s="89"/>
      <c r="J40" s="89"/>
      <c r="K40" s="89"/>
      <c r="L40" s="96"/>
      <c r="M40" s="96"/>
      <c r="N40" s="96"/>
      <c r="O40" s="96"/>
      <c r="R40" s="89"/>
      <c r="S40" s="89"/>
      <c r="T40" s="96"/>
      <c r="U40" s="96"/>
      <c r="V40" s="96"/>
      <c r="W40" s="96"/>
      <c r="Z40" s="89"/>
      <c r="AA40" s="89"/>
      <c r="AB40" s="96"/>
      <c r="AC40" s="96"/>
      <c r="AD40" s="96"/>
      <c r="AE40" s="96"/>
    </row>
    <row r="41" spans="2:31" ht="13.5" customHeight="1" x14ac:dyDescent="0.25">
      <c r="B41" s="1"/>
      <c r="C41" s="1"/>
      <c r="D41" s="1"/>
      <c r="J41" s="89"/>
      <c r="K41" s="89"/>
      <c r="L41" s="96"/>
      <c r="M41" s="96"/>
      <c r="N41" s="96"/>
      <c r="O41" s="96"/>
      <c r="R41" s="89"/>
      <c r="S41" s="89"/>
      <c r="T41" s="96"/>
      <c r="U41" s="96"/>
      <c r="V41" s="96"/>
      <c r="W41" s="96"/>
      <c r="Z41" s="89"/>
      <c r="AA41" s="89"/>
      <c r="AB41" s="96"/>
      <c r="AC41" s="96"/>
      <c r="AD41" s="96"/>
      <c r="AE41" s="96"/>
    </row>
    <row r="42" spans="2:31" ht="13.5" customHeight="1" x14ac:dyDescent="0.25">
      <c r="B42" s="1"/>
      <c r="C42" s="1"/>
      <c r="D42" s="1"/>
      <c r="J42" s="89"/>
      <c r="K42" s="89"/>
      <c r="L42" s="89"/>
      <c r="R42" s="89"/>
      <c r="S42" s="89"/>
      <c r="T42" s="89"/>
      <c r="Z42" s="89"/>
      <c r="AA42" s="89"/>
      <c r="AB42" s="89"/>
    </row>
    <row r="43" spans="2:31" ht="13.5" customHeight="1" x14ac:dyDescent="0.25">
      <c r="B43" s="1"/>
      <c r="C43" s="1"/>
      <c r="D43" s="1"/>
      <c r="J43" s="89"/>
      <c r="K43" s="89"/>
      <c r="L43" s="89"/>
      <c r="R43" s="89"/>
      <c r="S43" s="89"/>
      <c r="T43" s="89"/>
      <c r="Z43" s="89"/>
      <c r="AA43" s="89"/>
      <c r="AB43" s="89"/>
    </row>
    <row r="44" spans="2:31" ht="13.5" customHeight="1" x14ac:dyDescent="0.25">
      <c r="B44" s="1"/>
      <c r="C44" s="1"/>
      <c r="D44" s="1"/>
      <c r="J44" s="89"/>
      <c r="K44" s="89"/>
      <c r="L44" s="89"/>
      <c r="R44" s="89"/>
      <c r="S44" s="89"/>
      <c r="T44" s="89"/>
      <c r="Z44" s="89"/>
      <c r="AA44" s="89"/>
      <c r="AB44" s="89"/>
    </row>
    <row r="45" spans="2:31" ht="13.5" customHeight="1" x14ac:dyDescent="0.25">
      <c r="B45" s="1"/>
      <c r="C45" s="1"/>
      <c r="D45" s="1"/>
      <c r="J45" s="89"/>
      <c r="K45" s="89"/>
      <c r="L45" s="89"/>
      <c r="R45" s="89"/>
      <c r="S45" s="89"/>
      <c r="T45" s="89"/>
      <c r="Z45" s="89"/>
      <c r="AA45" s="89"/>
      <c r="AB45" s="89"/>
    </row>
    <row r="46" spans="2:31" ht="13.5" customHeight="1" x14ac:dyDescent="0.25">
      <c r="B46" s="1"/>
      <c r="C46" s="1"/>
      <c r="D46" s="1"/>
      <c r="J46" s="89"/>
      <c r="K46" s="89"/>
      <c r="L46" s="89"/>
      <c r="R46" s="89"/>
      <c r="S46" s="89"/>
      <c r="T46" s="89"/>
      <c r="Z46" s="89"/>
      <c r="AA46" s="89"/>
      <c r="AB46" s="89"/>
    </row>
    <row r="47" spans="2:31" ht="13.5" customHeight="1" x14ac:dyDescent="0.25">
      <c r="B47" s="1"/>
      <c r="C47" s="1"/>
      <c r="D47" s="1"/>
      <c r="J47" s="89"/>
      <c r="K47" s="89"/>
      <c r="L47" s="89"/>
      <c r="R47" s="89"/>
      <c r="S47" s="89"/>
      <c r="T47" s="89"/>
      <c r="Z47" s="89"/>
      <c r="AA47" s="89"/>
      <c r="AB47" s="89"/>
    </row>
    <row r="48" spans="2:31" ht="13.5" customHeight="1" x14ac:dyDescent="0.25">
      <c r="B48" s="1"/>
      <c r="C48" s="1"/>
      <c r="D48" s="1"/>
      <c r="J48" s="89"/>
      <c r="K48" s="89"/>
      <c r="L48" s="89"/>
      <c r="R48" s="89"/>
      <c r="S48" s="89"/>
      <c r="T48" s="89"/>
      <c r="Z48" s="89"/>
      <c r="AA48" s="89"/>
      <c r="AB48" s="89"/>
    </row>
    <row r="49" spans="2:28" ht="13.5" customHeight="1" x14ac:dyDescent="0.25">
      <c r="B49" s="1"/>
      <c r="C49" s="1"/>
      <c r="D49" s="1"/>
      <c r="J49" s="89"/>
      <c r="K49" s="89"/>
      <c r="L49" s="89"/>
      <c r="R49" s="89"/>
      <c r="S49" s="89"/>
      <c r="T49" s="89"/>
      <c r="Z49" s="89"/>
      <c r="AA49" s="89"/>
      <c r="AB49" s="89"/>
    </row>
    <row r="50" spans="2:28" ht="13.5" customHeight="1" x14ac:dyDescent="0.25">
      <c r="B50" s="1"/>
      <c r="C50" s="1"/>
      <c r="D50" s="1"/>
      <c r="J50" s="89"/>
      <c r="K50" s="89"/>
      <c r="L50" s="89"/>
      <c r="R50" s="89"/>
      <c r="S50" s="89"/>
      <c r="T50" s="89"/>
      <c r="Z50" s="89"/>
      <c r="AA50" s="89"/>
      <c r="AB50" s="89"/>
    </row>
    <row r="51" spans="2:28" ht="13.5" customHeight="1" x14ac:dyDescent="0.25">
      <c r="B51" s="1"/>
      <c r="C51" s="1"/>
      <c r="D51" s="1"/>
      <c r="J51" s="89"/>
      <c r="K51" s="89"/>
      <c r="L51" s="89"/>
      <c r="R51" s="89"/>
      <c r="S51" s="89"/>
      <c r="T51" s="89"/>
      <c r="Z51" s="89"/>
      <c r="AA51" s="89"/>
      <c r="AB51" s="89"/>
    </row>
    <row r="52" spans="2:28" ht="13.5" customHeight="1" x14ac:dyDescent="0.25">
      <c r="B52" s="1"/>
      <c r="C52" s="1"/>
      <c r="D52" s="1"/>
      <c r="J52" s="89"/>
      <c r="K52" s="89"/>
      <c r="L52" s="89"/>
      <c r="R52" s="89"/>
      <c r="S52" s="89"/>
      <c r="T52" s="89"/>
      <c r="Z52" s="89"/>
      <c r="AA52" s="89"/>
      <c r="AB52" s="89"/>
    </row>
    <row r="53" spans="2:28" ht="13.5" customHeight="1" x14ac:dyDescent="0.25">
      <c r="B53" s="1"/>
      <c r="C53" s="1"/>
      <c r="D53" s="1"/>
      <c r="J53" s="89"/>
      <c r="K53" s="89"/>
      <c r="L53" s="89"/>
      <c r="R53" s="89"/>
      <c r="S53" s="89"/>
      <c r="T53" s="89"/>
      <c r="Z53" s="89"/>
      <c r="AA53" s="89"/>
      <c r="AB53" s="89"/>
    </row>
    <row r="54" spans="2:28" ht="13.5" customHeight="1" x14ac:dyDescent="0.25">
      <c r="B54" s="1"/>
      <c r="C54" s="1"/>
      <c r="D54" s="1"/>
      <c r="J54" s="89"/>
      <c r="K54" s="89"/>
      <c r="L54" s="89"/>
      <c r="R54" s="89"/>
      <c r="S54" s="89"/>
      <c r="T54" s="89"/>
      <c r="Z54" s="89"/>
      <c r="AA54" s="89"/>
      <c r="AB54" s="89"/>
    </row>
    <row r="55" spans="2:28" ht="13.5" customHeight="1" x14ac:dyDescent="0.25">
      <c r="B55" s="1"/>
      <c r="C55" s="1"/>
      <c r="D55" s="1"/>
      <c r="J55" s="89"/>
      <c r="K55" s="89"/>
      <c r="L55" s="89"/>
      <c r="R55" s="89"/>
      <c r="S55" s="89"/>
      <c r="T55" s="89"/>
      <c r="Z55" s="89"/>
      <c r="AA55" s="89"/>
      <c r="AB55" s="89"/>
    </row>
    <row r="56" spans="2:28" ht="13.5" customHeight="1" x14ac:dyDescent="0.25">
      <c r="B56" s="1"/>
      <c r="C56" s="1"/>
      <c r="D56" s="1"/>
      <c r="J56" s="89"/>
      <c r="K56" s="89"/>
      <c r="L56" s="89"/>
      <c r="R56" s="89"/>
      <c r="S56" s="89"/>
      <c r="T56" s="89"/>
      <c r="Z56" s="89"/>
      <c r="AA56" s="89"/>
      <c r="AB56" s="89"/>
    </row>
    <row r="57" spans="2:28" ht="13.5" customHeight="1" x14ac:dyDescent="0.25">
      <c r="B57" s="1"/>
      <c r="C57" s="1"/>
      <c r="D57" s="1"/>
      <c r="J57" s="89"/>
      <c r="K57" s="89"/>
      <c r="L57" s="89"/>
      <c r="R57" s="89"/>
      <c r="S57" s="89"/>
      <c r="T57" s="89"/>
      <c r="Z57" s="89"/>
      <c r="AA57" s="89"/>
      <c r="AB57" s="89"/>
    </row>
    <row r="58" spans="2:28" ht="13.5" customHeight="1" x14ac:dyDescent="0.25">
      <c r="B58" s="1"/>
      <c r="C58" s="1"/>
      <c r="D58" s="1"/>
      <c r="J58" s="89"/>
      <c r="K58" s="89"/>
      <c r="L58" s="89"/>
      <c r="R58" s="89"/>
      <c r="S58" s="89"/>
      <c r="T58" s="89"/>
      <c r="Z58" s="89"/>
      <c r="AA58" s="89"/>
      <c r="AB58" s="89"/>
    </row>
    <row r="59" spans="2:28" ht="13.5" customHeight="1" x14ac:dyDescent="0.25">
      <c r="B59" s="1"/>
      <c r="C59" s="1"/>
      <c r="D59" s="1"/>
      <c r="J59" s="89"/>
      <c r="K59" s="89"/>
      <c r="L59" s="89"/>
      <c r="R59" s="89"/>
      <c r="S59" s="89"/>
      <c r="T59" s="89"/>
      <c r="Z59" s="89"/>
      <c r="AA59" s="89"/>
      <c r="AB59" s="89"/>
    </row>
    <row r="60" spans="2:28" ht="13.5" customHeight="1" x14ac:dyDescent="0.25">
      <c r="B60" s="1"/>
      <c r="C60" s="1"/>
      <c r="D60" s="1"/>
      <c r="J60" s="89"/>
      <c r="K60" s="89"/>
      <c r="L60" s="89"/>
      <c r="R60" s="89"/>
      <c r="S60" s="89"/>
      <c r="T60" s="89"/>
      <c r="Z60" s="89"/>
      <c r="AA60" s="89"/>
      <c r="AB60" s="89"/>
    </row>
    <row r="61" spans="2:28" ht="13.5" customHeight="1" x14ac:dyDescent="0.25">
      <c r="B61" s="1"/>
      <c r="C61" s="1"/>
      <c r="D61" s="1"/>
      <c r="J61" s="89"/>
      <c r="K61" s="89"/>
      <c r="L61" s="89"/>
      <c r="R61" s="89"/>
      <c r="S61" s="89"/>
      <c r="T61" s="89"/>
      <c r="Z61" s="89"/>
      <c r="AA61" s="89"/>
      <c r="AB61" s="89"/>
    </row>
    <row r="62" spans="2:28" ht="13.5" customHeight="1" x14ac:dyDescent="0.25">
      <c r="B62" s="1"/>
      <c r="C62" s="1"/>
      <c r="D62" s="1"/>
      <c r="J62" s="89"/>
      <c r="K62" s="89"/>
      <c r="L62" s="89"/>
      <c r="R62" s="89"/>
      <c r="S62" s="89"/>
      <c r="T62" s="89"/>
      <c r="Z62" s="89"/>
      <c r="AA62" s="89"/>
      <c r="AB62" s="89"/>
    </row>
    <row r="63" spans="2:28" ht="13.5" customHeight="1" x14ac:dyDescent="0.25">
      <c r="B63" s="1"/>
      <c r="C63" s="1"/>
      <c r="D63" s="1"/>
      <c r="J63" s="89"/>
      <c r="K63" s="89"/>
      <c r="L63" s="89"/>
      <c r="R63" s="89"/>
      <c r="S63" s="89"/>
      <c r="T63" s="89"/>
      <c r="Z63" s="89"/>
      <c r="AA63" s="89"/>
      <c r="AB63" s="89"/>
    </row>
    <row r="64" spans="2:28" ht="13.5" customHeight="1" x14ac:dyDescent="0.25">
      <c r="B64" s="1"/>
      <c r="C64" s="1"/>
      <c r="D64" s="1"/>
      <c r="F64" s="89"/>
      <c r="G64" s="89"/>
      <c r="J64" s="89"/>
      <c r="K64" s="89"/>
      <c r="L64" s="89"/>
      <c r="R64" s="89"/>
      <c r="S64" s="89"/>
      <c r="T64" s="89"/>
      <c r="Z64" s="89"/>
      <c r="AA64" s="89"/>
      <c r="AB64" s="89"/>
    </row>
    <row r="65" spans="2:28" ht="13.5" customHeight="1" x14ac:dyDescent="0.25">
      <c r="B65" s="1"/>
      <c r="C65" s="1"/>
      <c r="D65" s="1"/>
      <c r="J65" s="89"/>
      <c r="K65" s="89"/>
      <c r="L65" s="89"/>
      <c r="R65" s="89"/>
      <c r="S65" s="89"/>
      <c r="T65" s="89"/>
      <c r="Z65" s="89"/>
      <c r="AA65" s="89"/>
      <c r="AB65" s="89"/>
    </row>
    <row r="66" spans="2:28" ht="13.5" customHeight="1" x14ac:dyDescent="0.25">
      <c r="B66" s="1"/>
      <c r="C66" s="1"/>
      <c r="D66" s="1"/>
      <c r="J66" s="89"/>
      <c r="K66" s="89"/>
      <c r="L66" s="89"/>
      <c r="R66" s="89"/>
      <c r="S66" s="89"/>
      <c r="T66" s="89"/>
      <c r="Z66" s="89"/>
      <c r="AA66" s="89"/>
      <c r="AB66" s="89"/>
    </row>
    <row r="67" spans="2:28" ht="13.5" customHeight="1" x14ac:dyDescent="0.25">
      <c r="B67" s="1"/>
      <c r="C67" s="1"/>
      <c r="D67" s="1"/>
      <c r="J67" s="89"/>
      <c r="K67" s="89"/>
      <c r="L67" s="89"/>
      <c r="R67" s="89"/>
      <c r="S67" s="89"/>
      <c r="T67" s="89"/>
      <c r="Z67" s="89"/>
      <c r="AA67" s="89"/>
      <c r="AB67" s="89"/>
    </row>
    <row r="68" spans="2:28" ht="13.5" customHeight="1" x14ac:dyDescent="0.25">
      <c r="B68" s="1"/>
      <c r="C68" s="1"/>
      <c r="D68" s="1"/>
      <c r="J68" s="89"/>
      <c r="K68" s="89"/>
      <c r="L68" s="89"/>
      <c r="R68" s="89"/>
      <c r="S68" s="89"/>
      <c r="T68" s="89"/>
      <c r="Z68" s="89"/>
      <c r="AA68" s="89"/>
      <c r="AB68" s="89"/>
    </row>
    <row r="69" spans="2:28" ht="13.5" customHeight="1" x14ac:dyDescent="0.25">
      <c r="B69" s="1"/>
      <c r="C69" s="1"/>
      <c r="D69" s="1"/>
      <c r="J69" s="89"/>
      <c r="K69" s="89"/>
      <c r="L69" s="89"/>
      <c r="R69" s="89"/>
      <c r="S69" s="89"/>
      <c r="T69" s="89"/>
      <c r="Z69" s="89"/>
      <c r="AA69" s="89"/>
      <c r="AB69" s="89"/>
    </row>
    <row r="70" spans="2:28" ht="13.5" customHeight="1" x14ac:dyDescent="0.25">
      <c r="B70" s="1"/>
      <c r="C70" s="1"/>
      <c r="D70" s="1"/>
      <c r="J70" s="89"/>
      <c r="K70" s="89"/>
      <c r="L70" s="89"/>
      <c r="R70" s="89"/>
      <c r="S70" s="89"/>
      <c r="T70" s="89"/>
      <c r="Z70" s="89"/>
      <c r="AA70" s="89"/>
      <c r="AB70" s="89"/>
    </row>
    <row r="71" spans="2:28" ht="13.5" customHeight="1" x14ac:dyDescent="0.25">
      <c r="B71" s="1"/>
      <c r="C71" s="1"/>
      <c r="D71" s="1"/>
      <c r="J71" s="89"/>
      <c r="K71" s="89"/>
      <c r="L71" s="89"/>
      <c r="R71" s="89"/>
      <c r="S71" s="89"/>
      <c r="T71" s="89"/>
      <c r="Z71" s="89"/>
      <c r="AA71" s="89"/>
      <c r="AB71" s="89"/>
    </row>
    <row r="72" spans="2:28" ht="13.5" customHeight="1" x14ac:dyDescent="0.25">
      <c r="B72" s="1"/>
      <c r="C72" s="1"/>
      <c r="D72" s="1"/>
      <c r="J72" s="89"/>
      <c r="K72" s="89"/>
      <c r="L72" s="89"/>
      <c r="R72" s="89"/>
      <c r="S72" s="89"/>
      <c r="T72" s="89"/>
      <c r="Z72" s="89"/>
      <c r="AA72" s="89"/>
      <c r="AB72" s="89"/>
    </row>
    <row r="73" spans="2:28" ht="13.5" customHeight="1" x14ac:dyDescent="0.25">
      <c r="B73" s="1"/>
      <c r="C73" s="1"/>
      <c r="D73" s="1"/>
      <c r="J73" s="89"/>
      <c r="K73" s="89"/>
      <c r="L73" s="89"/>
      <c r="R73" s="89"/>
      <c r="S73" s="89"/>
      <c r="T73" s="89"/>
      <c r="Z73" s="89"/>
      <c r="AA73" s="89"/>
      <c r="AB73" s="89"/>
    </row>
    <row r="74" spans="2:28" ht="13.5" customHeight="1" x14ac:dyDescent="0.25">
      <c r="B74" s="1"/>
      <c r="C74" s="1"/>
      <c r="D74" s="1"/>
      <c r="J74" s="89"/>
      <c r="K74" s="89"/>
      <c r="L74" s="89"/>
      <c r="R74" s="89"/>
      <c r="S74" s="89"/>
      <c r="T74" s="89"/>
      <c r="Z74" s="89"/>
      <c r="AA74" s="89"/>
      <c r="AB74" s="89"/>
    </row>
    <row r="75" spans="2:28" ht="13.5" customHeight="1" x14ac:dyDescent="0.25">
      <c r="B75" s="1"/>
      <c r="C75" s="1"/>
      <c r="D75" s="1"/>
      <c r="J75" s="89"/>
      <c r="K75" s="89"/>
      <c r="L75" s="89"/>
      <c r="R75" s="89"/>
      <c r="S75" s="89"/>
      <c r="T75" s="89"/>
      <c r="Z75" s="89"/>
      <c r="AA75" s="89"/>
      <c r="AB75" s="89"/>
    </row>
    <row r="76" spans="2:28" ht="13.5" customHeight="1" x14ac:dyDescent="0.25">
      <c r="B76" s="1"/>
      <c r="C76" s="1"/>
      <c r="D76" s="1"/>
      <c r="J76" s="89"/>
      <c r="K76" s="89"/>
      <c r="L76" s="89"/>
      <c r="R76" s="89"/>
      <c r="S76" s="89"/>
      <c r="T76" s="89"/>
      <c r="Z76" s="89"/>
      <c r="AA76" s="89"/>
      <c r="AB76" s="89"/>
    </row>
    <row r="77" spans="2:28" ht="13.5" customHeight="1" x14ac:dyDescent="0.25">
      <c r="B77" s="1"/>
      <c r="C77" s="1"/>
      <c r="D77" s="1"/>
      <c r="J77" s="89"/>
      <c r="K77" s="89"/>
      <c r="L77" s="89"/>
      <c r="R77" s="89"/>
      <c r="S77" s="89"/>
      <c r="T77" s="89"/>
      <c r="Z77" s="89"/>
      <c r="AA77" s="89"/>
      <c r="AB77" s="89"/>
    </row>
    <row r="78" spans="2:28" ht="13.5" customHeight="1" x14ac:dyDescent="0.25">
      <c r="B78" s="1"/>
      <c r="C78" s="1"/>
      <c r="D78" s="1"/>
      <c r="J78" s="89"/>
      <c r="K78" s="89"/>
      <c r="L78" s="89"/>
      <c r="R78" s="89"/>
      <c r="S78" s="89"/>
      <c r="T78" s="89"/>
      <c r="Z78" s="89"/>
      <c r="AA78" s="89"/>
      <c r="AB78" s="89"/>
    </row>
    <row r="79" spans="2:28" ht="13.5" customHeight="1" x14ac:dyDescent="0.25">
      <c r="B79" s="1"/>
      <c r="C79" s="1"/>
      <c r="D79" s="1"/>
      <c r="J79" s="89"/>
      <c r="K79" s="89"/>
      <c r="L79" s="89"/>
      <c r="R79" s="89"/>
      <c r="S79" s="89"/>
      <c r="T79" s="89"/>
      <c r="Z79" s="89"/>
      <c r="AA79" s="89"/>
      <c r="AB79" s="89"/>
    </row>
    <row r="80" spans="2:28" ht="13.5" customHeight="1" x14ac:dyDescent="0.25">
      <c r="B80" s="1"/>
      <c r="C80" s="1"/>
      <c r="D80" s="1"/>
      <c r="J80" s="89"/>
      <c r="K80" s="89"/>
      <c r="L80" s="89"/>
      <c r="R80" s="89"/>
      <c r="S80" s="89"/>
      <c r="T80" s="89"/>
      <c r="Z80" s="89"/>
      <c r="AA80" s="89"/>
      <c r="AB80" s="89"/>
    </row>
    <row r="81" spans="2:28" ht="13.5" customHeight="1" x14ac:dyDescent="0.25">
      <c r="B81" s="1"/>
      <c r="C81" s="1"/>
      <c r="D81" s="1"/>
      <c r="J81" s="89"/>
      <c r="K81" s="89"/>
      <c r="L81" s="89"/>
      <c r="R81" s="89"/>
      <c r="S81" s="89"/>
      <c r="T81" s="89"/>
      <c r="Z81" s="89"/>
      <c r="AA81" s="89"/>
      <c r="AB81" s="89"/>
    </row>
    <row r="82" spans="2:28" ht="13.5" customHeight="1" x14ac:dyDescent="0.25">
      <c r="B82" s="1"/>
      <c r="C82" s="1"/>
      <c r="D82" s="1"/>
      <c r="J82" s="89"/>
      <c r="K82" s="89"/>
      <c r="L82" s="89"/>
      <c r="R82" s="89"/>
      <c r="S82" s="89"/>
      <c r="T82" s="89"/>
      <c r="Z82" s="89"/>
      <c r="AA82" s="89"/>
      <c r="AB82" s="89"/>
    </row>
    <row r="83" spans="2:28" ht="13.5" customHeight="1" x14ac:dyDescent="0.25">
      <c r="B83" s="1"/>
      <c r="C83" s="1"/>
      <c r="D83" s="1"/>
      <c r="J83" s="89"/>
      <c r="K83" s="89"/>
      <c r="L83" s="89"/>
      <c r="R83" s="89"/>
      <c r="S83" s="89"/>
      <c r="T83" s="89"/>
      <c r="Z83" s="89"/>
      <c r="AA83" s="89"/>
      <c r="AB83" s="89"/>
    </row>
    <row r="84" spans="2:28" ht="13.5" customHeight="1" x14ac:dyDescent="0.25">
      <c r="B84" s="1"/>
      <c r="C84" s="1"/>
      <c r="D84" s="1"/>
      <c r="J84" s="89"/>
      <c r="K84" s="89"/>
      <c r="L84" s="89"/>
      <c r="R84" s="89"/>
      <c r="S84" s="89"/>
      <c r="T84" s="89"/>
      <c r="Z84" s="89"/>
      <c r="AA84" s="89"/>
      <c r="AB84" s="89"/>
    </row>
    <row r="85" spans="2:28" ht="13.5" customHeight="1" x14ac:dyDescent="0.25">
      <c r="B85" s="1"/>
      <c r="C85" s="1"/>
      <c r="D85" s="1"/>
      <c r="J85" s="89"/>
      <c r="K85" s="89"/>
      <c r="L85" s="89"/>
      <c r="R85" s="89"/>
      <c r="S85" s="89"/>
      <c r="T85" s="89"/>
      <c r="Z85" s="89"/>
      <c r="AA85" s="89"/>
      <c r="AB85" s="89"/>
    </row>
    <row r="86" spans="2:28" ht="13.5" customHeight="1" x14ac:dyDescent="0.25">
      <c r="B86" s="1"/>
      <c r="C86" s="1"/>
      <c r="D86" s="1"/>
      <c r="J86" s="89"/>
      <c r="K86" s="89"/>
      <c r="L86" s="89"/>
      <c r="R86" s="89"/>
      <c r="S86" s="89"/>
      <c r="T86" s="89"/>
      <c r="Z86" s="89"/>
      <c r="AA86" s="89"/>
      <c r="AB86" s="89"/>
    </row>
    <row r="87" spans="2:28" ht="13.5" customHeight="1" x14ac:dyDescent="0.25">
      <c r="B87" s="1"/>
      <c r="C87" s="1"/>
      <c r="D87" s="1"/>
      <c r="J87" s="89"/>
      <c r="K87" s="89"/>
      <c r="L87" s="89"/>
      <c r="R87" s="89"/>
      <c r="S87" s="89"/>
      <c r="T87" s="89"/>
      <c r="Z87" s="89"/>
      <c r="AA87" s="89"/>
      <c r="AB87" s="89"/>
    </row>
    <row r="88" spans="2:28" ht="13.5" customHeight="1" x14ac:dyDescent="0.25">
      <c r="B88" s="1"/>
      <c r="C88" s="1"/>
      <c r="D88" s="1"/>
      <c r="J88" s="89"/>
      <c r="K88" s="89"/>
      <c r="L88" s="89"/>
      <c r="R88" s="89"/>
      <c r="S88" s="89"/>
      <c r="T88" s="89"/>
      <c r="Z88" s="89"/>
      <c r="AA88" s="89"/>
      <c r="AB88" s="89"/>
    </row>
    <row r="89" spans="2:28" ht="13.5" customHeight="1" x14ac:dyDescent="0.25">
      <c r="B89" s="1"/>
      <c r="C89" s="1"/>
      <c r="D89" s="1"/>
      <c r="J89" s="89"/>
      <c r="K89" s="89"/>
      <c r="L89" s="89"/>
      <c r="R89" s="89"/>
      <c r="S89" s="89"/>
      <c r="T89" s="89"/>
      <c r="Z89" s="89"/>
      <c r="AA89" s="89"/>
      <c r="AB89" s="89"/>
    </row>
    <row r="90" spans="2:28" ht="13.5" customHeight="1" x14ac:dyDescent="0.25">
      <c r="B90" s="1"/>
      <c r="C90" s="1"/>
      <c r="D90" s="1"/>
      <c r="J90" s="89"/>
      <c r="K90" s="89"/>
      <c r="L90" s="89"/>
      <c r="R90" s="89"/>
      <c r="S90" s="89"/>
      <c r="T90" s="89"/>
      <c r="Z90" s="89"/>
      <c r="AA90" s="89"/>
      <c r="AB90" s="89"/>
    </row>
    <row r="91" spans="2:28" ht="13.5" customHeight="1" x14ac:dyDescent="0.25">
      <c r="B91" s="1"/>
      <c r="C91" s="1"/>
      <c r="D91" s="1"/>
      <c r="J91" s="89"/>
      <c r="K91" s="89"/>
      <c r="L91" s="89"/>
      <c r="R91" s="89"/>
      <c r="S91" s="89"/>
      <c r="T91" s="89"/>
      <c r="Z91" s="89"/>
      <c r="AA91" s="89"/>
      <c r="AB91" s="89"/>
    </row>
    <row r="92" spans="2:28" ht="13.5" customHeight="1" x14ac:dyDescent="0.25">
      <c r="B92" s="1"/>
      <c r="C92" s="1"/>
      <c r="D92" s="1"/>
      <c r="J92" s="89"/>
      <c r="K92" s="89"/>
      <c r="L92" s="89"/>
      <c r="R92" s="89"/>
      <c r="S92" s="89"/>
      <c r="T92" s="89"/>
      <c r="Z92" s="89"/>
      <c r="AA92" s="89"/>
      <c r="AB92" s="89"/>
    </row>
    <row r="93" spans="2:28" ht="13.5" customHeight="1" x14ac:dyDescent="0.25">
      <c r="B93" s="1"/>
      <c r="C93" s="1"/>
      <c r="D93" s="1"/>
      <c r="J93" s="89"/>
      <c r="K93" s="89"/>
      <c r="L93" s="89"/>
      <c r="R93" s="89"/>
      <c r="S93" s="89"/>
      <c r="T93" s="89"/>
      <c r="Z93" s="89"/>
      <c r="AA93" s="89"/>
      <c r="AB93" s="89"/>
    </row>
    <row r="94" spans="2:28" ht="13.5" customHeight="1" x14ac:dyDescent="0.25">
      <c r="B94" s="89"/>
      <c r="C94" s="89"/>
      <c r="D94" s="89"/>
      <c r="J94" s="89"/>
      <c r="K94" s="89"/>
      <c r="L94" s="89"/>
      <c r="R94" s="89"/>
      <c r="S94" s="89"/>
      <c r="T94" s="89"/>
      <c r="Z94" s="89"/>
      <c r="AA94" s="89"/>
      <c r="AB94" s="89"/>
    </row>
    <row r="95" spans="2:28" ht="13.5" customHeight="1" x14ac:dyDescent="0.25">
      <c r="B95" s="89"/>
      <c r="C95" s="89"/>
      <c r="D95" s="89"/>
      <c r="J95" s="89"/>
      <c r="K95" s="89"/>
      <c r="L95" s="89"/>
      <c r="R95" s="89"/>
      <c r="S95" s="89"/>
      <c r="T95" s="89"/>
      <c r="Z95" s="89"/>
      <c r="AA95" s="89"/>
      <c r="AB95" s="89"/>
    </row>
    <row r="96" spans="2:28" ht="13.5" customHeight="1" x14ac:dyDescent="0.25">
      <c r="B96" s="89"/>
      <c r="C96" s="89"/>
      <c r="D96" s="89"/>
      <c r="J96" s="89"/>
      <c r="K96" s="89"/>
      <c r="L96" s="89"/>
      <c r="R96" s="89"/>
      <c r="S96" s="89"/>
      <c r="T96" s="89"/>
      <c r="Z96" s="89"/>
      <c r="AA96" s="89"/>
      <c r="AB96" s="89"/>
    </row>
    <row r="97" spans="2:28" ht="13.5" customHeight="1" x14ac:dyDescent="0.25">
      <c r="B97" s="89"/>
      <c r="C97" s="89"/>
      <c r="D97" s="89"/>
      <c r="J97" s="89"/>
      <c r="K97" s="89"/>
      <c r="L97" s="89"/>
      <c r="R97" s="89"/>
      <c r="S97" s="89"/>
      <c r="T97" s="89"/>
      <c r="Z97" s="89"/>
      <c r="AA97" s="89"/>
      <c r="AB97" s="89"/>
    </row>
    <row r="98" spans="2:28" ht="13.5" customHeight="1" x14ac:dyDescent="0.25">
      <c r="B98" s="89"/>
      <c r="C98" s="89"/>
      <c r="D98" s="89"/>
      <c r="J98" s="89"/>
      <c r="K98" s="89"/>
      <c r="L98" s="89"/>
      <c r="R98" s="89"/>
      <c r="S98" s="89"/>
      <c r="T98" s="89"/>
      <c r="Z98" s="89"/>
      <c r="AA98" s="89"/>
      <c r="AB98" s="89"/>
    </row>
    <row r="99" spans="2:28" ht="13.5" customHeight="1" x14ac:dyDescent="0.25">
      <c r="B99" s="89"/>
      <c r="C99" s="89"/>
      <c r="D99" s="89"/>
      <c r="J99" s="89"/>
      <c r="K99" s="89"/>
      <c r="L99" s="89"/>
      <c r="R99" s="89"/>
      <c r="S99" s="89"/>
      <c r="T99" s="89"/>
      <c r="Z99" s="89"/>
      <c r="AA99" s="89"/>
      <c r="AB99" s="89"/>
    </row>
    <row r="100" spans="2:28" ht="13.5" customHeight="1" x14ac:dyDescent="0.25">
      <c r="B100" s="89"/>
      <c r="C100" s="89"/>
      <c r="D100" s="89"/>
      <c r="J100" s="89"/>
      <c r="K100" s="89"/>
      <c r="L100" s="89"/>
      <c r="R100" s="89"/>
      <c r="S100" s="89"/>
      <c r="T100" s="89"/>
      <c r="Z100" s="89"/>
      <c r="AA100" s="89"/>
      <c r="AB100" s="89"/>
    </row>
    <row r="101" spans="2:28" ht="13.5" customHeight="1" x14ac:dyDescent="0.25">
      <c r="B101" s="89"/>
      <c r="C101" s="89"/>
      <c r="D101" s="89"/>
      <c r="J101" s="89"/>
      <c r="K101" s="89"/>
      <c r="L101" s="89"/>
      <c r="R101" s="89"/>
      <c r="S101" s="89"/>
      <c r="T101" s="89"/>
      <c r="Z101" s="89"/>
      <c r="AA101" s="89"/>
      <c r="AB101" s="89"/>
    </row>
    <row r="102" spans="2:28" ht="13.5" customHeight="1" x14ac:dyDescent="0.25">
      <c r="B102" s="89"/>
      <c r="C102" s="89"/>
      <c r="D102" s="89"/>
      <c r="J102" s="89"/>
      <c r="K102" s="89"/>
      <c r="L102" s="89"/>
      <c r="R102" s="89"/>
      <c r="S102" s="89"/>
      <c r="T102" s="89"/>
      <c r="Z102" s="89"/>
      <c r="AA102" s="89"/>
      <c r="AB102" s="89"/>
    </row>
    <row r="103" spans="2:28" ht="13.5" customHeight="1" x14ac:dyDescent="0.25">
      <c r="B103" s="89"/>
      <c r="C103" s="89"/>
      <c r="D103" s="89"/>
      <c r="J103" s="89"/>
      <c r="K103" s="89"/>
      <c r="L103" s="89"/>
      <c r="R103" s="89"/>
      <c r="S103" s="89"/>
      <c r="T103" s="89"/>
      <c r="Z103" s="89"/>
      <c r="AA103" s="89"/>
      <c r="AB103" s="89"/>
    </row>
    <row r="104" spans="2:28" ht="13.5" customHeight="1" x14ac:dyDescent="0.25">
      <c r="B104" s="89"/>
      <c r="C104" s="89"/>
      <c r="D104" s="89"/>
      <c r="J104" s="89"/>
      <c r="K104" s="89"/>
      <c r="L104" s="89"/>
      <c r="R104" s="89"/>
      <c r="S104" s="89"/>
      <c r="T104" s="89"/>
      <c r="Z104" s="89"/>
      <c r="AA104" s="89"/>
      <c r="AB104" s="89"/>
    </row>
    <row r="105" spans="2:28" ht="13.5" customHeight="1" x14ac:dyDescent="0.25">
      <c r="B105" s="89"/>
      <c r="C105" s="89"/>
      <c r="D105" s="89"/>
      <c r="J105" s="89"/>
      <c r="K105" s="89"/>
      <c r="L105" s="89"/>
      <c r="R105" s="89"/>
      <c r="S105" s="89"/>
      <c r="T105" s="89"/>
      <c r="Z105" s="89"/>
      <c r="AA105" s="89"/>
      <c r="AB105" s="89"/>
    </row>
    <row r="106" spans="2:28" ht="13.5" customHeight="1" x14ac:dyDescent="0.25">
      <c r="B106" s="89"/>
      <c r="C106" s="89"/>
      <c r="D106" s="89"/>
      <c r="J106" s="89"/>
      <c r="K106" s="89"/>
      <c r="L106" s="89"/>
      <c r="R106" s="89"/>
      <c r="S106" s="89"/>
      <c r="T106" s="89"/>
      <c r="Z106" s="89"/>
      <c r="AA106" s="89"/>
      <c r="AB106" s="89"/>
    </row>
    <row r="107" spans="2:28" ht="13.5" customHeight="1" x14ac:dyDescent="0.25">
      <c r="B107" s="89"/>
      <c r="C107" s="89"/>
      <c r="D107" s="89"/>
      <c r="J107" s="89"/>
      <c r="K107" s="89"/>
      <c r="L107" s="89"/>
      <c r="R107" s="89"/>
      <c r="S107" s="89"/>
      <c r="T107" s="89"/>
      <c r="Z107" s="89"/>
      <c r="AA107" s="89"/>
      <c r="AB107" s="89"/>
    </row>
    <row r="108" spans="2:28" ht="13.5" customHeight="1" x14ac:dyDescent="0.25">
      <c r="B108" s="89"/>
      <c r="C108" s="89"/>
      <c r="D108" s="89"/>
      <c r="J108" s="89"/>
      <c r="K108" s="89"/>
      <c r="L108" s="89"/>
      <c r="R108" s="89"/>
      <c r="S108" s="89"/>
      <c r="T108" s="89"/>
      <c r="Z108" s="89"/>
      <c r="AA108" s="89"/>
      <c r="AB108" s="89"/>
    </row>
    <row r="109" spans="2:28" ht="13.5" customHeight="1" x14ac:dyDescent="0.25">
      <c r="B109" s="89"/>
      <c r="C109" s="89"/>
      <c r="D109" s="89"/>
      <c r="J109" s="89"/>
      <c r="K109" s="89"/>
      <c r="L109" s="89"/>
      <c r="R109" s="89"/>
      <c r="S109" s="89"/>
      <c r="T109" s="89"/>
      <c r="Z109" s="89"/>
      <c r="AA109" s="89"/>
      <c r="AB109" s="89"/>
    </row>
    <row r="110" spans="2:28" ht="13.5" customHeight="1" x14ac:dyDescent="0.25">
      <c r="B110" s="89"/>
      <c r="C110" s="89"/>
      <c r="D110" s="89"/>
      <c r="J110" s="89"/>
      <c r="K110" s="89"/>
      <c r="L110" s="89"/>
      <c r="R110" s="89"/>
      <c r="S110" s="89"/>
      <c r="T110" s="89"/>
      <c r="Z110" s="89"/>
      <c r="AA110" s="89"/>
      <c r="AB110" s="89"/>
    </row>
  </sheetData>
  <mergeCells count="7">
    <mergeCell ref="AA3:AE3"/>
    <mergeCell ref="A1:D1"/>
    <mergeCell ref="I1:M1"/>
    <mergeCell ref="Q1:T1"/>
    <mergeCell ref="C3:G3"/>
    <mergeCell ref="K3:O3"/>
    <mergeCell ref="S3:W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topLeftCell="T1" zoomScale="90" workbookViewId="0">
      <selection activeCell="H15" sqref="H15"/>
    </sheetView>
  </sheetViews>
  <sheetFormatPr defaultColWidth="9.09765625" defaultRowHeight="12.45" customHeight="1" x14ac:dyDescent="0.25"/>
  <cols>
    <col min="1" max="1" width="52.296875" style="1" customWidth="1"/>
    <col min="2" max="4" width="12.5" style="2" customWidth="1"/>
    <col min="5" max="8" width="12.5" style="1" customWidth="1"/>
    <col min="9" max="9" width="55.09765625" style="1" customWidth="1"/>
    <col min="10" max="11" width="12.5" style="2" customWidth="1"/>
    <col min="12" max="12" width="13.5" style="2" customWidth="1"/>
    <col min="13" max="15" width="13.796875" style="1" customWidth="1"/>
    <col min="16" max="16" width="9.09765625" style="1"/>
    <col min="17" max="17" width="52.296875" style="1" customWidth="1"/>
    <col min="18" max="20" width="12.5" style="2" customWidth="1"/>
    <col min="21" max="23" width="12.5" style="1" customWidth="1"/>
    <col min="24" max="24" width="9.09765625" style="1"/>
    <col min="25" max="25" width="52.296875" style="1" customWidth="1"/>
    <col min="26" max="28" width="12.5" style="2" customWidth="1"/>
    <col min="29" max="31" width="12.5" style="1" customWidth="1"/>
    <col min="32" max="16384" width="9.09765625" style="1"/>
  </cols>
  <sheetData>
    <row r="1" spans="1:31" ht="15.75" customHeight="1" x14ac:dyDescent="0.25">
      <c r="A1" s="4" t="s">
        <v>25</v>
      </c>
      <c r="B1" s="4"/>
      <c r="C1" s="4"/>
      <c r="D1" s="4"/>
      <c r="I1" s="4" t="s">
        <v>1</v>
      </c>
      <c r="J1" s="4"/>
      <c r="K1" s="4"/>
      <c r="L1" s="4"/>
      <c r="Q1" s="4" t="s">
        <v>26</v>
      </c>
      <c r="R1" s="4"/>
      <c r="S1" s="4"/>
      <c r="T1" s="4"/>
      <c r="Y1" s="5" t="s">
        <v>27</v>
      </c>
      <c r="Z1" s="5"/>
      <c r="AA1" s="5"/>
      <c r="AB1" s="5"/>
    </row>
    <row r="2" spans="1:31" ht="14.25" customHeight="1" thickBot="1" x14ac:dyDescent="0.35">
      <c r="A2" s="6"/>
      <c r="B2" s="7"/>
      <c r="C2" s="7"/>
      <c r="D2" s="7"/>
      <c r="I2" s="6"/>
      <c r="J2" s="7"/>
      <c r="K2" s="7"/>
      <c r="L2" s="7"/>
      <c r="Q2" s="6"/>
      <c r="R2" s="7"/>
      <c r="S2" s="7"/>
      <c r="T2" s="7"/>
      <c r="Y2" s="6"/>
      <c r="Z2" s="7"/>
      <c r="AA2" s="7"/>
      <c r="AB2" s="7"/>
    </row>
    <row r="3" spans="1:31" ht="13.5" customHeight="1" thickBot="1" x14ac:dyDescent="0.3">
      <c r="A3" s="8" t="s">
        <v>4</v>
      </c>
      <c r="B3" s="9" t="s">
        <v>5</v>
      </c>
      <c r="C3" s="11" t="s">
        <v>6</v>
      </c>
      <c r="D3" s="13"/>
      <c r="E3" s="13"/>
      <c r="F3" s="13"/>
      <c r="G3" s="12"/>
      <c r="H3" s="97"/>
      <c r="I3" s="8" t="s">
        <v>4</v>
      </c>
      <c r="J3" s="9" t="s">
        <v>28</v>
      </c>
      <c r="K3" s="11" t="s">
        <v>6</v>
      </c>
      <c r="L3" s="13"/>
      <c r="M3" s="13"/>
      <c r="N3" s="13"/>
      <c r="O3" s="12"/>
      <c r="Q3" s="14" t="s">
        <v>4</v>
      </c>
      <c r="R3" s="10" t="s">
        <v>5</v>
      </c>
      <c r="S3" s="13" t="s">
        <v>6</v>
      </c>
      <c r="T3" s="13"/>
      <c r="U3" s="13"/>
      <c r="V3" s="13"/>
      <c r="W3" s="12"/>
      <c r="Y3" s="14" t="s">
        <v>4</v>
      </c>
      <c r="Z3" s="10" t="s">
        <v>5</v>
      </c>
      <c r="AA3" s="13" t="s">
        <v>6</v>
      </c>
      <c r="AB3" s="13"/>
      <c r="AC3" s="13"/>
      <c r="AD3" s="13"/>
      <c r="AE3" s="12"/>
    </row>
    <row r="4" spans="1:31" ht="14.25" customHeight="1" thickBot="1" x14ac:dyDescent="0.3">
      <c r="A4" s="16"/>
      <c r="B4" s="17">
        <v>2022</v>
      </c>
      <c r="C4" s="18">
        <v>2023</v>
      </c>
      <c r="D4" s="19">
        <v>2024</v>
      </c>
      <c r="E4" s="19">
        <v>2025</v>
      </c>
      <c r="F4" s="19">
        <v>2026</v>
      </c>
      <c r="G4" s="20">
        <v>2027</v>
      </c>
      <c r="H4" s="97"/>
      <c r="I4" s="16"/>
      <c r="J4" s="17">
        <v>2022</v>
      </c>
      <c r="K4" s="18">
        <v>2023</v>
      </c>
      <c r="L4" s="19">
        <v>2024</v>
      </c>
      <c r="M4" s="19">
        <v>2025</v>
      </c>
      <c r="N4" s="19">
        <v>2026</v>
      </c>
      <c r="O4" s="20">
        <v>2027</v>
      </c>
      <c r="Q4" s="21"/>
      <c r="R4" s="15">
        <v>2022</v>
      </c>
      <c r="S4" s="22">
        <v>2023</v>
      </c>
      <c r="T4" s="23">
        <v>2024</v>
      </c>
      <c r="U4" s="23">
        <v>2025</v>
      </c>
      <c r="V4" s="23">
        <v>2026</v>
      </c>
      <c r="W4" s="24">
        <v>2027</v>
      </c>
      <c r="Y4" s="21"/>
      <c r="Z4" s="15">
        <v>2022</v>
      </c>
      <c r="AA4" s="22">
        <v>2023</v>
      </c>
      <c r="AB4" s="23">
        <v>2024</v>
      </c>
      <c r="AC4" s="23">
        <v>2025</v>
      </c>
      <c r="AD4" s="23">
        <v>2026</v>
      </c>
      <c r="AE4" s="24">
        <v>2027</v>
      </c>
    </row>
    <row r="5" spans="1:31" ht="13.5" customHeight="1" x14ac:dyDescent="0.25">
      <c r="A5" s="25"/>
      <c r="B5" s="26"/>
      <c r="C5" s="27"/>
      <c r="D5" s="28"/>
      <c r="E5" s="28"/>
      <c r="F5" s="28"/>
      <c r="G5" s="29"/>
      <c r="H5" s="98"/>
      <c r="I5" s="31"/>
      <c r="J5" s="32"/>
      <c r="K5" s="27"/>
      <c r="L5" s="28"/>
      <c r="M5" s="28"/>
      <c r="N5" s="28"/>
      <c r="O5" s="29"/>
      <c r="P5" s="30"/>
      <c r="Q5" s="31"/>
      <c r="R5" s="32"/>
      <c r="S5" s="33"/>
      <c r="T5" s="34"/>
      <c r="U5" s="34"/>
      <c r="V5" s="34"/>
      <c r="W5" s="35"/>
      <c r="Y5" s="31"/>
      <c r="Z5" s="32"/>
      <c r="AA5" s="33"/>
      <c r="AB5" s="34"/>
      <c r="AC5" s="34"/>
      <c r="AD5" s="34"/>
      <c r="AE5" s="35"/>
    </row>
    <row r="6" spans="1:31" ht="13.5" customHeight="1" x14ac:dyDescent="0.25">
      <c r="A6" s="36" t="s">
        <v>7</v>
      </c>
      <c r="B6" s="37">
        <f t="shared" ref="B6:G6" si="0">SUM(B7:B11)</f>
        <v>1022480.4802699998</v>
      </c>
      <c r="C6" s="38">
        <f t="shared" si="0"/>
        <v>1031031.5574489966</v>
      </c>
      <c r="D6" s="39">
        <f t="shared" si="0"/>
        <v>1179516.8571002788</v>
      </c>
      <c r="E6" s="39">
        <f t="shared" si="0"/>
        <v>1292158.1387837862</v>
      </c>
      <c r="F6" s="39">
        <f t="shared" si="0"/>
        <v>1376355.0424316863</v>
      </c>
      <c r="G6" s="40">
        <f t="shared" si="0"/>
        <v>1443128.7644723402</v>
      </c>
      <c r="H6" s="99"/>
      <c r="I6" s="41" t="s">
        <v>7</v>
      </c>
      <c r="J6" s="42">
        <f t="shared" ref="J6:O6" si="1">SUM(J7:J11)</f>
        <v>0</v>
      </c>
      <c r="K6" s="38">
        <f t="shared" si="1"/>
        <v>0</v>
      </c>
      <c r="L6" s="39">
        <f t="shared" si="1"/>
        <v>0</v>
      </c>
      <c r="M6" s="39">
        <f t="shared" si="1"/>
        <v>0</v>
      </c>
      <c r="N6" s="39">
        <f t="shared" si="1"/>
        <v>0</v>
      </c>
      <c r="O6" s="40">
        <f t="shared" si="1"/>
        <v>0</v>
      </c>
      <c r="P6" s="30"/>
      <c r="Q6" s="41" t="s">
        <v>7</v>
      </c>
      <c r="R6" s="42">
        <v>1022480.4802699998</v>
      </c>
      <c r="S6" s="43">
        <v>1046479.3238334127</v>
      </c>
      <c r="T6" s="39">
        <v>1191729.8033608473</v>
      </c>
      <c r="U6" s="39">
        <v>1312295.9717437907</v>
      </c>
      <c r="V6" s="39">
        <v>1394976.4660086066</v>
      </c>
      <c r="W6" s="40">
        <v>1467996.9262950611</v>
      </c>
      <c r="Y6" s="41" t="s">
        <v>7</v>
      </c>
      <c r="Z6" s="42">
        <f t="shared" ref="Z6:Z26" si="2">B6-R6</f>
        <v>0</v>
      </c>
      <c r="AA6" s="43">
        <f t="shared" ref="AA6:AA26" si="3">C6-S6</f>
        <v>-15447.766384416143</v>
      </c>
      <c r="AB6" s="39">
        <f t="shared" ref="AB6:AB26" si="4">D6-T6</f>
        <v>-12212.946260568453</v>
      </c>
      <c r="AC6" s="39">
        <f t="shared" ref="AC6:AC26" si="5">E6-U6</f>
        <v>-20137.832960004453</v>
      </c>
      <c r="AD6" s="39">
        <f t="shared" ref="AD6:AD26" si="6">F6-V6</f>
        <v>-18621.423576920293</v>
      </c>
      <c r="AE6" s="40">
        <f t="shared" ref="AE6:AE26" si="7">G6-W6</f>
        <v>-24868.161822720896</v>
      </c>
    </row>
    <row r="7" spans="1:31" ht="13.5" customHeight="1" x14ac:dyDescent="0.25">
      <c r="A7" s="44" t="s">
        <v>8</v>
      </c>
      <c r="B7" s="45">
        <v>598455.59486999991</v>
      </c>
      <c r="C7" s="46">
        <f>'dec2023_vydavky_ESA 2010'!C7</f>
        <v>591985.09586395475</v>
      </c>
      <c r="D7" s="47">
        <f>'dec2023_vydavky_ESA 2010'!D7</f>
        <v>683873.76353618118</v>
      </c>
      <c r="E7" s="47">
        <f>'dec2023_vydavky_ESA 2010'!E7</f>
        <v>761462.4030597232</v>
      </c>
      <c r="F7" s="47">
        <f>'dec2023_vydavky_ESA 2010'!F7</f>
        <v>821173.78343857359</v>
      </c>
      <c r="G7" s="48">
        <f>'dec2023_vydavky_ESA 2010'!G7</f>
        <v>867319.76522570977</v>
      </c>
      <c r="H7" s="100"/>
      <c r="I7" s="49" t="s">
        <v>8</v>
      </c>
      <c r="J7" s="50"/>
      <c r="K7" s="46"/>
      <c r="L7" s="47"/>
      <c r="M7" s="47"/>
      <c r="N7" s="47"/>
      <c r="O7" s="48"/>
      <c r="P7" s="30"/>
      <c r="Q7" s="49" t="s">
        <v>8</v>
      </c>
      <c r="R7" s="50">
        <v>598455.59486999991</v>
      </c>
      <c r="S7" s="51">
        <v>597988.53891532135</v>
      </c>
      <c r="T7" s="47">
        <v>693045.81489686179</v>
      </c>
      <c r="U7" s="47">
        <v>776183.3562794812</v>
      </c>
      <c r="V7" s="47">
        <v>835705.4373923192</v>
      </c>
      <c r="W7" s="48">
        <v>888073.79400969483</v>
      </c>
      <c r="Y7" s="49" t="s">
        <v>8</v>
      </c>
      <c r="Z7" s="50">
        <f t="shared" si="2"/>
        <v>0</v>
      </c>
      <c r="AA7" s="51">
        <f t="shared" si="3"/>
        <v>-6003.4430513666011</v>
      </c>
      <c r="AB7" s="47">
        <f t="shared" si="4"/>
        <v>-9172.0513606806053</v>
      </c>
      <c r="AC7" s="47">
        <f t="shared" si="5"/>
        <v>-14720.953219757997</v>
      </c>
      <c r="AD7" s="47">
        <f t="shared" si="6"/>
        <v>-14531.653953745612</v>
      </c>
      <c r="AE7" s="48">
        <f t="shared" si="7"/>
        <v>-20754.028783985064</v>
      </c>
    </row>
    <row r="8" spans="1:31" ht="13.5" customHeight="1" x14ac:dyDescent="0.25">
      <c r="A8" s="44" t="s">
        <v>9</v>
      </c>
      <c r="B8" s="45">
        <v>41625.225509999997</v>
      </c>
      <c r="C8" s="46">
        <f>'dec2023_vydavky_ESA 2010'!C8</f>
        <v>39152.075255272124</v>
      </c>
      <c r="D8" s="47">
        <f>'dec2023_vydavky_ESA 2010'!D8</f>
        <v>45534.173067334406</v>
      </c>
      <c r="E8" s="47">
        <f>'dec2023_vydavky_ESA 2010'!E8</f>
        <v>51703.038091519426</v>
      </c>
      <c r="F8" s="47">
        <f>'dec2023_vydavky_ESA 2010'!F8</f>
        <v>57176.087533423641</v>
      </c>
      <c r="G8" s="48">
        <f>'dec2023_vydavky_ESA 2010'!G8</f>
        <v>62057.55720581115</v>
      </c>
      <c r="H8" s="100"/>
      <c r="I8" s="49" t="s">
        <v>9</v>
      </c>
      <c r="J8" s="50"/>
      <c r="K8" s="46"/>
      <c r="L8" s="47"/>
      <c r="M8" s="47"/>
      <c r="N8" s="47"/>
      <c r="O8" s="48"/>
      <c r="P8" s="30"/>
      <c r="Q8" s="49" t="s">
        <v>9</v>
      </c>
      <c r="R8" s="50">
        <v>41625.225509999997</v>
      </c>
      <c r="S8" s="51">
        <v>37985.030932903108</v>
      </c>
      <c r="T8" s="47">
        <v>44262.361772348188</v>
      </c>
      <c r="U8" s="47">
        <v>50519.881299079221</v>
      </c>
      <c r="V8" s="47">
        <v>55849.423285035315</v>
      </c>
      <c r="W8" s="48">
        <v>61051.173002606862</v>
      </c>
      <c r="Y8" s="49" t="s">
        <v>9</v>
      </c>
      <c r="Z8" s="50">
        <f t="shared" si="2"/>
        <v>0</v>
      </c>
      <c r="AA8" s="51">
        <f t="shared" si="3"/>
        <v>1167.0443223690163</v>
      </c>
      <c r="AB8" s="47">
        <f t="shared" si="4"/>
        <v>1271.8112949862189</v>
      </c>
      <c r="AC8" s="47">
        <f t="shared" si="5"/>
        <v>1183.1567924402043</v>
      </c>
      <c r="AD8" s="47">
        <f t="shared" si="6"/>
        <v>1326.6642483883261</v>
      </c>
      <c r="AE8" s="48">
        <f t="shared" si="7"/>
        <v>1006.3842032042885</v>
      </c>
    </row>
    <row r="9" spans="1:31" ht="13.5" customHeight="1" x14ac:dyDescent="0.25">
      <c r="A9" s="44" t="s">
        <v>10</v>
      </c>
      <c r="B9" s="45">
        <v>335682.81054999994</v>
      </c>
      <c r="C9" s="46">
        <f>'dec2023_vydavky_ESA 2010'!C9</f>
        <v>352734.46562985959</v>
      </c>
      <c r="D9" s="47">
        <f>'dec2023_vydavky_ESA 2010'!D9</f>
        <v>397922.11194461264</v>
      </c>
      <c r="E9" s="47">
        <f>'dec2023_vydavky_ESA 2010'!E9</f>
        <v>424559.49340053595</v>
      </c>
      <c r="F9" s="47">
        <f>'dec2023_vydavky_ESA 2010'!F9</f>
        <v>442074.77011859033</v>
      </c>
      <c r="G9" s="48">
        <f>'dec2023_vydavky_ESA 2010'!G9</f>
        <v>456656.08762093389</v>
      </c>
      <c r="H9" s="100"/>
      <c r="I9" s="49" t="s">
        <v>10</v>
      </c>
      <c r="J9" s="50"/>
      <c r="K9" s="46"/>
      <c r="L9" s="47"/>
      <c r="M9" s="47"/>
      <c r="N9" s="47"/>
      <c r="O9" s="48"/>
      <c r="P9" s="30"/>
      <c r="Q9" s="49" t="s">
        <v>10</v>
      </c>
      <c r="R9" s="50">
        <v>335682.81054999994</v>
      </c>
      <c r="S9" s="51">
        <v>362324.14547907643</v>
      </c>
      <c r="T9" s="47">
        <v>401087.89989473723</v>
      </c>
      <c r="U9" s="47">
        <v>429723.39977608906</v>
      </c>
      <c r="V9" s="47">
        <v>446178.78999947658</v>
      </c>
      <c r="W9" s="48">
        <v>460483.20151043986</v>
      </c>
      <c r="Y9" s="49" t="s">
        <v>10</v>
      </c>
      <c r="Z9" s="50">
        <f t="shared" si="2"/>
        <v>0</v>
      </c>
      <c r="AA9" s="51">
        <f t="shared" si="3"/>
        <v>-9589.6798492168309</v>
      </c>
      <c r="AB9" s="47">
        <f t="shared" si="4"/>
        <v>-3165.7879501245916</v>
      </c>
      <c r="AC9" s="47">
        <f t="shared" si="5"/>
        <v>-5163.9063755531097</v>
      </c>
      <c r="AD9" s="47">
        <f t="shared" si="6"/>
        <v>-4104.0198808862478</v>
      </c>
      <c r="AE9" s="48">
        <f t="shared" si="7"/>
        <v>-3827.1138895059703</v>
      </c>
    </row>
    <row r="10" spans="1:31" ht="13.5" customHeight="1" x14ac:dyDescent="0.25">
      <c r="A10" s="44" t="s">
        <v>11</v>
      </c>
      <c r="B10" s="45">
        <v>71.969300000000004</v>
      </c>
      <c r="C10" s="46">
        <f>'dec2023_vydavky_ESA 2010'!C10</f>
        <v>72.609903546535079</v>
      </c>
      <c r="D10" s="47">
        <f>'dec2023_vydavky_ESA 2010'!D10</f>
        <v>75.773429361584789</v>
      </c>
      <c r="E10" s="47">
        <f>'dec2023_vydavky_ESA 2010'!E10</f>
        <v>80.160288202244175</v>
      </c>
      <c r="F10" s="47">
        <f>'dec2023_vydavky_ESA 2010'!F10</f>
        <v>83.832144289319402</v>
      </c>
      <c r="G10" s="48">
        <f>'dec2023_vydavky_ESA 2010'!G10</f>
        <v>87.106799229501661</v>
      </c>
      <c r="H10" s="100"/>
      <c r="I10" s="49" t="s">
        <v>11</v>
      </c>
      <c r="J10" s="50"/>
      <c r="K10" s="46"/>
      <c r="L10" s="47"/>
      <c r="M10" s="47"/>
      <c r="N10" s="47"/>
      <c r="O10" s="48"/>
      <c r="P10" s="30"/>
      <c r="Q10" s="49" t="s">
        <v>11</v>
      </c>
      <c r="R10" s="50">
        <v>71.969300000000004</v>
      </c>
      <c r="S10" s="51">
        <v>74.74210728999158</v>
      </c>
      <c r="T10" s="47">
        <v>80.752370223161165</v>
      </c>
      <c r="U10" s="47">
        <v>85.210090860865094</v>
      </c>
      <c r="V10" s="47">
        <v>89.13019886536425</v>
      </c>
      <c r="W10" s="48">
        <v>92.926538530570042</v>
      </c>
      <c r="Y10" s="49" t="s">
        <v>11</v>
      </c>
      <c r="Z10" s="50">
        <f t="shared" si="2"/>
        <v>0</v>
      </c>
      <c r="AA10" s="51">
        <f t="shared" si="3"/>
        <v>-2.1322037434565004</v>
      </c>
      <c r="AB10" s="47">
        <f t="shared" si="4"/>
        <v>-4.9789408615763762</v>
      </c>
      <c r="AC10" s="47">
        <f t="shared" si="5"/>
        <v>-5.0498026586209193</v>
      </c>
      <c r="AD10" s="47">
        <f t="shared" si="6"/>
        <v>-5.2980545760448479</v>
      </c>
      <c r="AE10" s="48">
        <f t="shared" si="7"/>
        <v>-5.8197393010683811</v>
      </c>
    </row>
    <row r="11" spans="1:31" ht="13.5" customHeight="1" x14ac:dyDescent="0.25">
      <c r="A11" s="44" t="s">
        <v>12</v>
      </c>
      <c r="B11" s="45">
        <v>46644.880039999996</v>
      </c>
      <c r="C11" s="46">
        <f>'dec2023_vydavky_ESA 2010'!C11</f>
        <v>47087.310796363628</v>
      </c>
      <c r="D11" s="47">
        <f>'dec2023_vydavky_ESA 2010'!D11</f>
        <v>52111.035122788977</v>
      </c>
      <c r="E11" s="47">
        <f>'dec2023_vydavky_ESA 2010'!E11</f>
        <v>54353.043943805373</v>
      </c>
      <c r="F11" s="47">
        <f>'dec2023_vydavky_ESA 2010'!F11</f>
        <v>55846.569196809389</v>
      </c>
      <c r="G11" s="48">
        <f>'dec2023_vydavky_ESA 2010'!G11</f>
        <v>57008.247620655835</v>
      </c>
      <c r="H11" s="100"/>
      <c r="I11" s="49" t="s">
        <v>12</v>
      </c>
      <c r="J11" s="50"/>
      <c r="K11" s="46"/>
      <c r="L11" s="47"/>
      <c r="M11" s="47"/>
      <c r="N11" s="47"/>
      <c r="O11" s="48"/>
      <c r="P11" s="30"/>
      <c r="Q11" s="49" t="s">
        <v>12</v>
      </c>
      <c r="R11" s="50">
        <v>46644.880039999996</v>
      </c>
      <c r="S11" s="51">
        <v>48106.866398821949</v>
      </c>
      <c r="T11" s="47">
        <v>53252.974426676978</v>
      </c>
      <c r="U11" s="47">
        <v>55784.124298280309</v>
      </c>
      <c r="V11" s="47">
        <v>57153.68513291009</v>
      </c>
      <c r="W11" s="48">
        <v>58295.831233788878</v>
      </c>
      <c r="Y11" s="49" t="s">
        <v>12</v>
      </c>
      <c r="Z11" s="50">
        <f t="shared" si="2"/>
        <v>0</v>
      </c>
      <c r="AA11" s="51">
        <f t="shared" si="3"/>
        <v>-1019.5556024583202</v>
      </c>
      <c r="AB11" s="47">
        <f t="shared" si="4"/>
        <v>-1141.9393038880007</v>
      </c>
      <c r="AC11" s="47">
        <f t="shared" si="5"/>
        <v>-1431.080354474936</v>
      </c>
      <c r="AD11" s="47">
        <f t="shared" si="6"/>
        <v>-1307.1159361007012</v>
      </c>
      <c r="AE11" s="48">
        <f t="shared" si="7"/>
        <v>-1287.5836131330434</v>
      </c>
    </row>
    <row r="12" spans="1:31" ht="13.5" customHeight="1" x14ac:dyDescent="0.25">
      <c r="A12" s="36" t="s">
        <v>13</v>
      </c>
      <c r="B12" s="37">
        <f t="shared" ref="B12:G12" si="8">B13+B19</f>
        <v>8269597</v>
      </c>
      <c r="C12" s="38">
        <f t="shared" si="8"/>
        <v>10336890.453346131</v>
      </c>
      <c r="D12" s="39">
        <f t="shared" si="8"/>
        <v>11484688.165515766</v>
      </c>
      <c r="E12" s="39">
        <f t="shared" si="8"/>
        <v>12052330.27626707</v>
      </c>
      <c r="F12" s="39">
        <f t="shared" si="8"/>
        <v>12567881.051159918</v>
      </c>
      <c r="G12" s="40">
        <f t="shared" si="8"/>
        <v>12932109.315124854</v>
      </c>
      <c r="H12" s="99"/>
      <c r="I12" s="41" t="s">
        <v>13</v>
      </c>
      <c r="J12" s="42">
        <f t="shared" ref="J12:O12" si="9">J13+J19</f>
        <v>0</v>
      </c>
      <c r="K12" s="38">
        <f t="shared" si="9"/>
        <v>0</v>
      </c>
      <c r="L12" s="39">
        <f t="shared" si="9"/>
        <v>0</v>
      </c>
      <c r="M12" s="39">
        <f t="shared" si="9"/>
        <v>0</v>
      </c>
      <c r="N12" s="39">
        <f t="shared" si="9"/>
        <v>0</v>
      </c>
      <c r="O12" s="40">
        <f t="shared" si="9"/>
        <v>0</v>
      </c>
      <c r="Q12" s="41" t="s">
        <v>13</v>
      </c>
      <c r="R12" s="42">
        <v>8269597</v>
      </c>
      <c r="S12" s="38">
        <v>10280487.834086722</v>
      </c>
      <c r="T12" s="39">
        <v>11346385.810514536</v>
      </c>
      <c r="U12" s="39">
        <v>12137239.909745591</v>
      </c>
      <c r="V12" s="39">
        <v>12678503.686580654</v>
      </c>
      <c r="W12" s="40">
        <v>12938677.735807911</v>
      </c>
      <c r="Y12" s="41" t="s">
        <v>13</v>
      </c>
      <c r="Z12" s="42">
        <f t="shared" si="2"/>
        <v>0</v>
      </c>
      <c r="AA12" s="43">
        <f t="shared" si="3"/>
        <v>56402.619259409606</v>
      </c>
      <c r="AB12" s="39">
        <f t="shared" si="4"/>
        <v>138302.35500122979</v>
      </c>
      <c r="AC12" s="39">
        <f t="shared" si="5"/>
        <v>-84909.633478520438</v>
      </c>
      <c r="AD12" s="39">
        <f t="shared" si="6"/>
        <v>-110622.63542073593</v>
      </c>
      <c r="AE12" s="40">
        <f t="shared" si="7"/>
        <v>-6568.4206830561161</v>
      </c>
    </row>
    <row r="13" spans="1:31" ht="13.5" customHeight="1" x14ac:dyDescent="0.25">
      <c r="A13" s="52" t="s">
        <v>14</v>
      </c>
      <c r="B13" s="53">
        <f t="shared" ref="B13:G13" si="10">SUM(B14:B18)</f>
        <v>7301764</v>
      </c>
      <c r="C13" s="54">
        <f t="shared" si="10"/>
        <v>9186600.8681089729</v>
      </c>
      <c r="D13" s="55">
        <f t="shared" si="10"/>
        <v>10213853.551245313</v>
      </c>
      <c r="E13" s="55">
        <f t="shared" si="10"/>
        <v>10737055.131523209</v>
      </c>
      <c r="F13" s="55">
        <f t="shared" si="10"/>
        <v>11237680.502898365</v>
      </c>
      <c r="G13" s="56">
        <f t="shared" si="10"/>
        <v>11623938.164518263</v>
      </c>
      <c r="H13" s="99"/>
      <c r="I13" s="57" t="s">
        <v>14</v>
      </c>
      <c r="J13" s="58">
        <f t="shared" ref="J13:O13" si="11">SUM(J14:J18)</f>
        <v>0</v>
      </c>
      <c r="K13" s="54">
        <f t="shared" si="11"/>
        <v>0</v>
      </c>
      <c r="L13" s="55">
        <f t="shared" si="11"/>
        <v>0</v>
      </c>
      <c r="M13" s="55">
        <f t="shared" si="11"/>
        <v>0</v>
      </c>
      <c r="N13" s="55">
        <f t="shared" si="11"/>
        <v>0</v>
      </c>
      <c r="O13" s="56">
        <f t="shared" si="11"/>
        <v>0</v>
      </c>
      <c r="P13" s="30"/>
      <c r="Q13" s="57" t="s">
        <v>14</v>
      </c>
      <c r="R13" s="58">
        <v>7301764</v>
      </c>
      <c r="S13" s="54">
        <v>9123164.1788374763</v>
      </c>
      <c r="T13" s="55">
        <v>10067252.282965252</v>
      </c>
      <c r="U13" s="55">
        <v>10789670.12074866</v>
      </c>
      <c r="V13" s="55">
        <v>11321807.861465441</v>
      </c>
      <c r="W13" s="56">
        <v>11613164.913843073</v>
      </c>
      <c r="Y13" s="57" t="s">
        <v>14</v>
      </c>
      <c r="Z13" s="58">
        <f t="shared" si="2"/>
        <v>0</v>
      </c>
      <c r="AA13" s="59">
        <f t="shared" si="3"/>
        <v>63436.689271496609</v>
      </c>
      <c r="AB13" s="55">
        <f t="shared" si="4"/>
        <v>146601.26828006096</v>
      </c>
      <c r="AC13" s="55">
        <f t="shared" si="5"/>
        <v>-52614.989225450903</v>
      </c>
      <c r="AD13" s="55">
        <f t="shared" si="6"/>
        <v>-84127.358567075804</v>
      </c>
      <c r="AE13" s="56">
        <f t="shared" si="7"/>
        <v>10773.25067519024</v>
      </c>
    </row>
    <row r="14" spans="1:31" ht="13.5" customHeight="1" x14ac:dyDescent="0.25">
      <c r="A14" s="60" t="s">
        <v>15</v>
      </c>
      <c r="B14" s="45">
        <v>6575522</v>
      </c>
      <c r="C14" s="46">
        <v>8280554.048003329</v>
      </c>
      <c r="D14" s="47">
        <v>9094080.0121755395</v>
      </c>
      <c r="E14" s="47">
        <v>9524663.0249252636</v>
      </c>
      <c r="F14" s="47">
        <v>10079083.105369613</v>
      </c>
      <c r="G14" s="48">
        <v>10427808.102497572</v>
      </c>
      <c r="H14" s="100"/>
      <c r="I14" s="61" t="s">
        <v>15</v>
      </c>
      <c r="J14" s="50"/>
      <c r="K14" s="46"/>
      <c r="L14" s="47"/>
      <c r="M14" s="47"/>
      <c r="N14" s="47"/>
      <c r="O14" s="48"/>
      <c r="P14" s="30"/>
      <c r="Q14" s="61" t="s">
        <v>15</v>
      </c>
      <c r="R14" s="50">
        <v>6575522</v>
      </c>
      <c r="S14" s="51">
        <v>8219193.9983602278</v>
      </c>
      <c r="T14" s="47">
        <v>9029314.2839987092</v>
      </c>
      <c r="U14" s="47">
        <v>9634034.9120406117</v>
      </c>
      <c r="V14" s="47">
        <v>10139238.079474343</v>
      </c>
      <c r="W14" s="48">
        <v>10403601.778807485</v>
      </c>
      <c r="Y14" s="61" t="s">
        <v>15</v>
      </c>
      <c r="Z14" s="50">
        <f t="shared" si="2"/>
        <v>0</v>
      </c>
      <c r="AA14" s="51">
        <f t="shared" si="3"/>
        <v>61360.049643101171</v>
      </c>
      <c r="AB14" s="47">
        <f t="shared" si="4"/>
        <v>64765.728176830336</v>
      </c>
      <c r="AC14" s="47">
        <f t="shared" si="5"/>
        <v>-109371.88711534813</v>
      </c>
      <c r="AD14" s="47">
        <f t="shared" si="6"/>
        <v>-60154.974104730412</v>
      </c>
      <c r="AE14" s="48">
        <f t="shared" si="7"/>
        <v>24206.323690086603</v>
      </c>
    </row>
    <row r="15" spans="1:31" ht="13.5" customHeight="1" x14ac:dyDescent="0.25">
      <c r="A15" s="60" t="s">
        <v>16</v>
      </c>
      <c r="B15" s="45">
        <v>90333</v>
      </c>
      <c r="C15" s="46">
        <v>143379.84227780864</v>
      </c>
      <c r="D15" s="47">
        <v>276733.09738586319</v>
      </c>
      <c r="E15" s="47">
        <v>327645.06903153926</v>
      </c>
      <c r="F15" s="47">
        <v>220467.5999210075</v>
      </c>
      <c r="G15" s="48">
        <v>220842.27684988422</v>
      </c>
      <c r="H15" s="100"/>
      <c r="I15" s="61" t="s">
        <v>16</v>
      </c>
      <c r="J15" s="50"/>
      <c r="K15" s="46"/>
      <c r="L15" s="47"/>
      <c r="M15" s="47"/>
      <c r="N15" s="47"/>
      <c r="O15" s="48"/>
      <c r="P15" s="30"/>
      <c r="Q15" s="61" t="s">
        <v>16</v>
      </c>
      <c r="R15" s="50">
        <v>90333</v>
      </c>
      <c r="S15" s="51">
        <v>137743.63312076897</v>
      </c>
      <c r="T15" s="47">
        <v>190974.80794225587</v>
      </c>
      <c r="U15" s="47">
        <v>250550.86055219825</v>
      </c>
      <c r="V15" s="47">
        <v>227871.10977927723</v>
      </c>
      <c r="W15" s="48">
        <v>224108.35143489792</v>
      </c>
      <c r="Y15" s="61" t="s">
        <v>16</v>
      </c>
      <c r="Z15" s="50">
        <f t="shared" si="2"/>
        <v>0</v>
      </c>
      <c r="AA15" s="51">
        <f t="shared" si="3"/>
        <v>5636.2091570396733</v>
      </c>
      <c r="AB15" s="47">
        <f t="shared" si="4"/>
        <v>85758.289443607326</v>
      </c>
      <c r="AC15" s="47">
        <f t="shared" si="5"/>
        <v>77094.208479341003</v>
      </c>
      <c r="AD15" s="47">
        <f t="shared" si="6"/>
        <v>-7403.5098582697392</v>
      </c>
      <c r="AE15" s="48">
        <f t="shared" si="7"/>
        <v>-3266.0745850137027</v>
      </c>
    </row>
    <row r="16" spans="1:31" ht="13.5" customHeight="1" x14ac:dyDescent="0.25">
      <c r="A16" s="60" t="s">
        <v>17</v>
      </c>
      <c r="B16" s="45">
        <v>565716</v>
      </c>
      <c r="C16" s="46">
        <v>677478.09966842248</v>
      </c>
      <c r="D16" s="47">
        <v>747654.64574657939</v>
      </c>
      <c r="E16" s="47">
        <v>783436.82406192902</v>
      </c>
      <c r="F16" s="47">
        <v>829655.92585880088</v>
      </c>
      <c r="G16" s="48">
        <v>859435.25312510389</v>
      </c>
      <c r="H16" s="100"/>
      <c r="I16" s="61" t="s">
        <v>17</v>
      </c>
      <c r="J16" s="50"/>
      <c r="K16" s="46"/>
      <c r="L16" s="47"/>
      <c r="M16" s="47"/>
      <c r="N16" s="47"/>
      <c r="O16" s="48"/>
      <c r="P16" s="30"/>
      <c r="Q16" s="61" t="s">
        <v>17</v>
      </c>
      <c r="R16" s="50">
        <v>565716</v>
      </c>
      <c r="S16" s="51">
        <v>680767.565305784</v>
      </c>
      <c r="T16" s="47">
        <v>751269.29694932781</v>
      </c>
      <c r="U16" s="47">
        <v>801603.35680463933</v>
      </c>
      <c r="V16" s="47">
        <v>844484.01134609373</v>
      </c>
      <c r="W16" s="48">
        <v>868595.05196485517</v>
      </c>
      <c r="Y16" s="61" t="s">
        <v>17</v>
      </c>
      <c r="Z16" s="50">
        <f t="shared" si="2"/>
        <v>0</v>
      </c>
      <c r="AA16" s="51">
        <f t="shared" si="3"/>
        <v>-3289.4656373615144</v>
      </c>
      <c r="AB16" s="47">
        <f t="shared" si="4"/>
        <v>-3614.6512027484132</v>
      </c>
      <c r="AC16" s="47">
        <f t="shared" si="5"/>
        <v>-18166.532742710318</v>
      </c>
      <c r="AD16" s="47">
        <f t="shared" si="6"/>
        <v>-14828.085487292847</v>
      </c>
      <c r="AE16" s="48">
        <f t="shared" si="7"/>
        <v>-9159.7988397512818</v>
      </c>
    </row>
    <row r="17" spans="1:31" ht="13.5" customHeight="1" x14ac:dyDescent="0.25">
      <c r="A17" s="60" t="s">
        <v>18</v>
      </c>
      <c r="B17" s="45">
        <v>68387.000000000015</v>
      </c>
      <c r="C17" s="46">
        <v>83323.534020755891</v>
      </c>
      <c r="D17" s="47">
        <v>93476.523630703014</v>
      </c>
      <c r="E17" s="47">
        <v>99413.780694767134</v>
      </c>
      <c r="F17" s="47">
        <v>106585.91677987168</v>
      </c>
      <c r="G17" s="48">
        <v>113974.07010177488</v>
      </c>
      <c r="H17" s="100"/>
      <c r="I17" s="61" t="s">
        <v>18</v>
      </c>
      <c r="J17" s="50"/>
      <c r="K17" s="46"/>
      <c r="L17" s="47"/>
      <c r="M17" s="47"/>
      <c r="N17" s="47"/>
      <c r="O17" s="48"/>
      <c r="P17" s="30"/>
      <c r="Q17" s="61" t="s">
        <v>18</v>
      </c>
      <c r="R17" s="50">
        <v>68387.000000000015</v>
      </c>
      <c r="S17" s="51">
        <v>83593.637915916392</v>
      </c>
      <c r="T17" s="47">
        <v>93775.650347288407</v>
      </c>
      <c r="U17" s="47">
        <v>101540.9032494194</v>
      </c>
      <c r="V17" s="47">
        <v>108292.9971324807</v>
      </c>
      <c r="W17" s="48">
        <v>114961.35701064892</v>
      </c>
      <c r="Y17" s="61" t="s">
        <v>18</v>
      </c>
      <c r="Z17" s="50">
        <f t="shared" si="2"/>
        <v>0</v>
      </c>
      <c r="AA17" s="51">
        <f t="shared" si="3"/>
        <v>-270.10389516050054</v>
      </c>
      <c r="AB17" s="47">
        <f t="shared" si="4"/>
        <v>-299.1267165853933</v>
      </c>
      <c r="AC17" s="47">
        <f t="shared" si="5"/>
        <v>-2127.1225546522619</v>
      </c>
      <c r="AD17" s="47">
        <f t="shared" si="6"/>
        <v>-1707.0803526090167</v>
      </c>
      <c r="AE17" s="48">
        <f t="shared" si="7"/>
        <v>-987.28690887404082</v>
      </c>
    </row>
    <row r="18" spans="1:31" ht="13.5" customHeight="1" x14ac:dyDescent="0.25">
      <c r="A18" s="60" t="s">
        <v>19</v>
      </c>
      <c r="B18" s="45">
        <v>1806</v>
      </c>
      <c r="C18" s="46">
        <v>1865.3441386583684</v>
      </c>
      <c r="D18" s="47">
        <v>1909.2723066291514</v>
      </c>
      <c r="E18" s="47">
        <v>1896.4328097108867</v>
      </c>
      <c r="F18" s="47">
        <v>1887.9549690721956</v>
      </c>
      <c r="G18" s="48">
        <v>1878.4619439286407</v>
      </c>
      <c r="H18" s="100"/>
      <c r="I18" s="61" t="s">
        <v>19</v>
      </c>
      <c r="J18" s="50"/>
      <c r="K18" s="46"/>
      <c r="L18" s="47"/>
      <c r="M18" s="47"/>
      <c r="N18" s="47"/>
      <c r="O18" s="48"/>
      <c r="P18" s="30"/>
      <c r="Q18" s="61" t="s">
        <v>19</v>
      </c>
      <c r="R18" s="50">
        <v>1806</v>
      </c>
      <c r="S18" s="51">
        <v>1865.3441347792066</v>
      </c>
      <c r="T18" s="47">
        <v>1918.2437276704243</v>
      </c>
      <c r="U18" s="47">
        <v>1940.0881017906574</v>
      </c>
      <c r="V18" s="47">
        <v>1921.663733244879</v>
      </c>
      <c r="W18" s="48">
        <v>1898.3746251847228</v>
      </c>
      <c r="Y18" s="61" t="s">
        <v>19</v>
      </c>
      <c r="Z18" s="50">
        <f t="shared" si="2"/>
        <v>0</v>
      </c>
      <c r="AA18" s="51">
        <f t="shared" si="3"/>
        <v>3.8791617953393143E-6</v>
      </c>
      <c r="AB18" s="47">
        <f t="shared" si="4"/>
        <v>-8.9714210412728335</v>
      </c>
      <c r="AC18" s="47">
        <f t="shared" si="5"/>
        <v>-43.655292079770788</v>
      </c>
      <c r="AD18" s="47">
        <f t="shared" si="6"/>
        <v>-33.708764172683459</v>
      </c>
      <c r="AE18" s="48">
        <f t="shared" si="7"/>
        <v>-19.912681256082124</v>
      </c>
    </row>
    <row r="19" spans="1:31" ht="13.5" customHeight="1" x14ac:dyDescent="0.25">
      <c r="A19" s="44" t="s">
        <v>20</v>
      </c>
      <c r="B19" s="53">
        <f t="shared" ref="B19:G19" si="12">SUM(B20:B23)</f>
        <v>967833</v>
      </c>
      <c r="C19" s="54">
        <f t="shared" si="12"/>
        <v>1150289.585237158</v>
      </c>
      <c r="D19" s="55">
        <f t="shared" si="12"/>
        <v>1270834.6142704517</v>
      </c>
      <c r="E19" s="55">
        <f t="shared" si="12"/>
        <v>1315275.1447438609</v>
      </c>
      <c r="F19" s="55">
        <f t="shared" si="12"/>
        <v>1330200.5482615528</v>
      </c>
      <c r="G19" s="56">
        <f t="shared" si="12"/>
        <v>1308171.150606591</v>
      </c>
      <c r="H19" s="99"/>
      <c r="I19" s="49" t="s">
        <v>20</v>
      </c>
      <c r="J19" s="58">
        <f t="shared" ref="J19:O19" si="13">SUM(J20:J23)</f>
        <v>0</v>
      </c>
      <c r="K19" s="54">
        <f t="shared" si="13"/>
        <v>0</v>
      </c>
      <c r="L19" s="55">
        <f t="shared" si="13"/>
        <v>0</v>
      </c>
      <c r="M19" s="55">
        <f t="shared" si="13"/>
        <v>0</v>
      </c>
      <c r="N19" s="55">
        <f t="shared" si="13"/>
        <v>0</v>
      </c>
      <c r="O19" s="56">
        <f t="shared" si="13"/>
        <v>0</v>
      </c>
      <c r="P19" s="30"/>
      <c r="Q19" s="49" t="s">
        <v>20</v>
      </c>
      <c r="R19" s="58">
        <v>967833</v>
      </c>
      <c r="S19" s="54">
        <v>1157323.6552492448</v>
      </c>
      <c r="T19" s="55">
        <v>1279133.5275492845</v>
      </c>
      <c r="U19" s="55">
        <v>1347569.7889969305</v>
      </c>
      <c r="V19" s="55">
        <v>1356695.8251152129</v>
      </c>
      <c r="W19" s="56">
        <v>1325512.8219648374</v>
      </c>
      <c r="Y19" s="49" t="s">
        <v>20</v>
      </c>
      <c r="Z19" s="58">
        <f t="shared" si="2"/>
        <v>0</v>
      </c>
      <c r="AA19" s="59">
        <f t="shared" si="3"/>
        <v>-7034.0700120867696</v>
      </c>
      <c r="AB19" s="55">
        <f t="shared" si="4"/>
        <v>-8298.9132788327988</v>
      </c>
      <c r="AC19" s="55">
        <f t="shared" si="5"/>
        <v>-32294.644253069535</v>
      </c>
      <c r="AD19" s="55">
        <f t="shared" si="6"/>
        <v>-26495.276853660122</v>
      </c>
      <c r="AE19" s="56">
        <f t="shared" si="7"/>
        <v>-17341.671358246356</v>
      </c>
    </row>
    <row r="20" spans="1:31" ht="14.25" customHeight="1" x14ac:dyDescent="0.25">
      <c r="A20" s="60" t="s">
        <v>21</v>
      </c>
      <c r="B20" s="45">
        <v>819331</v>
      </c>
      <c r="C20" s="46">
        <v>971707.14537286048</v>
      </c>
      <c r="D20" s="47">
        <v>1083207.4622052889</v>
      </c>
      <c r="E20" s="47">
        <v>1127278.719648089</v>
      </c>
      <c r="F20" s="47">
        <v>1140568.2678360934</v>
      </c>
      <c r="G20" s="48">
        <v>1130348.3120769574</v>
      </c>
      <c r="H20" s="100"/>
      <c r="I20" s="61" t="s">
        <v>21</v>
      </c>
      <c r="J20" s="50"/>
      <c r="K20" s="46"/>
      <c r="L20" s="47"/>
      <c r="M20" s="47"/>
      <c r="N20" s="47"/>
      <c r="O20" s="48"/>
      <c r="P20" s="30"/>
      <c r="Q20" s="61" t="s">
        <v>21</v>
      </c>
      <c r="R20" s="50">
        <v>819331</v>
      </c>
      <c r="S20" s="51">
        <v>978162.0579319892</v>
      </c>
      <c r="T20" s="47">
        <v>1090682.1604185062</v>
      </c>
      <c r="U20" s="47">
        <v>1155478.5156000766</v>
      </c>
      <c r="V20" s="47">
        <v>1163891.9689258817</v>
      </c>
      <c r="W20" s="48">
        <v>1145837.7870129058</v>
      </c>
      <c r="Y20" s="61" t="s">
        <v>21</v>
      </c>
      <c r="Z20" s="50">
        <f t="shared" si="2"/>
        <v>0</v>
      </c>
      <c r="AA20" s="51">
        <f t="shared" si="3"/>
        <v>-6454.9125591287157</v>
      </c>
      <c r="AB20" s="47">
        <f t="shared" si="4"/>
        <v>-7474.6982132173143</v>
      </c>
      <c r="AC20" s="47">
        <f t="shared" si="5"/>
        <v>-28199.795951987617</v>
      </c>
      <c r="AD20" s="47">
        <f t="shared" si="6"/>
        <v>-23323.701089788228</v>
      </c>
      <c r="AE20" s="48">
        <f t="shared" si="7"/>
        <v>-15489.474935948383</v>
      </c>
    </row>
    <row r="21" spans="1:31" ht="13.5" customHeight="1" x14ac:dyDescent="0.25">
      <c r="A21" s="60" t="s">
        <v>17</v>
      </c>
      <c r="B21" s="45">
        <v>93747.999999999985</v>
      </c>
      <c r="C21" s="46">
        <v>113740.90201268657</v>
      </c>
      <c r="D21" s="47">
        <v>119403.51077103571</v>
      </c>
      <c r="E21" s="47">
        <v>118909.63213151811</v>
      </c>
      <c r="F21" s="47">
        <v>119547.70697927117</v>
      </c>
      <c r="G21" s="48">
        <v>108800.46268135964</v>
      </c>
      <c r="H21" s="100"/>
      <c r="I21" s="61" t="s">
        <v>17</v>
      </c>
      <c r="J21" s="50"/>
      <c r="K21" s="46"/>
      <c r="L21" s="47"/>
      <c r="M21" s="47"/>
      <c r="N21" s="47"/>
      <c r="O21" s="48"/>
      <c r="Q21" s="61" t="s">
        <v>17</v>
      </c>
      <c r="R21" s="50">
        <v>93747.999999999985</v>
      </c>
      <c r="S21" s="51">
        <v>114259.92835504712</v>
      </c>
      <c r="T21" s="47">
        <v>119945.3726185394</v>
      </c>
      <c r="U21" s="47">
        <v>121490.79457418836</v>
      </c>
      <c r="V21" s="47">
        <v>121539.31024614716</v>
      </c>
      <c r="W21" s="48">
        <v>109960.05015256155</v>
      </c>
      <c r="Y21" s="61" t="s">
        <v>17</v>
      </c>
      <c r="Z21" s="50">
        <f t="shared" si="2"/>
        <v>0</v>
      </c>
      <c r="AA21" s="51">
        <f t="shared" si="3"/>
        <v>-519.02634236055019</v>
      </c>
      <c r="AB21" s="47">
        <f t="shared" si="4"/>
        <v>-541.86184750369284</v>
      </c>
      <c r="AC21" s="47">
        <f t="shared" si="5"/>
        <v>-2581.1624426702474</v>
      </c>
      <c r="AD21" s="47">
        <f t="shared" si="6"/>
        <v>-1991.6032668759872</v>
      </c>
      <c r="AE21" s="48">
        <f t="shared" si="7"/>
        <v>-1159.587471201914</v>
      </c>
    </row>
    <row r="22" spans="1:31" ht="13.5" customHeight="1" x14ac:dyDescent="0.25">
      <c r="A22" s="60" t="s">
        <v>18</v>
      </c>
      <c r="B22" s="45">
        <v>16026.000000000004</v>
      </c>
      <c r="C22" s="46">
        <v>20200.466309138945</v>
      </c>
      <c r="D22" s="47">
        <v>21567.003279097698</v>
      </c>
      <c r="E22" s="47">
        <v>21766.708462562878</v>
      </c>
      <c r="F22" s="47">
        <v>21983.487122991894</v>
      </c>
      <c r="G22" s="48">
        <v>20155.594919620082</v>
      </c>
      <c r="H22" s="100"/>
      <c r="I22" s="61" t="s">
        <v>18</v>
      </c>
      <c r="J22" s="50"/>
      <c r="K22" s="46"/>
      <c r="L22" s="47"/>
      <c r="M22" s="47"/>
      <c r="N22" s="47"/>
      <c r="O22" s="48"/>
      <c r="Q22" s="61" t="s">
        <v>18</v>
      </c>
      <c r="R22" s="50">
        <v>16026.000000000004</v>
      </c>
      <c r="S22" s="51">
        <v>20260.597512572022</v>
      </c>
      <c r="T22" s="47">
        <v>21630.123052849354</v>
      </c>
      <c r="U22" s="47">
        <v>22191.100727453846</v>
      </c>
      <c r="V22" s="47">
        <v>22304.631839727936</v>
      </c>
      <c r="W22" s="48">
        <v>20330.190377928622</v>
      </c>
      <c r="Y22" s="61" t="s">
        <v>18</v>
      </c>
      <c r="Z22" s="50">
        <f t="shared" si="2"/>
        <v>0</v>
      </c>
      <c r="AA22" s="51">
        <f t="shared" si="3"/>
        <v>-60.131203433076735</v>
      </c>
      <c r="AB22" s="47">
        <f t="shared" si="4"/>
        <v>-63.119773751655885</v>
      </c>
      <c r="AC22" s="47">
        <f t="shared" si="5"/>
        <v>-424.39226489096836</v>
      </c>
      <c r="AD22" s="47">
        <f t="shared" si="6"/>
        <v>-321.14471673604203</v>
      </c>
      <c r="AE22" s="48">
        <f t="shared" si="7"/>
        <v>-174.5954583085404</v>
      </c>
    </row>
    <row r="23" spans="1:31" ht="13.5" customHeight="1" x14ac:dyDescent="0.25">
      <c r="A23" s="60" t="s">
        <v>19</v>
      </c>
      <c r="B23" s="45">
        <v>38728</v>
      </c>
      <c r="C23" s="46">
        <v>44641.071542471764</v>
      </c>
      <c r="D23" s="47">
        <v>46656.638015029544</v>
      </c>
      <c r="E23" s="47">
        <v>47320.084501690915</v>
      </c>
      <c r="F23" s="47">
        <v>48101.086323196374</v>
      </c>
      <c r="G23" s="48">
        <v>48866.780928653796</v>
      </c>
      <c r="H23" s="100"/>
      <c r="I23" s="61" t="s">
        <v>19</v>
      </c>
      <c r="J23" s="50"/>
      <c r="K23" s="46"/>
      <c r="L23" s="47"/>
      <c r="M23" s="47"/>
      <c r="N23" s="47"/>
      <c r="O23" s="48"/>
      <c r="Q23" s="61" t="s">
        <v>19</v>
      </c>
      <c r="R23" s="50">
        <v>38728</v>
      </c>
      <c r="S23" s="51">
        <v>44641.07144963638</v>
      </c>
      <c r="T23" s="47">
        <v>46875.871459389346</v>
      </c>
      <c r="U23" s="47">
        <v>48409.378095211738</v>
      </c>
      <c r="V23" s="47">
        <v>48959.91410345606</v>
      </c>
      <c r="W23" s="48">
        <v>49384.794421441409</v>
      </c>
      <c r="Y23" s="61" t="s">
        <v>19</v>
      </c>
      <c r="Z23" s="50">
        <f t="shared" si="2"/>
        <v>0</v>
      </c>
      <c r="AA23" s="51">
        <f t="shared" si="3"/>
        <v>9.2835383838973939E-5</v>
      </c>
      <c r="AB23" s="47">
        <f t="shared" si="4"/>
        <v>-219.23344435980107</v>
      </c>
      <c r="AC23" s="47">
        <f t="shared" si="5"/>
        <v>-1089.2935935208225</v>
      </c>
      <c r="AD23" s="47">
        <f t="shared" si="6"/>
        <v>-858.82778025968582</v>
      </c>
      <c r="AE23" s="48">
        <f t="shared" si="7"/>
        <v>-518.01349278761336</v>
      </c>
    </row>
    <row r="24" spans="1:31" ht="13.5" customHeight="1" thickBot="1" x14ac:dyDescent="0.3">
      <c r="A24" s="36" t="s">
        <v>22</v>
      </c>
      <c r="B24" s="62">
        <v>239393.39986</v>
      </c>
      <c r="C24" s="63">
        <f>'dec2023_vydavky_ESA 2010'!C24</f>
        <v>268991.03430641559</v>
      </c>
      <c r="D24" s="64">
        <f>'dec2023_vydavky_ESA 2010'!D24</f>
        <v>271828.89979358448</v>
      </c>
      <c r="E24" s="64">
        <f>'dec2023_vydavky_ESA 2010'!E24</f>
        <v>275638.13371516322</v>
      </c>
      <c r="F24" s="64">
        <f>'dec2023_vydavky_ESA 2010'!F24</f>
        <v>287931.60830577422</v>
      </c>
      <c r="G24" s="65">
        <f>'dec2023_vydavky_ESA 2010'!G24</f>
        <v>320209.16814909264</v>
      </c>
      <c r="H24" s="99"/>
      <c r="I24" s="41" t="s">
        <v>22</v>
      </c>
      <c r="J24" s="66">
        <f>'dec2023_vydavky_ESA 2010'!J24</f>
        <v>0</v>
      </c>
      <c r="K24" s="63">
        <f>'dec2023_vydavky_ESA 2010'!K24</f>
        <v>0</v>
      </c>
      <c r="L24" s="64">
        <f>'dec2023_vydavky_ESA 2010'!L24</f>
        <v>0</v>
      </c>
      <c r="M24" s="64">
        <f>'dec2023_vydavky_ESA 2010'!M24</f>
        <v>0</v>
      </c>
      <c r="N24" s="64">
        <f>'dec2023_vydavky_ESA 2010'!N24</f>
        <v>0</v>
      </c>
      <c r="O24" s="65">
        <f>'dec2023_vydavky_ESA 2010'!O24</f>
        <v>0</v>
      </c>
      <c r="Q24" s="41" t="s">
        <v>22</v>
      </c>
      <c r="R24" s="66">
        <v>239393.39986</v>
      </c>
      <c r="S24" s="67">
        <v>268108.8680040394</v>
      </c>
      <c r="T24" s="68">
        <v>290900.25048317347</v>
      </c>
      <c r="U24" s="68">
        <v>309984.68426722992</v>
      </c>
      <c r="V24" s="68">
        <v>327618.85923144902</v>
      </c>
      <c r="W24" s="69">
        <v>345147.27610192151</v>
      </c>
      <c r="Y24" s="41" t="s">
        <v>22</v>
      </c>
      <c r="Z24" s="66">
        <f t="shared" si="2"/>
        <v>0</v>
      </c>
      <c r="AA24" s="67">
        <f t="shared" si="3"/>
        <v>882.16630237619393</v>
      </c>
      <c r="AB24" s="68">
        <f t="shared" si="4"/>
        <v>-19071.350689588988</v>
      </c>
      <c r="AC24" s="68">
        <f t="shared" si="5"/>
        <v>-34346.550552066707</v>
      </c>
      <c r="AD24" s="68">
        <f t="shared" si="6"/>
        <v>-39687.250925674802</v>
      </c>
      <c r="AE24" s="69">
        <f t="shared" si="7"/>
        <v>-24938.107952828868</v>
      </c>
    </row>
    <row r="25" spans="1:31" ht="13.5" customHeight="1" thickBot="1" x14ac:dyDescent="0.3">
      <c r="A25" s="70" t="s">
        <v>23</v>
      </c>
      <c r="B25" s="71">
        <f t="shared" ref="B25:G25" si="14">B6+B12+B24</f>
        <v>9531470.8801300004</v>
      </c>
      <c r="C25" s="72">
        <f t="shared" si="14"/>
        <v>11636913.045101544</v>
      </c>
      <c r="D25" s="73">
        <f t="shared" si="14"/>
        <v>12936033.922409628</v>
      </c>
      <c r="E25" s="73">
        <f t="shared" si="14"/>
        <v>13620126.548766021</v>
      </c>
      <c r="F25" s="73">
        <f t="shared" si="14"/>
        <v>14232167.701897379</v>
      </c>
      <c r="G25" s="74">
        <f t="shared" si="14"/>
        <v>14695447.247746287</v>
      </c>
      <c r="H25" s="98"/>
      <c r="I25" s="75" t="s">
        <v>23</v>
      </c>
      <c r="J25" s="76">
        <f t="shared" ref="J25:O25" si="15">J6+J12+J24</f>
        <v>0</v>
      </c>
      <c r="K25" s="72">
        <f t="shared" si="15"/>
        <v>0</v>
      </c>
      <c r="L25" s="73">
        <f t="shared" si="15"/>
        <v>0</v>
      </c>
      <c r="M25" s="73">
        <f t="shared" si="15"/>
        <v>0</v>
      </c>
      <c r="N25" s="73">
        <f t="shared" si="15"/>
        <v>0</v>
      </c>
      <c r="O25" s="74">
        <f t="shared" si="15"/>
        <v>0</v>
      </c>
      <c r="Q25" s="75" t="s">
        <v>23</v>
      </c>
      <c r="R25" s="76">
        <v>9531470.8801300004</v>
      </c>
      <c r="S25" s="77">
        <v>11595076.025924174</v>
      </c>
      <c r="T25" s="73">
        <v>12829015.864358557</v>
      </c>
      <c r="U25" s="73">
        <v>13759520.565756612</v>
      </c>
      <c r="V25" s="73">
        <v>14401099.011820711</v>
      </c>
      <c r="W25" s="74">
        <v>14751821.938204892</v>
      </c>
      <c r="Y25" s="75" t="s">
        <v>23</v>
      </c>
      <c r="Z25" s="76">
        <f t="shared" si="2"/>
        <v>0</v>
      </c>
      <c r="AA25" s="77">
        <f t="shared" si="3"/>
        <v>41837.019177369773</v>
      </c>
      <c r="AB25" s="73">
        <f t="shared" si="4"/>
        <v>107018.0580510702</v>
      </c>
      <c r="AC25" s="73">
        <f t="shared" si="5"/>
        <v>-139394.01699059084</v>
      </c>
      <c r="AD25" s="73">
        <f t="shared" si="6"/>
        <v>-168931.30992333218</v>
      </c>
      <c r="AE25" s="74">
        <f t="shared" si="7"/>
        <v>-56374.690458605066</v>
      </c>
    </row>
    <row r="26" spans="1:31" ht="13.5" customHeight="1" thickBot="1" x14ac:dyDescent="0.3">
      <c r="A26" s="78" t="s">
        <v>24</v>
      </c>
      <c r="B26" s="79">
        <f t="shared" ref="B26:G26" si="16">B25</f>
        <v>9531470.8801300004</v>
      </c>
      <c r="C26" s="80">
        <f t="shared" si="16"/>
        <v>11636913.045101544</v>
      </c>
      <c r="D26" s="81">
        <f t="shared" si="16"/>
        <v>12936033.922409628</v>
      </c>
      <c r="E26" s="81">
        <f t="shared" si="16"/>
        <v>13620126.548766021</v>
      </c>
      <c r="F26" s="81">
        <f t="shared" si="16"/>
        <v>14232167.701897379</v>
      </c>
      <c r="G26" s="82">
        <f t="shared" si="16"/>
        <v>14695447.247746287</v>
      </c>
      <c r="H26" s="101"/>
      <c r="I26" s="83" t="s">
        <v>24</v>
      </c>
      <c r="J26" s="84">
        <f t="shared" ref="J26:O26" si="17">J25</f>
        <v>0</v>
      </c>
      <c r="K26" s="80">
        <f t="shared" si="17"/>
        <v>0</v>
      </c>
      <c r="L26" s="81">
        <f t="shared" si="17"/>
        <v>0</v>
      </c>
      <c r="M26" s="81">
        <f t="shared" si="17"/>
        <v>0</v>
      </c>
      <c r="N26" s="81">
        <f t="shared" si="17"/>
        <v>0</v>
      </c>
      <c r="O26" s="82">
        <f t="shared" si="17"/>
        <v>0</v>
      </c>
      <c r="Q26" s="83" t="s">
        <v>24</v>
      </c>
      <c r="R26" s="85">
        <v>9531470.8801300004</v>
      </c>
      <c r="S26" s="86">
        <v>11595076.025924174</v>
      </c>
      <c r="T26" s="87">
        <v>12829015.864358557</v>
      </c>
      <c r="U26" s="87">
        <v>13759520.565756612</v>
      </c>
      <c r="V26" s="87">
        <v>14401099.011820711</v>
      </c>
      <c r="W26" s="88">
        <v>14751821.938204892</v>
      </c>
      <c r="Y26" s="83" t="s">
        <v>24</v>
      </c>
      <c r="Z26" s="85">
        <f t="shared" si="2"/>
        <v>0</v>
      </c>
      <c r="AA26" s="86">
        <f t="shared" si="3"/>
        <v>41837.019177369773</v>
      </c>
      <c r="AB26" s="87">
        <f t="shared" si="4"/>
        <v>107018.0580510702</v>
      </c>
      <c r="AC26" s="87">
        <f t="shared" si="5"/>
        <v>-139394.01699059084</v>
      </c>
      <c r="AD26" s="87">
        <f t="shared" si="6"/>
        <v>-168931.30992333218</v>
      </c>
      <c r="AE26" s="88">
        <f t="shared" si="7"/>
        <v>-56374.690458605066</v>
      </c>
    </row>
    <row r="27" spans="1:31" ht="13.5" customHeight="1" x14ac:dyDescent="0.25">
      <c r="B27" s="89"/>
      <c r="C27" s="89"/>
      <c r="D27" s="89"/>
      <c r="J27" s="89"/>
      <c r="K27" s="89"/>
      <c r="L27" s="89"/>
      <c r="R27" s="89"/>
      <c r="S27" s="89"/>
      <c r="T27" s="89"/>
      <c r="Z27" s="89"/>
      <c r="AA27" s="89"/>
      <c r="AB27" s="89"/>
    </row>
    <row r="28" spans="1:31" ht="13.5" customHeight="1" x14ac:dyDescent="0.25">
      <c r="B28" s="89"/>
      <c r="C28" s="89"/>
      <c r="D28" s="89"/>
      <c r="I28" s="91"/>
      <c r="J28" s="89"/>
      <c r="K28" s="89"/>
      <c r="L28" s="89"/>
      <c r="R28" s="89"/>
      <c r="S28" s="89"/>
      <c r="T28" s="89"/>
      <c r="Z28" s="89"/>
      <c r="AA28" s="89"/>
      <c r="AB28" s="89"/>
    </row>
    <row r="29" spans="1:31" ht="13.5" customHeight="1" x14ac:dyDescent="0.25">
      <c r="B29" s="89"/>
      <c r="C29" s="89"/>
      <c r="D29" s="89"/>
      <c r="I29" s="91"/>
      <c r="J29" s="89"/>
      <c r="K29" s="89"/>
      <c r="L29" s="89"/>
      <c r="R29" s="89"/>
      <c r="S29" s="93"/>
      <c r="T29" s="93"/>
      <c r="U29" s="93"/>
      <c r="V29" s="93"/>
      <c r="Z29" s="89"/>
      <c r="AA29" s="89"/>
      <c r="AB29" s="89"/>
    </row>
    <row r="30" spans="1:31" ht="13.5" customHeight="1" x14ac:dyDescent="0.25">
      <c r="B30" s="89"/>
      <c r="C30" s="89"/>
      <c r="D30" s="89"/>
      <c r="J30" s="89"/>
      <c r="K30" s="89"/>
      <c r="L30" s="89"/>
      <c r="R30" s="89"/>
      <c r="S30" s="89"/>
      <c r="T30" s="89"/>
      <c r="Z30" s="89"/>
      <c r="AA30" s="89"/>
      <c r="AB30" s="89"/>
    </row>
    <row r="31" spans="1:31" ht="13.5" customHeight="1" x14ac:dyDescent="0.25">
      <c r="B31" s="89"/>
      <c r="C31" s="89"/>
      <c r="D31" s="89"/>
      <c r="J31" s="1"/>
      <c r="K31" s="1"/>
      <c r="L31" s="1"/>
      <c r="R31" s="89"/>
      <c r="S31" s="89"/>
      <c r="T31" s="89"/>
      <c r="Z31" s="89"/>
      <c r="AA31" s="89"/>
      <c r="AB31" s="89"/>
    </row>
    <row r="32" spans="1:31" ht="13.5" customHeight="1" x14ac:dyDescent="0.25">
      <c r="B32" s="89"/>
      <c r="C32" s="89"/>
      <c r="D32" s="89"/>
      <c r="J32" s="89"/>
      <c r="K32" s="93"/>
      <c r="L32" s="93"/>
      <c r="M32" s="90"/>
      <c r="N32" s="90"/>
      <c r="O32" s="90"/>
      <c r="R32" s="89"/>
      <c r="S32" s="89"/>
      <c r="T32" s="89"/>
      <c r="Z32" s="89"/>
      <c r="AA32" s="89"/>
      <c r="AB32" s="89"/>
    </row>
    <row r="33" spans="2:28" ht="13.5" customHeight="1" x14ac:dyDescent="0.25">
      <c r="B33" s="89"/>
      <c r="C33" s="89"/>
      <c r="D33" s="89"/>
      <c r="J33" s="89"/>
      <c r="K33" s="102"/>
      <c r="L33" s="95"/>
      <c r="M33" s="95"/>
      <c r="N33" s="95"/>
      <c r="O33" s="95"/>
      <c r="R33" s="89"/>
      <c r="S33" s="89"/>
      <c r="T33" s="89"/>
      <c r="Z33" s="89"/>
      <c r="AA33" s="89"/>
      <c r="AB33" s="89"/>
    </row>
    <row r="34" spans="2:28" ht="13.5" customHeight="1" x14ac:dyDescent="0.25">
      <c r="B34" s="89"/>
      <c r="C34" s="89"/>
      <c r="D34" s="89"/>
      <c r="J34" s="89"/>
      <c r="K34" s="89"/>
      <c r="L34" s="89"/>
      <c r="R34" s="89"/>
      <c r="S34" s="89"/>
      <c r="T34" s="89"/>
      <c r="Z34" s="89"/>
      <c r="AA34" s="89"/>
      <c r="AB34" s="89"/>
    </row>
    <row r="35" spans="2:28" ht="13.5" customHeight="1" x14ac:dyDescent="0.25">
      <c r="B35" s="89"/>
      <c r="C35" s="89"/>
      <c r="D35" s="89"/>
      <c r="J35" s="89"/>
      <c r="K35" s="95"/>
      <c r="L35" s="95"/>
      <c r="M35" s="95"/>
      <c r="N35" s="95"/>
      <c r="O35" s="95"/>
      <c r="R35" s="89"/>
      <c r="S35" s="89"/>
      <c r="T35" s="89"/>
      <c r="Z35" s="89"/>
      <c r="AA35" s="89"/>
      <c r="AB35" s="89"/>
    </row>
    <row r="36" spans="2:28" ht="13.5" customHeight="1" x14ac:dyDescent="0.25">
      <c r="B36" s="89"/>
      <c r="C36" s="89"/>
      <c r="D36" s="89"/>
      <c r="J36" s="89"/>
      <c r="K36" s="89"/>
      <c r="L36" s="89"/>
      <c r="R36" s="89"/>
      <c r="S36" s="89"/>
      <c r="T36" s="89"/>
      <c r="Z36" s="89"/>
      <c r="AA36" s="89"/>
      <c r="AB36" s="89"/>
    </row>
    <row r="37" spans="2:28" ht="13.5" customHeight="1" x14ac:dyDescent="0.25">
      <c r="B37" s="89"/>
      <c r="C37" s="89"/>
      <c r="D37" s="89"/>
      <c r="J37" s="89"/>
      <c r="K37" s="95"/>
      <c r="L37" s="95"/>
      <c r="M37" s="95"/>
      <c r="N37" s="95"/>
      <c r="O37" s="95"/>
      <c r="R37" s="89"/>
      <c r="S37" s="89"/>
      <c r="T37" s="89"/>
      <c r="Z37" s="89"/>
      <c r="AA37" s="89"/>
      <c r="AB37" s="89"/>
    </row>
    <row r="38" spans="2:28" ht="13.5" customHeight="1" x14ac:dyDescent="0.25">
      <c r="B38" s="89"/>
      <c r="C38" s="89"/>
      <c r="D38" s="89"/>
      <c r="J38" s="89"/>
      <c r="K38" s="89"/>
      <c r="L38" s="89"/>
      <c r="R38" s="89"/>
      <c r="S38" s="89"/>
      <c r="T38" s="89"/>
      <c r="Z38" s="89"/>
      <c r="AA38" s="89"/>
      <c r="AB38" s="89"/>
    </row>
    <row r="39" spans="2:28" ht="13.5" customHeight="1" x14ac:dyDescent="0.25">
      <c r="B39" s="89"/>
      <c r="C39" s="89"/>
      <c r="D39" s="89"/>
      <c r="J39" s="89"/>
      <c r="K39" s="89"/>
      <c r="L39" s="96"/>
      <c r="M39" s="96"/>
      <c r="N39" s="96"/>
      <c r="O39" s="96"/>
      <c r="R39" s="89"/>
      <c r="S39" s="89"/>
      <c r="T39" s="89"/>
      <c r="Z39" s="89"/>
      <c r="AA39" s="89"/>
      <c r="AB39" s="89"/>
    </row>
    <row r="40" spans="2:28" ht="13.5" customHeight="1" x14ac:dyDescent="0.25">
      <c r="B40" s="89"/>
      <c r="C40" s="89"/>
      <c r="D40" s="89"/>
      <c r="J40" s="89"/>
      <c r="K40" s="89"/>
      <c r="L40" s="96"/>
      <c r="M40" s="96"/>
      <c r="N40" s="96"/>
      <c r="O40" s="96"/>
      <c r="R40" s="89"/>
      <c r="S40" s="89"/>
      <c r="T40" s="89"/>
      <c r="Z40" s="89"/>
      <c r="AA40" s="89"/>
      <c r="AB40" s="89"/>
    </row>
    <row r="41" spans="2:28" ht="13.5" customHeight="1" x14ac:dyDescent="0.25">
      <c r="B41" s="89"/>
      <c r="C41" s="89"/>
      <c r="D41" s="89"/>
      <c r="J41" s="89"/>
      <c r="K41" s="89"/>
      <c r="L41" s="89"/>
      <c r="R41" s="89"/>
      <c r="S41" s="89"/>
      <c r="T41" s="89"/>
      <c r="Z41" s="89"/>
      <c r="AA41" s="89"/>
      <c r="AB41" s="89"/>
    </row>
    <row r="42" spans="2:28" ht="13.5" customHeight="1" x14ac:dyDescent="0.25">
      <c r="B42" s="89"/>
      <c r="C42" s="89"/>
      <c r="D42" s="89"/>
      <c r="J42" s="89"/>
      <c r="K42" s="89"/>
      <c r="L42" s="89"/>
      <c r="R42" s="89"/>
      <c r="S42" s="89"/>
      <c r="T42" s="89"/>
      <c r="Z42" s="89"/>
      <c r="AA42" s="89"/>
      <c r="AB42" s="89"/>
    </row>
    <row r="43" spans="2:28" ht="13.5" customHeight="1" x14ac:dyDescent="0.25">
      <c r="B43" s="89"/>
      <c r="C43" s="89"/>
      <c r="D43" s="89"/>
      <c r="J43" s="89"/>
      <c r="K43" s="89"/>
      <c r="L43" s="89"/>
      <c r="R43" s="89"/>
      <c r="S43" s="89"/>
      <c r="T43" s="89"/>
      <c r="Z43" s="89"/>
      <c r="AA43" s="89"/>
      <c r="AB43" s="89"/>
    </row>
    <row r="44" spans="2:28" ht="13.5" customHeight="1" x14ac:dyDescent="0.25">
      <c r="B44" s="89"/>
      <c r="C44" s="89"/>
      <c r="D44" s="89"/>
      <c r="J44" s="89"/>
      <c r="K44" s="89"/>
      <c r="L44" s="89"/>
      <c r="R44" s="89"/>
      <c r="S44" s="89"/>
      <c r="T44" s="89"/>
      <c r="Z44" s="89"/>
      <c r="AA44" s="89"/>
      <c r="AB44" s="89"/>
    </row>
    <row r="45" spans="2:28" ht="13.5" customHeight="1" x14ac:dyDescent="0.25">
      <c r="B45" s="89"/>
      <c r="C45" s="89"/>
      <c r="D45" s="89"/>
      <c r="J45" s="89"/>
      <c r="K45" s="89"/>
      <c r="L45" s="89"/>
      <c r="R45" s="89"/>
      <c r="S45" s="89"/>
      <c r="T45" s="89"/>
      <c r="Z45" s="89"/>
      <c r="AA45" s="89"/>
      <c r="AB45" s="89"/>
    </row>
    <row r="46" spans="2:28" ht="13.5" customHeight="1" x14ac:dyDescent="0.25">
      <c r="B46" s="89"/>
      <c r="C46" s="89"/>
      <c r="D46" s="89"/>
      <c r="J46" s="89"/>
      <c r="K46" s="89"/>
      <c r="L46" s="89"/>
      <c r="R46" s="89"/>
      <c r="S46" s="89"/>
      <c r="T46" s="89"/>
      <c r="Z46" s="89"/>
      <c r="AA46" s="89"/>
      <c r="AB46" s="89"/>
    </row>
    <row r="47" spans="2:28" ht="13.5" customHeight="1" x14ac:dyDescent="0.25">
      <c r="B47" s="89"/>
      <c r="C47" s="89"/>
      <c r="D47" s="89"/>
      <c r="J47" s="89"/>
      <c r="K47" s="89"/>
      <c r="L47" s="89"/>
      <c r="R47" s="89"/>
      <c r="S47" s="89"/>
      <c r="T47" s="89"/>
      <c r="Z47" s="89"/>
      <c r="AA47" s="89"/>
      <c r="AB47" s="89"/>
    </row>
    <row r="48" spans="2:28" ht="13.5" customHeight="1" x14ac:dyDescent="0.25">
      <c r="B48" s="89"/>
      <c r="C48" s="89"/>
      <c r="D48" s="89"/>
      <c r="J48" s="89"/>
      <c r="K48" s="89"/>
      <c r="L48" s="89"/>
      <c r="R48" s="89"/>
      <c r="S48" s="89"/>
      <c r="T48" s="89"/>
      <c r="Z48" s="89"/>
      <c r="AA48" s="89"/>
      <c r="AB48" s="89"/>
    </row>
    <row r="49" spans="2:28" ht="13.5" customHeight="1" x14ac:dyDescent="0.25">
      <c r="B49" s="89"/>
      <c r="C49" s="89"/>
      <c r="D49" s="89"/>
      <c r="J49" s="89"/>
      <c r="K49" s="89"/>
      <c r="L49" s="89"/>
      <c r="R49" s="89"/>
      <c r="S49" s="89"/>
      <c r="T49" s="89"/>
      <c r="Z49" s="89"/>
      <c r="AA49" s="89"/>
      <c r="AB49" s="89"/>
    </row>
    <row r="50" spans="2:28" ht="13.5" customHeight="1" x14ac:dyDescent="0.25">
      <c r="B50" s="89"/>
      <c r="C50" s="89"/>
      <c r="D50" s="89"/>
      <c r="J50" s="89"/>
      <c r="K50" s="89"/>
      <c r="L50" s="89"/>
      <c r="R50" s="89"/>
      <c r="S50" s="89"/>
      <c r="T50" s="89"/>
      <c r="Z50" s="89"/>
      <c r="AA50" s="89"/>
      <c r="AB50" s="89"/>
    </row>
    <row r="51" spans="2:28" ht="13.5" customHeight="1" x14ac:dyDescent="0.25">
      <c r="B51" s="89"/>
      <c r="C51" s="89"/>
      <c r="D51" s="89"/>
      <c r="J51" s="89"/>
      <c r="K51" s="89"/>
      <c r="L51" s="89"/>
      <c r="R51" s="89"/>
      <c r="S51" s="89"/>
      <c r="T51" s="89"/>
      <c r="Z51" s="89"/>
      <c r="AA51" s="89"/>
      <c r="AB51" s="89"/>
    </row>
    <row r="52" spans="2:28" ht="13.5" customHeight="1" x14ac:dyDescent="0.25">
      <c r="B52" s="89"/>
      <c r="C52" s="89"/>
      <c r="D52" s="89"/>
      <c r="J52" s="89"/>
      <c r="K52" s="89"/>
      <c r="L52" s="89"/>
      <c r="R52" s="89"/>
      <c r="S52" s="89"/>
      <c r="T52" s="89"/>
      <c r="Z52" s="89"/>
      <c r="AA52" s="89"/>
      <c r="AB52" s="89"/>
    </row>
    <row r="53" spans="2:28" ht="13.5" customHeight="1" x14ac:dyDescent="0.25">
      <c r="B53" s="89"/>
      <c r="C53" s="89"/>
      <c r="D53" s="89"/>
      <c r="J53" s="89"/>
      <c r="K53" s="89"/>
      <c r="L53" s="89"/>
      <c r="R53" s="89"/>
      <c r="S53" s="89"/>
      <c r="T53" s="89"/>
      <c r="Z53" s="89"/>
      <c r="AA53" s="89"/>
      <c r="AB53" s="89"/>
    </row>
    <row r="54" spans="2:28" ht="13.5" customHeight="1" x14ac:dyDescent="0.25">
      <c r="B54" s="89"/>
      <c r="C54" s="89"/>
      <c r="D54" s="89"/>
      <c r="J54" s="89"/>
      <c r="K54" s="89"/>
      <c r="L54" s="89"/>
      <c r="R54" s="89"/>
      <c r="S54" s="89"/>
      <c r="T54" s="89"/>
      <c r="Z54" s="89"/>
      <c r="AA54" s="89"/>
      <c r="AB54" s="89"/>
    </row>
    <row r="55" spans="2:28" ht="13.5" customHeight="1" x14ac:dyDescent="0.25">
      <c r="B55" s="89"/>
      <c r="C55" s="89"/>
      <c r="D55" s="89"/>
      <c r="J55" s="89"/>
      <c r="K55" s="89"/>
      <c r="L55" s="89"/>
      <c r="R55" s="89"/>
      <c r="S55" s="89"/>
      <c r="T55" s="89"/>
      <c r="Z55" s="89"/>
      <c r="AA55" s="89"/>
      <c r="AB55" s="89"/>
    </row>
    <row r="56" spans="2:28" ht="13.5" customHeight="1" x14ac:dyDescent="0.25">
      <c r="B56" s="89"/>
      <c r="C56" s="89"/>
      <c r="D56" s="89"/>
      <c r="J56" s="89"/>
      <c r="K56" s="89"/>
      <c r="L56" s="89"/>
      <c r="R56" s="89"/>
      <c r="S56" s="89"/>
      <c r="T56" s="89"/>
      <c r="Z56" s="89"/>
      <c r="AA56" s="89"/>
      <c r="AB56" s="89"/>
    </row>
    <row r="57" spans="2:28" ht="13.5" customHeight="1" x14ac:dyDescent="0.25">
      <c r="B57" s="89"/>
      <c r="C57" s="89"/>
      <c r="D57" s="89"/>
      <c r="J57" s="89"/>
      <c r="K57" s="89"/>
      <c r="L57" s="89"/>
      <c r="R57" s="89"/>
      <c r="S57" s="89"/>
      <c r="T57" s="89"/>
      <c r="Z57" s="89"/>
      <c r="AA57" s="89"/>
      <c r="AB57" s="89"/>
    </row>
    <row r="58" spans="2:28" ht="13.5" customHeight="1" x14ac:dyDescent="0.25">
      <c r="B58" s="89"/>
      <c r="C58" s="89"/>
      <c r="D58" s="89"/>
      <c r="J58" s="89"/>
      <c r="K58" s="89"/>
      <c r="L58" s="89"/>
      <c r="R58" s="89"/>
      <c r="S58" s="89"/>
      <c r="T58" s="89"/>
      <c r="Z58" s="89"/>
      <c r="AA58" s="89"/>
      <c r="AB58" s="89"/>
    </row>
    <row r="59" spans="2:28" ht="13.5" customHeight="1" x14ac:dyDescent="0.25">
      <c r="B59" s="89"/>
      <c r="C59" s="89"/>
      <c r="D59" s="89"/>
      <c r="J59" s="89"/>
      <c r="K59" s="89"/>
      <c r="L59" s="89"/>
      <c r="R59" s="89"/>
      <c r="S59" s="89"/>
      <c r="T59" s="89"/>
      <c r="Z59" s="89"/>
      <c r="AA59" s="89"/>
      <c r="AB59" s="89"/>
    </row>
    <row r="60" spans="2:28" ht="13.5" customHeight="1" x14ac:dyDescent="0.25">
      <c r="B60" s="89"/>
      <c r="C60" s="89"/>
      <c r="D60" s="89"/>
      <c r="J60" s="89"/>
      <c r="K60" s="89"/>
      <c r="L60" s="89"/>
      <c r="R60" s="89"/>
      <c r="S60" s="89"/>
      <c r="T60" s="89"/>
      <c r="Z60" s="89"/>
      <c r="AA60" s="89"/>
      <c r="AB60" s="89"/>
    </row>
    <row r="61" spans="2:28" ht="13.5" customHeight="1" x14ac:dyDescent="0.25">
      <c r="B61" s="89"/>
      <c r="C61" s="89"/>
      <c r="D61" s="89"/>
      <c r="J61" s="89"/>
      <c r="K61" s="89"/>
      <c r="L61" s="89"/>
      <c r="R61" s="89"/>
      <c r="S61" s="89"/>
      <c r="T61" s="89"/>
      <c r="Z61" s="89"/>
      <c r="AA61" s="89"/>
      <c r="AB61" s="89"/>
    </row>
    <row r="62" spans="2:28" ht="13.5" customHeight="1" x14ac:dyDescent="0.25">
      <c r="B62" s="89"/>
      <c r="C62" s="89"/>
      <c r="D62" s="89"/>
      <c r="J62" s="89"/>
      <c r="K62" s="89"/>
      <c r="L62" s="89"/>
      <c r="R62" s="89"/>
      <c r="S62" s="89"/>
      <c r="T62" s="89"/>
      <c r="Z62" s="89"/>
      <c r="AA62" s="89"/>
      <c r="AB62" s="89"/>
    </row>
    <row r="63" spans="2:28" ht="13.5" customHeight="1" x14ac:dyDescent="0.25">
      <c r="B63" s="89"/>
      <c r="C63" s="89"/>
      <c r="D63" s="89"/>
      <c r="J63" s="89"/>
      <c r="K63" s="89"/>
      <c r="L63" s="89"/>
      <c r="R63" s="89"/>
      <c r="S63" s="89"/>
      <c r="T63" s="89"/>
      <c r="Z63" s="89"/>
      <c r="AA63" s="89"/>
      <c r="AB63" s="89"/>
    </row>
    <row r="64" spans="2:28" ht="13.5" customHeight="1" x14ac:dyDescent="0.25">
      <c r="B64" s="89"/>
      <c r="C64" s="89"/>
      <c r="D64" s="89"/>
      <c r="J64" s="89"/>
      <c r="K64" s="89"/>
      <c r="L64" s="89"/>
      <c r="R64" s="89"/>
      <c r="S64" s="89"/>
      <c r="T64" s="89"/>
      <c r="Z64" s="89"/>
      <c r="AA64" s="89"/>
      <c r="AB64" s="89"/>
    </row>
    <row r="65" spans="2:28" ht="13.5" customHeight="1" x14ac:dyDescent="0.25">
      <c r="B65" s="89"/>
      <c r="C65" s="89"/>
      <c r="D65" s="89"/>
      <c r="J65" s="89"/>
      <c r="K65" s="89"/>
      <c r="L65" s="89"/>
      <c r="R65" s="89"/>
      <c r="S65" s="89"/>
      <c r="T65" s="89"/>
      <c r="Z65" s="89"/>
      <c r="AA65" s="89"/>
      <c r="AB65" s="89"/>
    </row>
    <row r="66" spans="2:28" ht="13.5" customHeight="1" x14ac:dyDescent="0.25">
      <c r="B66" s="89"/>
      <c r="C66" s="89"/>
      <c r="D66" s="89"/>
      <c r="J66" s="89"/>
      <c r="K66" s="89"/>
      <c r="L66" s="89"/>
      <c r="R66" s="89"/>
      <c r="S66" s="89"/>
      <c r="T66" s="89"/>
      <c r="Z66" s="89"/>
      <c r="AA66" s="89"/>
      <c r="AB66" s="89"/>
    </row>
    <row r="67" spans="2:28" ht="13.5" customHeight="1" x14ac:dyDescent="0.25">
      <c r="B67" s="89"/>
      <c r="C67" s="89"/>
      <c r="D67" s="89"/>
      <c r="J67" s="89"/>
      <c r="K67" s="89"/>
      <c r="L67" s="89"/>
      <c r="R67" s="89"/>
      <c r="S67" s="89"/>
      <c r="T67" s="89"/>
      <c r="Z67" s="89"/>
      <c r="AA67" s="89"/>
      <c r="AB67" s="89"/>
    </row>
    <row r="68" spans="2:28" ht="13.5" customHeight="1" x14ac:dyDescent="0.25">
      <c r="B68" s="89"/>
      <c r="C68" s="89"/>
      <c r="D68" s="89"/>
      <c r="J68" s="89"/>
      <c r="K68" s="89"/>
      <c r="L68" s="89"/>
      <c r="R68" s="89"/>
      <c r="S68" s="89"/>
      <c r="T68" s="89"/>
      <c r="Z68" s="89"/>
      <c r="AA68" s="89"/>
      <c r="AB68" s="89"/>
    </row>
    <row r="69" spans="2:28" ht="13.5" customHeight="1" x14ac:dyDescent="0.25">
      <c r="B69" s="89"/>
      <c r="C69" s="89"/>
      <c r="D69" s="89"/>
      <c r="J69" s="89"/>
      <c r="K69" s="89"/>
      <c r="L69" s="89"/>
      <c r="R69" s="89"/>
      <c r="S69" s="89"/>
      <c r="T69" s="89"/>
      <c r="Z69" s="89"/>
      <c r="AA69" s="89"/>
      <c r="AB69" s="89"/>
    </row>
    <row r="70" spans="2:28" ht="13.5" customHeight="1" x14ac:dyDescent="0.25">
      <c r="B70" s="89"/>
      <c r="C70" s="89"/>
      <c r="D70" s="89"/>
      <c r="J70" s="89"/>
      <c r="K70" s="89"/>
      <c r="L70" s="89"/>
      <c r="R70" s="89"/>
      <c r="S70" s="89"/>
      <c r="T70" s="89"/>
      <c r="Z70" s="89"/>
      <c r="AA70" s="89"/>
      <c r="AB70" s="89"/>
    </row>
    <row r="71" spans="2:28" ht="13.5" customHeight="1" x14ac:dyDescent="0.25">
      <c r="B71" s="89"/>
      <c r="C71" s="89"/>
      <c r="D71" s="89"/>
      <c r="J71" s="89"/>
      <c r="K71" s="89"/>
      <c r="L71" s="89"/>
      <c r="R71" s="89"/>
      <c r="S71" s="89"/>
      <c r="T71" s="89"/>
      <c r="Z71" s="89"/>
      <c r="AA71" s="89"/>
      <c r="AB71" s="89"/>
    </row>
    <row r="72" spans="2:28" ht="13.5" customHeight="1" x14ac:dyDescent="0.25">
      <c r="B72" s="89"/>
      <c r="C72" s="89"/>
      <c r="D72" s="89"/>
      <c r="J72" s="89"/>
      <c r="K72" s="89"/>
      <c r="L72" s="89"/>
      <c r="R72" s="89"/>
      <c r="S72" s="89"/>
      <c r="T72" s="89"/>
      <c r="Z72" s="89"/>
      <c r="AA72" s="89"/>
      <c r="AB72" s="89"/>
    </row>
    <row r="73" spans="2:28" ht="13.5" customHeight="1" x14ac:dyDescent="0.25">
      <c r="B73" s="89"/>
      <c r="C73" s="89"/>
      <c r="D73" s="89"/>
      <c r="J73" s="89"/>
      <c r="K73" s="89"/>
      <c r="L73" s="89"/>
      <c r="R73" s="89"/>
      <c r="S73" s="89"/>
      <c r="T73" s="89"/>
      <c r="Z73" s="89"/>
      <c r="AA73" s="89"/>
      <c r="AB73" s="89"/>
    </row>
    <row r="74" spans="2:28" ht="13.5" customHeight="1" x14ac:dyDescent="0.25">
      <c r="B74" s="89"/>
      <c r="C74" s="89"/>
      <c r="D74" s="89"/>
      <c r="J74" s="89"/>
      <c r="K74" s="89"/>
      <c r="L74" s="89"/>
      <c r="R74" s="89"/>
      <c r="S74" s="89"/>
      <c r="T74" s="89"/>
      <c r="Z74" s="89"/>
      <c r="AA74" s="89"/>
      <c r="AB74" s="89"/>
    </row>
    <row r="75" spans="2:28" ht="13.5" customHeight="1" x14ac:dyDescent="0.25">
      <c r="B75" s="89"/>
      <c r="C75" s="89"/>
      <c r="D75" s="89"/>
      <c r="J75" s="89"/>
      <c r="K75" s="89"/>
      <c r="L75" s="89"/>
      <c r="R75" s="89"/>
      <c r="S75" s="89"/>
      <c r="T75" s="89"/>
      <c r="Z75" s="89"/>
      <c r="AA75" s="89"/>
      <c r="AB75" s="89"/>
    </row>
    <row r="76" spans="2:28" ht="13.5" customHeight="1" x14ac:dyDescent="0.25">
      <c r="B76" s="89"/>
      <c r="C76" s="89"/>
      <c r="D76" s="89"/>
      <c r="J76" s="89"/>
      <c r="K76" s="89"/>
      <c r="L76" s="89"/>
      <c r="R76" s="89"/>
      <c r="S76" s="89"/>
      <c r="T76" s="89"/>
      <c r="Z76" s="89"/>
      <c r="AA76" s="89"/>
      <c r="AB76" s="89"/>
    </row>
    <row r="77" spans="2:28" ht="13.5" customHeight="1" x14ac:dyDescent="0.25">
      <c r="B77" s="89"/>
      <c r="C77" s="89"/>
      <c r="D77" s="89"/>
      <c r="J77" s="89"/>
      <c r="K77" s="89"/>
      <c r="L77" s="89"/>
      <c r="R77" s="89"/>
      <c r="S77" s="89"/>
      <c r="T77" s="89"/>
      <c r="Z77" s="89"/>
      <c r="AA77" s="89"/>
      <c r="AB77" s="89"/>
    </row>
    <row r="78" spans="2:28" ht="13.5" customHeight="1" x14ac:dyDescent="0.25">
      <c r="B78" s="89"/>
      <c r="C78" s="89"/>
      <c r="D78" s="89"/>
      <c r="J78" s="89"/>
      <c r="K78" s="89"/>
      <c r="L78" s="89"/>
      <c r="R78" s="89"/>
      <c r="S78" s="89"/>
      <c r="T78" s="89"/>
      <c r="Z78" s="89"/>
      <c r="AA78" s="89"/>
      <c r="AB78" s="89"/>
    </row>
    <row r="79" spans="2:28" ht="13.5" customHeight="1" x14ac:dyDescent="0.25">
      <c r="B79" s="89"/>
      <c r="C79" s="89"/>
      <c r="D79" s="89"/>
      <c r="J79" s="89"/>
      <c r="K79" s="89"/>
      <c r="L79" s="89"/>
      <c r="R79" s="89"/>
      <c r="S79" s="89"/>
      <c r="T79" s="89"/>
      <c r="Z79" s="89"/>
      <c r="AA79" s="89"/>
      <c r="AB79" s="89"/>
    </row>
    <row r="80" spans="2:28" ht="13.5" customHeight="1" x14ac:dyDescent="0.25">
      <c r="B80" s="89"/>
      <c r="C80" s="89"/>
      <c r="D80" s="89"/>
      <c r="J80" s="89"/>
      <c r="K80" s="89"/>
      <c r="L80" s="89"/>
      <c r="R80" s="89"/>
      <c r="S80" s="89"/>
      <c r="T80" s="89"/>
      <c r="Z80" s="89"/>
      <c r="AA80" s="89"/>
      <c r="AB80" s="89"/>
    </row>
    <row r="81" spans="2:28" ht="13.5" customHeight="1" x14ac:dyDescent="0.25">
      <c r="B81" s="89"/>
      <c r="C81" s="89"/>
      <c r="D81" s="89"/>
      <c r="J81" s="89"/>
      <c r="K81" s="89"/>
      <c r="L81" s="89"/>
      <c r="R81" s="89"/>
      <c r="S81" s="89"/>
      <c r="T81" s="89"/>
      <c r="Z81" s="89"/>
      <c r="AA81" s="89"/>
      <c r="AB81" s="89"/>
    </row>
    <row r="82" spans="2:28" ht="13.5" customHeight="1" x14ac:dyDescent="0.25">
      <c r="B82" s="89"/>
      <c r="C82" s="89"/>
      <c r="D82" s="89"/>
      <c r="J82" s="89"/>
      <c r="K82" s="89"/>
      <c r="L82" s="89"/>
      <c r="R82" s="89"/>
      <c r="S82" s="89"/>
      <c r="T82" s="89"/>
      <c r="Z82" s="89"/>
      <c r="AA82" s="89"/>
      <c r="AB82" s="89"/>
    </row>
    <row r="83" spans="2:28" ht="13.5" customHeight="1" x14ac:dyDescent="0.25">
      <c r="B83" s="89"/>
      <c r="C83" s="89"/>
      <c r="D83" s="89"/>
      <c r="J83" s="89"/>
      <c r="K83" s="89"/>
      <c r="L83" s="89"/>
      <c r="R83" s="89"/>
      <c r="S83" s="89"/>
      <c r="T83" s="89"/>
      <c r="Z83" s="89"/>
      <c r="AA83" s="89"/>
      <c r="AB83" s="89"/>
    </row>
    <row r="84" spans="2:28" ht="13.5" customHeight="1" x14ac:dyDescent="0.25">
      <c r="B84" s="89"/>
      <c r="C84" s="89"/>
      <c r="D84" s="89"/>
      <c r="J84" s="89"/>
      <c r="K84" s="89"/>
      <c r="L84" s="89"/>
      <c r="R84" s="89"/>
      <c r="S84" s="89"/>
      <c r="T84" s="89"/>
      <c r="Z84" s="89"/>
      <c r="AA84" s="89"/>
      <c r="AB84" s="89"/>
    </row>
    <row r="85" spans="2:28" ht="13.5" customHeight="1" x14ac:dyDescent="0.25">
      <c r="B85" s="89"/>
      <c r="C85" s="89"/>
      <c r="D85" s="89"/>
      <c r="J85" s="89"/>
      <c r="K85" s="89"/>
      <c r="L85" s="89"/>
      <c r="R85" s="89"/>
      <c r="S85" s="89"/>
      <c r="T85" s="89"/>
      <c r="Z85" s="89"/>
      <c r="AA85" s="89"/>
      <c r="AB85" s="89"/>
    </row>
    <row r="86" spans="2:28" ht="13.5" customHeight="1" x14ac:dyDescent="0.25">
      <c r="B86" s="89"/>
      <c r="C86" s="89"/>
      <c r="D86" s="89"/>
      <c r="J86" s="89"/>
      <c r="K86" s="89"/>
      <c r="L86" s="89"/>
      <c r="R86" s="89"/>
      <c r="S86" s="89"/>
      <c r="T86" s="89"/>
      <c r="Z86" s="89"/>
      <c r="AA86" s="89"/>
      <c r="AB86" s="89"/>
    </row>
    <row r="87" spans="2:28" ht="13.5" customHeight="1" x14ac:dyDescent="0.25">
      <c r="B87" s="89"/>
      <c r="C87" s="89"/>
      <c r="D87" s="89"/>
      <c r="J87" s="89"/>
      <c r="K87" s="89"/>
      <c r="L87" s="89"/>
      <c r="R87" s="89"/>
      <c r="S87" s="89"/>
      <c r="T87" s="89"/>
      <c r="Z87" s="89"/>
      <c r="AA87" s="89"/>
      <c r="AB87" s="89"/>
    </row>
    <row r="88" spans="2:28" ht="13.5" customHeight="1" x14ac:dyDescent="0.25">
      <c r="B88" s="89"/>
      <c r="C88" s="89"/>
      <c r="D88" s="89"/>
      <c r="J88" s="89"/>
      <c r="K88" s="89"/>
      <c r="L88" s="89"/>
      <c r="R88" s="89"/>
      <c r="S88" s="89"/>
      <c r="T88" s="89"/>
      <c r="Z88" s="89"/>
      <c r="AA88" s="89"/>
      <c r="AB88" s="89"/>
    </row>
    <row r="89" spans="2:28" ht="13.5" customHeight="1" x14ac:dyDescent="0.25">
      <c r="B89" s="89"/>
      <c r="C89" s="89"/>
      <c r="D89" s="89"/>
      <c r="J89" s="89"/>
      <c r="K89" s="89"/>
      <c r="L89" s="89"/>
      <c r="R89" s="89"/>
      <c r="S89" s="89"/>
      <c r="T89" s="89"/>
      <c r="Z89" s="89"/>
      <c r="AA89" s="89"/>
      <c r="AB89" s="89"/>
    </row>
    <row r="90" spans="2:28" ht="13.5" customHeight="1" x14ac:dyDescent="0.25">
      <c r="B90" s="89"/>
      <c r="C90" s="89"/>
      <c r="D90" s="89"/>
      <c r="J90" s="89"/>
      <c r="K90" s="89"/>
      <c r="L90" s="89"/>
      <c r="R90" s="89"/>
      <c r="S90" s="89"/>
      <c r="T90" s="89"/>
      <c r="Z90" s="89"/>
      <c r="AA90" s="89"/>
      <c r="AB90" s="89"/>
    </row>
    <row r="91" spans="2:28" ht="13.5" customHeight="1" x14ac:dyDescent="0.25">
      <c r="B91" s="89"/>
      <c r="C91" s="89"/>
      <c r="D91" s="89"/>
      <c r="J91" s="89"/>
      <c r="K91" s="89"/>
      <c r="L91" s="89"/>
      <c r="R91" s="89"/>
      <c r="S91" s="89"/>
      <c r="T91" s="89"/>
      <c r="Z91" s="89"/>
      <c r="AA91" s="89"/>
      <c r="AB91" s="89"/>
    </row>
    <row r="92" spans="2:28" ht="13.5" customHeight="1" x14ac:dyDescent="0.25">
      <c r="B92" s="89"/>
      <c r="C92" s="89"/>
      <c r="D92" s="89"/>
      <c r="J92" s="89"/>
      <c r="K92" s="89"/>
      <c r="L92" s="89"/>
      <c r="R92" s="89"/>
      <c r="S92" s="89"/>
      <c r="T92" s="89"/>
      <c r="Z92" s="89"/>
      <c r="AA92" s="89"/>
      <c r="AB92" s="89"/>
    </row>
    <row r="93" spans="2:28" ht="13.5" customHeight="1" x14ac:dyDescent="0.25">
      <c r="B93" s="89"/>
      <c r="C93" s="89"/>
      <c r="D93" s="89"/>
      <c r="J93" s="89"/>
      <c r="K93" s="89"/>
      <c r="L93" s="89"/>
      <c r="R93" s="89"/>
      <c r="S93" s="89"/>
      <c r="T93" s="89"/>
      <c r="Z93" s="89"/>
      <c r="AA93" s="89"/>
      <c r="AB93" s="89"/>
    </row>
    <row r="94" spans="2:28" ht="13.5" customHeight="1" x14ac:dyDescent="0.25">
      <c r="B94" s="89"/>
      <c r="C94" s="89"/>
      <c r="D94" s="89"/>
      <c r="J94" s="89"/>
      <c r="K94" s="89"/>
      <c r="L94" s="89"/>
      <c r="R94" s="89"/>
      <c r="S94" s="89"/>
      <c r="T94" s="89"/>
      <c r="Z94" s="89"/>
      <c r="AA94" s="89"/>
      <c r="AB94" s="89"/>
    </row>
    <row r="95" spans="2:28" ht="13.5" customHeight="1" x14ac:dyDescent="0.25">
      <c r="B95" s="89"/>
      <c r="C95" s="89"/>
      <c r="D95" s="89"/>
      <c r="J95" s="89"/>
      <c r="K95" s="89"/>
      <c r="L95" s="89"/>
      <c r="R95" s="89"/>
      <c r="S95" s="89"/>
      <c r="T95" s="89"/>
      <c r="Z95" s="89"/>
      <c r="AA95" s="89"/>
      <c r="AB95" s="89"/>
    </row>
    <row r="96" spans="2:28" ht="13.5" customHeight="1" x14ac:dyDescent="0.25">
      <c r="B96" s="89"/>
      <c r="C96" s="89"/>
      <c r="D96" s="89"/>
      <c r="J96" s="89"/>
      <c r="K96" s="89"/>
      <c r="L96" s="89"/>
      <c r="R96" s="89"/>
      <c r="S96" s="89"/>
      <c r="T96" s="89"/>
      <c r="Z96" s="89"/>
      <c r="AA96" s="89"/>
      <c r="AB96" s="89"/>
    </row>
    <row r="97" spans="2:28" ht="13.5" customHeight="1" x14ac:dyDescent="0.25">
      <c r="B97" s="89"/>
      <c r="C97" s="89"/>
      <c r="D97" s="89"/>
      <c r="J97" s="89"/>
      <c r="K97" s="89"/>
      <c r="L97" s="89"/>
      <c r="R97" s="89"/>
      <c r="S97" s="89"/>
      <c r="T97" s="89"/>
      <c r="Z97" s="89"/>
      <c r="AA97" s="89"/>
      <c r="AB97" s="89"/>
    </row>
    <row r="98" spans="2:28" ht="13.5" customHeight="1" x14ac:dyDescent="0.25">
      <c r="B98" s="89"/>
      <c r="C98" s="89"/>
      <c r="D98" s="89"/>
      <c r="J98" s="89"/>
      <c r="K98" s="89"/>
      <c r="L98" s="89"/>
      <c r="R98" s="89"/>
      <c r="S98" s="89"/>
      <c r="T98" s="89"/>
      <c r="Z98" s="89"/>
      <c r="AA98" s="89"/>
      <c r="AB98" s="89"/>
    </row>
    <row r="99" spans="2:28" ht="13.5" customHeight="1" x14ac:dyDescent="0.25">
      <c r="B99" s="89"/>
      <c r="C99" s="89"/>
      <c r="D99" s="89"/>
      <c r="J99" s="89"/>
      <c r="K99" s="89"/>
      <c r="L99" s="89"/>
      <c r="R99" s="89"/>
      <c r="S99" s="89"/>
      <c r="T99" s="89"/>
      <c r="Z99" s="89"/>
      <c r="AA99" s="89"/>
      <c r="AB99" s="89"/>
    </row>
    <row r="100" spans="2:28" ht="13.5" customHeight="1" x14ac:dyDescent="0.25">
      <c r="B100" s="89"/>
      <c r="C100" s="89"/>
      <c r="D100" s="89"/>
      <c r="J100" s="89"/>
      <c r="K100" s="89"/>
      <c r="L100" s="89"/>
      <c r="R100" s="89"/>
      <c r="S100" s="89"/>
      <c r="T100" s="89"/>
      <c r="Z100" s="89"/>
      <c r="AA100" s="89"/>
      <c r="AB100" s="89"/>
    </row>
    <row r="101" spans="2:28" ht="13.5" customHeight="1" x14ac:dyDescent="0.25">
      <c r="B101" s="89"/>
      <c r="C101" s="89"/>
      <c r="D101" s="89"/>
      <c r="J101" s="89"/>
      <c r="K101" s="89"/>
      <c r="L101" s="89"/>
      <c r="R101" s="89"/>
      <c r="S101" s="89"/>
      <c r="T101" s="89"/>
      <c r="Z101" s="89"/>
      <c r="AA101" s="89"/>
      <c r="AB101" s="89"/>
    </row>
    <row r="102" spans="2:28" ht="13.5" customHeight="1" x14ac:dyDescent="0.25">
      <c r="B102" s="89"/>
      <c r="C102" s="89"/>
      <c r="D102" s="89"/>
      <c r="J102" s="89"/>
      <c r="K102" s="89"/>
      <c r="L102" s="89"/>
      <c r="R102" s="89"/>
      <c r="S102" s="89"/>
      <c r="T102" s="89"/>
      <c r="Z102" s="89"/>
      <c r="AA102" s="89"/>
      <c r="AB102" s="89"/>
    </row>
    <row r="103" spans="2:28" ht="13.5" customHeight="1" x14ac:dyDescent="0.25">
      <c r="B103" s="89"/>
      <c r="C103" s="89"/>
      <c r="D103" s="89"/>
      <c r="J103" s="89"/>
      <c r="K103" s="89"/>
      <c r="L103" s="89"/>
      <c r="R103" s="89"/>
      <c r="S103" s="89"/>
      <c r="T103" s="89"/>
      <c r="Z103" s="89"/>
      <c r="AA103" s="89"/>
      <c r="AB103" s="89"/>
    </row>
    <row r="104" spans="2:28" ht="13.5" customHeight="1" x14ac:dyDescent="0.25">
      <c r="B104" s="89"/>
      <c r="C104" s="89"/>
      <c r="D104" s="89"/>
      <c r="J104" s="89"/>
      <c r="K104" s="89"/>
      <c r="L104" s="89"/>
      <c r="R104" s="89"/>
      <c r="S104" s="89"/>
      <c r="T104" s="89"/>
      <c r="Z104" s="89"/>
      <c r="AA104" s="89"/>
      <c r="AB104" s="89"/>
    </row>
    <row r="105" spans="2:28" ht="12.45" customHeight="1" x14ac:dyDescent="0.25">
      <c r="J105" s="89"/>
      <c r="K105" s="89"/>
      <c r="L105" s="89"/>
    </row>
    <row r="106" spans="2:28" ht="12.45" customHeight="1" x14ac:dyDescent="0.25">
      <c r="J106" s="89"/>
      <c r="K106" s="89"/>
      <c r="L106" s="89"/>
    </row>
    <row r="107" spans="2:28" ht="12.45" customHeight="1" x14ac:dyDescent="0.25">
      <c r="J107" s="89"/>
      <c r="K107" s="89"/>
      <c r="L107" s="89"/>
    </row>
    <row r="108" spans="2:28" ht="12.45" customHeight="1" x14ac:dyDescent="0.25">
      <c r="J108" s="89"/>
      <c r="K108" s="89"/>
      <c r="L108" s="89"/>
    </row>
    <row r="109" spans="2:28" ht="12.45" customHeight="1" x14ac:dyDescent="0.25">
      <c r="J109" s="89"/>
      <c r="K109" s="89"/>
      <c r="L109" s="89"/>
    </row>
  </sheetData>
  <mergeCells count="7">
    <mergeCell ref="AA3:AE3"/>
    <mergeCell ref="A1:D1"/>
    <mergeCell ref="I1:L1"/>
    <mergeCell ref="Q1:T1"/>
    <mergeCell ref="C3:G3"/>
    <mergeCell ref="K3:O3"/>
    <mergeCell ref="S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A33" sqref="A33"/>
    </sheetView>
  </sheetViews>
  <sheetFormatPr defaultColWidth="9.09765625" defaultRowHeight="12.45" customHeight="1" x14ac:dyDescent="0.25"/>
  <cols>
    <col min="1" max="1" width="57.5" style="1" customWidth="1"/>
    <col min="2" max="6" width="12.5" style="2" customWidth="1"/>
    <col min="7" max="7" width="56.09765625" style="2" customWidth="1"/>
    <col min="8" max="8" width="12.5" style="2" customWidth="1"/>
    <col min="9" max="11" width="12.5" style="1" customWidth="1"/>
    <col min="12" max="16384" width="9.09765625" style="1"/>
  </cols>
  <sheetData>
    <row r="1" spans="1:12" ht="15.75" customHeight="1" x14ac:dyDescent="0.25">
      <c r="A1" s="5" t="s">
        <v>29</v>
      </c>
      <c r="B1" s="5"/>
      <c r="C1" s="5"/>
      <c r="D1" s="5"/>
      <c r="E1" s="5"/>
      <c r="F1" s="5"/>
      <c r="G1" s="5" t="s">
        <v>30</v>
      </c>
      <c r="H1" s="5"/>
      <c r="I1" s="5"/>
      <c r="J1" s="5"/>
      <c r="K1" s="5"/>
    </row>
    <row r="2" spans="1:12" ht="14.25" customHeight="1" thickBot="1" x14ac:dyDescent="0.35">
      <c r="A2" s="6"/>
      <c r="B2" s="7"/>
      <c r="C2" s="7"/>
      <c r="D2" s="7"/>
      <c r="E2" s="7"/>
      <c r="F2" s="7"/>
      <c r="G2" s="6"/>
      <c r="H2" s="7"/>
      <c r="I2" s="7"/>
      <c r="J2" s="7"/>
      <c r="K2" s="7"/>
    </row>
    <row r="3" spans="1:12" ht="13.5" customHeight="1" x14ac:dyDescent="0.25">
      <c r="A3" s="14" t="s">
        <v>4</v>
      </c>
      <c r="B3" s="103" t="s">
        <v>6</v>
      </c>
      <c r="C3" s="105"/>
      <c r="D3" s="105"/>
      <c r="E3" s="104"/>
      <c r="F3" s="1"/>
      <c r="G3" s="14" t="s">
        <v>4</v>
      </c>
      <c r="H3" s="103" t="s">
        <v>6</v>
      </c>
      <c r="I3" s="105"/>
      <c r="J3" s="105"/>
      <c r="K3" s="104"/>
    </row>
    <row r="4" spans="1:12" ht="14.25" customHeight="1" thickBot="1" x14ac:dyDescent="0.3">
      <c r="A4" s="21"/>
      <c r="B4" s="106">
        <v>2023</v>
      </c>
      <c r="C4" s="107">
        <v>2024</v>
      </c>
      <c r="D4" s="107">
        <v>2025</v>
      </c>
      <c r="E4" s="108">
        <v>2026</v>
      </c>
      <c r="F4" s="1"/>
      <c r="G4" s="21"/>
      <c r="H4" s="106">
        <v>2023</v>
      </c>
      <c r="I4" s="107">
        <v>2024</v>
      </c>
      <c r="J4" s="107">
        <v>2025</v>
      </c>
      <c r="K4" s="108">
        <v>2026</v>
      </c>
    </row>
    <row r="5" spans="1:12" ht="13.5" customHeight="1" x14ac:dyDescent="0.25">
      <c r="A5" s="31"/>
      <c r="B5" s="109"/>
      <c r="C5" s="34"/>
      <c r="D5" s="34"/>
      <c r="E5" s="35"/>
      <c r="F5" s="30"/>
      <c r="G5" s="31"/>
      <c r="H5" s="109"/>
      <c r="I5" s="34"/>
      <c r="J5" s="34"/>
      <c r="K5" s="35"/>
    </row>
    <row r="6" spans="1:12" ht="13.5" customHeight="1" x14ac:dyDescent="0.25">
      <c r="A6" s="41" t="s">
        <v>7</v>
      </c>
      <c r="B6" s="38">
        <v>1089002.2054285468</v>
      </c>
      <c r="C6" s="39">
        <v>1235726.6903825318</v>
      </c>
      <c r="D6" s="39">
        <v>1364293.7969119896</v>
      </c>
      <c r="E6" s="40">
        <v>1477627.8933801306</v>
      </c>
      <c r="F6" s="30"/>
      <c r="G6" s="41" t="s">
        <v>7</v>
      </c>
      <c r="H6" s="38">
        <f>'dec2023_vydavky_ESA 2010'!C6-PS_vydavky_ESA2010!B6</f>
        <v>-57970.64797955018</v>
      </c>
      <c r="I6" s="39">
        <f>'dec2023_vydavky_ESA 2010'!D6-PS_vydavky_ESA2010!C6</f>
        <v>-56209.833282253006</v>
      </c>
      <c r="J6" s="39">
        <f>'dec2023_vydavky_ESA 2010'!E6-PS_vydavky_ESA2010!D6</f>
        <v>-72135.658128203359</v>
      </c>
      <c r="K6" s="40">
        <f>'dec2023_vydavky_ESA 2010'!F6-PS_vydavky_ESA2010!E6</f>
        <v>-101272.85094844433</v>
      </c>
    </row>
    <row r="7" spans="1:12" ht="13.5" customHeight="1" x14ac:dyDescent="0.25">
      <c r="A7" s="49" t="s">
        <v>8</v>
      </c>
      <c r="B7" s="46">
        <v>626824.10211587464</v>
      </c>
      <c r="C7" s="47">
        <v>729110.1493315415</v>
      </c>
      <c r="D7" s="47">
        <v>824226.2438945598</v>
      </c>
      <c r="E7" s="48">
        <v>905771.36976244568</v>
      </c>
      <c r="F7" s="30"/>
      <c r="G7" s="49" t="s">
        <v>8</v>
      </c>
      <c r="H7" s="46">
        <f>'dec2023_vydavky_ESA 2010'!C7-PS_vydavky_ESA2010!B7</f>
        <v>-34839.006251919898</v>
      </c>
      <c r="I7" s="47">
        <f>'dec2023_vydavky_ESA 2010'!D7-PS_vydavky_ESA2010!C7</f>
        <v>-45236.385795360315</v>
      </c>
      <c r="J7" s="47">
        <f>'dec2023_vydavky_ESA 2010'!E7-PS_vydavky_ESA2010!D7</f>
        <v>-62763.840834836592</v>
      </c>
      <c r="K7" s="48">
        <f>'dec2023_vydavky_ESA 2010'!F7-PS_vydavky_ESA2010!E7</f>
        <v>-84597.586323872092</v>
      </c>
    </row>
    <row r="8" spans="1:12" ht="13.5" customHeight="1" x14ac:dyDescent="0.25">
      <c r="A8" s="49" t="s">
        <v>9</v>
      </c>
      <c r="B8" s="46">
        <v>37343.5946802123</v>
      </c>
      <c r="C8" s="47">
        <v>43834.461390155739</v>
      </c>
      <c r="D8" s="47">
        <v>50410.877840453861</v>
      </c>
      <c r="E8" s="48">
        <v>56690.279311338512</v>
      </c>
      <c r="F8" s="30"/>
      <c r="G8" s="49" t="s">
        <v>9</v>
      </c>
      <c r="H8" s="46">
        <f>'dec2023_vydavky_ESA 2010'!C8-PS_vydavky_ESA2010!B8</f>
        <v>1808.4805750598243</v>
      </c>
      <c r="I8" s="47">
        <f>'dec2023_vydavky_ESA 2010'!D8-PS_vydavky_ESA2010!C8</f>
        <v>1699.7116771786677</v>
      </c>
      <c r="J8" s="47">
        <f>'dec2023_vydavky_ESA 2010'!E8-PS_vydavky_ESA2010!D8</f>
        <v>1292.1602510655648</v>
      </c>
      <c r="K8" s="48">
        <f>'dec2023_vydavky_ESA 2010'!F8-PS_vydavky_ESA2010!E8</f>
        <v>485.80822208512836</v>
      </c>
    </row>
    <row r="9" spans="1:12" ht="13.5" customHeight="1" x14ac:dyDescent="0.25">
      <c r="A9" s="49" t="s">
        <v>10</v>
      </c>
      <c r="B9" s="46">
        <v>375361.31432624423</v>
      </c>
      <c r="C9" s="47">
        <v>409418.70505807421</v>
      </c>
      <c r="D9" s="47">
        <v>433343.84966052085</v>
      </c>
      <c r="E9" s="48">
        <v>456653.70547368331</v>
      </c>
      <c r="F9" s="30"/>
      <c r="G9" s="49" t="s">
        <v>10</v>
      </c>
      <c r="H9" s="46">
        <f>'dec2023_vydavky_ESA 2010'!C9-PS_vydavky_ESA2010!B9</f>
        <v>-22626.848696384637</v>
      </c>
      <c r="I9" s="47">
        <f>'dec2023_vydavky_ESA 2010'!D9-PS_vydavky_ESA2010!C9</f>
        <v>-11496.593113461568</v>
      </c>
      <c r="J9" s="47">
        <f>'dec2023_vydavky_ESA 2010'!E9-PS_vydavky_ESA2010!D9</f>
        <v>-8784.3562599848956</v>
      </c>
      <c r="K9" s="48">
        <f>'dec2023_vydavky_ESA 2010'!F9-PS_vydavky_ESA2010!E9</f>
        <v>-14578.935355092981</v>
      </c>
    </row>
    <row r="10" spans="1:12" ht="13.5" customHeight="1" x14ac:dyDescent="0.25">
      <c r="A10" s="49" t="s">
        <v>11</v>
      </c>
      <c r="B10" s="46">
        <v>79.902461317219291</v>
      </c>
      <c r="C10" s="47">
        <v>86.795809930313666</v>
      </c>
      <c r="D10" s="47">
        <v>92.74967189579435</v>
      </c>
      <c r="E10" s="48">
        <v>96.948590471159804</v>
      </c>
      <c r="F10" s="30"/>
      <c r="G10" s="49" t="s">
        <v>11</v>
      </c>
      <c r="H10" s="46">
        <f>'dec2023_vydavky_ESA 2010'!C10-PS_vydavky_ESA2010!B10</f>
        <v>-7.292557770684212</v>
      </c>
      <c r="I10" s="47">
        <f>'dec2023_vydavky_ESA 2010'!D10-PS_vydavky_ESA2010!C10</f>
        <v>-11.022380568728877</v>
      </c>
      <c r="J10" s="47">
        <f>'dec2023_vydavky_ESA 2010'!E10-PS_vydavky_ESA2010!D10</f>
        <v>-12.589383693550175</v>
      </c>
      <c r="K10" s="48">
        <f>'dec2023_vydavky_ESA 2010'!F10-PS_vydavky_ESA2010!E10</f>
        <v>-13.116446181840402</v>
      </c>
    </row>
    <row r="11" spans="1:12" ht="13.5" customHeight="1" x14ac:dyDescent="0.25">
      <c r="A11" s="49" t="s">
        <v>12</v>
      </c>
      <c r="B11" s="46">
        <v>49393.29184489834</v>
      </c>
      <c r="C11" s="47">
        <v>53276.578792830114</v>
      </c>
      <c r="D11" s="47">
        <v>56220.075844559397</v>
      </c>
      <c r="E11" s="48">
        <v>58415.5902421918</v>
      </c>
      <c r="F11" s="30"/>
      <c r="G11" s="49" t="s">
        <v>12</v>
      </c>
      <c r="H11" s="46">
        <f>'dec2023_vydavky_ESA 2010'!C11-PS_vydavky_ESA2010!B11</f>
        <v>-2305.9810485347116</v>
      </c>
      <c r="I11" s="47">
        <f>'dec2023_vydavky_ESA 2010'!D11-PS_vydavky_ESA2010!C11</f>
        <v>-1165.5436700411374</v>
      </c>
      <c r="J11" s="47">
        <f>'dec2023_vydavky_ESA 2010'!E11-PS_vydavky_ESA2010!D11</f>
        <v>-1867.0319007540238</v>
      </c>
      <c r="K11" s="48">
        <f>'dec2023_vydavky_ESA 2010'!F11-PS_vydavky_ESA2010!E11</f>
        <v>-2569.0210453824111</v>
      </c>
    </row>
    <row r="12" spans="1:12" ht="13.5" customHeight="1" x14ac:dyDescent="0.25">
      <c r="A12" s="41" t="s">
        <v>13</v>
      </c>
      <c r="B12" s="38">
        <v>9586900.6664110981</v>
      </c>
      <c r="C12" s="39">
        <v>11011542.190268025</v>
      </c>
      <c r="D12" s="39">
        <v>11855309.410201611</v>
      </c>
      <c r="E12" s="40">
        <v>12490357.762026854</v>
      </c>
      <c r="F12" s="30"/>
      <c r="G12" s="41" t="s">
        <v>13</v>
      </c>
      <c r="H12" s="38">
        <f>'dec2023_vydavky_ESA 2010'!C12-PS_vydavky_ESA2010!B12</f>
        <v>743218.66611669585</v>
      </c>
      <c r="I12" s="39">
        <f>'dec2023_vydavky_ESA 2010'!D12-PS_vydavky_ESA2010!C12</f>
        <v>471464.87885072827</v>
      </c>
      <c r="J12" s="39">
        <f>'dec2023_vydavky_ESA 2010'!E12-PS_vydavky_ESA2010!D12</f>
        <v>195231.24424433336</v>
      </c>
      <c r="K12" s="40">
        <f>'dec2023_vydavky_ESA 2010'!F12-PS_vydavky_ESA2010!E12</f>
        <v>-22822.027818895876</v>
      </c>
    </row>
    <row r="13" spans="1:12" ht="13.5" customHeight="1" x14ac:dyDescent="0.25">
      <c r="A13" s="57" t="s">
        <v>14</v>
      </c>
      <c r="B13" s="46">
        <v>8512267.386825785</v>
      </c>
      <c r="C13" s="47">
        <v>9814483.2102538291</v>
      </c>
      <c r="D13" s="47">
        <v>10609655.005848033</v>
      </c>
      <c r="E13" s="48">
        <v>11220852.622810772</v>
      </c>
      <c r="F13" s="30"/>
      <c r="G13" s="57" t="s">
        <v>14</v>
      </c>
      <c r="H13" s="46">
        <f>'dec2023_vydavky_ESA 2010'!C13-PS_vydavky_ESA2010!B13</f>
        <v>668349.76456153952</v>
      </c>
      <c r="I13" s="47">
        <f>'dec2023_vydavky_ESA 2010'!D13-PS_vydavky_ESA2010!C13</f>
        <v>397883.79845733196</v>
      </c>
      <c r="J13" s="47">
        <f>'dec2023_vydavky_ESA 2010'!E13-PS_vydavky_ESA2010!D13</f>
        <v>125816.61112725176</v>
      </c>
      <c r="K13" s="48">
        <f>'dec2023_vydavky_ESA 2010'!F13-PS_vydavky_ESA2010!E13</f>
        <v>-72017.691809639335</v>
      </c>
    </row>
    <row r="14" spans="1:12" ht="13.5" customHeight="1" x14ac:dyDescent="0.25">
      <c r="A14" s="61" t="s">
        <v>15</v>
      </c>
      <c r="B14" s="46">
        <v>7668735.0383206811</v>
      </c>
      <c r="C14" s="47">
        <v>8804542.4145388715</v>
      </c>
      <c r="D14" s="47">
        <v>9476004.49908044</v>
      </c>
      <c r="E14" s="48">
        <v>10038961.690980444</v>
      </c>
      <c r="F14" s="30"/>
      <c r="G14" s="61" t="s">
        <v>15</v>
      </c>
      <c r="H14" s="46">
        <f>'dec2023_vydavky_ESA 2010'!C14-PS_vydavky_ESA2010!B14</f>
        <v>606433.12719929218</v>
      </c>
      <c r="I14" s="47">
        <f>'dec2023_vydavky_ESA 2010'!D14-PS_vydavky_ESA2010!C14</f>
        <v>288200.4205458425</v>
      </c>
      <c r="J14" s="47">
        <f>'dec2023_vydavky_ESA 2010'!E14-PS_vydavky_ESA2010!D14</f>
        <v>47235.025500223041</v>
      </c>
      <c r="K14" s="48">
        <f>'dec2023_vydavky_ESA 2010'!F14-PS_vydavky_ESA2010!E14</f>
        <v>-39695.221491064876</v>
      </c>
      <c r="L14" s="110"/>
    </row>
    <row r="15" spans="1:12" ht="13.5" customHeight="1" x14ac:dyDescent="0.25">
      <c r="A15" s="61" t="s">
        <v>16</v>
      </c>
      <c r="B15" s="46">
        <v>122395.93030996756</v>
      </c>
      <c r="C15" s="47">
        <v>180951.4245978425</v>
      </c>
      <c r="D15" s="47">
        <v>238915.05662333264</v>
      </c>
      <c r="E15" s="48">
        <v>230467.20049554727</v>
      </c>
      <c r="F15" s="30"/>
      <c r="G15" s="61" t="s">
        <v>16</v>
      </c>
      <c r="H15" s="46">
        <f>'dec2023_vydavky_ESA 2010'!C15-PS_vydavky_ESA2010!B15</f>
        <v>20916.058504067638</v>
      </c>
      <c r="I15" s="47">
        <f>'dec2023_vydavky_ESA 2010'!D15-PS_vydavky_ESA2010!C15</f>
        <v>95764.826505620091</v>
      </c>
      <c r="J15" s="47">
        <f>'dec2023_vydavky_ESA 2010'!E15-PS_vydavky_ESA2010!D15</f>
        <v>88712.07859153641</v>
      </c>
      <c r="K15" s="48">
        <f>'dec2023_vydavky_ESA 2010'!F15-PS_vydavky_ESA2010!E15</f>
        <v>-11005.161915314209</v>
      </c>
      <c r="L15" s="110"/>
    </row>
    <row r="16" spans="1:12" ht="13.5" customHeight="1" x14ac:dyDescent="0.25">
      <c r="A16" s="61" t="s">
        <v>17</v>
      </c>
      <c r="B16" s="46">
        <v>640559.69774821226</v>
      </c>
      <c r="C16" s="47">
        <v>735171.10399954568</v>
      </c>
      <c r="D16" s="47">
        <v>792301.65462423023</v>
      </c>
      <c r="E16" s="48">
        <v>841378.27977874607</v>
      </c>
      <c r="F16" s="30"/>
      <c r="G16" s="61" t="s">
        <v>17</v>
      </c>
      <c r="H16" s="46">
        <f>'dec2023_vydavky_ESA 2010'!C16-PS_vydavky_ESA2010!B16</f>
        <v>36443.026733447332</v>
      </c>
      <c r="I16" s="47">
        <f>'dec2023_vydavky_ESA 2010'!D16-PS_vydavky_ESA2010!C16</f>
        <v>12364.709720779792</v>
      </c>
      <c r="J16" s="47">
        <f>'dec2023_vydavky_ESA 2010'!E16-PS_vydavky_ESA2010!D16</f>
        <v>-8992.2005453115562</v>
      </c>
      <c r="K16" s="48">
        <f>'dec2023_vydavky_ESA 2010'!F16-PS_vydavky_ESA2010!E16</f>
        <v>-18912.999322222895</v>
      </c>
      <c r="L16" s="110"/>
    </row>
    <row r="17" spans="1:12" ht="13.5" customHeight="1" x14ac:dyDescent="0.25">
      <c r="A17" s="61" t="s">
        <v>18</v>
      </c>
      <c r="B17" s="46">
        <v>78849.612079920887</v>
      </c>
      <c r="C17" s="47">
        <v>91940.30853869571</v>
      </c>
      <c r="D17" s="47">
        <v>100515.7754286385</v>
      </c>
      <c r="E17" s="48">
        <v>108114.45646338911</v>
      </c>
      <c r="F17" s="30"/>
      <c r="G17" s="61" t="s">
        <v>18</v>
      </c>
      <c r="H17" s="46">
        <f>'dec2023_vydavky_ESA 2010'!C17-PS_vydavky_ESA2010!B17</f>
        <v>4419.316353077782</v>
      </c>
      <c r="I17" s="47">
        <f>'dec2023_vydavky_ESA 2010'!D17-PS_vydavky_ESA2010!C17</f>
        <v>1522.5279573359585</v>
      </c>
      <c r="J17" s="47">
        <f>'dec2023_vydavky_ESA 2010'!E17-PS_vydavky_ESA2010!D17</f>
        <v>-1116.7051375148731</v>
      </c>
      <c r="K17" s="48">
        <f>'dec2023_vydavky_ESA 2010'!F17-PS_vydavky_ESA2010!E17</f>
        <v>-2361.2689574639808</v>
      </c>
      <c r="L17" s="110"/>
    </row>
    <row r="18" spans="1:12" ht="13.5" customHeight="1" x14ac:dyDescent="0.25">
      <c r="A18" s="61" t="s">
        <v>19</v>
      </c>
      <c r="B18" s="46">
        <v>1727.1083670033006</v>
      </c>
      <c r="C18" s="47">
        <v>1877.9585788726433</v>
      </c>
      <c r="D18" s="47">
        <v>1918.0200913942583</v>
      </c>
      <c r="E18" s="48">
        <v>1930.9950926457377</v>
      </c>
      <c r="F18" s="30"/>
      <c r="G18" s="61" t="s">
        <v>19</v>
      </c>
      <c r="H18" s="46">
        <f>'dec2023_vydavky_ESA 2010'!C18-PS_vydavky_ESA2010!B18</f>
        <v>138.23577165506777</v>
      </c>
      <c r="I18" s="47">
        <f>'dec2023_vydavky_ESA 2010'!D18-PS_vydavky_ESA2010!C18</f>
        <v>31.313727756508115</v>
      </c>
      <c r="J18" s="47">
        <f>'dec2023_vydavky_ESA 2010'!E18-PS_vydavky_ESA2010!D18</f>
        <v>-21.587281683371657</v>
      </c>
      <c r="K18" s="48">
        <f>'dec2023_vydavky_ESA 2010'!F18-PS_vydavky_ESA2010!E18</f>
        <v>-43.040123573542132</v>
      </c>
      <c r="L18" s="110"/>
    </row>
    <row r="19" spans="1:12" ht="13.5" customHeight="1" x14ac:dyDescent="0.25">
      <c r="A19" s="49" t="s">
        <v>20</v>
      </c>
      <c r="B19" s="46">
        <v>1074633.2795853135</v>
      </c>
      <c r="C19" s="47">
        <v>1197058.9800141961</v>
      </c>
      <c r="D19" s="47">
        <v>1245654.4043535781</v>
      </c>
      <c r="E19" s="48">
        <v>1269505.1392160819</v>
      </c>
      <c r="F19" s="30"/>
      <c r="G19" s="49" t="s">
        <v>20</v>
      </c>
      <c r="H19" s="46">
        <f>'dec2023_vydavky_ESA 2010'!C19-PS_vydavky_ESA2010!B19</f>
        <v>74868.90155515587</v>
      </c>
      <c r="I19" s="47">
        <f>'dec2023_vydavky_ESA 2010'!D19-PS_vydavky_ESA2010!C19</f>
        <v>73581.080393396085</v>
      </c>
      <c r="J19" s="47">
        <f>'dec2023_vydavky_ESA 2010'!E19-PS_vydavky_ESA2010!D19</f>
        <v>69414.633117081597</v>
      </c>
      <c r="K19" s="48">
        <f>'dec2023_vydavky_ESA 2010'!F19-PS_vydavky_ESA2010!E19</f>
        <v>49195.663990744157</v>
      </c>
      <c r="L19" s="110"/>
    </row>
    <row r="20" spans="1:12" ht="13.5" customHeight="1" x14ac:dyDescent="0.25">
      <c r="A20" s="61" t="s">
        <v>21</v>
      </c>
      <c r="B20" s="46">
        <v>906180.21603463963</v>
      </c>
      <c r="C20" s="47">
        <v>1012392.570970753</v>
      </c>
      <c r="D20" s="47">
        <v>1055639.9207743136</v>
      </c>
      <c r="E20" s="48">
        <v>1076914.2676126848</v>
      </c>
      <c r="F20" s="30"/>
      <c r="G20" s="61" t="s">
        <v>21</v>
      </c>
      <c r="H20" s="46">
        <f>'dec2023_vydavky_ESA 2010'!C20-PS_vydavky_ESA2010!B20</f>
        <v>64826.68845959031</v>
      </c>
      <c r="I20" s="47">
        <f>'dec2023_vydavky_ESA 2010'!D20-PS_vydavky_ESA2010!C20</f>
        <v>70641.039305189392</v>
      </c>
      <c r="J20" s="47">
        <f>'dec2023_vydavky_ESA 2010'!E20-PS_vydavky_ESA2010!D20</f>
        <v>71453.723700836999</v>
      </c>
      <c r="K20" s="48">
        <f>'dec2023_vydavky_ESA 2010'!F20-PS_vydavky_ESA2010!E20</f>
        <v>53276.70896040136</v>
      </c>
      <c r="L20" s="110"/>
    </row>
    <row r="21" spans="1:12" ht="13.5" customHeight="1" x14ac:dyDescent="0.25">
      <c r="A21" s="61" t="s">
        <v>17</v>
      </c>
      <c r="B21" s="46">
        <v>107915.75433617429</v>
      </c>
      <c r="C21" s="47">
        <v>117532.13933987415</v>
      </c>
      <c r="D21" s="47">
        <v>120169.17725397572</v>
      </c>
      <c r="E21" s="48">
        <v>121122.17041100998</v>
      </c>
      <c r="F21" s="30"/>
      <c r="G21" s="61" t="s">
        <v>17</v>
      </c>
      <c r="H21" s="46">
        <f>'dec2023_vydavky_ESA 2010'!C21-PS_vydavky_ESA2010!B21</f>
        <v>5750.1408907194273</v>
      </c>
      <c r="I21" s="47">
        <f>'dec2023_vydavky_ESA 2010'!D21-PS_vydavky_ESA2010!C21</f>
        <v>1853.5576677645149</v>
      </c>
      <c r="J21" s="47">
        <f>'dec2023_vydavky_ESA 2010'!E21-PS_vydavky_ESA2010!D21</f>
        <v>-1277.6422806289629</v>
      </c>
      <c r="K21" s="48">
        <f>'dec2023_vydavky_ESA 2010'!F21-PS_vydavky_ESA2010!E21</f>
        <v>-2540.2599188440363</v>
      </c>
      <c r="L21" s="110"/>
    </row>
    <row r="22" spans="1:12" ht="13.5" customHeight="1" x14ac:dyDescent="0.25">
      <c r="A22" s="61" t="s">
        <v>18</v>
      </c>
      <c r="B22" s="46">
        <v>19204.470637887334</v>
      </c>
      <c r="C22" s="47">
        <v>21242.841164298112</v>
      </c>
      <c r="D22" s="47">
        <v>21986.572635401779</v>
      </c>
      <c r="E22" s="48">
        <v>22271.04385278072</v>
      </c>
      <c r="F22" s="30"/>
      <c r="G22" s="61" t="s">
        <v>18</v>
      </c>
      <c r="H22" s="46">
        <f>'dec2023_vydavky_ESA 2010'!C22-PS_vydavky_ESA2010!B22</f>
        <v>983.83923898667854</v>
      </c>
      <c r="I22" s="47">
        <f>'dec2023_vydavky_ESA 2010'!D22-PS_vydavky_ESA2010!C22</f>
        <v>321.27394468350394</v>
      </c>
      <c r="J22" s="47">
        <f>'dec2023_vydavky_ESA 2010'!E22-PS_vydavky_ESA2010!D22</f>
        <v>-222.79911493054169</v>
      </c>
      <c r="K22" s="48">
        <f>'dec2023_vydavky_ESA 2010'!F22-PS_vydavky_ESA2010!E22</f>
        <v>-444.21403440290305</v>
      </c>
      <c r="L22" s="110"/>
    </row>
    <row r="23" spans="1:12" ht="13.5" customHeight="1" x14ac:dyDescent="0.25">
      <c r="A23" s="61" t="s">
        <v>19</v>
      </c>
      <c r="B23" s="46">
        <v>41332.838576612121</v>
      </c>
      <c r="C23" s="47">
        <v>45891.428539270695</v>
      </c>
      <c r="D23" s="47">
        <v>47858.733689886874</v>
      </c>
      <c r="E23" s="48">
        <v>49197.65733960647</v>
      </c>
      <c r="F23" s="30"/>
      <c r="G23" s="61" t="s">
        <v>19</v>
      </c>
      <c r="H23" s="46">
        <f>'dec2023_vydavky_ESA 2010'!C23-PS_vydavky_ESA2010!B23</f>
        <v>3308.2329658596427</v>
      </c>
      <c r="I23" s="47">
        <f>'dec2023_vydavky_ESA 2010'!D23-PS_vydavky_ESA2010!C23</f>
        <v>765.20947575884929</v>
      </c>
      <c r="J23" s="47">
        <f>'dec2023_vydavky_ESA 2010'!E23-PS_vydavky_ESA2010!D23</f>
        <v>-538.64918819595914</v>
      </c>
      <c r="K23" s="48">
        <f>'dec2023_vydavky_ESA 2010'!F23-PS_vydavky_ESA2010!E23</f>
        <v>-1096.5710164100965</v>
      </c>
      <c r="L23" s="110"/>
    </row>
    <row r="24" spans="1:12" ht="13.5" customHeight="1" thickBot="1" x14ac:dyDescent="0.3">
      <c r="A24" s="41" t="s">
        <v>22</v>
      </c>
      <c r="B24" s="111">
        <v>249850.82431063527</v>
      </c>
      <c r="C24" s="68">
        <v>263156.87698607682</v>
      </c>
      <c r="D24" s="68">
        <v>278303.55977687333</v>
      </c>
      <c r="E24" s="69">
        <v>303276.633843021</v>
      </c>
      <c r="F24" s="30"/>
      <c r="G24" s="41" t="s">
        <v>22</v>
      </c>
      <c r="H24" s="111">
        <f>'dec2023_vydavky_ESA 2010'!C24-PS_vydavky_ESA2010!B24</f>
        <v>19140.209995780315</v>
      </c>
      <c r="I24" s="68">
        <f>'dec2023_vydavky_ESA 2010'!D24-PS_vydavky_ESA2010!C24</f>
        <v>8672.0228075076593</v>
      </c>
      <c r="J24" s="68">
        <f>'dec2023_vydavky_ESA 2010'!E24-PS_vydavky_ESA2010!D24</f>
        <v>-2665.4260617101099</v>
      </c>
      <c r="K24" s="69">
        <f>'dec2023_vydavky_ESA 2010'!F24-PS_vydavky_ESA2010!E24</f>
        <v>-15345.02553724678</v>
      </c>
    </row>
    <row r="25" spans="1:12" ht="14.25" customHeight="1" thickBot="1" x14ac:dyDescent="0.3">
      <c r="A25" s="75" t="s">
        <v>23</v>
      </c>
      <c r="B25" s="72">
        <v>10925753.696150281</v>
      </c>
      <c r="C25" s="73">
        <v>12510425.757636635</v>
      </c>
      <c r="D25" s="73">
        <v>13497906.766890474</v>
      </c>
      <c r="E25" s="74">
        <v>14271262.289250007</v>
      </c>
      <c r="F25" s="30"/>
      <c r="G25" s="75" t="s">
        <v>23</v>
      </c>
      <c r="H25" s="72">
        <f>'dec2023_vydavky_ESA 2010'!C25-PS_vydavky_ESA2010!B25</f>
        <v>704388.22813292593</v>
      </c>
      <c r="I25" s="73">
        <f>'dec2023_vydavky_ESA 2010'!D25-PS_vydavky_ESA2010!C25</f>
        <v>423927.06837598048</v>
      </c>
      <c r="J25" s="73">
        <f>'dec2023_vydavky_ESA 2010'!E25-PS_vydavky_ESA2010!D25</f>
        <v>120430.16005442105</v>
      </c>
      <c r="K25" s="74">
        <f>'dec2023_vydavky_ESA 2010'!F25-PS_vydavky_ESA2010!E25</f>
        <v>-139439.90430458821</v>
      </c>
    </row>
    <row r="26" spans="1:12" ht="13.5" customHeight="1" thickBot="1" x14ac:dyDescent="0.3">
      <c r="A26" s="83" t="s">
        <v>24</v>
      </c>
      <c r="B26" s="112">
        <v>10925753.696150281</v>
      </c>
      <c r="C26" s="87">
        <v>12510425.757636635</v>
      </c>
      <c r="D26" s="87">
        <v>13497906.766890474</v>
      </c>
      <c r="E26" s="88">
        <v>14271262.289250007</v>
      </c>
      <c r="F26" s="30"/>
      <c r="G26" s="83" t="s">
        <v>24</v>
      </c>
      <c r="H26" s="112">
        <f>'dec2023_vydavky_ESA 2010'!C26-PS_vydavky_ESA2010!B26</f>
        <v>704388.22813292593</v>
      </c>
      <c r="I26" s="87">
        <f>'dec2023_vydavky_ESA 2010'!D26-PS_vydavky_ESA2010!C26</f>
        <v>423927.06837598048</v>
      </c>
      <c r="J26" s="87">
        <f>'dec2023_vydavky_ESA 2010'!E26-PS_vydavky_ESA2010!D26</f>
        <v>120430.16005442105</v>
      </c>
      <c r="K26" s="88">
        <f>'dec2023_vydavky_ESA 2010'!F26-PS_vydavky_ESA2010!E26</f>
        <v>-139439.90430458821</v>
      </c>
    </row>
    <row r="27" spans="1:12" ht="13.5" customHeight="1" x14ac:dyDescent="0.25">
      <c r="B27" s="89"/>
      <c r="C27" s="89"/>
      <c r="D27" s="89"/>
      <c r="E27" s="89"/>
      <c r="F27" s="89"/>
      <c r="G27" s="89"/>
      <c r="H27" s="89"/>
    </row>
    <row r="28" spans="1:12" ht="13.5" customHeight="1" x14ac:dyDescent="0.25">
      <c r="B28" s="89"/>
      <c r="C28" s="89"/>
      <c r="D28" s="89"/>
      <c r="E28" s="89"/>
      <c r="F28" s="89"/>
      <c r="G28" s="89"/>
      <c r="H28" s="89"/>
    </row>
    <row r="29" spans="1:12" ht="13.5" customHeight="1" x14ac:dyDescent="0.25">
      <c r="B29" s="89"/>
      <c r="C29" s="89"/>
      <c r="D29" s="89"/>
      <c r="E29" s="89"/>
      <c r="F29" s="89"/>
      <c r="G29" s="89"/>
      <c r="H29" s="89"/>
    </row>
    <row r="30" spans="1:12" ht="13.5" customHeight="1" x14ac:dyDescent="0.25">
      <c r="B30" s="89"/>
      <c r="C30" s="89"/>
      <c r="D30" s="89"/>
      <c r="E30" s="89"/>
      <c r="F30" s="89"/>
      <c r="G30" s="89"/>
      <c r="H30" s="89"/>
    </row>
    <row r="31" spans="1:12" ht="13.5" customHeight="1" x14ac:dyDescent="0.25">
      <c r="B31" s="89"/>
      <c r="C31" s="89"/>
      <c r="D31" s="89"/>
      <c r="E31" s="89"/>
      <c r="F31" s="89"/>
      <c r="G31" s="89"/>
      <c r="H31" s="89"/>
    </row>
    <row r="32" spans="1:12" ht="13.5" customHeight="1" x14ac:dyDescent="0.25">
      <c r="B32" s="89"/>
      <c r="C32" s="89"/>
      <c r="D32" s="89"/>
      <c r="E32" s="89"/>
      <c r="F32" s="89"/>
      <c r="G32" s="89"/>
      <c r="H32" s="89"/>
    </row>
    <row r="33" spans="2:8" ht="13.5" customHeight="1" x14ac:dyDescent="0.25">
      <c r="B33" s="89"/>
      <c r="C33" s="89"/>
      <c r="D33" s="89"/>
      <c r="E33" s="89"/>
      <c r="F33" s="89"/>
      <c r="G33" s="89"/>
      <c r="H33" s="89"/>
    </row>
    <row r="34" spans="2:8" ht="13.5" customHeight="1" x14ac:dyDescent="0.25">
      <c r="B34" s="89"/>
      <c r="C34" s="89"/>
      <c r="D34" s="89"/>
      <c r="E34" s="89"/>
      <c r="F34" s="89"/>
      <c r="G34" s="89"/>
      <c r="H34" s="89"/>
    </row>
    <row r="35" spans="2:8" ht="13.5" customHeight="1" x14ac:dyDescent="0.25">
      <c r="B35" s="89"/>
      <c r="C35" s="89"/>
      <c r="D35" s="89"/>
      <c r="E35" s="89"/>
      <c r="F35" s="89"/>
      <c r="G35" s="89"/>
      <c r="H35" s="89"/>
    </row>
    <row r="36" spans="2:8" ht="13.5" customHeight="1" x14ac:dyDescent="0.25">
      <c r="B36" s="89"/>
      <c r="C36" s="89"/>
      <c r="D36" s="89"/>
      <c r="E36" s="89"/>
      <c r="F36" s="89"/>
      <c r="G36" s="89"/>
      <c r="H36" s="89"/>
    </row>
    <row r="37" spans="2:8" ht="13.5" customHeight="1" x14ac:dyDescent="0.25">
      <c r="B37" s="89"/>
      <c r="C37" s="89"/>
      <c r="D37" s="89"/>
      <c r="E37" s="89"/>
      <c r="F37" s="89"/>
      <c r="G37" s="89"/>
      <c r="H37" s="89"/>
    </row>
    <row r="38" spans="2:8" ht="13.5" customHeight="1" x14ac:dyDescent="0.25">
      <c r="B38" s="89"/>
      <c r="C38" s="89"/>
      <c r="D38" s="89"/>
      <c r="E38" s="89"/>
      <c r="F38" s="89"/>
      <c r="G38" s="89"/>
      <c r="H38" s="89"/>
    </row>
    <row r="39" spans="2:8" ht="13.5" customHeight="1" x14ac:dyDescent="0.25">
      <c r="B39" s="89"/>
      <c r="C39" s="89"/>
      <c r="D39" s="89"/>
      <c r="E39" s="89"/>
      <c r="F39" s="89"/>
      <c r="G39" s="89"/>
      <c r="H39" s="89"/>
    </row>
    <row r="40" spans="2:8" ht="13.5" customHeight="1" x14ac:dyDescent="0.25">
      <c r="B40" s="89"/>
      <c r="C40" s="89"/>
      <c r="D40" s="89"/>
      <c r="E40" s="89"/>
      <c r="F40" s="89"/>
      <c r="G40" s="89"/>
      <c r="H40" s="89"/>
    </row>
    <row r="41" spans="2:8" ht="13.5" customHeight="1" x14ac:dyDescent="0.25">
      <c r="B41" s="89"/>
      <c r="C41" s="89"/>
      <c r="D41" s="89"/>
      <c r="E41" s="89"/>
      <c r="F41" s="89"/>
      <c r="G41" s="89"/>
      <c r="H41" s="89"/>
    </row>
    <row r="42" spans="2:8" ht="13.5" customHeight="1" x14ac:dyDescent="0.25">
      <c r="B42" s="89"/>
      <c r="C42" s="89"/>
      <c r="D42" s="89"/>
      <c r="E42" s="89"/>
      <c r="F42" s="89"/>
      <c r="G42" s="89"/>
      <c r="H42" s="89"/>
    </row>
    <row r="43" spans="2:8" ht="13.5" customHeight="1" x14ac:dyDescent="0.25">
      <c r="B43" s="89"/>
      <c r="C43" s="89"/>
      <c r="D43" s="89"/>
      <c r="E43" s="89"/>
      <c r="F43" s="89"/>
      <c r="G43" s="89"/>
      <c r="H43" s="89"/>
    </row>
    <row r="44" spans="2:8" ht="13.5" customHeight="1" x14ac:dyDescent="0.25">
      <c r="B44" s="89"/>
      <c r="C44" s="89"/>
      <c r="D44" s="89"/>
      <c r="E44" s="89"/>
      <c r="F44" s="89"/>
      <c r="G44" s="89"/>
      <c r="H44" s="89"/>
    </row>
    <row r="45" spans="2:8" ht="13.5" customHeight="1" x14ac:dyDescent="0.25">
      <c r="B45" s="89"/>
      <c r="C45" s="89"/>
      <c r="D45" s="89"/>
      <c r="E45" s="89"/>
      <c r="F45" s="89"/>
      <c r="G45" s="89"/>
      <c r="H45" s="89"/>
    </row>
    <row r="46" spans="2:8" ht="13.5" customHeight="1" x14ac:dyDescent="0.25">
      <c r="B46" s="89"/>
      <c r="C46" s="89"/>
      <c r="D46" s="89"/>
      <c r="E46" s="89"/>
      <c r="F46" s="89"/>
      <c r="G46" s="89"/>
      <c r="H46" s="89"/>
    </row>
    <row r="47" spans="2:8" ht="13.5" customHeight="1" x14ac:dyDescent="0.25">
      <c r="B47" s="89"/>
      <c r="C47" s="89"/>
      <c r="D47" s="89"/>
      <c r="E47" s="89"/>
      <c r="F47" s="89"/>
      <c r="G47" s="89"/>
      <c r="H47" s="89"/>
    </row>
    <row r="48" spans="2:8" ht="13.5" customHeight="1" x14ac:dyDescent="0.25">
      <c r="B48" s="89"/>
      <c r="C48" s="89"/>
      <c r="D48" s="89"/>
      <c r="E48" s="89"/>
      <c r="F48" s="89"/>
      <c r="G48" s="89"/>
      <c r="H48" s="89"/>
    </row>
    <row r="49" spans="2:8" ht="13.5" customHeight="1" x14ac:dyDescent="0.25">
      <c r="B49" s="89"/>
      <c r="C49" s="89"/>
      <c r="D49" s="89"/>
      <c r="E49" s="89"/>
      <c r="F49" s="89"/>
      <c r="G49" s="89"/>
      <c r="H49" s="89"/>
    </row>
    <row r="50" spans="2:8" ht="13.5" customHeight="1" x14ac:dyDescent="0.25">
      <c r="B50" s="89"/>
      <c r="C50" s="89"/>
      <c r="D50" s="89"/>
      <c r="E50" s="89"/>
      <c r="F50" s="89"/>
      <c r="G50" s="89"/>
      <c r="H50" s="89"/>
    </row>
    <row r="51" spans="2:8" ht="13.5" customHeight="1" x14ac:dyDescent="0.25">
      <c r="B51" s="89"/>
      <c r="C51" s="89"/>
      <c r="D51" s="89"/>
      <c r="E51" s="89"/>
      <c r="F51" s="89"/>
      <c r="G51" s="89"/>
      <c r="H51" s="89"/>
    </row>
    <row r="52" spans="2:8" ht="13.5" customHeight="1" x14ac:dyDescent="0.25">
      <c r="B52" s="89"/>
      <c r="C52" s="89"/>
      <c r="D52" s="89"/>
      <c r="E52" s="89"/>
      <c r="F52" s="89"/>
      <c r="G52" s="89"/>
      <c r="H52" s="89"/>
    </row>
    <row r="53" spans="2:8" ht="13.5" customHeight="1" x14ac:dyDescent="0.25">
      <c r="B53" s="89"/>
      <c r="C53" s="89"/>
      <c r="D53" s="89"/>
      <c r="E53" s="89"/>
      <c r="F53" s="89"/>
      <c r="G53" s="89"/>
      <c r="H53" s="89"/>
    </row>
    <row r="54" spans="2:8" ht="13.5" customHeight="1" x14ac:dyDescent="0.25">
      <c r="B54" s="89"/>
      <c r="C54" s="89"/>
      <c r="D54" s="89"/>
      <c r="E54" s="89"/>
      <c r="F54" s="89"/>
      <c r="G54" s="89"/>
      <c r="H54" s="89"/>
    </row>
    <row r="55" spans="2:8" ht="13.5" customHeight="1" x14ac:dyDescent="0.25">
      <c r="B55" s="89"/>
      <c r="C55" s="89"/>
      <c r="D55" s="89"/>
      <c r="E55" s="89"/>
      <c r="F55" s="89"/>
      <c r="G55" s="89"/>
      <c r="H55" s="89"/>
    </row>
    <row r="56" spans="2:8" ht="13.5" customHeight="1" x14ac:dyDescent="0.25">
      <c r="B56" s="89"/>
      <c r="C56" s="89"/>
      <c r="D56" s="89"/>
      <c r="E56" s="89"/>
      <c r="F56" s="89"/>
      <c r="G56" s="89"/>
      <c r="H56" s="89"/>
    </row>
    <row r="57" spans="2:8" ht="13.5" customHeight="1" x14ac:dyDescent="0.25">
      <c r="B57" s="89"/>
      <c r="C57" s="89"/>
      <c r="D57" s="89"/>
      <c r="E57" s="89"/>
      <c r="F57" s="89"/>
      <c r="G57" s="89"/>
      <c r="H57" s="89"/>
    </row>
    <row r="58" spans="2:8" ht="13.5" customHeight="1" x14ac:dyDescent="0.25">
      <c r="B58" s="89"/>
      <c r="C58" s="89"/>
      <c r="D58" s="89"/>
      <c r="E58" s="89"/>
      <c r="F58" s="89"/>
      <c r="G58" s="89"/>
      <c r="H58" s="89"/>
    </row>
    <row r="59" spans="2:8" ht="13.5" customHeight="1" x14ac:dyDescent="0.25">
      <c r="B59" s="89"/>
      <c r="C59" s="89"/>
      <c r="D59" s="89"/>
      <c r="E59" s="89"/>
      <c r="F59" s="89"/>
      <c r="G59" s="89"/>
      <c r="H59" s="89"/>
    </row>
    <row r="60" spans="2:8" ht="13.5" customHeight="1" x14ac:dyDescent="0.25">
      <c r="B60" s="89"/>
      <c r="C60" s="89"/>
      <c r="D60" s="89"/>
      <c r="E60" s="89"/>
      <c r="F60" s="89"/>
      <c r="G60" s="89"/>
      <c r="H60" s="89"/>
    </row>
    <row r="61" spans="2:8" ht="13.5" customHeight="1" x14ac:dyDescent="0.25">
      <c r="B61" s="89"/>
      <c r="C61" s="89"/>
      <c r="D61" s="89"/>
      <c r="E61" s="89"/>
      <c r="F61" s="89"/>
      <c r="G61" s="89"/>
      <c r="H61" s="89"/>
    </row>
    <row r="62" spans="2:8" ht="13.5" customHeight="1" x14ac:dyDescent="0.25">
      <c r="B62" s="89"/>
      <c r="C62" s="89"/>
      <c r="D62" s="89"/>
      <c r="E62" s="89"/>
      <c r="F62" s="89"/>
      <c r="G62" s="89"/>
      <c r="H62" s="89"/>
    </row>
    <row r="63" spans="2:8" ht="13.5" customHeight="1" x14ac:dyDescent="0.25">
      <c r="B63" s="89"/>
      <c r="C63" s="89"/>
      <c r="D63" s="89"/>
      <c r="E63" s="89"/>
      <c r="F63" s="89"/>
      <c r="G63" s="89"/>
      <c r="H63" s="89"/>
    </row>
    <row r="64" spans="2:8" ht="13.5" customHeight="1" x14ac:dyDescent="0.25">
      <c r="B64" s="89"/>
      <c r="C64" s="89"/>
      <c r="D64" s="89"/>
      <c r="E64" s="89"/>
      <c r="F64" s="89"/>
      <c r="G64" s="89"/>
      <c r="H64" s="89"/>
    </row>
    <row r="65" spans="2:8" ht="13.5" customHeight="1" x14ac:dyDescent="0.25">
      <c r="B65" s="89"/>
      <c r="C65" s="89"/>
      <c r="D65" s="89"/>
      <c r="E65" s="89"/>
      <c r="F65" s="89"/>
      <c r="G65" s="89"/>
      <c r="H65" s="89"/>
    </row>
    <row r="66" spans="2:8" ht="13.5" customHeight="1" x14ac:dyDescent="0.25">
      <c r="B66" s="89"/>
      <c r="C66" s="89"/>
      <c r="D66" s="89"/>
      <c r="E66" s="89"/>
      <c r="F66" s="89"/>
      <c r="G66" s="89"/>
      <c r="H66" s="89"/>
    </row>
    <row r="67" spans="2:8" ht="13.5" customHeight="1" x14ac:dyDescent="0.25">
      <c r="B67" s="89"/>
      <c r="C67" s="89"/>
      <c r="D67" s="89"/>
      <c r="E67" s="89"/>
      <c r="F67" s="89"/>
      <c r="G67" s="89"/>
      <c r="H67" s="89"/>
    </row>
    <row r="68" spans="2:8" ht="13.5" customHeight="1" x14ac:dyDescent="0.25">
      <c r="B68" s="89"/>
      <c r="C68" s="89"/>
      <c r="D68" s="89"/>
      <c r="E68" s="89"/>
      <c r="F68" s="89"/>
      <c r="G68" s="89"/>
      <c r="H68" s="89"/>
    </row>
    <row r="69" spans="2:8" ht="13.5" customHeight="1" x14ac:dyDescent="0.25">
      <c r="B69" s="89"/>
      <c r="C69" s="89"/>
      <c r="D69" s="89"/>
      <c r="E69" s="89"/>
      <c r="F69" s="89"/>
      <c r="G69" s="89"/>
      <c r="H69" s="89"/>
    </row>
    <row r="70" spans="2:8" ht="13.5" customHeight="1" x14ac:dyDescent="0.25">
      <c r="B70" s="89"/>
      <c r="C70" s="89"/>
      <c r="D70" s="89"/>
      <c r="E70" s="89"/>
      <c r="F70" s="89"/>
      <c r="G70" s="89"/>
      <c r="H70" s="89"/>
    </row>
    <row r="71" spans="2:8" ht="13.5" customHeight="1" x14ac:dyDescent="0.25">
      <c r="B71" s="89"/>
      <c r="C71" s="89"/>
      <c r="D71" s="89"/>
      <c r="E71" s="89"/>
      <c r="F71" s="89"/>
      <c r="G71" s="89"/>
      <c r="H71" s="89"/>
    </row>
    <row r="72" spans="2:8" ht="13.5" customHeight="1" x14ac:dyDescent="0.25">
      <c r="B72" s="89"/>
      <c r="C72" s="89"/>
      <c r="D72" s="89"/>
      <c r="E72" s="89"/>
      <c r="F72" s="89"/>
      <c r="G72" s="89"/>
      <c r="H72" s="89"/>
    </row>
    <row r="73" spans="2:8" ht="13.5" customHeight="1" x14ac:dyDescent="0.25">
      <c r="B73" s="89"/>
      <c r="C73" s="89"/>
      <c r="D73" s="89"/>
      <c r="E73" s="89"/>
      <c r="F73" s="89"/>
      <c r="G73" s="89"/>
      <c r="H73" s="89"/>
    </row>
    <row r="74" spans="2:8" ht="13.5" customHeight="1" x14ac:dyDescent="0.25">
      <c r="B74" s="89"/>
      <c r="C74" s="89"/>
      <c r="D74" s="89"/>
      <c r="E74" s="89"/>
      <c r="F74" s="89"/>
      <c r="G74" s="89"/>
      <c r="H74" s="89"/>
    </row>
    <row r="75" spans="2:8" ht="13.5" customHeight="1" x14ac:dyDescent="0.25">
      <c r="B75" s="89"/>
      <c r="C75" s="89"/>
      <c r="D75" s="89"/>
      <c r="E75" s="89"/>
      <c r="F75" s="89"/>
      <c r="G75" s="89"/>
      <c r="H75" s="89"/>
    </row>
    <row r="76" spans="2:8" ht="13.5" customHeight="1" x14ac:dyDescent="0.25">
      <c r="B76" s="89"/>
      <c r="C76" s="89"/>
      <c r="D76" s="89"/>
      <c r="E76" s="89"/>
      <c r="F76" s="89"/>
      <c r="G76" s="89"/>
      <c r="H76" s="89"/>
    </row>
    <row r="77" spans="2:8" ht="13.5" customHeight="1" x14ac:dyDescent="0.25">
      <c r="B77" s="89"/>
      <c r="C77" s="89"/>
      <c r="D77" s="89"/>
      <c r="E77" s="89"/>
      <c r="F77" s="89"/>
      <c r="G77" s="89"/>
      <c r="H77" s="89"/>
    </row>
    <row r="78" spans="2:8" ht="13.5" customHeight="1" x14ac:dyDescent="0.25">
      <c r="B78" s="89"/>
      <c r="C78" s="89"/>
      <c r="D78" s="89"/>
      <c r="E78" s="89"/>
      <c r="F78" s="89"/>
      <c r="G78" s="89"/>
      <c r="H78" s="89"/>
    </row>
    <row r="79" spans="2:8" ht="13.5" customHeight="1" x14ac:dyDescent="0.25">
      <c r="B79" s="89"/>
      <c r="C79" s="89"/>
      <c r="D79" s="89"/>
      <c r="E79" s="89"/>
      <c r="F79" s="89"/>
      <c r="G79" s="89"/>
      <c r="H79" s="89"/>
    </row>
    <row r="80" spans="2:8" ht="13.5" customHeight="1" x14ac:dyDescent="0.25">
      <c r="B80" s="89"/>
      <c r="C80" s="89"/>
      <c r="D80" s="89"/>
      <c r="E80" s="89"/>
      <c r="F80" s="89"/>
      <c r="G80" s="89"/>
      <c r="H80" s="89"/>
    </row>
    <row r="81" spans="2:8" ht="13.5" customHeight="1" x14ac:dyDescent="0.25">
      <c r="B81" s="89"/>
      <c r="C81" s="89"/>
      <c r="D81" s="89"/>
      <c r="E81" s="89"/>
      <c r="F81" s="89"/>
      <c r="G81" s="89"/>
      <c r="H81" s="89"/>
    </row>
    <row r="82" spans="2:8" ht="13.5" customHeight="1" x14ac:dyDescent="0.25">
      <c r="B82" s="89"/>
      <c r="C82" s="89"/>
      <c r="D82" s="89"/>
      <c r="E82" s="89"/>
      <c r="F82" s="89"/>
      <c r="G82" s="89"/>
      <c r="H82" s="89"/>
    </row>
    <row r="83" spans="2:8" ht="13.5" customHeight="1" x14ac:dyDescent="0.25">
      <c r="B83" s="89"/>
      <c r="C83" s="89"/>
      <c r="D83" s="89"/>
      <c r="E83" s="89"/>
      <c r="F83" s="89"/>
      <c r="G83" s="89"/>
      <c r="H83" s="89"/>
    </row>
    <row r="84" spans="2:8" ht="13.5" customHeight="1" x14ac:dyDescent="0.25">
      <c r="B84" s="89"/>
      <c r="C84" s="89"/>
      <c r="D84" s="89"/>
      <c r="E84" s="89"/>
      <c r="F84" s="89"/>
      <c r="G84" s="89"/>
      <c r="H84" s="89"/>
    </row>
    <row r="85" spans="2:8" ht="13.5" customHeight="1" x14ac:dyDescent="0.25">
      <c r="B85" s="89"/>
      <c r="C85" s="89"/>
      <c r="D85" s="89"/>
      <c r="E85" s="89"/>
      <c r="F85" s="89"/>
      <c r="G85" s="89"/>
      <c r="H85" s="89"/>
    </row>
    <row r="86" spans="2:8" ht="13.5" customHeight="1" x14ac:dyDescent="0.25">
      <c r="B86" s="89"/>
      <c r="C86" s="89"/>
      <c r="D86" s="89"/>
      <c r="E86" s="89"/>
      <c r="F86" s="89"/>
      <c r="G86" s="89"/>
      <c r="H86" s="89"/>
    </row>
    <row r="87" spans="2:8" ht="13.5" customHeight="1" x14ac:dyDescent="0.25">
      <c r="B87" s="89"/>
      <c r="C87" s="89"/>
      <c r="D87" s="89"/>
      <c r="E87" s="89"/>
      <c r="F87" s="89"/>
      <c r="G87" s="89"/>
      <c r="H87" s="89"/>
    </row>
    <row r="88" spans="2:8" ht="13.5" customHeight="1" x14ac:dyDescent="0.25">
      <c r="B88" s="89"/>
      <c r="C88" s="89"/>
      <c r="D88" s="89"/>
      <c r="E88" s="89"/>
      <c r="F88" s="89"/>
      <c r="G88" s="89"/>
      <c r="H88" s="89"/>
    </row>
    <row r="89" spans="2:8" ht="13.5" customHeight="1" x14ac:dyDescent="0.25">
      <c r="B89" s="89"/>
      <c r="C89" s="89"/>
      <c r="D89" s="89"/>
      <c r="E89" s="89"/>
      <c r="F89" s="89"/>
      <c r="G89" s="89"/>
      <c r="H89" s="89"/>
    </row>
    <row r="90" spans="2:8" ht="13.5" customHeight="1" x14ac:dyDescent="0.25">
      <c r="B90" s="89"/>
      <c r="C90" s="89"/>
      <c r="D90" s="89"/>
      <c r="E90" s="89"/>
      <c r="F90" s="89"/>
      <c r="G90" s="89"/>
      <c r="H90" s="89"/>
    </row>
    <row r="91" spans="2:8" ht="13.5" customHeight="1" x14ac:dyDescent="0.25">
      <c r="B91" s="89"/>
      <c r="C91" s="89"/>
      <c r="D91" s="89"/>
      <c r="E91" s="89"/>
      <c r="F91" s="89"/>
      <c r="G91" s="89"/>
      <c r="H91" s="89"/>
    </row>
    <row r="92" spans="2:8" ht="13.5" customHeight="1" x14ac:dyDescent="0.25">
      <c r="B92" s="89"/>
      <c r="C92" s="89"/>
      <c r="D92" s="89"/>
      <c r="E92" s="89"/>
      <c r="F92" s="89"/>
      <c r="G92" s="89"/>
      <c r="H92" s="89"/>
    </row>
    <row r="93" spans="2:8" ht="13.5" customHeight="1" x14ac:dyDescent="0.25">
      <c r="B93" s="89"/>
      <c r="C93" s="89"/>
      <c r="D93" s="89"/>
      <c r="E93" s="89"/>
      <c r="F93" s="89"/>
      <c r="G93" s="89"/>
      <c r="H93" s="89"/>
    </row>
    <row r="94" spans="2:8" ht="13.5" customHeight="1" x14ac:dyDescent="0.25">
      <c r="B94" s="89"/>
      <c r="C94" s="89"/>
      <c r="D94" s="89"/>
      <c r="E94" s="89"/>
      <c r="F94" s="89"/>
      <c r="G94" s="89"/>
      <c r="H94" s="89"/>
    </row>
    <row r="95" spans="2:8" ht="13.5" customHeight="1" x14ac:dyDescent="0.25">
      <c r="B95" s="89"/>
      <c r="C95" s="89"/>
      <c r="D95" s="89"/>
      <c r="E95" s="89"/>
      <c r="F95" s="89"/>
      <c r="G95" s="89"/>
      <c r="H95" s="89"/>
    </row>
    <row r="96" spans="2:8" ht="13.5" customHeight="1" x14ac:dyDescent="0.25">
      <c r="B96" s="89"/>
      <c r="C96" s="89"/>
      <c r="D96" s="89"/>
      <c r="E96" s="89"/>
      <c r="F96" s="89"/>
      <c r="G96" s="89"/>
      <c r="H96" s="89"/>
    </row>
    <row r="97" spans="2:8" ht="13.5" customHeight="1" x14ac:dyDescent="0.25">
      <c r="B97" s="89"/>
      <c r="C97" s="89"/>
      <c r="D97" s="89"/>
      <c r="E97" s="89"/>
      <c r="F97" s="89"/>
      <c r="G97" s="89"/>
      <c r="H97" s="89"/>
    </row>
    <row r="98" spans="2:8" ht="13.5" customHeight="1" x14ac:dyDescent="0.25">
      <c r="B98" s="89"/>
      <c r="C98" s="89"/>
      <c r="D98" s="89"/>
      <c r="E98" s="89"/>
      <c r="F98" s="89"/>
      <c r="G98" s="89"/>
      <c r="H98" s="89"/>
    </row>
    <row r="99" spans="2:8" ht="13.5" customHeight="1" x14ac:dyDescent="0.25">
      <c r="B99" s="89"/>
      <c r="C99" s="89"/>
      <c r="D99" s="89"/>
      <c r="E99" s="89"/>
      <c r="F99" s="89"/>
      <c r="G99" s="89"/>
      <c r="H99" s="89"/>
    </row>
    <row r="100" spans="2:8" ht="13.5" customHeight="1" x14ac:dyDescent="0.25">
      <c r="B100" s="89"/>
      <c r="C100" s="89"/>
      <c r="D100" s="89"/>
      <c r="E100" s="89"/>
      <c r="F100" s="89"/>
      <c r="G100" s="89"/>
      <c r="H100" s="89"/>
    </row>
    <row r="101" spans="2:8" ht="13.5" customHeight="1" x14ac:dyDescent="0.25">
      <c r="B101" s="89"/>
      <c r="C101" s="89"/>
      <c r="D101" s="89"/>
      <c r="E101" s="89"/>
      <c r="F101" s="89"/>
      <c r="G101" s="89"/>
      <c r="H101" s="89"/>
    </row>
    <row r="102" spans="2:8" ht="13.5" customHeight="1" x14ac:dyDescent="0.25">
      <c r="B102" s="89"/>
      <c r="C102" s="89"/>
      <c r="D102" s="89"/>
      <c r="E102" s="89"/>
      <c r="F102" s="89"/>
      <c r="G102" s="89"/>
      <c r="H102" s="89"/>
    </row>
    <row r="103" spans="2:8" ht="13.5" customHeight="1" x14ac:dyDescent="0.25">
      <c r="B103" s="89"/>
      <c r="C103" s="89"/>
      <c r="D103" s="89"/>
      <c r="E103" s="89"/>
      <c r="F103" s="89"/>
      <c r="G103" s="89"/>
      <c r="H103" s="89"/>
    </row>
    <row r="104" spans="2:8" ht="13.5" customHeight="1" x14ac:dyDescent="0.25">
      <c r="B104" s="89"/>
      <c r="C104" s="89"/>
      <c r="D104" s="89"/>
      <c r="E104" s="89"/>
      <c r="F104" s="89"/>
      <c r="G104" s="89"/>
      <c r="H104" s="89"/>
    </row>
    <row r="105" spans="2:8" ht="13.5" customHeight="1" x14ac:dyDescent="0.25">
      <c r="B105" s="89"/>
      <c r="C105" s="89"/>
      <c r="D105" s="89"/>
      <c r="E105" s="89"/>
      <c r="F105" s="89"/>
      <c r="G105" s="89"/>
      <c r="H105" s="89"/>
    </row>
    <row r="106" spans="2:8" ht="13.5" customHeight="1" x14ac:dyDescent="0.25">
      <c r="B106" s="89"/>
      <c r="C106" s="89"/>
      <c r="D106" s="89"/>
      <c r="E106" s="89"/>
      <c r="F106" s="89"/>
      <c r="G106" s="89"/>
      <c r="H106" s="89"/>
    </row>
    <row r="107" spans="2:8" ht="13.5" customHeight="1" x14ac:dyDescent="0.25">
      <c r="B107" s="89"/>
      <c r="C107" s="89"/>
      <c r="D107" s="89"/>
      <c r="E107" s="89"/>
      <c r="F107" s="89"/>
      <c r="G107" s="89"/>
      <c r="H107" s="89"/>
    </row>
    <row r="108" spans="2:8" ht="13.5" customHeight="1" x14ac:dyDescent="0.25">
      <c r="B108" s="89"/>
      <c r="C108" s="89"/>
      <c r="D108" s="89"/>
      <c r="E108" s="89"/>
      <c r="F108" s="89"/>
      <c r="G108" s="89"/>
      <c r="H108" s="89"/>
    </row>
    <row r="109" spans="2:8" ht="13.5" customHeight="1" x14ac:dyDescent="0.25">
      <c r="B109" s="89"/>
      <c r="C109" s="89"/>
      <c r="D109" s="89"/>
      <c r="E109" s="89"/>
      <c r="F109" s="89"/>
      <c r="G109" s="89"/>
      <c r="H109" s="89"/>
    </row>
  </sheetData>
  <mergeCells count="2">
    <mergeCell ref="B3:E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A48" sqref="A48"/>
    </sheetView>
  </sheetViews>
  <sheetFormatPr defaultColWidth="9.09765625" defaultRowHeight="12.45" customHeight="1" x14ac:dyDescent="0.25"/>
  <cols>
    <col min="1" max="1" width="56.59765625" style="1" customWidth="1"/>
    <col min="2" max="6" width="12.5" style="2" customWidth="1"/>
    <col min="7" max="7" width="57.296875" style="2" customWidth="1"/>
    <col min="8" max="8" width="12.5" style="2" customWidth="1"/>
    <col min="9" max="11" width="12.5" style="1" customWidth="1"/>
    <col min="12" max="16384" width="9.09765625" style="1"/>
  </cols>
  <sheetData>
    <row r="1" spans="1:12" ht="15.75" customHeight="1" x14ac:dyDescent="0.25">
      <c r="A1" s="5" t="s">
        <v>31</v>
      </c>
      <c r="B1" s="5"/>
      <c r="C1" s="5"/>
      <c r="D1" s="5"/>
      <c r="E1" s="3"/>
      <c r="F1" s="5"/>
      <c r="G1" s="5" t="s">
        <v>32</v>
      </c>
      <c r="H1" s="5"/>
      <c r="I1" s="5"/>
      <c r="J1" s="5"/>
      <c r="K1" s="5"/>
    </row>
    <row r="2" spans="1:12" ht="14.25" customHeight="1" thickBot="1" x14ac:dyDescent="0.35">
      <c r="A2" s="6"/>
      <c r="B2" s="7"/>
      <c r="C2" s="7"/>
      <c r="D2" s="7"/>
      <c r="E2" s="7"/>
      <c r="F2" s="7"/>
      <c r="G2" s="6"/>
      <c r="H2" s="7"/>
      <c r="I2" s="7"/>
      <c r="J2" s="7"/>
    </row>
    <row r="3" spans="1:12" ht="13.5" customHeight="1" x14ac:dyDescent="0.25">
      <c r="A3" s="8" t="s">
        <v>4</v>
      </c>
      <c r="B3" s="103" t="s">
        <v>6</v>
      </c>
      <c r="C3" s="105"/>
      <c r="D3" s="105"/>
      <c r="E3" s="104"/>
      <c r="F3" s="1"/>
      <c r="G3" s="14" t="s">
        <v>4</v>
      </c>
      <c r="H3" s="103" t="s">
        <v>6</v>
      </c>
      <c r="I3" s="105"/>
      <c r="J3" s="105"/>
      <c r="K3" s="104"/>
    </row>
    <row r="4" spans="1:12" ht="14.25" customHeight="1" thickBot="1" x14ac:dyDescent="0.3">
      <c r="A4" s="21"/>
      <c r="B4" s="106">
        <v>2023</v>
      </c>
      <c r="C4" s="107">
        <v>2024</v>
      </c>
      <c r="D4" s="107">
        <v>2025</v>
      </c>
      <c r="E4" s="108">
        <v>2026</v>
      </c>
      <c r="F4" s="1"/>
      <c r="G4" s="21"/>
      <c r="H4" s="106">
        <v>2023</v>
      </c>
      <c r="I4" s="107">
        <v>2024</v>
      </c>
      <c r="J4" s="107">
        <v>2025</v>
      </c>
      <c r="K4" s="108">
        <v>2026</v>
      </c>
    </row>
    <row r="5" spans="1:12" ht="13.5" customHeight="1" x14ac:dyDescent="0.25">
      <c r="A5" s="31"/>
      <c r="B5" s="109"/>
      <c r="C5" s="34"/>
      <c r="D5" s="34"/>
      <c r="E5" s="35"/>
      <c r="F5" s="30"/>
      <c r="G5" s="31"/>
      <c r="H5" s="109"/>
      <c r="I5" s="34"/>
      <c r="J5" s="34"/>
      <c r="K5" s="35"/>
    </row>
    <row r="6" spans="1:12" ht="13.5" customHeight="1" x14ac:dyDescent="0.25">
      <c r="A6" s="41" t="s">
        <v>7</v>
      </c>
      <c r="B6" s="38">
        <v>1089002.2054285468</v>
      </c>
      <c r="C6" s="39">
        <v>1235726.6903825318</v>
      </c>
      <c r="D6" s="39">
        <v>1364293.7969119896</v>
      </c>
      <c r="E6" s="40">
        <v>1477627.8933801306</v>
      </c>
      <c r="F6" s="30"/>
      <c r="G6" s="41" t="s">
        <v>7</v>
      </c>
      <c r="H6" s="38">
        <f>dec2023_vydavky_cash!C6-PS_vydavky_cash!B6</f>
        <v>-57970.64797955018</v>
      </c>
      <c r="I6" s="39">
        <f>dec2023_vydavky_cash!D6-PS_vydavky_cash!C6</f>
        <v>-56209.833282253006</v>
      </c>
      <c r="J6" s="39">
        <f>dec2023_vydavky_cash!E6-PS_vydavky_cash!D6</f>
        <v>-72135.658128203359</v>
      </c>
      <c r="K6" s="40">
        <f>dec2023_vydavky_cash!F6-PS_vydavky_cash!E6</f>
        <v>-101272.85094844433</v>
      </c>
    </row>
    <row r="7" spans="1:12" ht="13.5" customHeight="1" x14ac:dyDescent="0.25">
      <c r="A7" s="49" t="s">
        <v>8</v>
      </c>
      <c r="B7" s="46">
        <v>626824.10211587464</v>
      </c>
      <c r="C7" s="47">
        <v>729110.1493315415</v>
      </c>
      <c r="D7" s="47">
        <v>824226.2438945598</v>
      </c>
      <c r="E7" s="48">
        <v>905771.36976244568</v>
      </c>
      <c r="F7" s="30"/>
      <c r="G7" s="49" t="s">
        <v>8</v>
      </c>
      <c r="H7" s="46">
        <f>dec2023_vydavky_cash!C7-PS_vydavky_cash!B7</f>
        <v>-34839.006251919898</v>
      </c>
      <c r="I7" s="47">
        <f>dec2023_vydavky_cash!D7-PS_vydavky_cash!C7</f>
        <v>-45236.385795360315</v>
      </c>
      <c r="J7" s="47">
        <f>dec2023_vydavky_cash!E7-PS_vydavky_cash!D7</f>
        <v>-62763.840834836592</v>
      </c>
      <c r="K7" s="48">
        <f>dec2023_vydavky_cash!F7-PS_vydavky_cash!E7</f>
        <v>-84597.586323872092</v>
      </c>
    </row>
    <row r="8" spans="1:12" ht="13.5" customHeight="1" x14ac:dyDescent="0.25">
      <c r="A8" s="49" t="s">
        <v>9</v>
      </c>
      <c r="B8" s="46">
        <v>37343.5946802123</v>
      </c>
      <c r="C8" s="47">
        <v>43834.461390155739</v>
      </c>
      <c r="D8" s="47">
        <v>50410.877840453861</v>
      </c>
      <c r="E8" s="48">
        <v>56690.279311338512</v>
      </c>
      <c r="F8" s="30"/>
      <c r="G8" s="49" t="s">
        <v>9</v>
      </c>
      <c r="H8" s="46">
        <f>dec2023_vydavky_cash!C8-PS_vydavky_cash!B8</f>
        <v>1808.4805750598243</v>
      </c>
      <c r="I8" s="47">
        <f>dec2023_vydavky_cash!D8-PS_vydavky_cash!C8</f>
        <v>1699.7116771786677</v>
      </c>
      <c r="J8" s="47">
        <f>dec2023_vydavky_cash!E8-PS_vydavky_cash!D8</f>
        <v>1292.1602510655648</v>
      </c>
      <c r="K8" s="48">
        <f>dec2023_vydavky_cash!F8-PS_vydavky_cash!E8</f>
        <v>485.80822208512836</v>
      </c>
    </row>
    <row r="9" spans="1:12" ht="13.5" customHeight="1" x14ac:dyDescent="0.25">
      <c r="A9" s="49" t="s">
        <v>10</v>
      </c>
      <c r="B9" s="46">
        <v>375361.31432624423</v>
      </c>
      <c r="C9" s="47">
        <v>409418.70505807421</v>
      </c>
      <c r="D9" s="47">
        <v>433343.84966052085</v>
      </c>
      <c r="E9" s="48">
        <v>456653.70547368331</v>
      </c>
      <c r="F9" s="30"/>
      <c r="G9" s="49" t="s">
        <v>10</v>
      </c>
      <c r="H9" s="46">
        <f>dec2023_vydavky_cash!C9-PS_vydavky_cash!B9</f>
        <v>-22626.848696384637</v>
      </c>
      <c r="I9" s="47">
        <f>dec2023_vydavky_cash!D9-PS_vydavky_cash!C9</f>
        <v>-11496.593113461568</v>
      </c>
      <c r="J9" s="47">
        <f>dec2023_vydavky_cash!E9-PS_vydavky_cash!D9</f>
        <v>-8784.3562599848956</v>
      </c>
      <c r="K9" s="48">
        <f>dec2023_vydavky_cash!F9-PS_vydavky_cash!E9</f>
        <v>-14578.935355092981</v>
      </c>
    </row>
    <row r="10" spans="1:12" ht="13.5" customHeight="1" x14ac:dyDescent="0.25">
      <c r="A10" s="49" t="s">
        <v>11</v>
      </c>
      <c r="B10" s="46">
        <v>79.902461317219291</v>
      </c>
      <c r="C10" s="47">
        <v>86.795809930313666</v>
      </c>
      <c r="D10" s="47">
        <v>92.74967189579435</v>
      </c>
      <c r="E10" s="48">
        <v>96.948590471159804</v>
      </c>
      <c r="F10" s="30"/>
      <c r="G10" s="49" t="s">
        <v>11</v>
      </c>
      <c r="H10" s="46">
        <f>dec2023_vydavky_cash!C10-PS_vydavky_cash!B10</f>
        <v>-7.292557770684212</v>
      </c>
      <c r="I10" s="47">
        <f>dec2023_vydavky_cash!D10-PS_vydavky_cash!C10</f>
        <v>-11.022380568728877</v>
      </c>
      <c r="J10" s="47">
        <f>dec2023_vydavky_cash!E10-PS_vydavky_cash!D10</f>
        <v>-12.589383693550175</v>
      </c>
      <c r="K10" s="48">
        <f>dec2023_vydavky_cash!F10-PS_vydavky_cash!E10</f>
        <v>-13.116446181840402</v>
      </c>
    </row>
    <row r="11" spans="1:12" ht="13.5" customHeight="1" x14ac:dyDescent="0.25">
      <c r="A11" s="49" t="s">
        <v>12</v>
      </c>
      <c r="B11" s="46">
        <v>49393.29184489834</v>
      </c>
      <c r="C11" s="47">
        <v>53276.578792830114</v>
      </c>
      <c r="D11" s="47">
        <v>56220.075844559397</v>
      </c>
      <c r="E11" s="48">
        <v>58415.5902421918</v>
      </c>
      <c r="F11" s="30"/>
      <c r="G11" s="49" t="s">
        <v>12</v>
      </c>
      <c r="H11" s="46">
        <f>dec2023_vydavky_cash!C11-PS_vydavky_cash!B11</f>
        <v>-2305.9810485347116</v>
      </c>
      <c r="I11" s="47">
        <f>dec2023_vydavky_cash!D11-PS_vydavky_cash!C11</f>
        <v>-1165.5436700411374</v>
      </c>
      <c r="J11" s="47">
        <f>dec2023_vydavky_cash!E11-PS_vydavky_cash!D11</f>
        <v>-1867.0319007540238</v>
      </c>
      <c r="K11" s="48">
        <f>dec2023_vydavky_cash!F11-PS_vydavky_cash!E11</f>
        <v>-2569.0210453824111</v>
      </c>
    </row>
    <row r="12" spans="1:12" ht="13.5" customHeight="1" x14ac:dyDescent="0.25">
      <c r="A12" s="41" t="s">
        <v>13</v>
      </c>
      <c r="B12" s="38">
        <v>9593023.6447014455</v>
      </c>
      <c r="C12" s="39">
        <v>11014770.597719681</v>
      </c>
      <c r="D12" s="39">
        <v>11857807.302639838</v>
      </c>
      <c r="E12" s="40">
        <v>12592439.996561836</v>
      </c>
      <c r="F12" s="30"/>
      <c r="G12" s="41" t="s">
        <v>13</v>
      </c>
      <c r="H12" s="38">
        <f>dec2023_vydavky_cash!C12-PS_vydavky_cash!B12</f>
        <v>743866.80864468589</v>
      </c>
      <c r="I12" s="39">
        <f>dec2023_vydavky_cash!D12-PS_vydavky_cash!C12</f>
        <v>469917.56779608503</v>
      </c>
      <c r="J12" s="39">
        <f>dec2023_vydavky_cash!E12-PS_vydavky_cash!D12</f>
        <v>194522.97362723202</v>
      </c>
      <c r="K12" s="40">
        <f>dec2023_vydavky_cash!F12-PS_vydavky_cash!E12</f>
        <v>-24558.945401918143</v>
      </c>
    </row>
    <row r="13" spans="1:12" ht="13.5" customHeight="1" x14ac:dyDescent="0.25">
      <c r="A13" s="57" t="s">
        <v>14</v>
      </c>
      <c r="B13" s="46">
        <v>8517678.3326005265</v>
      </c>
      <c r="C13" s="47">
        <v>9817337.9930033442</v>
      </c>
      <c r="D13" s="47">
        <v>10611865.220860161</v>
      </c>
      <c r="E13" s="48">
        <v>11311236.058563434</v>
      </c>
      <c r="F13" s="30"/>
      <c r="G13" s="57" t="s">
        <v>14</v>
      </c>
      <c r="H13" s="46">
        <f>dec2023_vydavky_cash!C13-PS_vydavky_cash!B13</f>
        <v>668922.5355084464</v>
      </c>
      <c r="I13" s="47">
        <f>dec2023_vydavky_cash!D13-PS_vydavky_cash!C13</f>
        <v>396515.55824196897</v>
      </c>
      <c r="J13" s="47">
        <f>dec2023_vydavky_cash!E13-PS_vydavky_cash!D13</f>
        <v>125189.91066304781</v>
      </c>
      <c r="K13" s="48">
        <f>dec2023_vydavky_cash!F13-PS_vydavky_cash!E13</f>
        <v>-73555.555665068328</v>
      </c>
    </row>
    <row r="14" spans="1:12" ht="13.5" customHeight="1" x14ac:dyDescent="0.25">
      <c r="A14" s="61" t="s">
        <v>15</v>
      </c>
      <c r="B14" s="46">
        <v>7673605.3755077897</v>
      </c>
      <c r="C14" s="47">
        <v>8807110.3532316666</v>
      </c>
      <c r="D14" s="47">
        <v>9477991.3717842773</v>
      </c>
      <c r="E14" s="48">
        <v>10120159.905219182</v>
      </c>
      <c r="F14" s="30"/>
      <c r="G14" s="61" t="s">
        <v>15</v>
      </c>
      <c r="H14" s="46">
        <f>dec2023_vydavky_cash!C14-PS_vydavky_cash!B14</f>
        <v>606948.6724955393</v>
      </c>
      <c r="I14" s="47">
        <f>dec2023_vydavky_cash!D14-PS_vydavky_cash!C14</f>
        <v>286969.6589438729</v>
      </c>
      <c r="J14" s="47">
        <f>dec2023_vydavky_cash!E14-PS_vydavky_cash!D14</f>
        <v>46671.653140986338</v>
      </c>
      <c r="K14" s="48">
        <f>dec2023_vydavky_cash!F14-PS_vydavky_cash!E14</f>
        <v>-41076.799849569798</v>
      </c>
      <c r="L14" s="110"/>
    </row>
    <row r="15" spans="1:12" ht="13.5" customHeight="1" x14ac:dyDescent="0.25">
      <c r="A15" s="61" t="s">
        <v>16</v>
      </c>
      <c r="B15" s="46">
        <v>122457.2887315282</v>
      </c>
      <c r="C15" s="47">
        <v>180983.77649850174</v>
      </c>
      <c r="D15" s="47">
        <v>238940.08802634763</v>
      </c>
      <c r="E15" s="48">
        <v>231490.16750333889</v>
      </c>
      <c r="F15" s="30"/>
      <c r="G15" s="61" t="s">
        <v>16</v>
      </c>
      <c r="H15" s="46">
        <f>dec2023_vydavky_cash!C15-PS_vydavky_cash!B15</f>
        <v>20922.55354628044</v>
      </c>
      <c r="I15" s="47">
        <f>dec2023_vydavky_cash!D15-PS_vydavky_cash!C15</f>
        <v>95749.320887361449</v>
      </c>
      <c r="J15" s="47">
        <f>dec2023_vydavky_cash!E15-PS_vydavky_cash!D15</f>
        <v>88704.981005191628</v>
      </c>
      <c r="K15" s="48">
        <f>dec2023_vydavky_cash!F15-PS_vydavky_cash!E15</f>
        <v>-11022.567582331394</v>
      </c>
      <c r="L15" s="110"/>
    </row>
    <row r="16" spans="1:12" ht="13.5" customHeight="1" x14ac:dyDescent="0.25">
      <c r="A16" s="61" t="s">
        <v>17</v>
      </c>
      <c r="B16" s="46">
        <v>640989.56926083344</v>
      </c>
      <c r="C16" s="47">
        <v>735399.31113849126</v>
      </c>
      <c r="D16" s="47">
        <v>792479.43325525871</v>
      </c>
      <c r="E16" s="48">
        <v>848693.39096390107</v>
      </c>
      <c r="F16" s="30"/>
      <c r="G16" s="61" t="s">
        <v>17</v>
      </c>
      <c r="H16" s="46">
        <f>dec2023_vydavky_cash!C16-PS_vydavky_cash!B16</f>
        <v>36488.530407589045</v>
      </c>
      <c r="I16" s="47">
        <f>dec2023_vydavky_cash!D16-PS_vydavky_cash!C16</f>
        <v>12255.334608088131</v>
      </c>
      <c r="J16" s="47">
        <f>dec2023_vydavky_cash!E16-PS_vydavky_cash!D16</f>
        <v>-9042.6091933296993</v>
      </c>
      <c r="K16" s="48">
        <f>dec2023_vydavky_cash!F16-PS_vydavky_cash!E16</f>
        <v>-19037.465105100186</v>
      </c>
      <c r="L16" s="110"/>
    </row>
    <row r="17" spans="1:12" ht="13.5" customHeight="1" x14ac:dyDescent="0.25">
      <c r="A17" s="61" t="s">
        <v>18</v>
      </c>
      <c r="B17" s="46">
        <v>78898.990733372717</v>
      </c>
      <c r="C17" s="47">
        <v>91966.593555809144</v>
      </c>
      <c r="D17" s="47">
        <v>100536.30770288246</v>
      </c>
      <c r="E17" s="48">
        <v>108961.59978436596</v>
      </c>
      <c r="F17" s="30"/>
      <c r="G17" s="61" t="s">
        <v>18</v>
      </c>
      <c r="H17" s="46">
        <f>dec2023_vydavky_cash!C17-PS_vydavky_cash!B17</f>
        <v>4424.5432873831742</v>
      </c>
      <c r="I17" s="47">
        <f>dec2023_vydavky_cash!D17-PS_vydavky_cash!C17</f>
        <v>1509.9300748938695</v>
      </c>
      <c r="J17" s="47">
        <f>dec2023_vydavky_cash!E17-PS_vydavky_cash!D17</f>
        <v>-1122.5270081153285</v>
      </c>
      <c r="K17" s="48">
        <f>dec2023_vydavky_cash!F17-PS_vydavky_cash!E17</f>
        <v>-2375.6830044942762</v>
      </c>
      <c r="L17" s="110"/>
    </row>
    <row r="18" spans="1:12" ht="13.5" customHeight="1" x14ac:dyDescent="0.25">
      <c r="A18" s="61" t="s">
        <v>19</v>
      </c>
      <c r="B18" s="46">
        <v>1727.1083670033006</v>
      </c>
      <c r="C18" s="47">
        <v>1877.9585788726433</v>
      </c>
      <c r="D18" s="47">
        <v>1918.0200913942583</v>
      </c>
      <c r="E18" s="48">
        <v>1930.9950926457377</v>
      </c>
      <c r="F18" s="30"/>
      <c r="G18" s="61" t="s">
        <v>19</v>
      </c>
      <c r="H18" s="46">
        <f>dec2023_vydavky_cash!C18-PS_vydavky_cash!B18</f>
        <v>138.23577165506777</v>
      </c>
      <c r="I18" s="47">
        <f>dec2023_vydavky_cash!D18-PS_vydavky_cash!C18</f>
        <v>31.313727756508115</v>
      </c>
      <c r="J18" s="47">
        <f>dec2023_vydavky_cash!E18-PS_vydavky_cash!D18</f>
        <v>-21.587281683371657</v>
      </c>
      <c r="K18" s="48">
        <f>dec2023_vydavky_cash!F18-PS_vydavky_cash!E18</f>
        <v>-43.040123573542132</v>
      </c>
      <c r="L18" s="110"/>
    </row>
    <row r="19" spans="1:12" ht="13.5" customHeight="1" x14ac:dyDescent="0.25">
      <c r="A19" s="49" t="s">
        <v>20</v>
      </c>
      <c r="B19" s="46">
        <v>1075345.3121009197</v>
      </c>
      <c r="C19" s="47">
        <v>1197432.6047163371</v>
      </c>
      <c r="D19" s="47">
        <v>1245942.0817796774</v>
      </c>
      <c r="E19" s="48">
        <v>1281203.9379984022</v>
      </c>
      <c r="F19" s="30"/>
      <c r="G19" s="49" t="s">
        <v>20</v>
      </c>
      <c r="H19" s="46">
        <f>dec2023_vydavky_cash!C19-PS_vydavky_cash!B19</f>
        <v>74944.273136238335</v>
      </c>
      <c r="I19" s="47">
        <f>dec2023_vydavky_cash!D19-PS_vydavky_cash!C19</f>
        <v>73402.009554114658</v>
      </c>
      <c r="J19" s="47">
        <f>dec2023_vydavky_cash!E19-PS_vydavky_cash!D19</f>
        <v>69333.062964183511</v>
      </c>
      <c r="K19" s="48">
        <f>dec2023_vydavky_cash!F19-PS_vydavky_cash!E19</f>
        <v>48996.610263150651</v>
      </c>
      <c r="L19" s="110"/>
    </row>
    <row r="20" spans="1:12" ht="13.5" customHeight="1" x14ac:dyDescent="0.25">
      <c r="A20" s="61" t="s">
        <v>21</v>
      </c>
      <c r="B20" s="46">
        <v>906813.42873500357</v>
      </c>
      <c r="C20" s="47">
        <v>1012726.4393111911</v>
      </c>
      <c r="D20" s="47">
        <v>1055898.2423199769</v>
      </c>
      <c r="E20" s="48">
        <v>1087471.1835976662</v>
      </c>
      <c r="F20" s="30"/>
      <c r="G20" s="61" t="s">
        <v>21</v>
      </c>
      <c r="H20" s="46">
        <f>dec2023_vydavky_cash!C20-PS_vydavky_cash!B20</f>
        <v>64893.716637856909</v>
      </c>
      <c r="I20" s="47">
        <f>dec2023_vydavky_cash!D20-PS_vydavky_cash!C20</f>
        <v>70481.022894097841</v>
      </c>
      <c r="J20" s="47">
        <f>dec2023_vydavky_cash!E20-PS_vydavky_cash!D20</f>
        <v>71380.477328112116</v>
      </c>
      <c r="K20" s="48">
        <f>dec2023_vydavky_cash!F20-PS_vydavky_cash!E20</f>
        <v>53097.084238427226</v>
      </c>
    </row>
    <row r="21" spans="1:12" ht="14.25" customHeight="1" x14ac:dyDescent="0.25">
      <c r="A21" s="61" t="s">
        <v>17</v>
      </c>
      <c r="B21" s="46">
        <v>107983.58135231535</v>
      </c>
      <c r="C21" s="47">
        <v>117566.34920826435</v>
      </c>
      <c r="D21" s="47">
        <v>120194.4366434266</v>
      </c>
      <c r="E21" s="48">
        <v>122104.68425923408</v>
      </c>
      <c r="F21" s="30"/>
      <c r="G21" s="61" t="s">
        <v>17</v>
      </c>
      <c r="H21" s="46">
        <f>dec2023_vydavky_cash!C21-PS_vydavky_cash!B21</f>
        <v>5757.3206603712169</v>
      </c>
      <c r="I21" s="47">
        <f>dec2023_vydavky_cash!D21-PS_vydavky_cash!C21</f>
        <v>1837.1615627713618</v>
      </c>
      <c r="J21" s="47">
        <f>dec2023_vydavky_cash!E21-PS_vydavky_cash!D21</f>
        <v>-1284.8045119084854</v>
      </c>
      <c r="K21" s="48">
        <f>dec2023_vydavky_cash!F21-PS_vydavky_cash!E21</f>
        <v>-2556.9772799629136</v>
      </c>
    </row>
    <row r="22" spans="1:12" ht="13.5" customHeight="1" x14ac:dyDescent="0.25">
      <c r="A22" s="61" t="s">
        <v>18</v>
      </c>
      <c r="B22" s="46">
        <v>19215.463436988579</v>
      </c>
      <c r="C22" s="47">
        <v>21248.387657611038</v>
      </c>
      <c r="D22" s="47">
        <v>21990.669126387078</v>
      </c>
      <c r="E22" s="48">
        <v>22430.412801895589</v>
      </c>
      <c r="F22" s="30"/>
      <c r="G22" s="61" t="s">
        <v>18</v>
      </c>
      <c r="H22" s="46">
        <f>dec2023_vydavky_cash!C22-PS_vydavky_cash!B22</f>
        <v>985.00287215036587</v>
      </c>
      <c r="I22" s="47">
        <f>dec2023_vydavky_cash!D22-PS_vydavky_cash!C22</f>
        <v>318.61562148666053</v>
      </c>
      <c r="J22" s="47">
        <f>dec2023_vydavky_cash!E22-PS_vydavky_cash!D22</f>
        <v>-223.96066382420031</v>
      </c>
      <c r="K22" s="48">
        <f>dec2023_vydavky_cash!F22-PS_vydavky_cash!E22</f>
        <v>-446.92567890369537</v>
      </c>
    </row>
    <row r="23" spans="1:12" ht="13.5" customHeight="1" x14ac:dyDescent="0.25">
      <c r="A23" s="61" t="s">
        <v>19</v>
      </c>
      <c r="B23" s="46">
        <v>41332.838576612121</v>
      </c>
      <c r="C23" s="47">
        <v>45891.428539270695</v>
      </c>
      <c r="D23" s="47">
        <v>47858.733689886874</v>
      </c>
      <c r="E23" s="48">
        <v>49197.65733960647</v>
      </c>
      <c r="F23" s="30"/>
      <c r="G23" s="61" t="s">
        <v>19</v>
      </c>
      <c r="H23" s="46">
        <f>dec2023_vydavky_cash!C23-PS_vydavky_cash!B23</f>
        <v>3308.2329658596427</v>
      </c>
      <c r="I23" s="47">
        <f>dec2023_vydavky_cash!D23-PS_vydavky_cash!C23</f>
        <v>765.20947575884929</v>
      </c>
      <c r="J23" s="47">
        <f>dec2023_vydavky_cash!E23-PS_vydavky_cash!D23</f>
        <v>-538.64918819595914</v>
      </c>
      <c r="K23" s="48">
        <f>dec2023_vydavky_cash!F23-PS_vydavky_cash!E23</f>
        <v>-1096.5710164100965</v>
      </c>
    </row>
    <row r="24" spans="1:12" ht="13.5" customHeight="1" thickBot="1" x14ac:dyDescent="0.3">
      <c r="A24" s="41" t="s">
        <v>22</v>
      </c>
      <c r="B24" s="111">
        <v>249850.82431063527</v>
      </c>
      <c r="C24" s="68">
        <v>263156.87698607682</v>
      </c>
      <c r="D24" s="68">
        <v>278303.55977687333</v>
      </c>
      <c r="E24" s="69">
        <v>303276.633843021</v>
      </c>
      <c r="F24" s="30"/>
      <c r="G24" s="41" t="s">
        <v>22</v>
      </c>
      <c r="H24" s="111">
        <f>dec2023_vydavky_cash!C24-PS_vydavky_cash!B24</f>
        <v>19140.209995780315</v>
      </c>
      <c r="I24" s="68">
        <f>dec2023_vydavky_cash!D24-PS_vydavky_cash!C24</f>
        <v>8672.0228075076593</v>
      </c>
      <c r="J24" s="68">
        <f>dec2023_vydavky_cash!E24-PS_vydavky_cash!D24</f>
        <v>-2665.4260617101099</v>
      </c>
      <c r="K24" s="69">
        <f>dec2023_vydavky_cash!F24-PS_vydavky_cash!E24</f>
        <v>-15345.02553724678</v>
      </c>
    </row>
    <row r="25" spans="1:12" ht="13.5" customHeight="1" thickBot="1" x14ac:dyDescent="0.3">
      <c r="A25" s="75" t="s">
        <v>23</v>
      </c>
      <c r="B25" s="72">
        <v>10931876.674440628</v>
      </c>
      <c r="C25" s="73">
        <v>12513654.16508829</v>
      </c>
      <c r="D25" s="73">
        <v>13500404.659328703</v>
      </c>
      <c r="E25" s="74">
        <v>14373344.523784989</v>
      </c>
      <c r="F25" s="30"/>
      <c r="G25" s="75" t="s">
        <v>23</v>
      </c>
      <c r="H25" s="72">
        <f>dec2023_vydavky_cash!C25-PS_vydavky_cash!B25</f>
        <v>705036.37066091597</v>
      </c>
      <c r="I25" s="73">
        <f>dec2023_vydavky_cash!D25-PS_vydavky_cash!C25</f>
        <v>422379.75732133724</v>
      </c>
      <c r="J25" s="73">
        <f>dec2023_vydavky_cash!E25-PS_vydavky_cash!D25</f>
        <v>119721.88943731785</v>
      </c>
      <c r="K25" s="74">
        <f>dec2023_vydavky_cash!F25-PS_vydavky_cash!E25</f>
        <v>-141176.82188761048</v>
      </c>
    </row>
    <row r="26" spans="1:12" ht="13.5" customHeight="1" thickBot="1" x14ac:dyDescent="0.3">
      <c r="A26" s="83" t="s">
        <v>24</v>
      </c>
      <c r="B26" s="112">
        <v>10931876.674440628</v>
      </c>
      <c r="C26" s="87">
        <v>12513654.16508829</v>
      </c>
      <c r="D26" s="87">
        <v>13500404.659328703</v>
      </c>
      <c r="E26" s="88">
        <v>14373344.523784989</v>
      </c>
      <c r="F26" s="30"/>
      <c r="G26" s="83" t="s">
        <v>24</v>
      </c>
      <c r="H26" s="112">
        <f>dec2023_vydavky_cash!C26-PS_vydavky_cash!B26</f>
        <v>705036.37066091597</v>
      </c>
      <c r="I26" s="87">
        <f>dec2023_vydavky_cash!D26-PS_vydavky_cash!C26</f>
        <v>422379.75732133724</v>
      </c>
      <c r="J26" s="87">
        <f>dec2023_vydavky_cash!E26-PS_vydavky_cash!D26</f>
        <v>119721.88943731785</v>
      </c>
      <c r="K26" s="88">
        <f>dec2023_vydavky_cash!F26-PS_vydavky_cash!E26</f>
        <v>-141176.82188761048</v>
      </c>
    </row>
    <row r="27" spans="1:12" ht="13.5" customHeight="1" x14ac:dyDescent="0.25">
      <c r="B27" s="89"/>
      <c r="C27" s="89"/>
      <c r="D27" s="89"/>
      <c r="E27" s="89"/>
      <c r="F27" s="89"/>
      <c r="G27" s="89"/>
      <c r="H27" s="89"/>
    </row>
    <row r="28" spans="1:12" ht="13.5" customHeight="1" x14ac:dyDescent="0.25">
      <c r="A28" s="91"/>
      <c r="B28" s="89"/>
      <c r="C28" s="89"/>
      <c r="D28" s="89"/>
      <c r="E28" s="89"/>
      <c r="F28" s="89"/>
      <c r="G28" s="89"/>
      <c r="H28" s="89"/>
    </row>
    <row r="29" spans="1:12" ht="13.5" customHeight="1" x14ac:dyDescent="0.25">
      <c r="A29" s="91"/>
      <c r="B29" s="89"/>
      <c r="C29" s="89"/>
      <c r="D29" s="89"/>
      <c r="E29" s="89"/>
      <c r="F29" s="89"/>
      <c r="G29" s="89"/>
      <c r="H29" s="89"/>
    </row>
    <row r="30" spans="1:12" ht="13.5" customHeight="1" x14ac:dyDescent="0.25">
      <c r="B30" s="89"/>
      <c r="C30" s="89"/>
      <c r="D30" s="89"/>
      <c r="E30" s="89"/>
      <c r="F30" s="89"/>
      <c r="G30" s="89"/>
      <c r="H30" s="89"/>
    </row>
    <row r="31" spans="1:12" ht="13.5" customHeight="1" x14ac:dyDescent="0.25">
      <c r="B31" s="89"/>
      <c r="C31" s="89"/>
      <c r="D31" s="89"/>
      <c r="E31" s="89"/>
      <c r="F31" s="89"/>
      <c r="G31" s="89"/>
      <c r="H31" s="89"/>
    </row>
    <row r="32" spans="1:12" ht="13.5" customHeight="1" x14ac:dyDescent="0.25">
      <c r="B32" s="89"/>
      <c r="C32" s="89"/>
      <c r="D32" s="89"/>
      <c r="E32" s="89"/>
      <c r="F32" s="89"/>
      <c r="G32" s="89"/>
      <c r="H32" s="89"/>
    </row>
    <row r="33" spans="2:8" ht="13.5" customHeight="1" x14ac:dyDescent="0.25">
      <c r="B33" s="89"/>
      <c r="C33" s="89"/>
      <c r="D33" s="89"/>
      <c r="E33" s="89"/>
      <c r="F33" s="89"/>
      <c r="G33" s="89"/>
      <c r="H33" s="89"/>
    </row>
    <row r="34" spans="2:8" ht="13.5" customHeight="1" x14ac:dyDescent="0.25">
      <c r="B34" s="89"/>
      <c r="C34" s="89"/>
      <c r="D34" s="89"/>
      <c r="E34" s="89"/>
      <c r="F34" s="89"/>
      <c r="G34" s="89"/>
      <c r="H34" s="89"/>
    </row>
    <row r="35" spans="2:8" ht="13.5" customHeight="1" x14ac:dyDescent="0.25">
      <c r="B35" s="89"/>
      <c r="C35" s="89"/>
      <c r="D35" s="89"/>
      <c r="E35" s="89"/>
      <c r="F35" s="89"/>
      <c r="G35" s="89"/>
      <c r="H35" s="89"/>
    </row>
    <row r="36" spans="2:8" ht="13.5" customHeight="1" x14ac:dyDescent="0.25">
      <c r="B36" s="89"/>
      <c r="C36" s="89"/>
      <c r="D36" s="89"/>
      <c r="E36" s="89"/>
      <c r="F36" s="89"/>
      <c r="G36" s="89"/>
      <c r="H36" s="89"/>
    </row>
    <row r="37" spans="2:8" ht="13.5" customHeight="1" x14ac:dyDescent="0.25">
      <c r="B37" s="89"/>
      <c r="C37" s="89"/>
      <c r="D37" s="89"/>
      <c r="E37" s="89"/>
      <c r="F37" s="89"/>
      <c r="G37" s="89"/>
      <c r="H37" s="89"/>
    </row>
    <row r="38" spans="2:8" ht="13.5" customHeight="1" x14ac:dyDescent="0.25">
      <c r="B38" s="89"/>
      <c r="C38" s="89"/>
      <c r="D38" s="89"/>
      <c r="E38" s="89"/>
      <c r="F38" s="89"/>
      <c r="G38" s="89"/>
      <c r="H38" s="89"/>
    </row>
    <row r="39" spans="2:8" ht="13.5" customHeight="1" x14ac:dyDescent="0.25">
      <c r="B39" s="89"/>
      <c r="C39" s="89"/>
      <c r="D39" s="89"/>
      <c r="E39" s="89"/>
      <c r="F39" s="89"/>
      <c r="G39" s="89"/>
      <c r="H39" s="89"/>
    </row>
    <row r="40" spans="2:8" ht="13.5" customHeight="1" x14ac:dyDescent="0.25">
      <c r="B40" s="89"/>
      <c r="C40" s="89"/>
      <c r="D40" s="89"/>
      <c r="E40" s="89"/>
      <c r="F40" s="89"/>
      <c r="G40" s="89"/>
      <c r="H40" s="89"/>
    </row>
    <row r="41" spans="2:8" ht="13.5" customHeight="1" x14ac:dyDescent="0.25">
      <c r="B41" s="89"/>
      <c r="C41" s="89"/>
      <c r="D41" s="89"/>
      <c r="E41" s="89"/>
      <c r="F41" s="89"/>
      <c r="G41" s="89"/>
      <c r="H41" s="89"/>
    </row>
    <row r="42" spans="2:8" ht="13.5" customHeight="1" x14ac:dyDescent="0.25">
      <c r="B42" s="89"/>
      <c r="C42" s="89"/>
      <c r="D42" s="89"/>
      <c r="E42" s="89"/>
      <c r="F42" s="89"/>
      <c r="G42" s="89"/>
      <c r="H42" s="89"/>
    </row>
    <row r="43" spans="2:8" ht="13.5" customHeight="1" x14ac:dyDescent="0.25">
      <c r="B43" s="89"/>
      <c r="C43" s="89"/>
      <c r="D43" s="89"/>
      <c r="E43" s="89"/>
      <c r="F43" s="89"/>
      <c r="G43" s="89"/>
      <c r="H43" s="89"/>
    </row>
    <row r="44" spans="2:8" ht="13.5" customHeight="1" x14ac:dyDescent="0.25">
      <c r="B44" s="89"/>
      <c r="C44" s="89"/>
      <c r="D44" s="89"/>
      <c r="E44" s="89"/>
      <c r="F44" s="89"/>
      <c r="G44" s="89"/>
      <c r="H44" s="89"/>
    </row>
    <row r="45" spans="2:8" ht="13.5" customHeight="1" x14ac:dyDescent="0.25">
      <c r="B45" s="89"/>
      <c r="C45" s="89"/>
      <c r="D45" s="89"/>
      <c r="E45" s="89"/>
      <c r="F45" s="89"/>
      <c r="G45" s="89"/>
      <c r="H45" s="89"/>
    </row>
    <row r="46" spans="2:8" ht="13.5" customHeight="1" x14ac:dyDescent="0.25">
      <c r="B46" s="89"/>
      <c r="C46" s="89"/>
      <c r="D46" s="89"/>
      <c r="E46" s="89"/>
      <c r="F46" s="89"/>
      <c r="G46" s="89"/>
      <c r="H46" s="89"/>
    </row>
    <row r="47" spans="2:8" ht="13.5" customHeight="1" x14ac:dyDescent="0.25">
      <c r="B47" s="89"/>
      <c r="C47" s="89"/>
      <c r="D47" s="89"/>
      <c r="E47" s="89"/>
      <c r="F47" s="89"/>
      <c r="G47" s="89"/>
      <c r="H47" s="89"/>
    </row>
    <row r="48" spans="2:8" ht="13.5" customHeight="1" x14ac:dyDescent="0.25">
      <c r="B48" s="89"/>
      <c r="C48" s="89"/>
      <c r="D48" s="89"/>
      <c r="E48" s="89"/>
      <c r="F48" s="89"/>
      <c r="G48" s="89"/>
      <c r="H48" s="89"/>
    </row>
    <row r="49" spans="2:8" ht="13.5" customHeight="1" x14ac:dyDescent="0.25">
      <c r="B49" s="89"/>
      <c r="C49" s="89"/>
      <c r="D49" s="89"/>
      <c r="E49" s="89"/>
      <c r="F49" s="89"/>
      <c r="G49" s="89"/>
      <c r="H49" s="89"/>
    </row>
    <row r="50" spans="2:8" ht="13.5" customHeight="1" x14ac:dyDescent="0.25">
      <c r="B50" s="89"/>
      <c r="C50" s="89"/>
      <c r="D50" s="89"/>
      <c r="E50" s="89"/>
      <c r="F50" s="89"/>
      <c r="G50" s="89"/>
      <c r="H50" s="89"/>
    </row>
    <row r="51" spans="2:8" ht="13.5" customHeight="1" x14ac:dyDescent="0.25">
      <c r="B51" s="89"/>
      <c r="C51" s="89"/>
      <c r="D51" s="89"/>
      <c r="E51" s="89"/>
      <c r="F51" s="89"/>
      <c r="G51" s="89"/>
      <c r="H51" s="89"/>
    </row>
    <row r="52" spans="2:8" ht="13.5" customHeight="1" x14ac:dyDescent="0.25">
      <c r="B52" s="89"/>
      <c r="C52" s="89"/>
      <c r="D52" s="89"/>
      <c r="E52" s="89"/>
      <c r="F52" s="89"/>
      <c r="G52" s="89"/>
      <c r="H52" s="89"/>
    </row>
    <row r="53" spans="2:8" ht="13.5" customHeight="1" x14ac:dyDescent="0.25">
      <c r="B53" s="89"/>
      <c r="C53" s="89"/>
      <c r="D53" s="89"/>
      <c r="E53" s="89"/>
      <c r="F53" s="89"/>
      <c r="G53" s="89"/>
      <c r="H53" s="89"/>
    </row>
    <row r="54" spans="2:8" ht="13.5" customHeight="1" x14ac:dyDescent="0.25">
      <c r="B54" s="89"/>
      <c r="C54" s="89"/>
      <c r="D54" s="89"/>
      <c r="E54" s="89"/>
      <c r="F54" s="89"/>
      <c r="G54" s="89"/>
      <c r="H54" s="89"/>
    </row>
    <row r="55" spans="2:8" ht="13.5" customHeight="1" x14ac:dyDescent="0.25">
      <c r="B55" s="89"/>
      <c r="C55" s="89"/>
      <c r="D55" s="89"/>
      <c r="E55" s="89"/>
      <c r="F55" s="89"/>
      <c r="G55" s="89"/>
      <c r="H55" s="89"/>
    </row>
    <row r="56" spans="2:8" ht="13.5" customHeight="1" x14ac:dyDescent="0.25">
      <c r="B56" s="89"/>
      <c r="C56" s="89"/>
      <c r="D56" s="89"/>
      <c r="E56" s="89"/>
      <c r="F56" s="89"/>
      <c r="G56" s="89"/>
      <c r="H56" s="89"/>
    </row>
    <row r="57" spans="2:8" ht="13.5" customHeight="1" x14ac:dyDescent="0.25">
      <c r="B57" s="89"/>
      <c r="C57" s="89"/>
      <c r="D57" s="89"/>
      <c r="E57" s="89"/>
      <c r="F57" s="89"/>
      <c r="G57" s="89"/>
      <c r="H57" s="89"/>
    </row>
    <row r="58" spans="2:8" ht="13.5" customHeight="1" x14ac:dyDescent="0.25">
      <c r="B58" s="89"/>
      <c r="C58" s="89"/>
      <c r="D58" s="89"/>
      <c r="E58" s="89"/>
      <c r="F58" s="89"/>
      <c r="G58" s="89"/>
      <c r="H58" s="89"/>
    </row>
    <row r="59" spans="2:8" ht="13.5" customHeight="1" x14ac:dyDescent="0.25">
      <c r="B59" s="89"/>
      <c r="C59" s="89"/>
      <c r="D59" s="89"/>
      <c r="E59" s="89"/>
      <c r="F59" s="89"/>
      <c r="G59" s="89"/>
      <c r="H59" s="89"/>
    </row>
    <row r="60" spans="2:8" ht="13.5" customHeight="1" x14ac:dyDescent="0.25">
      <c r="B60" s="89"/>
      <c r="C60" s="89"/>
      <c r="D60" s="89"/>
      <c r="E60" s="89"/>
      <c r="F60" s="89"/>
      <c r="G60" s="89"/>
      <c r="H60" s="89"/>
    </row>
    <row r="61" spans="2:8" ht="13.5" customHeight="1" x14ac:dyDescent="0.25">
      <c r="B61" s="89"/>
      <c r="C61" s="89"/>
      <c r="D61" s="89"/>
      <c r="E61" s="89"/>
      <c r="F61" s="89"/>
      <c r="G61" s="89"/>
      <c r="H61" s="89"/>
    </row>
    <row r="62" spans="2:8" ht="13.5" customHeight="1" x14ac:dyDescent="0.25">
      <c r="B62" s="89"/>
      <c r="C62" s="89"/>
      <c r="D62" s="89"/>
      <c r="E62" s="89"/>
      <c r="F62" s="89"/>
      <c r="G62" s="89"/>
      <c r="H62" s="89"/>
    </row>
    <row r="63" spans="2:8" ht="13.5" customHeight="1" x14ac:dyDescent="0.25">
      <c r="B63" s="89"/>
      <c r="C63" s="89"/>
      <c r="D63" s="89"/>
      <c r="E63" s="89"/>
      <c r="F63" s="89"/>
      <c r="G63" s="89"/>
      <c r="H63" s="89"/>
    </row>
    <row r="64" spans="2:8" ht="13.5" customHeight="1" x14ac:dyDescent="0.25">
      <c r="B64" s="89"/>
      <c r="C64" s="89"/>
      <c r="D64" s="89"/>
      <c r="E64" s="89"/>
      <c r="F64" s="89"/>
      <c r="G64" s="89"/>
      <c r="H64" s="89"/>
    </row>
    <row r="65" spans="2:8" ht="13.5" customHeight="1" x14ac:dyDescent="0.25">
      <c r="B65" s="89"/>
      <c r="C65" s="89"/>
      <c r="D65" s="89"/>
      <c r="E65" s="89"/>
      <c r="F65" s="89"/>
      <c r="G65" s="89"/>
      <c r="H65" s="89"/>
    </row>
    <row r="66" spans="2:8" ht="13.5" customHeight="1" x14ac:dyDescent="0.25">
      <c r="B66" s="89"/>
      <c r="C66" s="89"/>
      <c r="D66" s="89"/>
      <c r="E66" s="89"/>
      <c r="F66" s="89"/>
      <c r="G66" s="89"/>
      <c r="H66" s="89"/>
    </row>
    <row r="67" spans="2:8" ht="13.5" customHeight="1" x14ac:dyDescent="0.25">
      <c r="B67" s="89"/>
      <c r="C67" s="89"/>
      <c r="D67" s="89"/>
      <c r="E67" s="89"/>
      <c r="F67" s="89"/>
      <c r="G67" s="89"/>
      <c r="H67" s="89"/>
    </row>
    <row r="68" spans="2:8" ht="13.5" customHeight="1" x14ac:dyDescent="0.25">
      <c r="B68" s="89"/>
      <c r="C68" s="89"/>
      <c r="D68" s="89"/>
      <c r="E68" s="89"/>
      <c r="F68" s="89"/>
      <c r="G68" s="89"/>
      <c r="H68" s="89"/>
    </row>
    <row r="69" spans="2:8" ht="13.5" customHeight="1" x14ac:dyDescent="0.25">
      <c r="B69" s="89"/>
      <c r="C69" s="89"/>
      <c r="D69" s="89"/>
      <c r="E69" s="89"/>
      <c r="F69" s="89"/>
      <c r="G69" s="89"/>
      <c r="H69" s="89"/>
    </row>
    <row r="70" spans="2:8" ht="13.5" customHeight="1" x14ac:dyDescent="0.25">
      <c r="B70" s="89"/>
      <c r="C70" s="89"/>
      <c r="D70" s="89"/>
      <c r="E70" s="89"/>
      <c r="F70" s="89"/>
      <c r="G70" s="89"/>
      <c r="H70" s="89"/>
    </row>
    <row r="71" spans="2:8" ht="13.5" customHeight="1" x14ac:dyDescent="0.25">
      <c r="B71" s="89"/>
      <c r="C71" s="89"/>
      <c r="D71" s="89"/>
      <c r="E71" s="89"/>
      <c r="F71" s="89"/>
      <c r="G71" s="89"/>
      <c r="H71" s="89"/>
    </row>
    <row r="72" spans="2:8" ht="13.5" customHeight="1" x14ac:dyDescent="0.25">
      <c r="B72" s="89"/>
      <c r="C72" s="89"/>
      <c r="D72" s="89"/>
      <c r="E72" s="89"/>
      <c r="F72" s="89"/>
      <c r="G72" s="89"/>
      <c r="H72" s="89"/>
    </row>
    <row r="73" spans="2:8" ht="13.5" customHeight="1" x14ac:dyDescent="0.25">
      <c r="B73" s="89"/>
      <c r="C73" s="89"/>
      <c r="D73" s="89"/>
      <c r="E73" s="89"/>
      <c r="F73" s="89"/>
      <c r="G73" s="89"/>
      <c r="H73" s="89"/>
    </row>
    <row r="74" spans="2:8" ht="13.5" customHeight="1" x14ac:dyDescent="0.25">
      <c r="B74" s="89"/>
      <c r="C74" s="89"/>
      <c r="D74" s="89"/>
      <c r="E74" s="89"/>
      <c r="F74" s="89"/>
      <c r="G74" s="89"/>
      <c r="H74" s="89"/>
    </row>
    <row r="75" spans="2:8" ht="13.5" customHeight="1" x14ac:dyDescent="0.25">
      <c r="B75" s="89"/>
      <c r="C75" s="89"/>
      <c r="D75" s="89"/>
      <c r="E75" s="89"/>
      <c r="F75" s="89"/>
      <c r="G75" s="89"/>
      <c r="H75" s="89"/>
    </row>
    <row r="76" spans="2:8" ht="13.5" customHeight="1" x14ac:dyDescent="0.25">
      <c r="B76" s="89"/>
      <c r="C76" s="89"/>
      <c r="D76" s="89"/>
      <c r="E76" s="89"/>
      <c r="F76" s="89"/>
      <c r="G76" s="89"/>
      <c r="H76" s="89"/>
    </row>
    <row r="77" spans="2:8" ht="13.5" customHeight="1" x14ac:dyDescent="0.25">
      <c r="B77" s="89"/>
      <c r="C77" s="89"/>
      <c r="D77" s="89"/>
      <c r="E77" s="89"/>
      <c r="F77" s="89"/>
      <c r="G77" s="89"/>
      <c r="H77" s="89"/>
    </row>
    <row r="78" spans="2:8" ht="13.5" customHeight="1" x14ac:dyDescent="0.25">
      <c r="B78" s="89"/>
      <c r="C78" s="89"/>
      <c r="D78" s="89"/>
      <c r="E78" s="89"/>
      <c r="F78" s="89"/>
      <c r="G78" s="89"/>
      <c r="H78" s="89"/>
    </row>
    <row r="79" spans="2:8" ht="13.5" customHeight="1" x14ac:dyDescent="0.25">
      <c r="B79" s="89"/>
      <c r="C79" s="89"/>
      <c r="D79" s="89"/>
      <c r="E79" s="89"/>
      <c r="F79" s="89"/>
      <c r="G79" s="89"/>
      <c r="H79" s="89"/>
    </row>
    <row r="80" spans="2:8" ht="13.5" customHeight="1" x14ac:dyDescent="0.25">
      <c r="B80" s="89"/>
      <c r="C80" s="89"/>
      <c r="D80" s="89"/>
      <c r="E80" s="89"/>
      <c r="F80" s="89"/>
      <c r="G80" s="89"/>
      <c r="H80" s="89"/>
    </row>
    <row r="81" spans="2:8" ht="13.5" customHeight="1" x14ac:dyDescent="0.25">
      <c r="B81" s="89"/>
      <c r="C81" s="89"/>
      <c r="D81" s="89"/>
      <c r="E81" s="89"/>
      <c r="F81" s="89"/>
      <c r="G81" s="89"/>
      <c r="H81" s="89"/>
    </row>
    <row r="82" spans="2:8" ht="13.5" customHeight="1" x14ac:dyDescent="0.25">
      <c r="B82" s="89"/>
      <c r="C82" s="89"/>
      <c r="D82" s="89"/>
      <c r="E82" s="89"/>
      <c r="F82" s="89"/>
      <c r="G82" s="89"/>
      <c r="H82" s="89"/>
    </row>
    <row r="83" spans="2:8" ht="13.5" customHeight="1" x14ac:dyDescent="0.25">
      <c r="B83" s="89"/>
      <c r="C83" s="89"/>
      <c r="D83" s="89"/>
      <c r="E83" s="89"/>
      <c r="F83" s="89"/>
      <c r="G83" s="89"/>
      <c r="H83" s="89"/>
    </row>
    <row r="84" spans="2:8" ht="13.5" customHeight="1" x14ac:dyDescent="0.25">
      <c r="B84" s="89"/>
      <c r="C84" s="89"/>
      <c r="D84" s="89"/>
      <c r="E84" s="89"/>
      <c r="F84" s="89"/>
      <c r="G84" s="89"/>
      <c r="H84" s="89"/>
    </row>
    <row r="85" spans="2:8" ht="13.5" customHeight="1" x14ac:dyDescent="0.25">
      <c r="B85" s="89"/>
      <c r="C85" s="89"/>
      <c r="D85" s="89"/>
      <c r="E85" s="89"/>
      <c r="F85" s="89"/>
      <c r="G85" s="89"/>
      <c r="H85" s="89"/>
    </row>
    <row r="86" spans="2:8" ht="13.5" customHeight="1" x14ac:dyDescent="0.25">
      <c r="B86" s="89"/>
      <c r="C86" s="89"/>
      <c r="D86" s="89"/>
      <c r="E86" s="89"/>
      <c r="F86" s="89"/>
      <c r="G86" s="89"/>
      <c r="H86" s="89"/>
    </row>
    <row r="87" spans="2:8" ht="13.5" customHeight="1" x14ac:dyDescent="0.25">
      <c r="B87" s="89"/>
      <c r="C87" s="89"/>
      <c r="D87" s="89"/>
      <c r="E87" s="89"/>
      <c r="F87" s="89"/>
      <c r="G87" s="89"/>
      <c r="H87" s="89"/>
    </row>
    <row r="88" spans="2:8" ht="13.5" customHeight="1" x14ac:dyDescent="0.25">
      <c r="B88" s="89"/>
      <c r="C88" s="89"/>
      <c r="D88" s="89"/>
      <c r="E88" s="89"/>
      <c r="F88" s="89"/>
      <c r="G88" s="89"/>
      <c r="H88" s="89"/>
    </row>
    <row r="89" spans="2:8" ht="13.5" customHeight="1" x14ac:dyDescent="0.25">
      <c r="B89" s="89"/>
      <c r="C89" s="89"/>
      <c r="D89" s="89"/>
      <c r="E89" s="89"/>
      <c r="F89" s="89"/>
      <c r="G89" s="89"/>
      <c r="H89" s="89"/>
    </row>
    <row r="90" spans="2:8" ht="13.5" customHeight="1" x14ac:dyDescent="0.25">
      <c r="B90" s="89"/>
      <c r="C90" s="89"/>
      <c r="D90" s="89"/>
      <c r="E90" s="89"/>
      <c r="F90" s="89"/>
      <c r="G90" s="89"/>
      <c r="H90" s="89"/>
    </row>
    <row r="91" spans="2:8" ht="13.5" customHeight="1" x14ac:dyDescent="0.25">
      <c r="B91" s="89"/>
      <c r="C91" s="89"/>
      <c r="D91" s="89"/>
      <c r="E91" s="89"/>
      <c r="F91" s="89"/>
      <c r="G91" s="89"/>
      <c r="H91" s="89"/>
    </row>
    <row r="92" spans="2:8" ht="13.5" customHeight="1" x14ac:dyDescent="0.25">
      <c r="B92" s="89"/>
      <c r="C92" s="89"/>
      <c r="D92" s="89"/>
      <c r="E92" s="89"/>
      <c r="F92" s="89"/>
      <c r="G92" s="89"/>
      <c r="H92" s="89"/>
    </row>
    <row r="93" spans="2:8" ht="13.5" customHeight="1" x14ac:dyDescent="0.25">
      <c r="B93" s="89"/>
      <c r="C93" s="89"/>
      <c r="D93" s="89"/>
      <c r="E93" s="89"/>
      <c r="F93" s="89"/>
      <c r="G93" s="89"/>
      <c r="H93" s="89"/>
    </row>
    <row r="94" spans="2:8" ht="13.5" customHeight="1" x14ac:dyDescent="0.25">
      <c r="B94" s="89"/>
      <c r="C94" s="89"/>
      <c r="D94" s="89"/>
      <c r="E94" s="89"/>
      <c r="F94" s="89"/>
      <c r="G94" s="89"/>
      <c r="H94" s="89"/>
    </row>
    <row r="95" spans="2:8" ht="13.5" customHeight="1" x14ac:dyDescent="0.25">
      <c r="B95" s="89"/>
      <c r="C95" s="89"/>
      <c r="D95" s="89"/>
      <c r="E95" s="89"/>
      <c r="F95" s="89"/>
      <c r="G95" s="89"/>
      <c r="H95" s="89"/>
    </row>
    <row r="96" spans="2:8" ht="13.5" customHeight="1" x14ac:dyDescent="0.25">
      <c r="B96" s="89"/>
      <c r="C96" s="89"/>
      <c r="D96" s="89"/>
      <c r="E96" s="89"/>
      <c r="F96" s="89"/>
      <c r="G96" s="89"/>
      <c r="H96" s="89"/>
    </row>
    <row r="97" spans="2:8" ht="13.5" customHeight="1" x14ac:dyDescent="0.25">
      <c r="B97" s="89"/>
      <c r="C97" s="89"/>
      <c r="D97" s="89"/>
      <c r="E97" s="89"/>
      <c r="F97" s="89"/>
      <c r="G97" s="89"/>
      <c r="H97" s="89"/>
    </row>
    <row r="98" spans="2:8" ht="13.5" customHeight="1" x14ac:dyDescent="0.25">
      <c r="B98" s="89"/>
      <c r="C98" s="89"/>
      <c r="D98" s="89"/>
      <c r="E98" s="89"/>
      <c r="F98" s="89"/>
      <c r="G98" s="89"/>
      <c r="H98" s="89"/>
    </row>
    <row r="99" spans="2:8" ht="13.5" customHeight="1" x14ac:dyDescent="0.25">
      <c r="B99" s="89"/>
      <c r="C99" s="89"/>
      <c r="D99" s="89"/>
      <c r="E99" s="89"/>
      <c r="F99" s="89"/>
      <c r="G99" s="89"/>
      <c r="H99" s="89"/>
    </row>
    <row r="100" spans="2:8" ht="13.5" customHeight="1" x14ac:dyDescent="0.25">
      <c r="B100" s="89"/>
      <c r="C100" s="89"/>
      <c r="D100" s="89"/>
      <c r="E100" s="89"/>
      <c r="F100" s="89"/>
      <c r="G100" s="89"/>
      <c r="H100" s="89"/>
    </row>
    <row r="101" spans="2:8" ht="13.5" customHeight="1" x14ac:dyDescent="0.25">
      <c r="B101" s="89"/>
      <c r="C101" s="89"/>
      <c r="D101" s="89"/>
      <c r="E101" s="89"/>
      <c r="F101" s="89"/>
      <c r="G101" s="89"/>
      <c r="H101" s="89"/>
    </row>
    <row r="102" spans="2:8" ht="13.5" customHeight="1" x14ac:dyDescent="0.25">
      <c r="B102" s="89"/>
      <c r="C102" s="89"/>
      <c r="D102" s="89"/>
      <c r="E102" s="89"/>
      <c r="F102" s="89"/>
      <c r="G102" s="89"/>
      <c r="H102" s="89"/>
    </row>
    <row r="103" spans="2:8" ht="13.5" customHeight="1" x14ac:dyDescent="0.25">
      <c r="B103" s="89"/>
      <c r="C103" s="89"/>
      <c r="D103" s="89"/>
      <c r="E103" s="89"/>
      <c r="F103" s="89"/>
      <c r="G103" s="89"/>
      <c r="H103" s="89"/>
    </row>
    <row r="104" spans="2:8" ht="13.5" customHeight="1" x14ac:dyDescent="0.25">
      <c r="B104" s="89"/>
      <c r="C104" s="89"/>
      <c r="D104" s="89"/>
      <c r="E104" s="89"/>
      <c r="F104" s="89"/>
      <c r="G104" s="89"/>
      <c r="H104" s="89"/>
    </row>
    <row r="105" spans="2:8" ht="13.5" customHeight="1" x14ac:dyDescent="0.25">
      <c r="B105" s="89"/>
      <c r="C105" s="89"/>
      <c r="D105" s="89"/>
      <c r="E105" s="89"/>
      <c r="F105" s="89"/>
      <c r="G105" s="89"/>
      <c r="H105" s="89"/>
    </row>
  </sheetData>
  <mergeCells count="2">
    <mergeCell ref="B3:E3"/>
    <mergeCell ref="H3:K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P110"/>
  <sheetViews>
    <sheetView workbookViewId="0">
      <selection activeCell="H17" sqref="H17"/>
    </sheetView>
  </sheetViews>
  <sheetFormatPr defaultColWidth="9.09765625" defaultRowHeight="12.45" customHeight="1" x14ac:dyDescent="0.25"/>
  <cols>
    <col min="1" max="1" width="57.5" style="113" customWidth="1"/>
    <col min="2" max="5" width="12.5" style="114" customWidth="1"/>
    <col min="6" max="6" width="56.796875" style="114" customWidth="1"/>
    <col min="7" max="7" width="12.5" style="114" customWidth="1"/>
    <col min="8" max="9" width="12.5" style="113" customWidth="1"/>
    <col min="10" max="16384" width="9.09765625" style="113"/>
  </cols>
  <sheetData>
    <row r="1" spans="1:16" s="1" customFormat="1" ht="15.75" customHeight="1" x14ac:dyDescent="0.25">
      <c r="A1" s="5" t="s">
        <v>33</v>
      </c>
      <c r="B1" s="5"/>
      <c r="C1" s="5"/>
      <c r="D1" s="5"/>
      <c r="E1" s="5"/>
      <c r="F1" s="5" t="s">
        <v>34</v>
      </c>
      <c r="G1" s="5"/>
      <c r="H1" s="5"/>
      <c r="I1" s="5"/>
      <c r="J1" s="5"/>
    </row>
    <row r="2" spans="1:16" s="1" customFormat="1" ht="14.25" customHeight="1" thickBot="1" x14ac:dyDescent="0.35">
      <c r="A2" s="6"/>
      <c r="B2" s="7"/>
      <c r="C2" s="7"/>
      <c r="D2" s="7"/>
      <c r="E2" s="7"/>
      <c r="F2" s="6"/>
      <c r="G2" s="7"/>
      <c r="H2" s="7"/>
      <c r="I2" s="7"/>
    </row>
    <row r="3" spans="1:16" s="1" customFormat="1" ht="13.5" customHeight="1" x14ac:dyDescent="0.25">
      <c r="A3" s="14" t="s">
        <v>4</v>
      </c>
      <c r="B3" s="103" t="s">
        <v>6</v>
      </c>
      <c r="C3" s="105"/>
      <c r="D3" s="104"/>
      <c r="F3" s="14" t="s">
        <v>4</v>
      </c>
      <c r="G3" s="103" t="s">
        <v>6</v>
      </c>
      <c r="H3" s="105"/>
      <c r="I3" s="104"/>
    </row>
    <row r="4" spans="1:16" s="1" customFormat="1" ht="14.25" customHeight="1" thickBot="1" x14ac:dyDescent="0.3">
      <c r="A4" s="21"/>
      <c r="B4" s="115">
        <v>2024</v>
      </c>
      <c r="C4" s="116">
        <v>2025</v>
      </c>
      <c r="D4" s="117">
        <v>2026</v>
      </c>
      <c r="F4" s="21"/>
      <c r="G4" s="115">
        <v>2024</v>
      </c>
      <c r="H4" s="116">
        <v>2025</v>
      </c>
      <c r="I4" s="117">
        <v>2026</v>
      </c>
    </row>
    <row r="5" spans="1:16" s="1" customFormat="1" ht="13.5" customHeight="1" x14ac:dyDescent="0.25">
      <c r="A5" s="31"/>
      <c r="B5" s="109"/>
      <c r="C5" s="34"/>
      <c r="D5" s="35"/>
      <c r="E5" s="30"/>
      <c r="F5" s="31"/>
      <c r="G5" s="109"/>
      <c r="H5" s="34"/>
      <c r="I5" s="35"/>
    </row>
    <row r="6" spans="1:16" s="1" customFormat="1" ht="13.5" customHeight="1" x14ac:dyDescent="0.25">
      <c r="A6" s="41" t="s">
        <v>7</v>
      </c>
      <c r="B6" s="38"/>
      <c r="C6" s="39"/>
      <c r="D6" s="40"/>
      <c r="E6" s="30"/>
      <c r="F6" s="41" t="s">
        <v>7</v>
      </c>
      <c r="G6" s="38">
        <f>'dec2023_vydavky_ESA 2010'!D6-RVS_vydavky_ESA2010!B6</f>
        <v>1179516.8571002788</v>
      </c>
      <c r="H6" s="39">
        <f>'dec2023_vydavky_ESA 2010'!E6-RVS_vydavky_ESA2010!C6</f>
        <v>1292158.1387837862</v>
      </c>
      <c r="I6" s="40">
        <f>'dec2023_vydavky_ESA 2010'!F6-RVS_vydavky_ESA2010!D6</f>
        <v>1376355.0424316863</v>
      </c>
      <c r="M6" s="118"/>
      <c r="N6" s="118"/>
      <c r="O6" s="118"/>
      <c r="P6" s="118"/>
    </row>
    <row r="7" spans="1:16" s="1" customFormat="1" ht="13.5" customHeight="1" x14ac:dyDescent="0.25">
      <c r="A7" s="49" t="s">
        <v>8</v>
      </c>
      <c r="B7" s="46"/>
      <c r="C7" s="47"/>
      <c r="D7" s="48"/>
      <c r="E7" s="30"/>
      <c r="F7" s="49" t="s">
        <v>8</v>
      </c>
      <c r="G7" s="46">
        <f>'dec2023_vydavky_ESA 2010'!D7-RVS_vydavky_ESA2010!B7</f>
        <v>683873.76353618118</v>
      </c>
      <c r="H7" s="47">
        <f>'dec2023_vydavky_ESA 2010'!E7-RVS_vydavky_ESA2010!C7</f>
        <v>761462.4030597232</v>
      </c>
      <c r="I7" s="48">
        <f>'dec2023_vydavky_ESA 2010'!F7-RVS_vydavky_ESA2010!D7</f>
        <v>821173.78343857359</v>
      </c>
    </row>
    <row r="8" spans="1:16" s="1" customFormat="1" ht="13.5" customHeight="1" x14ac:dyDescent="0.25">
      <c r="A8" s="49" t="s">
        <v>9</v>
      </c>
      <c r="B8" s="46"/>
      <c r="C8" s="47"/>
      <c r="D8" s="48"/>
      <c r="E8" s="30"/>
      <c r="F8" s="49" t="s">
        <v>9</v>
      </c>
      <c r="G8" s="46">
        <f>'dec2023_vydavky_ESA 2010'!D8-RVS_vydavky_ESA2010!B8</f>
        <v>45534.173067334406</v>
      </c>
      <c r="H8" s="47">
        <f>'dec2023_vydavky_ESA 2010'!E8-RVS_vydavky_ESA2010!C8</f>
        <v>51703.038091519426</v>
      </c>
      <c r="I8" s="48">
        <f>'dec2023_vydavky_ESA 2010'!F8-RVS_vydavky_ESA2010!D8</f>
        <v>57176.087533423641</v>
      </c>
    </row>
    <row r="9" spans="1:16" s="1" customFormat="1" ht="13.5" customHeight="1" x14ac:dyDescent="0.25">
      <c r="A9" s="49" t="s">
        <v>10</v>
      </c>
      <c r="B9" s="46"/>
      <c r="C9" s="47"/>
      <c r="D9" s="48"/>
      <c r="E9" s="30"/>
      <c r="F9" s="49" t="s">
        <v>10</v>
      </c>
      <c r="G9" s="46">
        <f>'dec2023_vydavky_ESA 2010'!D9-RVS_vydavky_ESA2010!B9</f>
        <v>397922.11194461264</v>
      </c>
      <c r="H9" s="47">
        <f>'dec2023_vydavky_ESA 2010'!E9-RVS_vydavky_ESA2010!C9</f>
        <v>424559.49340053595</v>
      </c>
      <c r="I9" s="48">
        <f>'dec2023_vydavky_ESA 2010'!F9-RVS_vydavky_ESA2010!D9</f>
        <v>442074.77011859033</v>
      </c>
    </row>
    <row r="10" spans="1:16" s="1" customFormat="1" ht="13.5" customHeight="1" x14ac:dyDescent="0.25">
      <c r="A10" s="49" t="s">
        <v>11</v>
      </c>
      <c r="B10" s="46"/>
      <c r="C10" s="47"/>
      <c r="D10" s="48"/>
      <c r="E10" s="30"/>
      <c r="F10" s="49" t="s">
        <v>11</v>
      </c>
      <c r="G10" s="46">
        <f>'dec2023_vydavky_ESA 2010'!D10-RVS_vydavky_ESA2010!B10</f>
        <v>75.773429361584789</v>
      </c>
      <c r="H10" s="47">
        <f>'dec2023_vydavky_ESA 2010'!E10-RVS_vydavky_ESA2010!C10</f>
        <v>80.160288202244175</v>
      </c>
      <c r="I10" s="48">
        <f>'dec2023_vydavky_ESA 2010'!F10-RVS_vydavky_ESA2010!D10</f>
        <v>83.832144289319402</v>
      </c>
    </row>
    <row r="11" spans="1:16" s="1" customFormat="1" ht="13.5" customHeight="1" x14ac:dyDescent="0.25">
      <c r="A11" s="49" t="s">
        <v>12</v>
      </c>
      <c r="B11" s="46"/>
      <c r="C11" s="47"/>
      <c r="D11" s="48"/>
      <c r="E11" s="30"/>
      <c r="F11" s="49" t="s">
        <v>12</v>
      </c>
      <c r="G11" s="46">
        <f>'dec2023_vydavky_ESA 2010'!D11-RVS_vydavky_ESA2010!B11</f>
        <v>52111.035122788977</v>
      </c>
      <c r="H11" s="47">
        <f>'dec2023_vydavky_ESA 2010'!E11-RVS_vydavky_ESA2010!C11</f>
        <v>54353.043943805373</v>
      </c>
      <c r="I11" s="48">
        <f>'dec2023_vydavky_ESA 2010'!F11-RVS_vydavky_ESA2010!D11</f>
        <v>55846.569196809389</v>
      </c>
    </row>
    <row r="12" spans="1:16" s="1" customFormat="1" ht="13.5" customHeight="1" x14ac:dyDescent="0.25">
      <c r="A12" s="41" t="s">
        <v>13</v>
      </c>
      <c r="B12" s="38"/>
      <c r="C12" s="39"/>
      <c r="D12" s="40"/>
      <c r="E12" s="30"/>
      <c r="F12" s="41" t="s">
        <v>13</v>
      </c>
      <c r="G12" s="38">
        <f>'dec2023_vydavky_ESA 2010'!D12-RVS_vydavky_ESA2010!B12</f>
        <v>11483007.069118753</v>
      </c>
      <c r="H12" s="39">
        <f>'dec2023_vydavky_ESA 2010'!E12-RVS_vydavky_ESA2010!C12</f>
        <v>12050540.654445944</v>
      </c>
      <c r="I12" s="40">
        <f>'dec2023_vydavky_ESA 2010'!F12-RVS_vydavky_ESA2010!D12</f>
        <v>12467535.734207958</v>
      </c>
    </row>
    <row r="13" spans="1:16" s="1" customFormat="1" ht="13.5" customHeight="1" x14ac:dyDescent="0.25">
      <c r="A13" s="57" t="s">
        <v>14</v>
      </c>
      <c r="B13" s="46"/>
      <c r="C13" s="47"/>
      <c r="D13" s="48"/>
      <c r="E13" s="30"/>
      <c r="F13" s="57" t="s">
        <v>14</v>
      </c>
      <c r="G13" s="46">
        <f>'dec2023_vydavky_ESA 2010'!D13-RVS_vydavky_ESA2010!B13</f>
        <v>10212367.008711161</v>
      </c>
      <c r="H13" s="47">
        <f>'dec2023_vydavky_ESA 2010'!E13-RVS_vydavky_ESA2010!C13</f>
        <v>10735471.616975285</v>
      </c>
      <c r="I13" s="48">
        <f>'dec2023_vydavky_ESA 2010'!F13-RVS_vydavky_ESA2010!D13</f>
        <v>11148834.931001132</v>
      </c>
    </row>
    <row r="14" spans="1:16" s="1" customFormat="1" ht="13.5" customHeight="1" x14ac:dyDescent="0.25">
      <c r="A14" s="61" t="s">
        <v>15</v>
      </c>
      <c r="B14" s="46"/>
      <c r="C14" s="47"/>
      <c r="D14" s="48"/>
      <c r="E14" s="30"/>
      <c r="F14" s="61" t="s">
        <v>15</v>
      </c>
      <c r="G14" s="46">
        <f>'dec2023_vydavky_ESA 2010'!D14-RVS_vydavky_ESA2010!B14</f>
        <v>9092742.835084714</v>
      </c>
      <c r="H14" s="47">
        <f>'dec2023_vydavky_ESA 2010'!E14-RVS_vydavky_ESA2010!C14</f>
        <v>9523239.5245806631</v>
      </c>
      <c r="I14" s="48">
        <f>'dec2023_vydavky_ESA 2010'!F14-RVS_vydavky_ESA2010!D14</f>
        <v>9999266.4694893789</v>
      </c>
      <c r="J14" s="30"/>
      <c r="K14" s="110"/>
    </row>
    <row r="15" spans="1:16" s="1" customFormat="1" ht="13.5" customHeight="1" x14ac:dyDescent="0.25">
      <c r="A15" s="61" t="s">
        <v>16</v>
      </c>
      <c r="B15" s="46"/>
      <c r="C15" s="47"/>
      <c r="D15" s="48"/>
      <c r="E15" s="30"/>
      <c r="F15" s="61" t="s">
        <v>16</v>
      </c>
      <c r="G15" s="46">
        <f>'dec2023_vydavky_ESA 2010'!D15-RVS_vydavky_ESA2010!B15</f>
        <v>276716.25110346259</v>
      </c>
      <c r="H15" s="47">
        <f>'dec2023_vydavky_ESA 2010'!E15-RVS_vydavky_ESA2010!C15</f>
        <v>327627.13521486905</v>
      </c>
      <c r="I15" s="48">
        <f>'dec2023_vydavky_ESA 2010'!F15-RVS_vydavky_ESA2010!D15</f>
        <v>219462.03858023306</v>
      </c>
      <c r="J15" s="30"/>
      <c r="K15" s="110"/>
    </row>
    <row r="16" spans="1:16" s="1" customFormat="1" ht="13.5" customHeight="1" x14ac:dyDescent="0.25">
      <c r="A16" s="61" t="s">
        <v>17</v>
      </c>
      <c r="B16" s="46"/>
      <c r="C16" s="47"/>
      <c r="D16" s="48"/>
      <c r="E16" s="30"/>
      <c r="F16" s="61" t="s">
        <v>17</v>
      </c>
      <c r="G16" s="46">
        <f>'dec2023_vydavky_ESA 2010'!D16-RVS_vydavky_ESA2010!B16</f>
        <v>747535.81372032547</v>
      </c>
      <c r="H16" s="47">
        <f>'dec2023_vydavky_ESA 2010'!E16-RVS_vydavky_ESA2010!C16</f>
        <v>783309.45407891867</v>
      </c>
      <c r="I16" s="48">
        <f>'dec2023_vydavky_ESA 2010'!F16-RVS_vydavky_ESA2010!D16</f>
        <v>822465.28045652318</v>
      </c>
      <c r="J16" s="30"/>
      <c r="K16" s="110"/>
    </row>
    <row r="17" spans="1:11" s="1" customFormat="1" ht="13.5" customHeight="1" x14ac:dyDescent="0.25">
      <c r="A17" s="61" t="s">
        <v>18</v>
      </c>
      <c r="B17" s="46"/>
      <c r="C17" s="47"/>
      <c r="D17" s="48"/>
      <c r="E17" s="30"/>
      <c r="F17" s="61" t="s">
        <v>18</v>
      </c>
      <c r="G17" s="46">
        <f>'dec2023_vydavky_ESA 2010'!D17-RVS_vydavky_ESA2010!B17</f>
        <v>93462.836496031669</v>
      </c>
      <c r="H17" s="47">
        <f>'dec2023_vydavky_ESA 2010'!E17-RVS_vydavky_ESA2010!C17</f>
        <v>99399.070291123629</v>
      </c>
      <c r="I17" s="48">
        <f>'dec2023_vydavky_ESA 2010'!F17-RVS_vydavky_ESA2010!D17</f>
        <v>105753.18750592513</v>
      </c>
      <c r="J17" s="30"/>
      <c r="K17" s="110"/>
    </row>
    <row r="18" spans="1:11" s="1" customFormat="1" ht="13.5" customHeight="1" x14ac:dyDescent="0.25">
      <c r="A18" s="61" t="s">
        <v>19</v>
      </c>
      <c r="B18" s="46"/>
      <c r="C18" s="47"/>
      <c r="D18" s="48"/>
      <c r="E18" s="30"/>
      <c r="F18" s="61" t="s">
        <v>19</v>
      </c>
      <c r="G18" s="46">
        <f>'dec2023_vydavky_ESA 2010'!D18-RVS_vydavky_ESA2010!B18</f>
        <v>1909.2723066291514</v>
      </c>
      <c r="H18" s="47">
        <f>'dec2023_vydavky_ESA 2010'!E18-RVS_vydavky_ESA2010!C18</f>
        <v>1896.4328097108867</v>
      </c>
      <c r="I18" s="48">
        <f>'dec2023_vydavky_ESA 2010'!F18-RVS_vydavky_ESA2010!D18</f>
        <v>1887.9549690721956</v>
      </c>
      <c r="J18" s="30"/>
      <c r="K18" s="110"/>
    </row>
    <row r="19" spans="1:11" s="1" customFormat="1" ht="13.5" customHeight="1" x14ac:dyDescent="0.25">
      <c r="A19" s="49" t="s">
        <v>20</v>
      </c>
      <c r="B19" s="46"/>
      <c r="C19" s="47"/>
      <c r="D19" s="48"/>
      <c r="E19" s="30"/>
      <c r="F19" s="49" t="s">
        <v>20</v>
      </c>
      <c r="G19" s="46">
        <f>'dec2023_vydavky_ESA 2010'!D19-RVS_vydavky_ESA2010!B19</f>
        <v>1270640.0604075922</v>
      </c>
      <c r="H19" s="47">
        <f>'dec2023_vydavky_ESA 2010'!E19-RVS_vydavky_ESA2010!C19</f>
        <v>1315069.0374706597</v>
      </c>
      <c r="I19" s="48">
        <f>'dec2023_vydavky_ESA 2010'!F19-RVS_vydavky_ESA2010!D19</f>
        <v>1318700.8032068261</v>
      </c>
      <c r="J19" s="30"/>
      <c r="K19" s="110"/>
    </row>
    <row r="20" spans="1:11" s="1" customFormat="1" ht="13.5" customHeight="1" x14ac:dyDescent="0.25">
      <c r="A20" s="61" t="s">
        <v>21</v>
      </c>
      <c r="B20" s="46"/>
      <c r="C20" s="47"/>
      <c r="D20" s="48"/>
      <c r="E20" s="30"/>
      <c r="F20" s="61" t="s">
        <v>21</v>
      </c>
      <c r="G20" s="46">
        <f>'dec2023_vydavky_ESA 2010'!D20-RVS_vydavky_ESA2010!B20</f>
        <v>1083033.6102759424</v>
      </c>
      <c r="H20" s="47">
        <f>'dec2023_vydavky_ESA 2010'!E20-RVS_vydavky_ESA2010!C20</f>
        <v>1127093.6444751506</v>
      </c>
      <c r="I20" s="48">
        <f>'dec2023_vydavky_ESA 2010'!F20-RVS_vydavky_ESA2010!D20</f>
        <v>1130190.9765730861</v>
      </c>
      <c r="J20" s="30"/>
      <c r="K20" s="110"/>
    </row>
    <row r="21" spans="1:11" s="1" customFormat="1" ht="13.5" customHeight="1" x14ac:dyDescent="0.25">
      <c r="A21" s="61" t="s">
        <v>17</v>
      </c>
      <c r="B21" s="46"/>
      <c r="C21" s="47"/>
      <c r="D21" s="48"/>
      <c r="E21" s="30"/>
      <c r="F21" s="61" t="s">
        <v>17</v>
      </c>
      <c r="G21" s="46">
        <f>'dec2023_vydavky_ESA 2010'!D21-RVS_vydavky_ESA2010!B21</f>
        <v>119385.69700763866</v>
      </c>
      <c r="H21" s="47">
        <f>'dec2023_vydavky_ESA 2010'!E21-RVS_vydavky_ESA2010!C21</f>
        <v>118891.53497334676</v>
      </c>
      <c r="I21" s="48">
        <f>'dec2023_vydavky_ESA 2010'!F21-RVS_vydavky_ESA2010!D21</f>
        <v>118581.91049216595</v>
      </c>
      <c r="J21" s="30"/>
      <c r="K21" s="110"/>
    </row>
    <row r="22" spans="1:11" s="1" customFormat="1" ht="13.5" customHeight="1" x14ac:dyDescent="0.25">
      <c r="A22" s="61" t="s">
        <v>18</v>
      </c>
      <c r="B22" s="46"/>
      <c r="C22" s="47"/>
      <c r="D22" s="48"/>
      <c r="E22" s="30"/>
      <c r="F22" s="61" t="s">
        <v>18</v>
      </c>
      <c r="G22" s="46">
        <f>'dec2023_vydavky_ESA 2010'!D22-RVS_vydavky_ESA2010!B22</f>
        <v>21564.115108981616</v>
      </c>
      <c r="H22" s="47">
        <f>'dec2023_vydavky_ESA 2010'!E22-RVS_vydavky_ESA2010!C22</f>
        <v>21763.773520471237</v>
      </c>
      <c r="I22" s="48">
        <f>'dec2023_vydavky_ESA 2010'!F22-RVS_vydavky_ESA2010!D22</f>
        <v>21826.829818377817</v>
      </c>
      <c r="J22" s="30"/>
      <c r="K22" s="110"/>
    </row>
    <row r="23" spans="1:11" s="1" customFormat="1" ht="13.5" customHeight="1" x14ac:dyDescent="0.25">
      <c r="A23" s="61" t="s">
        <v>19</v>
      </c>
      <c r="B23" s="46"/>
      <c r="C23" s="47"/>
      <c r="D23" s="48"/>
      <c r="E23" s="30"/>
      <c r="F23" s="61" t="s">
        <v>19</v>
      </c>
      <c r="G23" s="46">
        <f>'dec2023_vydavky_ESA 2010'!D23-RVS_vydavky_ESA2010!B23</f>
        <v>46656.638015029544</v>
      </c>
      <c r="H23" s="47">
        <f>'dec2023_vydavky_ESA 2010'!E23-RVS_vydavky_ESA2010!C23</f>
        <v>47320.084501690915</v>
      </c>
      <c r="I23" s="48">
        <f>'dec2023_vydavky_ESA 2010'!F23-RVS_vydavky_ESA2010!D23</f>
        <v>48101.086323196374</v>
      </c>
      <c r="J23" s="30"/>
      <c r="K23" s="110"/>
    </row>
    <row r="24" spans="1:11" s="1" customFormat="1" ht="13.5" customHeight="1" thickBot="1" x14ac:dyDescent="0.3">
      <c r="A24" s="41" t="s">
        <v>22</v>
      </c>
      <c r="B24" s="63"/>
      <c r="C24" s="64"/>
      <c r="D24" s="65"/>
      <c r="E24" s="30"/>
      <c r="F24" s="41" t="s">
        <v>22</v>
      </c>
      <c r="G24" s="63">
        <f>'dec2023_vydavky_ESA 2010'!D24-RVS_vydavky_ESA2010!B24</f>
        <v>271828.89979358448</v>
      </c>
      <c r="H24" s="64">
        <f>'dec2023_vydavky_ESA 2010'!E24-RVS_vydavky_ESA2010!C24</f>
        <v>275638.13371516322</v>
      </c>
      <c r="I24" s="65">
        <f>'dec2023_vydavky_ESA 2010'!F24-RVS_vydavky_ESA2010!D24</f>
        <v>287931.60830577422</v>
      </c>
    </row>
    <row r="25" spans="1:11" s="1" customFormat="1" ht="14.25" customHeight="1" thickBot="1" x14ac:dyDescent="0.3">
      <c r="A25" s="75" t="s">
        <v>23</v>
      </c>
      <c r="B25" s="72"/>
      <c r="C25" s="73"/>
      <c r="D25" s="74"/>
      <c r="E25" s="30"/>
      <c r="F25" s="75" t="s">
        <v>23</v>
      </c>
      <c r="G25" s="72">
        <f>'dec2023_vydavky_ESA 2010'!D25-RVS_vydavky_ESA2010!B25</f>
        <v>12934352.826012615</v>
      </c>
      <c r="H25" s="73">
        <f>'dec2023_vydavky_ESA 2010'!E25-RVS_vydavky_ESA2010!C25</f>
        <v>13618336.926944895</v>
      </c>
      <c r="I25" s="74">
        <f>'dec2023_vydavky_ESA 2010'!F25-RVS_vydavky_ESA2010!D25</f>
        <v>14131822.384945419</v>
      </c>
    </row>
    <row r="26" spans="1:11" s="1" customFormat="1" ht="13.5" customHeight="1" thickBot="1" x14ac:dyDescent="0.3">
      <c r="A26" s="83" t="s">
        <v>24</v>
      </c>
      <c r="B26" s="119"/>
      <c r="C26" s="120"/>
      <c r="D26" s="82"/>
      <c r="E26" s="30"/>
      <c r="F26" s="83" t="s">
        <v>24</v>
      </c>
      <c r="G26" s="119">
        <f>'dec2023_vydavky_ESA 2010'!D26-RVS_vydavky_ESA2010!B26</f>
        <v>12934352.826012615</v>
      </c>
      <c r="H26" s="120">
        <f>'dec2023_vydavky_ESA 2010'!E26-RVS_vydavky_ESA2010!C26</f>
        <v>13618336.926944895</v>
      </c>
      <c r="I26" s="82">
        <f>'dec2023_vydavky_ESA 2010'!F26-RVS_vydavky_ESA2010!D26</f>
        <v>14131822.384945419</v>
      </c>
    </row>
    <row r="27" spans="1:11" s="1" customFormat="1" ht="12.75" customHeight="1" x14ac:dyDescent="0.25">
      <c r="A27" s="121"/>
      <c r="B27" s="101"/>
      <c r="C27" s="101"/>
      <c r="D27" s="101"/>
      <c r="E27" s="30"/>
      <c r="F27" s="121"/>
      <c r="G27" s="101"/>
      <c r="H27" s="101"/>
      <c r="I27" s="101"/>
    </row>
    <row r="28" spans="1:11" s="1" customFormat="1" ht="13.5" customHeight="1" x14ac:dyDescent="0.25">
      <c r="B28" s="89"/>
      <c r="C28" s="89"/>
      <c r="D28" s="89"/>
      <c r="E28" s="89"/>
      <c r="F28" s="122"/>
      <c r="G28" s="123"/>
      <c r="H28" s="123"/>
      <c r="I28" s="123"/>
    </row>
    <row r="29" spans="1:11" s="1" customFormat="1" ht="13.5" customHeight="1" x14ac:dyDescent="0.25">
      <c r="B29" s="89"/>
      <c r="C29" s="89"/>
      <c r="D29" s="89"/>
      <c r="E29" s="89"/>
      <c r="F29" s="122"/>
      <c r="G29" s="123"/>
      <c r="H29" s="124"/>
      <c r="I29" s="124"/>
    </row>
    <row r="30" spans="1:11" s="1" customFormat="1" ht="13.5" customHeight="1" x14ac:dyDescent="0.25">
      <c r="B30" s="89"/>
      <c r="C30" s="89"/>
      <c r="D30" s="89"/>
      <c r="E30" s="89"/>
      <c r="F30" s="122"/>
      <c r="G30" s="123"/>
      <c r="H30" s="123"/>
      <c r="I30" s="123"/>
    </row>
    <row r="31" spans="1:11" s="1" customFormat="1" ht="13.5" customHeight="1" x14ac:dyDescent="0.25">
      <c r="B31" s="89"/>
      <c r="C31" s="89"/>
      <c r="D31" s="89"/>
      <c r="E31" s="89"/>
      <c r="F31" s="89"/>
      <c r="G31" s="89"/>
    </row>
    <row r="32" spans="1:11" s="1" customFormat="1" ht="13.5" customHeight="1" x14ac:dyDescent="0.25">
      <c r="B32" s="89"/>
      <c r="C32" s="89"/>
      <c r="D32" s="89"/>
      <c r="E32" s="89"/>
      <c r="F32" s="89"/>
      <c r="G32" s="89"/>
    </row>
    <row r="33" spans="2:7" s="1" customFormat="1" ht="13.5" customHeight="1" x14ac:dyDescent="0.25">
      <c r="B33" s="89"/>
      <c r="C33" s="89"/>
      <c r="D33" s="89"/>
      <c r="E33" s="89"/>
      <c r="F33" s="89"/>
      <c r="G33" s="89"/>
    </row>
    <row r="34" spans="2:7" s="1" customFormat="1" ht="13.5" customHeight="1" x14ac:dyDescent="0.25">
      <c r="B34" s="89"/>
      <c r="C34" s="89"/>
      <c r="D34" s="89"/>
      <c r="E34" s="89"/>
      <c r="F34" s="89"/>
      <c r="G34" s="89"/>
    </row>
    <row r="35" spans="2:7" s="1" customFormat="1" ht="13.5" customHeight="1" x14ac:dyDescent="0.25">
      <c r="B35" s="89"/>
      <c r="C35" s="89"/>
      <c r="D35" s="89"/>
      <c r="E35" s="89"/>
      <c r="F35" s="89"/>
      <c r="G35" s="89"/>
    </row>
    <row r="36" spans="2:7" s="1" customFormat="1" ht="13.5" customHeight="1" x14ac:dyDescent="0.25">
      <c r="B36" s="89"/>
      <c r="C36" s="89"/>
      <c r="D36" s="89"/>
      <c r="E36" s="89"/>
      <c r="F36" s="89"/>
      <c r="G36" s="89"/>
    </row>
    <row r="37" spans="2:7" s="1" customFormat="1" ht="13.5" customHeight="1" x14ac:dyDescent="0.25">
      <c r="B37" s="89"/>
      <c r="C37" s="89"/>
      <c r="D37" s="89"/>
      <c r="E37" s="89"/>
      <c r="F37" s="89"/>
      <c r="G37" s="89"/>
    </row>
    <row r="38" spans="2:7" s="1" customFormat="1" ht="13.5" customHeight="1" x14ac:dyDescent="0.25">
      <c r="B38" s="89"/>
      <c r="C38" s="89"/>
      <c r="D38" s="89"/>
      <c r="E38" s="89"/>
      <c r="F38" s="89"/>
      <c r="G38" s="89"/>
    </row>
    <row r="39" spans="2:7" s="1" customFormat="1" ht="13.5" customHeight="1" x14ac:dyDescent="0.25">
      <c r="B39" s="89"/>
      <c r="C39" s="89"/>
      <c r="D39" s="89"/>
      <c r="E39" s="89"/>
      <c r="F39" s="89"/>
      <c r="G39" s="89"/>
    </row>
    <row r="40" spans="2:7" s="1" customFormat="1" ht="13.5" customHeight="1" x14ac:dyDescent="0.25">
      <c r="B40" s="89"/>
      <c r="C40" s="89"/>
      <c r="D40" s="89"/>
      <c r="E40" s="89"/>
      <c r="F40" s="89"/>
      <c r="G40" s="89"/>
    </row>
    <row r="41" spans="2:7" s="1" customFormat="1" ht="13.5" customHeight="1" x14ac:dyDescent="0.25">
      <c r="B41" s="89"/>
      <c r="C41" s="89"/>
      <c r="D41" s="89"/>
      <c r="E41" s="89"/>
      <c r="F41" s="89"/>
      <c r="G41" s="89"/>
    </row>
    <row r="42" spans="2:7" s="1" customFormat="1" ht="13.5" customHeight="1" x14ac:dyDescent="0.25">
      <c r="B42" s="89"/>
      <c r="C42" s="89"/>
      <c r="D42" s="89"/>
      <c r="E42" s="89"/>
      <c r="F42" s="89"/>
      <c r="G42" s="89"/>
    </row>
    <row r="43" spans="2:7" s="1" customFormat="1" ht="13.5" customHeight="1" x14ac:dyDescent="0.25">
      <c r="B43" s="89"/>
      <c r="C43" s="89"/>
      <c r="D43" s="89"/>
      <c r="E43" s="89"/>
      <c r="F43" s="89"/>
      <c r="G43" s="89"/>
    </row>
    <row r="44" spans="2:7" s="1" customFormat="1" ht="13.5" customHeight="1" x14ac:dyDescent="0.25">
      <c r="B44" s="89"/>
      <c r="C44" s="89"/>
      <c r="D44" s="89"/>
      <c r="E44" s="89"/>
      <c r="F44" s="89"/>
      <c r="G44" s="89"/>
    </row>
    <row r="45" spans="2:7" s="1" customFormat="1" ht="13.5" customHeight="1" x14ac:dyDescent="0.25">
      <c r="B45" s="89"/>
      <c r="C45" s="89"/>
      <c r="D45" s="89"/>
      <c r="E45" s="89"/>
      <c r="F45" s="89"/>
      <c r="G45" s="89"/>
    </row>
    <row r="46" spans="2:7" s="1" customFormat="1" ht="13.5" customHeight="1" x14ac:dyDescent="0.25">
      <c r="B46" s="89"/>
      <c r="C46" s="89"/>
      <c r="D46" s="89"/>
      <c r="E46" s="89"/>
      <c r="F46" s="89"/>
      <c r="G46" s="89"/>
    </row>
    <row r="47" spans="2:7" s="1" customFormat="1" ht="13.5" customHeight="1" x14ac:dyDescent="0.25">
      <c r="B47" s="89"/>
      <c r="C47" s="89"/>
      <c r="D47" s="89"/>
      <c r="E47" s="89"/>
      <c r="F47" s="89"/>
      <c r="G47" s="89"/>
    </row>
    <row r="48" spans="2:7" s="1" customFormat="1" ht="13.5" customHeight="1" x14ac:dyDescent="0.25">
      <c r="B48" s="89"/>
      <c r="C48" s="89"/>
      <c r="D48" s="89"/>
      <c r="E48" s="89"/>
      <c r="F48" s="89"/>
      <c r="G48" s="89"/>
    </row>
    <row r="49" spans="2:7" s="1" customFormat="1" ht="13.5" customHeight="1" x14ac:dyDescent="0.25">
      <c r="B49" s="89"/>
      <c r="C49" s="89"/>
      <c r="D49" s="89"/>
      <c r="E49" s="89"/>
      <c r="F49" s="89"/>
      <c r="G49" s="89"/>
    </row>
    <row r="50" spans="2:7" s="1" customFormat="1" ht="13.5" customHeight="1" x14ac:dyDescent="0.25">
      <c r="B50" s="89"/>
      <c r="C50" s="89"/>
      <c r="D50" s="89"/>
      <c r="E50" s="89"/>
      <c r="F50" s="89"/>
      <c r="G50" s="89"/>
    </row>
    <row r="51" spans="2:7" s="1" customFormat="1" ht="13.5" customHeight="1" x14ac:dyDescent="0.25">
      <c r="B51" s="89"/>
      <c r="C51" s="89"/>
      <c r="D51" s="89"/>
      <c r="E51" s="89"/>
      <c r="F51" s="89"/>
      <c r="G51" s="89"/>
    </row>
    <row r="52" spans="2:7" s="1" customFormat="1" ht="13.5" customHeight="1" x14ac:dyDescent="0.25">
      <c r="B52" s="89"/>
      <c r="C52" s="89"/>
      <c r="D52" s="89"/>
      <c r="E52" s="89"/>
      <c r="F52" s="89"/>
      <c r="G52" s="89"/>
    </row>
    <row r="53" spans="2:7" s="1" customFormat="1" ht="13.5" customHeight="1" x14ac:dyDescent="0.25">
      <c r="B53" s="89"/>
      <c r="C53" s="89"/>
      <c r="D53" s="89"/>
      <c r="E53" s="89"/>
      <c r="F53" s="89"/>
      <c r="G53" s="89"/>
    </row>
    <row r="54" spans="2:7" s="1" customFormat="1" ht="13.5" customHeight="1" x14ac:dyDescent="0.25">
      <c r="B54" s="89"/>
      <c r="C54" s="89"/>
      <c r="D54" s="89"/>
      <c r="E54" s="89"/>
      <c r="F54" s="89"/>
      <c r="G54" s="89"/>
    </row>
    <row r="55" spans="2:7" s="1" customFormat="1" ht="13.5" customHeight="1" x14ac:dyDescent="0.25">
      <c r="B55" s="89"/>
      <c r="C55" s="89"/>
      <c r="D55" s="89"/>
      <c r="E55" s="89"/>
      <c r="F55" s="89"/>
      <c r="G55" s="89"/>
    </row>
    <row r="56" spans="2:7" s="1" customFormat="1" ht="13.5" customHeight="1" x14ac:dyDescent="0.25">
      <c r="B56" s="89"/>
      <c r="C56" s="89"/>
      <c r="D56" s="89"/>
      <c r="E56" s="89"/>
      <c r="F56" s="89"/>
      <c r="G56" s="89"/>
    </row>
    <row r="57" spans="2:7" s="1" customFormat="1" ht="13.5" customHeight="1" x14ac:dyDescent="0.25">
      <c r="B57" s="89"/>
      <c r="C57" s="89"/>
      <c r="D57" s="89"/>
      <c r="E57" s="89"/>
      <c r="F57" s="89"/>
      <c r="G57" s="89"/>
    </row>
    <row r="58" spans="2:7" s="1" customFormat="1" ht="13.5" customHeight="1" x14ac:dyDescent="0.25">
      <c r="B58" s="89"/>
      <c r="C58" s="89"/>
      <c r="D58" s="89"/>
      <c r="E58" s="89"/>
      <c r="F58" s="89"/>
      <c r="G58" s="89"/>
    </row>
    <row r="59" spans="2:7" s="1" customFormat="1" ht="13.5" customHeight="1" x14ac:dyDescent="0.25">
      <c r="B59" s="89"/>
      <c r="C59" s="89"/>
      <c r="D59" s="89"/>
      <c r="E59" s="89"/>
      <c r="F59" s="89"/>
      <c r="G59" s="89"/>
    </row>
    <row r="60" spans="2:7" s="1" customFormat="1" ht="13.5" customHeight="1" x14ac:dyDescent="0.25">
      <c r="B60" s="89"/>
      <c r="C60" s="89"/>
      <c r="D60" s="89"/>
      <c r="E60" s="89"/>
      <c r="F60" s="89"/>
      <c r="G60" s="89"/>
    </row>
    <row r="61" spans="2:7" s="1" customFormat="1" ht="13.5" customHeight="1" x14ac:dyDescent="0.25">
      <c r="B61" s="89"/>
      <c r="C61" s="89"/>
      <c r="D61" s="89"/>
      <c r="E61" s="89"/>
      <c r="F61" s="89"/>
      <c r="G61" s="89"/>
    </row>
    <row r="62" spans="2:7" s="1" customFormat="1" ht="13.5" customHeight="1" x14ac:dyDescent="0.25">
      <c r="B62" s="89"/>
      <c r="C62" s="89"/>
      <c r="D62" s="89"/>
      <c r="E62" s="89"/>
      <c r="F62" s="89"/>
      <c r="G62" s="89"/>
    </row>
    <row r="63" spans="2:7" s="1" customFormat="1" ht="13.5" customHeight="1" x14ac:dyDescent="0.25">
      <c r="B63" s="89"/>
      <c r="C63" s="89"/>
      <c r="D63" s="89"/>
      <c r="E63" s="89"/>
      <c r="F63" s="89"/>
      <c r="G63" s="89"/>
    </row>
    <row r="64" spans="2:7" s="1" customFormat="1" ht="13.5" customHeight="1" x14ac:dyDescent="0.25">
      <c r="B64" s="89"/>
      <c r="C64" s="89"/>
      <c r="D64" s="89"/>
      <c r="E64" s="89"/>
      <c r="F64" s="89"/>
      <c r="G64" s="89"/>
    </row>
    <row r="65" spans="2:7" s="1" customFormat="1" ht="13.5" customHeight="1" x14ac:dyDescent="0.25">
      <c r="B65" s="89"/>
      <c r="C65" s="89"/>
      <c r="D65" s="89"/>
      <c r="E65" s="89"/>
      <c r="F65" s="89"/>
      <c r="G65" s="89"/>
    </row>
    <row r="66" spans="2:7" s="1" customFormat="1" ht="13.5" customHeight="1" x14ac:dyDescent="0.25">
      <c r="B66" s="89"/>
      <c r="C66" s="89"/>
      <c r="D66" s="89"/>
      <c r="E66" s="89"/>
      <c r="F66" s="89"/>
      <c r="G66" s="89"/>
    </row>
    <row r="67" spans="2:7" s="1" customFormat="1" ht="13.5" customHeight="1" x14ac:dyDescent="0.25">
      <c r="B67" s="89"/>
      <c r="C67" s="89"/>
      <c r="D67" s="89"/>
      <c r="E67" s="89"/>
      <c r="F67" s="89"/>
      <c r="G67" s="89"/>
    </row>
    <row r="68" spans="2:7" s="1" customFormat="1" ht="13.5" customHeight="1" x14ac:dyDescent="0.25">
      <c r="B68" s="89"/>
      <c r="C68" s="89"/>
      <c r="D68" s="89"/>
      <c r="E68" s="89"/>
      <c r="F68" s="89"/>
      <c r="G68" s="89"/>
    </row>
    <row r="69" spans="2:7" s="1" customFormat="1" ht="13.5" customHeight="1" x14ac:dyDescent="0.25">
      <c r="B69" s="89"/>
      <c r="C69" s="89"/>
      <c r="D69" s="89"/>
      <c r="E69" s="89"/>
      <c r="F69" s="89"/>
      <c r="G69" s="89"/>
    </row>
    <row r="70" spans="2:7" s="1" customFormat="1" ht="13.5" customHeight="1" x14ac:dyDescent="0.25">
      <c r="B70" s="89"/>
      <c r="C70" s="89"/>
      <c r="D70" s="89"/>
      <c r="E70" s="89"/>
      <c r="F70" s="89"/>
      <c r="G70" s="89"/>
    </row>
    <row r="71" spans="2:7" s="1" customFormat="1" ht="13.5" customHeight="1" x14ac:dyDescent="0.25">
      <c r="B71" s="89"/>
      <c r="C71" s="89"/>
      <c r="D71" s="89"/>
      <c r="E71" s="89"/>
      <c r="F71" s="89"/>
      <c r="G71" s="89"/>
    </row>
    <row r="72" spans="2:7" s="1" customFormat="1" ht="13.5" customHeight="1" x14ac:dyDescent="0.25">
      <c r="B72" s="89"/>
      <c r="C72" s="89"/>
      <c r="D72" s="89"/>
      <c r="E72" s="89"/>
      <c r="F72" s="89"/>
      <c r="G72" s="89"/>
    </row>
    <row r="73" spans="2:7" s="1" customFormat="1" ht="13.5" customHeight="1" x14ac:dyDescent="0.25">
      <c r="B73" s="89"/>
      <c r="C73" s="89"/>
      <c r="D73" s="89"/>
      <c r="E73" s="89"/>
      <c r="F73" s="89"/>
      <c r="G73" s="89"/>
    </row>
    <row r="74" spans="2:7" s="1" customFormat="1" ht="13.5" customHeight="1" x14ac:dyDescent="0.25">
      <c r="B74" s="89"/>
      <c r="C74" s="89"/>
      <c r="D74" s="89"/>
      <c r="E74" s="89"/>
      <c r="F74" s="89"/>
      <c r="G74" s="89"/>
    </row>
    <row r="75" spans="2:7" s="1" customFormat="1" ht="13.5" customHeight="1" x14ac:dyDescent="0.25">
      <c r="B75" s="89"/>
      <c r="C75" s="89"/>
      <c r="D75" s="89"/>
      <c r="E75" s="89"/>
      <c r="F75" s="89"/>
      <c r="G75" s="89"/>
    </row>
    <row r="76" spans="2:7" s="1" customFormat="1" ht="13.5" customHeight="1" x14ac:dyDescent="0.25">
      <c r="B76" s="89"/>
      <c r="C76" s="89"/>
      <c r="D76" s="89"/>
      <c r="E76" s="89"/>
      <c r="F76" s="89"/>
      <c r="G76" s="89"/>
    </row>
    <row r="77" spans="2:7" s="1" customFormat="1" ht="13.5" customHeight="1" x14ac:dyDescent="0.25">
      <c r="B77" s="89"/>
      <c r="C77" s="89"/>
      <c r="D77" s="89"/>
      <c r="E77" s="89"/>
      <c r="F77" s="89"/>
      <c r="G77" s="89"/>
    </row>
    <row r="78" spans="2:7" s="1" customFormat="1" ht="13.5" customHeight="1" x14ac:dyDescent="0.25">
      <c r="B78" s="89"/>
      <c r="C78" s="89"/>
      <c r="D78" s="89"/>
      <c r="E78" s="89"/>
      <c r="F78" s="89"/>
      <c r="G78" s="89"/>
    </row>
    <row r="79" spans="2:7" s="1" customFormat="1" ht="13.5" customHeight="1" x14ac:dyDescent="0.25">
      <c r="B79" s="89"/>
      <c r="C79" s="89"/>
      <c r="D79" s="89"/>
      <c r="E79" s="89"/>
      <c r="F79" s="89"/>
      <c r="G79" s="89"/>
    </row>
    <row r="80" spans="2:7" s="1" customFormat="1" ht="13.5" customHeight="1" x14ac:dyDescent="0.25">
      <c r="B80" s="89"/>
      <c r="C80" s="89"/>
      <c r="D80" s="89"/>
      <c r="E80" s="89"/>
      <c r="F80" s="89"/>
      <c r="G80" s="89"/>
    </row>
    <row r="81" spans="2:7" s="1" customFormat="1" ht="13.5" customHeight="1" x14ac:dyDescent="0.25">
      <c r="B81" s="89"/>
      <c r="C81" s="89"/>
      <c r="D81" s="89"/>
      <c r="E81" s="89"/>
      <c r="F81" s="89"/>
      <c r="G81" s="89"/>
    </row>
    <row r="82" spans="2:7" s="1" customFormat="1" ht="13.5" customHeight="1" x14ac:dyDescent="0.25">
      <c r="B82" s="89"/>
      <c r="C82" s="89"/>
      <c r="D82" s="89"/>
      <c r="E82" s="89"/>
      <c r="F82" s="89"/>
      <c r="G82" s="89"/>
    </row>
    <row r="83" spans="2:7" s="1" customFormat="1" ht="13.5" customHeight="1" x14ac:dyDescent="0.25">
      <c r="B83" s="89"/>
      <c r="C83" s="89"/>
      <c r="D83" s="89"/>
      <c r="E83" s="89"/>
      <c r="F83" s="89"/>
      <c r="G83" s="89"/>
    </row>
    <row r="84" spans="2:7" ht="13.5" customHeight="1" x14ac:dyDescent="0.25">
      <c r="B84" s="125"/>
      <c r="C84" s="125"/>
      <c r="D84" s="125"/>
      <c r="E84" s="125"/>
      <c r="F84" s="125"/>
      <c r="G84" s="125"/>
    </row>
    <row r="85" spans="2:7" ht="13.5" customHeight="1" x14ac:dyDescent="0.25">
      <c r="B85" s="125"/>
      <c r="C85" s="125"/>
      <c r="D85" s="125"/>
      <c r="E85" s="125"/>
      <c r="F85" s="125"/>
      <c r="G85" s="125"/>
    </row>
    <row r="86" spans="2:7" ht="13.5" customHeight="1" x14ac:dyDescent="0.25">
      <c r="B86" s="125"/>
      <c r="C86" s="125"/>
      <c r="D86" s="125"/>
      <c r="E86" s="125"/>
      <c r="F86" s="125"/>
      <c r="G86" s="125"/>
    </row>
    <row r="87" spans="2:7" ht="13.5" customHeight="1" x14ac:dyDescent="0.25">
      <c r="B87" s="125"/>
      <c r="C87" s="125"/>
      <c r="D87" s="125"/>
      <c r="E87" s="125"/>
      <c r="F87" s="125"/>
      <c r="G87" s="125"/>
    </row>
    <row r="88" spans="2:7" ht="13.5" customHeight="1" x14ac:dyDescent="0.25">
      <c r="B88" s="125"/>
      <c r="C88" s="125"/>
      <c r="D88" s="125"/>
      <c r="E88" s="125"/>
      <c r="F88" s="125"/>
      <c r="G88" s="125"/>
    </row>
    <row r="89" spans="2:7" ht="13.5" customHeight="1" x14ac:dyDescent="0.25">
      <c r="B89" s="125"/>
      <c r="C89" s="125"/>
      <c r="D89" s="125"/>
      <c r="E89" s="125"/>
      <c r="F89" s="125"/>
      <c r="G89" s="125"/>
    </row>
    <row r="90" spans="2:7" ht="13.5" customHeight="1" x14ac:dyDescent="0.25">
      <c r="B90" s="125"/>
      <c r="C90" s="125"/>
      <c r="D90" s="125"/>
      <c r="E90" s="125"/>
      <c r="F90" s="125"/>
      <c r="G90" s="125"/>
    </row>
    <row r="91" spans="2:7" ht="13.5" customHeight="1" x14ac:dyDescent="0.25">
      <c r="B91" s="125"/>
      <c r="C91" s="125"/>
      <c r="D91" s="125"/>
      <c r="E91" s="125"/>
      <c r="F91" s="125"/>
      <c r="G91" s="125"/>
    </row>
    <row r="92" spans="2:7" ht="13.5" customHeight="1" x14ac:dyDescent="0.25">
      <c r="B92" s="125"/>
      <c r="C92" s="125"/>
      <c r="D92" s="125"/>
      <c r="E92" s="125"/>
      <c r="F92" s="125"/>
      <c r="G92" s="125"/>
    </row>
    <row r="93" spans="2:7" ht="13.5" customHeight="1" x14ac:dyDescent="0.25">
      <c r="B93" s="125"/>
      <c r="C93" s="125"/>
      <c r="D93" s="125"/>
      <c r="E93" s="125"/>
      <c r="F93" s="125"/>
      <c r="G93" s="125"/>
    </row>
    <row r="94" spans="2:7" ht="13.5" customHeight="1" x14ac:dyDescent="0.25">
      <c r="B94" s="125"/>
      <c r="C94" s="125"/>
      <c r="D94" s="125"/>
      <c r="E94" s="125"/>
      <c r="F94" s="125"/>
      <c r="G94" s="125"/>
    </row>
    <row r="95" spans="2:7" ht="13.5" customHeight="1" x14ac:dyDescent="0.25">
      <c r="B95" s="125"/>
      <c r="C95" s="125"/>
      <c r="D95" s="125"/>
      <c r="E95" s="125"/>
      <c r="F95" s="125"/>
      <c r="G95" s="125"/>
    </row>
    <row r="96" spans="2:7" ht="13.5" customHeight="1" x14ac:dyDescent="0.25">
      <c r="B96" s="125"/>
      <c r="C96" s="125"/>
      <c r="D96" s="125"/>
      <c r="E96" s="125"/>
      <c r="F96" s="125"/>
      <c r="G96" s="125"/>
    </row>
    <row r="97" spans="2:7" ht="13.5" customHeight="1" x14ac:dyDescent="0.25">
      <c r="B97" s="125"/>
      <c r="C97" s="125"/>
      <c r="D97" s="125"/>
      <c r="E97" s="125"/>
      <c r="F97" s="125"/>
      <c r="G97" s="125"/>
    </row>
    <row r="98" spans="2:7" ht="13.5" customHeight="1" x14ac:dyDescent="0.25">
      <c r="B98" s="125"/>
      <c r="C98" s="125"/>
      <c r="D98" s="125"/>
      <c r="E98" s="125"/>
      <c r="F98" s="125"/>
      <c r="G98" s="125"/>
    </row>
    <row r="99" spans="2:7" ht="13.5" customHeight="1" x14ac:dyDescent="0.25">
      <c r="B99" s="125"/>
      <c r="C99" s="125"/>
      <c r="D99" s="125"/>
      <c r="E99" s="125"/>
      <c r="F99" s="125"/>
      <c r="G99" s="125"/>
    </row>
    <row r="100" spans="2:7" ht="13.5" customHeight="1" x14ac:dyDescent="0.25">
      <c r="B100" s="125"/>
      <c r="C100" s="125"/>
      <c r="D100" s="125"/>
      <c r="E100" s="125"/>
      <c r="F100" s="125"/>
      <c r="G100" s="125"/>
    </row>
    <row r="101" spans="2:7" ht="13.5" customHeight="1" x14ac:dyDescent="0.25">
      <c r="B101" s="125"/>
      <c r="C101" s="125"/>
      <c r="D101" s="125"/>
      <c r="E101" s="125"/>
      <c r="F101" s="125"/>
      <c r="G101" s="125"/>
    </row>
    <row r="102" spans="2:7" ht="13.5" customHeight="1" x14ac:dyDescent="0.25">
      <c r="B102" s="125"/>
      <c r="C102" s="125"/>
      <c r="D102" s="125"/>
      <c r="E102" s="125"/>
      <c r="F102" s="125"/>
      <c r="G102" s="125"/>
    </row>
    <row r="103" spans="2:7" ht="13.5" customHeight="1" x14ac:dyDescent="0.25">
      <c r="B103" s="125"/>
      <c r="C103" s="125"/>
      <c r="D103" s="125"/>
      <c r="E103" s="125"/>
      <c r="F103" s="125"/>
      <c r="G103" s="125"/>
    </row>
    <row r="104" spans="2:7" ht="13.5" customHeight="1" x14ac:dyDescent="0.25">
      <c r="B104" s="125"/>
      <c r="C104" s="125"/>
      <c r="D104" s="125"/>
      <c r="E104" s="125"/>
      <c r="F104" s="125"/>
      <c r="G104" s="125"/>
    </row>
    <row r="105" spans="2:7" ht="13.5" customHeight="1" x14ac:dyDescent="0.25">
      <c r="B105" s="125"/>
      <c r="C105" s="125"/>
      <c r="D105" s="125"/>
      <c r="E105" s="125"/>
      <c r="F105" s="125"/>
      <c r="G105" s="125"/>
    </row>
    <row r="106" spans="2:7" ht="13.5" customHeight="1" x14ac:dyDescent="0.25">
      <c r="B106" s="125"/>
      <c r="C106" s="125"/>
      <c r="D106" s="125"/>
      <c r="E106" s="125"/>
      <c r="F106" s="125"/>
      <c r="G106" s="125"/>
    </row>
    <row r="107" spans="2:7" ht="13.5" customHeight="1" x14ac:dyDescent="0.25">
      <c r="B107" s="125"/>
      <c r="C107" s="125"/>
      <c r="D107" s="125"/>
      <c r="E107" s="125"/>
      <c r="F107" s="125"/>
      <c r="G107" s="125"/>
    </row>
    <row r="108" spans="2:7" ht="13.5" customHeight="1" x14ac:dyDescent="0.25">
      <c r="B108" s="125"/>
      <c r="C108" s="125"/>
      <c r="D108" s="125"/>
      <c r="E108" s="125"/>
      <c r="F108" s="125"/>
      <c r="G108" s="125"/>
    </row>
    <row r="109" spans="2:7" ht="13.5" customHeight="1" x14ac:dyDescent="0.25">
      <c r="B109" s="125"/>
      <c r="C109" s="125"/>
      <c r="D109" s="125"/>
      <c r="E109" s="125"/>
      <c r="F109" s="125"/>
      <c r="G109" s="125"/>
    </row>
    <row r="110" spans="2:7" ht="13.5" customHeight="1" x14ac:dyDescent="0.25">
      <c r="B110" s="125"/>
      <c r="C110" s="125"/>
      <c r="D110" s="125"/>
      <c r="E110" s="125"/>
      <c r="F110" s="125"/>
      <c r="G110" s="125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K105"/>
  <sheetViews>
    <sheetView zoomScale="90" workbookViewId="0">
      <selection activeCell="B6" sqref="B6:D27"/>
    </sheetView>
  </sheetViews>
  <sheetFormatPr defaultColWidth="9.09765625" defaultRowHeight="12.45" customHeight="1" x14ac:dyDescent="0.25"/>
  <cols>
    <col min="1" max="1" width="58.296875" style="1" customWidth="1"/>
    <col min="2" max="5" width="12.5" style="2" customWidth="1"/>
    <col min="6" max="6" width="59.09765625" style="2" customWidth="1"/>
    <col min="7" max="7" width="12.5" style="2" customWidth="1"/>
    <col min="8" max="9" width="12.5" style="1" customWidth="1"/>
    <col min="10" max="16384" width="9.09765625" style="1"/>
  </cols>
  <sheetData>
    <row r="1" spans="1:11" ht="15.75" customHeight="1" x14ac:dyDescent="0.25">
      <c r="A1" s="5" t="s">
        <v>35</v>
      </c>
      <c r="B1" s="5"/>
      <c r="C1" s="5"/>
      <c r="D1" s="5"/>
      <c r="E1" s="5"/>
      <c r="F1" s="5" t="s">
        <v>34</v>
      </c>
      <c r="G1" s="5"/>
      <c r="H1" s="5"/>
      <c r="I1" s="5"/>
      <c r="J1" s="5"/>
    </row>
    <row r="2" spans="1:11" ht="14.25" customHeight="1" thickBot="1" x14ac:dyDescent="0.35">
      <c r="A2" s="6"/>
      <c r="B2" s="7"/>
      <c r="C2" s="7"/>
      <c r="D2" s="7"/>
      <c r="E2" s="7"/>
      <c r="F2" s="6"/>
      <c r="G2" s="7"/>
      <c r="H2" s="7"/>
      <c r="I2" s="7"/>
    </row>
    <row r="3" spans="1:11" ht="13.5" customHeight="1" x14ac:dyDescent="0.25">
      <c r="A3" s="14" t="s">
        <v>4</v>
      </c>
      <c r="B3" s="103" t="s">
        <v>6</v>
      </c>
      <c r="C3" s="105"/>
      <c r="D3" s="104"/>
      <c r="E3" s="1"/>
      <c r="F3" s="14" t="s">
        <v>4</v>
      </c>
      <c r="G3" s="103" t="s">
        <v>6</v>
      </c>
      <c r="H3" s="105"/>
      <c r="I3" s="104"/>
    </row>
    <row r="4" spans="1:11" ht="14.25" customHeight="1" thickBot="1" x14ac:dyDescent="0.3">
      <c r="A4" s="21"/>
      <c r="B4" s="115">
        <v>2024</v>
      </c>
      <c r="C4" s="116">
        <v>2025</v>
      </c>
      <c r="D4" s="117">
        <v>2026</v>
      </c>
      <c r="E4" s="1"/>
      <c r="F4" s="21"/>
      <c r="G4" s="115">
        <v>2024</v>
      </c>
      <c r="H4" s="116">
        <v>2025</v>
      </c>
      <c r="I4" s="117">
        <v>2026</v>
      </c>
    </row>
    <row r="5" spans="1:11" ht="13.5" customHeight="1" x14ac:dyDescent="0.25">
      <c r="A5" s="31"/>
      <c r="B5" s="109"/>
      <c r="C5" s="34"/>
      <c r="D5" s="35"/>
      <c r="E5" s="30"/>
      <c r="F5" s="31"/>
      <c r="G5" s="109"/>
      <c r="H5" s="34"/>
      <c r="I5" s="35"/>
    </row>
    <row r="6" spans="1:11" ht="13.5" customHeight="1" x14ac:dyDescent="0.25">
      <c r="A6" s="41" t="s">
        <v>7</v>
      </c>
      <c r="B6" s="38"/>
      <c r="C6" s="39"/>
      <c r="D6" s="40"/>
      <c r="E6" s="30"/>
      <c r="F6" s="41" t="s">
        <v>7</v>
      </c>
      <c r="G6" s="38">
        <f>dec2023_vydavky_cash!D6-RVS_vydavky_cash!B6</f>
        <v>1179516.8571002788</v>
      </c>
      <c r="H6" s="39">
        <f>dec2023_vydavky_cash!E6-RVS_vydavky_cash!C6</f>
        <v>1292158.1387837862</v>
      </c>
      <c r="I6" s="40">
        <f>dec2023_vydavky_cash!F6-RVS_vydavky_cash!D6</f>
        <v>1376355.0424316863</v>
      </c>
    </row>
    <row r="7" spans="1:11" ht="13.5" customHeight="1" x14ac:dyDescent="0.25">
      <c r="A7" s="49" t="s">
        <v>8</v>
      </c>
      <c r="B7" s="46"/>
      <c r="C7" s="126"/>
      <c r="D7" s="48"/>
      <c r="E7" s="30"/>
      <c r="F7" s="49" t="s">
        <v>8</v>
      </c>
      <c r="G7" s="46">
        <f>dec2023_vydavky_cash!D7-RVS_vydavky_cash!B7</f>
        <v>683873.76353618118</v>
      </c>
      <c r="H7" s="126">
        <f>dec2023_vydavky_cash!E7-RVS_vydavky_cash!C7</f>
        <v>761462.4030597232</v>
      </c>
      <c r="I7" s="48">
        <f>dec2023_vydavky_cash!F7-RVS_vydavky_cash!D7</f>
        <v>821173.78343857359</v>
      </c>
    </row>
    <row r="8" spans="1:11" ht="13.5" customHeight="1" x14ac:dyDescent="0.25">
      <c r="A8" s="49" t="s">
        <v>9</v>
      </c>
      <c r="B8" s="46"/>
      <c r="C8" s="126"/>
      <c r="D8" s="48"/>
      <c r="E8" s="30"/>
      <c r="F8" s="49" t="s">
        <v>9</v>
      </c>
      <c r="G8" s="46">
        <f>dec2023_vydavky_cash!D8-RVS_vydavky_cash!B8</f>
        <v>45534.173067334406</v>
      </c>
      <c r="H8" s="126">
        <f>dec2023_vydavky_cash!E8-RVS_vydavky_cash!C8</f>
        <v>51703.038091519426</v>
      </c>
      <c r="I8" s="48">
        <f>dec2023_vydavky_cash!F8-RVS_vydavky_cash!D8</f>
        <v>57176.087533423641</v>
      </c>
    </row>
    <row r="9" spans="1:11" ht="13.5" customHeight="1" x14ac:dyDescent="0.25">
      <c r="A9" s="49" t="s">
        <v>10</v>
      </c>
      <c r="B9" s="46"/>
      <c r="C9" s="126"/>
      <c r="D9" s="48"/>
      <c r="E9" s="30"/>
      <c r="F9" s="49" t="s">
        <v>10</v>
      </c>
      <c r="G9" s="46">
        <f>dec2023_vydavky_cash!D9-RVS_vydavky_cash!B9</f>
        <v>397922.11194461264</v>
      </c>
      <c r="H9" s="126">
        <f>dec2023_vydavky_cash!E9-RVS_vydavky_cash!C9</f>
        <v>424559.49340053595</v>
      </c>
      <c r="I9" s="48">
        <f>dec2023_vydavky_cash!F9-RVS_vydavky_cash!D9</f>
        <v>442074.77011859033</v>
      </c>
    </row>
    <row r="10" spans="1:11" ht="13.5" customHeight="1" x14ac:dyDescent="0.25">
      <c r="A10" s="49" t="s">
        <v>11</v>
      </c>
      <c r="B10" s="46"/>
      <c r="C10" s="126"/>
      <c r="D10" s="48"/>
      <c r="E10" s="30"/>
      <c r="F10" s="49" t="s">
        <v>11</v>
      </c>
      <c r="G10" s="46">
        <f>dec2023_vydavky_cash!D10-RVS_vydavky_cash!B10</f>
        <v>75.773429361584789</v>
      </c>
      <c r="H10" s="126">
        <f>dec2023_vydavky_cash!E10-RVS_vydavky_cash!C10</f>
        <v>80.160288202244175</v>
      </c>
      <c r="I10" s="48">
        <f>dec2023_vydavky_cash!F10-RVS_vydavky_cash!D10</f>
        <v>83.832144289319402</v>
      </c>
    </row>
    <row r="11" spans="1:11" ht="13.5" customHeight="1" x14ac:dyDescent="0.25">
      <c r="A11" s="49" t="s">
        <v>12</v>
      </c>
      <c r="B11" s="127"/>
      <c r="C11" s="126"/>
      <c r="D11" s="48"/>
      <c r="E11" s="30"/>
      <c r="F11" s="49" t="s">
        <v>12</v>
      </c>
      <c r="G11" s="127">
        <f>dec2023_vydavky_cash!D11-RVS_vydavky_cash!B11</f>
        <v>52111.035122788977</v>
      </c>
      <c r="H11" s="126">
        <f>dec2023_vydavky_cash!E11-RVS_vydavky_cash!C11</f>
        <v>54353.043943805373</v>
      </c>
      <c r="I11" s="48">
        <f>dec2023_vydavky_cash!F11-RVS_vydavky_cash!D11</f>
        <v>55846.569196809389</v>
      </c>
    </row>
    <row r="12" spans="1:11" ht="13.5" customHeight="1" x14ac:dyDescent="0.25">
      <c r="A12" s="41" t="s">
        <v>13</v>
      </c>
      <c r="B12" s="38"/>
      <c r="C12" s="39"/>
      <c r="D12" s="40"/>
      <c r="E12" s="30"/>
      <c r="F12" s="41" t="s">
        <v>13</v>
      </c>
      <c r="G12" s="38">
        <f>dec2023_vydavky_cash!D12-RVS_vydavky_cash!B12</f>
        <v>11484688.165515766</v>
      </c>
      <c r="H12" s="39">
        <f>dec2023_vydavky_cash!E12-RVS_vydavky_cash!C12</f>
        <v>12052330.27626707</v>
      </c>
      <c r="I12" s="40">
        <f>dec2023_vydavky_cash!F12-RVS_vydavky_cash!D12</f>
        <v>12567881.051159918</v>
      </c>
    </row>
    <row r="13" spans="1:11" ht="13.5" customHeight="1" x14ac:dyDescent="0.25">
      <c r="A13" s="57" t="s">
        <v>14</v>
      </c>
      <c r="B13" s="46"/>
      <c r="C13" s="126"/>
      <c r="D13" s="48"/>
      <c r="E13" s="30"/>
      <c r="F13" s="57" t="s">
        <v>14</v>
      </c>
      <c r="G13" s="46">
        <f>dec2023_vydavky_cash!D13-RVS_vydavky_cash!B13</f>
        <v>10213853.551245313</v>
      </c>
      <c r="H13" s="126">
        <f>dec2023_vydavky_cash!E13-RVS_vydavky_cash!C13</f>
        <v>10737055.131523209</v>
      </c>
      <c r="I13" s="48">
        <f>dec2023_vydavky_cash!F13-RVS_vydavky_cash!D13</f>
        <v>11237680.502898365</v>
      </c>
    </row>
    <row r="14" spans="1:11" ht="13.5" customHeight="1" x14ac:dyDescent="0.25">
      <c r="A14" s="61" t="s">
        <v>15</v>
      </c>
      <c r="B14" s="46"/>
      <c r="C14" s="126"/>
      <c r="D14" s="48"/>
      <c r="E14" s="30"/>
      <c r="F14" s="61" t="s">
        <v>15</v>
      </c>
      <c r="G14" s="46">
        <f>dec2023_vydavky_cash!D14-RVS_vydavky_cash!B14</f>
        <v>9094080.0121755395</v>
      </c>
      <c r="H14" s="126">
        <f>dec2023_vydavky_cash!E14-RVS_vydavky_cash!C14</f>
        <v>9524663.0249252636</v>
      </c>
      <c r="I14" s="48">
        <f>dec2023_vydavky_cash!F14-RVS_vydavky_cash!D14</f>
        <v>10079083.105369613</v>
      </c>
      <c r="J14" s="30"/>
      <c r="K14" s="110"/>
    </row>
    <row r="15" spans="1:11" ht="13.5" customHeight="1" x14ac:dyDescent="0.25">
      <c r="A15" s="61" t="s">
        <v>16</v>
      </c>
      <c r="B15" s="46"/>
      <c r="C15" s="47"/>
      <c r="D15" s="48"/>
      <c r="E15" s="30"/>
      <c r="F15" s="61" t="s">
        <v>16</v>
      </c>
      <c r="G15" s="46">
        <f>dec2023_vydavky_cash!D15-RVS_vydavky_cash!B15</f>
        <v>276733.09738586319</v>
      </c>
      <c r="H15" s="47">
        <f>dec2023_vydavky_cash!E15-RVS_vydavky_cash!C15</f>
        <v>327645.06903153926</v>
      </c>
      <c r="I15" s="48">
        <f>dec2023_vydavky_cash!F15-RVS_vydavky_cash!D15</f>
        <v>220467.5999210075</v>
      </c>
      <c r="J15" s="30"/>
      <c r="K15" s="110"/>
    </row>
    <row r="16" spans="1:11" ht="13.5" customHeight="1" x14ac:dyDescent="0.25">
      <c r="A16" s="61" t="s">
        <v>17</v>
      </c>
      <c r="B16" s="46"/>
      <c r="C16" s="47"/>
      <c r="D16" s="48"/>
      <c r="E16" s="30"/>
      <c r="F16" s="61" t="s">
        <v>17</v>
      </c>
      <c r="G16" s="46">
        <f>dec2023_vydavky_cash!D16-RVS_vydavky_cash!B16</f>
        <v>747654.64574657939</v>
      </c>
      <c r="H16" s="47">
        <f>dec2023_vydavky_cash!E16-RVS_vydavky_cash!C16</f>
        <v>783436.82406192902</v>
      </c>
      <c r="I16" s="48">
        <f>dec2023_vydavky_cash!F16-RVS_vydavky_cash!D16</f>
        <v>829655.92585880088</v>
      </c>
      <c r="J16" s="30"/>
      <c r="K16" s="110"/>
    </row>
    <row r="17" spans="1:11" ht="13.5" customHeight="1" x14ac:dyDescent="0.25">
      <c r="A17" s="61" t="s">
        <v>18</v>
      </c>
      <c r="B17" s="46"/>
      <c r="C17" s="47"/>
      <c r="D17" s="48"/>
      <c r="E17" s="30"/>
      <c r="F17" s="61" t="s">
        <v>18</v>
      </c>
      <c r="G17" s="46">
        <f>dec2023_vydavky_cash!D17-RVS_vydavky_cash!B17</f>
        <v>93476.523630703014</v>
      </c>
      <c r="H17" s="47">
        <f>dec2023_vydavky_cash!E17-RVS_vydavky_cash!C17</f>
        <v>99413.780694767134</v>
      </c>
      <c r="I17" s="48">
        <f>dec2023_vydavky_cash!F17-RVS_vydavky_cash!D17</f>
        <v>106585.91677987168</v>
      </c>
      <c r="J17" s="30"/>
      <c r="K17" s="110"/>
    </row>
    <row r="18" spans="1:11" ht="13.5" customHeight="1" x14ac:dyDescent="0.25">
      <c r="A18" s="61" t="s">
        <v>19</v>
      </c>
      <c r="B18" s="46"/>
      <c r="C18" s="47"/>
      <c r="D18" s="48"/>
      <c r="E18" s="30"/>
      <c r="F18" s="61" t="s">
        <v>19</v>
      </c>
      <c r="G18" s="46">
        <f>dec2023_vydavky_cash!D18-RVS_vydavky_cash!B18</f>
        <v>1909.2723066291514</v>
      </c>
      <c r="H18" s="47">
        <f>dec2023_vydavky_cash!E18-RVS_vydavky_cash!C18</f>
        <v>1896.4328097108867</v>
      </c>
      <c r="I18" s="48">
        <f>dec2023_vydavky_cash!F18-RVS_vydavky_cash!D18</f>
        <v>1887.9549690721956</v>
      </c>
      <c r="J18" s="30"/>
      <c r="K18" s="110"/>
    </row>
    <row r="19" spans="1:11" ht="13.5" customHeight="1" x14ac:dyDescent="0.25">
      <c r="A19" s="49" t="s">
        <v>20</v>
      </c>
      <c r="B19" s="46"/>
      <c r="C19" s="47"/>
      <c r="D19" s="48"/>
      <c r="E19" s="30"/>
      <c r="F19" s="49" t="s">
        <v>20</v>
      </c>
      <c r="G19" s="46">
        <f>dec2023_vydavky_cash!D19-RVS_vydavky_cash!B19</f>
        <v>1270834.6142704517</v>
      </c>
      <c r="H19" s="47">
        <f>dec2023_vydavky_cash!E19-RVS_vydavky_cash!C19</f>
        <v>1315275.1447438609</v>
      </c>
      <c r="I19" s="48">
        <f>dec2023_vydavky_cash!F19-RVS_vydavky_cash!D19</f>
        <v>1330200.5482615528</v>
      </c>
      <c r="J19" s="30"/>
      <c r="K19" s="110"/>
    </row>
    <row r="20" spans="1:11" ht="13.5" customHeight="1" x14ac:dyDescent="0.25">
      <c r="A20" s="61" t="s">
        <v>21</v>
      </c>
      <c r="B20" s="46"/>
      <c r="C20" s="47"/>
      <c r="D20" s="48"/>
      <c r="E20" s="30"/>
      <c r="F20" s="61" t="s">
        <v>21</v>
      </c>
      <c r="G20" s="46">
        <f>dec2023_vydavky_cash!D20-RVS_vydavky_cash!B20</f>
        <v>1083207.4622052889</v>
      </c>
      <c r="H20" s="47">
        <f>dec2023_vydavky_cash!E20-RVS_vydavky_cash!C20</f>
        <v>1127278.719648089</v>
      </c>
      <c r="I20" s="48">
        <f>dec2023_vydavky_cash!F20-RVS_vydavky_cash!D20</f>
        <v>1140568.2678360934</v>
      </c>
    </row>
    <row r="21" spans="1:11" ht="14.25" customHeight="1" x14ac:dyDescent="0.25">
      <c r="A21" s="61" t="s">
        <v>17</v>
      </c>
      <c r="B21" s="46"/>
      <c r="C21" s="47"/>
      <c r="D21" s="48"/>
      <c r="E21" s="30"/>
      <c r="F21" s="61" t="s">
        <v>17</v>
      </c>
      <c r="G21" s="46">
        <f>dec2023_vydavky_cash!D21-RVS_vydavky_cash!B21</f>
        <v>119403.51077103571</v>
      </c>
      <c r="H21" s="47">
        <f>dec2023_vydavky_cash!E21-RVS_vydavky_cash!C21</f>
        <v>118909.63213151811</v>
      </c>
      <c r="I21" s="48">
        <f>dec2023_vydavky_cash!F21-RVS_vydavky_cash!D21</f>
        <v>119547.70697927117</v>
      </c>
    </row>
    <row r="22" spans="1:11" ht="13.5" customHeight="1" x14ac:dyDescent="0.25">
      <c r="A22" s="61" t="s">
        <v>18</v>
      </c>
      <c r="B22" s="46"/>
      <c r="C22" s="47"/>
      <c r="D22" s="48"/>
      <c r="E22" s="30"/>
      <c r="F22" s="61" t="s">
        <v>18</v>
      </c>
      <c r="G22" s="46">
        <f>dec2023_vydavky_cash!D22-RVS_vydavky_cash!B22</f>
        <v>21567.003279097698</v>
      </c>
      <c r="H22" s="47">
        <f>dec2023_vydavky_cash!E22-RVS_vydavky_cash!C22</f>
        <v>21766.708462562878</v>
      </c>
      <c r="I22" s="48">
        <f>dec2023_vydavky_cash!F22-RVS_vydavky_cash!D22</f>
        <v>21983.487122991894</v>
      </c>
    </row>
    <row r="23" spans="1:11" ht="13.5" customHeight="1" x14ac:dyDescent="0.25">
      <c r="A23" s="61" t="s">
        <v>19</v>
      </c>
      <c r="B23" s="46"/>
      <c r="C23" s="47"/>
      <c r="D23" s="48"/>
      <c r="E23" s="30"/>
      <c r="F23" s="61" t="s">
        <v>19</v>
      </c>
      <c r="G23" s="46">
        <f>dec2023_vydavky_cash!D23-RVS_vydavky_cash!B23</f>
        <v>46656.638015029544</v>
      </c>
      <c r="H23" s="47">
        <f>dec2023_vydavky_cash!E23-RVS_vydavky_cash!C23</f>
        <v>47320.084501690915</v>
      </c>
      <c r="I23" s="48">
        <f>dec2023_vydavky_cash!F23-RVS_vydavky_cash!D23</f>
        <v>48101.086323196374</v>
      </c>
    </row>
    <row r="24" spans="1:11" ht="13.5" customHeight="1" thickBot="1" x14ac:dyDescent="0.3">
      <c r="A24" s="41" t="s">
        <v>22</v>
      </c>
      <c r="B24" s="128"/>
      <c r="C24" s="129"/>
      <c r="D24" s="65"/>
      <c r="E24" s="30"/>
      <c r="F24" s="41" t="s">
        <v>22</v>
      </c>
      <c r="G24" s="128">
        <f>dec2023_vydavky_cash!D24-RVS_vydavky_cash!B24</f>
        <v>271828.89979358448</v>
      </c>
      <c r="H24" s="129">
        <f>dec2023_vydavky_cash!E24-RVS_vydavky_cash!C24</f>
        <v>275638.13371516322</v>
      </c>
      <c r="I24" s="65">
        <f>dec2023_vydavky_cash!F24-RVS_vydavky_cash!D24</f>
        <v>287931.60830577422</v>
      </c>
    </row>
    <row r="25" spans="1:11" ht="13.5" customHeight="1" thickBot="1" x14ac:dyDescent="0.3">
      <c r="A25" s="75" t="s">
        <v>23</v>
      </c>
      <c r="B25" s="72"/>
      <c r="C25" s="73"/>
      <c r="D25" s="74"/>
      <c r="E25" s="30"/>
      <c r="F25" s="75" t="s">
        <v>23</v>
      </c>
      <c r="G25" s="72">
        <f>dec2023_vydavky_cash!D25-RVS_vydavky_cash!B25</f>
        <v>12936033.922409628</v>
      </c>
      <c r="H25" s="73">
        <f>dec2023_vydavky_cash!E25-RVS_vydavky_cash!C25</f>
        <v>13620126.548766021</v>
      </c>
      <c r="I25" s="74">
        <f>dec2023_vydavky_cash!F25-RVS_vydavky_cash!D25</f>
        <v>14232167.701897379</v>
      </c>
    </row>
    <row r="26" spans="1:11" ht="13.5" customHeight="1" thickBot="1" x14ac:dyDescent="0.3">
      <c r="A26" s="83" t="s">
        <v>24</v>
      </c>
      <c r="B26" s="119"/>
      <c r="C26" s="120"/>
      <c r="D26" s="82"/>
      <c r="E26" s="30"/>
      <c r="F26" s="83" t="s">
        <v>24</v>
      </c>
      <c r="G26" s="119">
        <f>dec2023_vydavky_cash!D26-RVS_vydavky_cash!B26</f>
        <v>12936033.922409628</v>
      </c>
      <c r="H26" s="120">
        <f>dec2023_vydavky_cash!E26-RVS_vydavky_cash!C26</f>
        <v>13620126.548766021</v>
      </c>
      <c r="I26" s="82">
        <f>dec2023_vydavky_cash!F26-RVS_vydavky_cash!D26</f>
        <v>14232167.701897379</v>
      </c>
    </row>
    <row r="27" spans="1:11" ht="13.5" customHeight="1" x14ac:dyDescent="0.25">
      <c r="B27" s="89"/>
      <c r="C27" s="89"/>
      <c r="D27" s="89"/>
      <c r="E27" s="89"/>
      <c r="F27" s="89"/>
      <c r="G27" s="89"/>
    </row>
    <row r="28" spans="1:11" ht="13.5" customHeight="1" x14ac:dyDescent="0.25">
      <c r="B28" s="89"/>
      <c r="C28" s="89"/>
      <c r="D28" s="89"/>
      <c r="E28" s="89"/>
      <c r="F28" s="89"/>
      <c r="G28" s="89"/>
    </row>
    <row r="29" spans="1:11" ht="13.5" customHeight="1" x14ac:dyDescent="0.25">
      <c r="B29" s="89"/>
      <c r="C29" s="89"/>
      <c r="D29" s="89"/>
      <c r="E29" s="89"/>
      <c r="F29" s="89"/>
      <c r="G29" s="89"/>
    </row>
    <row r="30" spans="1:11" ht="13.5" customHeight="1" x14ac:dyDescent="0.25">
      <c r="B30" s="89"/>
      <c r="C30" s="89"/>
      <c r="D30" s="89"/>
      <c r="E30" s="89"/>
      <c r="F30" s="89"/>
      <c r="G30" s="89"/>
    </row>
    <row r="31" spans="1:11" ht="13.5" customHeight="1" x14ac:dyDescent="0.25">
      <c r="B31" s="89"/>
      <c r="C31" s="89"/>
      <c r="D31" s="89"/>
      <c r="E31" s="89"/>
      <c r="F31" s="89"/>
      <c r="G31" s="89"/>
    </row>
    <row r="32" spans="1:11" ht="13.5" customHeight="1" x14ac:dyDescent="0.25">
      <c r="B32" s="89"/>
      <c r="C32" s="89"/>
      <c r="D32" s="89"/>
      <c r="E32" s="89"/>
      <c r="F32" s="89"/>
      <c r="G32" s="89"/>
    </row>
    <row r="33" spans="2:7" ht="13.5" customHeight="1" x14ac:dyDescent="0.25">
      <c r="B33" s="89"/>
      <c r="C33" s="89"/>
      <c r="D33" s="89"/>
      <c r="E33" s="89"/>
      <c r="F33" s="89"/>
      <c r="G33" s="89"/>
    </row>
    <row r="34" spans="2:7" ht="13.5" customHeight="1" x14ac:dyDescent="0.25">
      <c r="B34" s="89"/>
      <c r="C34" s="89"/>
      <c r="D34" s="89"/>
      <c r="E34" s="89"/>
      <c r="F34" s="89"/>
      <c r="G34" s="89"/>
    </row>
    <row r="35" spans="2:7" ht="13.5" customHeight="1" x14ac:dyDescent="0.25">
      <c r="B35" s="89"/>
      <c r="C35" s="89"/>
      <c r="D35" s="89"/>
      <c r="E35" s="89"/>
      <c r="F35" s="89"/>
      <c r="G35" s="89"/>
    </row>
    <row r="36" spans="2:7" ht="13.5" customHeight="1" x14ac:dyDescent="0.25">
      <c r="B36" s="89"/>
      <c r="C36" s="89"/>
      <c r="D36" s="89"/>
      <c r="E36" s="89"/>
      <c r="F36" s="89"/>
      <c r="G36" s="89"/>
    </row>
    <row r="37" spans="2:7" ht="13.5" customHeight="1" x14ac:dyDescent="0.25">
      <c r="B37" s="89"/>
      <c r="C37" s="89"/>
      <c r="D37" s="89"/>
      <c r="E37" s="89"/>
      <c r="F37" s="89"/>
      <c r="G37" s="89"/>
    </row>
    <row r="38" spans="2:7" ht="13.5" customHeight="1" x14ac:dyDescent="0.25">
      <c r="B38" s="89"/>
      <c r="C38" s="89"/>
      <c r="D38" s="89"/>
      <c r="E38" s="89"/>
      <c r="F38" s="89"/>
      <c r="G38" s="89"/>
    </row>
    <row r="39" spans="2:7" ht="13.5" customHeight="1" x14ac:dyDescent="0.25">
      <c r="B39" s="89"/>
      <c r="C39" s="89"/>
      <c r="D39" s="89"/>
      <c r="E39" s="89"/>
      <c r="F39" s="89"/>
      <c r="G39" s="89"/>
    </row>
    <row r="40" spans="2:7" ht="13.5" customHeight="1" x14ac:dyDescent="0.25">
      <c r="B40" s="89"/>
      <c r="C40" s="89"/>
      <c r="D40" s="89"/>
      <c r="E40" s="89"/>
      <c r="F40" s="89"/>
      <c r="G40" s="89"/>
    </row>
    <row r="41" spans="2:7" ht="13.5" customHeight="1" x14ac:dyDescent="0.25">
      <c r="B41" s="89"/>
      <c r="C41" s="89"/>
      <c r="D41" s="89"/>
      <c r="E41" s="89"/>
      <c r="F41" s="89"/>
      <c r="G41" s="89"/>
    </row>
    <row r="42" spans="2:7" ht="13.5" customHeight="1" x14ac:dyDescent="0.25">
      <c r="B42" s="89"/>
      <c r="C42" s="89"/>
      <c r="D42" s="89"/>
      <c r="E42" s="89"/>
      <c r="F42" s="89"/>
      <c r="G42" s="89"/>
    </row>
    <row r="43" spans="2:7" ht="13.5" customHeight="1" x14ac:dyDescent="0.25">
      <c r="B43" s="89"/>
      <c r="C43" s="89"/>
      <c r="D43" s="89"/>
      <c r="E43" s="89"/>
      <c r="F43" s="89"/>
      <c r="G43" s="89"/>
    </row>
    <row r="44" spans="2:7" ht="13.5" customHeight="1" x14ac:dyDescent="0.25">
      <c r="B44" s="89"/>
      <c r="C44" s="89"/>
      <c r="D44" s="89"/>
      <c r="E44" s="89"/>
      <c r="F44" s="89"/>
      <c r="G44" s="89"/>
    </row>
    <row r="45" spans="2:7" ht="13.5" customHeight="1" x14ac:dyDescent="0.25">
      <c r="B45" s="89"/>
      <c r="C45" s="89"/>
      <c r="D45" s="89"/>
      <c r="E45" s="89"/>
      <c r="F45" s="89"/>
      <c r="G45" s="89"/>
    </row>
    <row r="46" spans="2:7" ht="13.5" customHeight="1" x14ac:dyDescent="0.25">
      <c r="B46" s="89"/>
      <c r="C46" s="89"/>
      <c r="D46" s="89"/>
      <c r="E46" s="89"/>
      <c r="F46" s="89"/>
      <c r="G46" s="89"/>
    </row>
    <row r="47" spans="2:7" ht="13.5" customHeight="1" x14ac:dyDescent="0.25">
      <c r="B47" s="89"/>
      <c r="C47" s="89"/>
      <c r="D47" s="89"/>
      <c r="E47" s="89"/>
      <c r="F47" s="89"/>
      <c r="G47" s="89"/>
    </row>
    <row r="48" spans="2:7" ht="13.5" customHeight="1" x14ac:dyDescent="0.25">
      <c r="B48" s="89"/>
      <c r="C48" s="89"/>
      <c r="D48" s="89"/>
      <c r="E48" s="89"/>
      <c r="F48" s="89"/>
      <c r="G48" s="89"/>
    </row>
    <row r="49" spans="2:7" ht="13.5" customHeight="1" x14ac:dyDescent="0.25">
      <c r="B49" s="89"/>
      <c r="C49" s="89"/>
      <c r="D49" s="89"/>
      <c r="E49" s="89"/>
      <c r="F49" s="89"/>
      <c r="G49" s="89"/>
    </row>
    <row r="50" spans="2:7" ht="13.5" customHeight="1" x14ac:dyDescent="0.25">
      <c r="B50" s="89"/>
      <c r="C50" s="89"/>
      <c r="D50" s="89"/>
      <c r="E50" s="89"/>
      <c r="F50" s="89"/>
      <c r="G50" s="89"/>
    </row>
    <row r="51" spans="2:7" ht="13.5" customHeight="1" x14ac:dyDescent="0.25">
      <c r="B51" s="89"/>
      <c r="C51" s="89"/>
      <c r="D51" s="89"/>
      <c r="E51" s="89"/>
      <c r="F51" s="89"/>
      <c r="G51" s="89"/>
    </row>
    <row r="52" spans="2:7" ht="13.5" customHeight="1" x14ac:dyDescent="0.25">
      <c r="B52" s="89"/>
      <c r="C52" s="89"/>
      <c r="D52" s="89"/>
      <c r="E52" s="89"/>
      <c r="F52" s="89"/>
      <c r="G52" s="89"/>
    </row>
    <row r="53" spans="2:7" ht="13.5" customHeight="1" x14ac:dyDescent="0.25">
      <c r="B53" s="89"/>
      <c r="C53" s="89"/>
      <c r="D53" s="89"/>
      <c r="E53" s="89"/>
      <c r="F53" s="89"/>
      <c r="G53" s="89"/>
    </row>
    <row r="54" spans="2:7" ht="13.5" customHeight="1" x14ac:dyDescent="0.25">
      <c r="B54" s="89"/>
      <c r="C54" s="89"/>
      <c r="D54" s="89"/>
      <c r="E54" s="89"/>
      <c r="F54" s="89"/>
      <c r="G54" s="89"/>
    </row>
    <row r="55" spans="2:7" ht="13.5" customHeight="1" x14ac:dyDescent="0.25">
      <c r="B55" s="89"/>
      <c r="C55" s="89"/>
      <c r="D55" s="89"/>
      <c r="E55" s="89"/>
      <c r="F55" s="89"/>
      <c r="G55" s="89"/>
    </row>
    <row r="56" spans="2:7" ht="13.5" customHeight="1" x14ac:dyDescent="0.25">
      <c r="B56" s="89"/>
      <c r="C56" s="89"/>
      <c r="D56" s="89"/>
      <c r="E56" s="89"/>
      <c r="F56" s="89"/>
      <c r="G56" s="89"/>
    </row>
    <row r="57" spans="2:7" ht="13.5" customHeight="1" x14ac:dyDescent="0.25">
      <c r="B57" s="89"/>
      <c r="C57" s="89"/>
      <c r="D57" s="89"/>
      <c r="E57" s="89"/>
      <c r="F57" s="89"/>
      <c r="G57" s="89"/>
    </row>
    <row r="58" spans="2:7" ht="13.5" customHeight="1" x14ac:dyDescent="0.25">
      <c r="B58" s="89"/>
      <c r="C58" s="89"/>
      <c r="D58" s="89"/>
      <c r="E58" s="89"/>
      <c r="F58" s="89"/>
      <c r="G58" s="89"/>
    </row>
    <row r="59" spans="2:7" ht="13.5" customHeight="1" x14ac:dyDescent="0.25">
      <c r="B59" s="89"/>
      <c r="C59" s="89"/>
      <c r="D59" s="89"/>
      <c r="E59" s="89"/>
      <c r="F59" s="89"/>
      <c r="G59" s="89"/>
    </row>
    <row r="60" spans="2:7" ht="13.5" customHeight="1" x14ac:dyDescent="0.25">
      <c r="B60" s="89"/>
      <c r="C60" s="89"/>
      <c r="D60" s="89"/>
      <c r="E60" s="89"/>
      <c r="F60" s="89"/>
      <c r="G60" s="89"/>
    </row>
    <row r="61" spans="2:7" ht="13.5" customHeight="1" x14ac:dyDescent="0.25">
      <c r="B61" s="89"/>
      <c r="C61" s="89"/>
      <c r="D61" s="89"/>
      <c r="E61" s="89"/>
      <c r="F61" s="89"/>
      <c r="G61" s="89"/>
    </row>
    <row r="62" spans="2:7" ht="13.5" customHeight="1" x14ac:dyDescent="0.25">
      <c r="B62" s="89"/>
      <c r="C62" s="89"/>
      <c r="D62" s="89"/>
      <c r="E62" s="89"/>
      <c r="F62" s="89"/>
      <c r="G62" s="89"/>
    </row>
    <row r="63" spans="2:7" ht="13.5" customHeight="1" x14ac:dyDescent="0.25">
      <c r="B63" s="89"/>
      <c r="C63" s="89"/>
      <c r="D63" s="89"/>
      <c r="E63" s="89"/>
      <c r="F63" s="89"/>
      <c r="G63" s="89"/>
    </row>
    <row r="64" spans="2:7" ht="13.5" customHeight="1" x14ac:dyDescent="0.25">
      <c r="B64" s="89"/>
      <c r="C64" s="89"/>
      <c r="D64" s="89"/>
      <c r="E64" s="89"/>
      <c r="F64" s="89"/>
      <c r="G64" s="89"/>
    </row>
    <row r="65" spans="2:7" ht="13.5" customHeight="1" x14ac:dyDescent="0.25">
      <c r="B65" s="89"/>
      <c r="C65" s="89"/>
      <c r="D65" s="89"/>
      <c r="E65" s="89"/>
      <c r="F65" s="89"/>
      <c r="G65" s="89"/>
    </row>
    <row r="66" spans="2:7" ht="13.5" customHeight="1" x14ac:dyDescent="0.25">
      <c r="B66" s="89"/>
      <c r="C66" s="89"/>
      <c r="D66" s="89"/>
      <c r="E66" s="89"/>
      <c r="F66" s="89"/>
      <c r="G66" s="89"/>
    </row>
    <row r="67" spans="2:7" ht="13.5" customHeight="1" x14ac:dyDescent="0.25">
      <c r="B67" s="89"/>
      <c r="C67" s="89"/>
      <c r="D67" s="89"/>
      <c r="E67" s="89"/>
      <c r="F67" s="89"/>
      <c r="G67" s="89"/>
    </row>
    <row r="68" spans="2:7" ht="13.5" customHeight="1" x14ac:dyDescent="0.25">
      <c r="B68" s="89"/>
      <c r="C68" s="89"/>
      <c r="D68" s="89"/>
      <c r="E68" s="89"/>
      <c r="F68" s="89"/>
      <c r="G68" s="89"/>
    </row>
    <row r="69" spans="2:7" ht="13.5" customHeight="1" x14ac:dyDescent="0.25">
      <c r="B69" s="89"/>
      <c r="C69" s="89"/>
      <c r="D69" s="89"/>
      <c r="E69" s="89"/>
      <c r="F69" s="89"/>
      <c r="G69" s="89"/>
    </row>
    <row r="70" spans="2:7" ht="13.5" customHeight="1" x14ac:dyDescent="0.25">
      <c r="B70" s="89"/>
      <c r="C70" s="89"/>
      <c r="D70" s="89"/>
      <c r="E70" s="89"/>
      <c r="F70" s="89"/>
      <c r="G70" s="89"/>
    </row>
    <row r="71" spans="2:7" ht="13.5" customHeight="1" x14ac:dyDescent="0.25">
      <c r="B71" s="89"/>
      <c r="C71" s="89"/>
      <c r="D71" s="89"/>
      <c r="E71" s="89"/>
      <c r="F71" s="89"/>
      <c r="G71" s="89"/>
    </row>
    <row r="72" spans="2:7" ht="13.5" customHeight="1" x14ac:dyDescent="0.25">
      <c r="B72" s="89"/>
      <c r="C72" s="89"/>
      <c r="D72" s="89"/>
      <c r="E72" s="89"/>
      <c r="F72" s="89"/>
      <c r="G72" s="89"/>
    </row>
    <row r="73" spans="2:7" ht="13.5" customHeight="1" x14ac:dyDescent="0.25">
      <c r="B73" s="89"/>
      <c r="C73" s="89"/>
      <c r="D73" s="89"/>
      <c r="E73" s="89"/>
      <c r="F73" s="89"/>
      <c r="G73" s="89"/>
    </row>
    <row r="74" spans="2:7" ht="13.5" customHeight="1" x14ac:dyDescent="0.25">
      <c r="B74" s="89"/>
      <c r="C74" s="89"/>
      <c r="D74" s="89"/>
      <c r="E74" s="89"/>
      <c r="F74" s="89"/>
      <c r="G74" s="89"/>
    </row>
    <row r="75" spans="2:7" ht="13.5" customHeight="1" x14ac:dyDescent="0.25">
      <c r="B75" s="89"/>
      <c r="C75" s="89"/>
      <c r="D75" s="89"/>
      <c r="E75" s="89"/>
      <c r="F75" s="89"/>
      <c r="G75" s="89"/>
    </row>
    <row r="76" spans="2:7" ht="13.5" customHeight="1" x14ac:dyDescent="0.25">
      <c r="B76" s="89"/>
      <c r="C76" s="89"/>
      <c r="D76" s="89"/>
      <c r="E76" s="89"/>
      <c r="F76" s="89"/>
      <c r="G76" s="89"/>
    </row>
    <row r="77" spans="2:7" ht="13.5" customHeight="1" x14ac:dyDescent="0.25">
      <c r="B77" s="89"/>
      <c r="C77" s="89"/>
      <c r="D77" s="89"/>
      <c r="E77" s="89"/>
      <c r="F77" s="89"/>
      <c r="G77" s="89"/>
    </row>
    <row r="78" spans="2:7" ht="13.5" customHeight="1" x14ac:dyDescent="0.25">
      <c r="B78" s="89"/>
      <c r="C78" s="89"/>
      <c r="D78" s="89"/>
      <c r="E78" s="89"/>
      <c r="F78" s="89"/>
      <c r="G78" s="89"/>
    </row>
    <row r="79" spans="2:7" ht="13.5" customHeight="1" x14ac:dyDescent="0.25">
      <c r="B79" s="89"/>
      <c r="C79" s="89"/>
      <c r="D79" s="89"/>
      <c r="E79" s="89"/>
      <c r="F79" s="89"/>
      <c r="G79" s="89"/>
    </row>
    <row r="80" spans="2:7" ht="13.5" customHeight="1" x14ac:dyDescent="0.25">
      <c r="B80" s="89"/>
      <c r="C80" s="89"/>
      <c r="D80" s="89"/>
      <c r="E80" s="89"/>
      <c r="F80" s="89"/>
      <c r="G80" s="89"/>
    </row>
    <row r="81" spans="2:7" ht="13.5" customHeight="1" x14ac:dyDescent="0.25">
      <c r="B81" s="89"/>
      <c r="C81" s="89"/>
      <c r="D81" s="89"/>
      <c r="E81" s="89"/>
      <c r="F81" s="89"/>
      <c r="G81" s="89"/>
    </row>
    <row r="82" spans="2:7" ht="13.5" customHeight="1" x14ac:dyDescent="0.25">
      <c r="B82" s="89"/>
      <c r="C82" s="89"/>
      <c r="D82" s="89"/>
      <c r="E82" s="89"/>
      <c r="F82" s="89"/>
      <c r="G82" s="89"/>
    </row>
    <row r="83" spans="2:7" ht="13.5" customHeight="1" x14ac:dyDescent="0.25">
      <c r="B83" s="89"/>
      <c r="C83" s="89"/>
      <c r="D83" s="89"/>
      <c r="E83" s="89"/>
      <c r="F83" s="89"/>
      <c r="G83" s="89"/>
    </row>
    <row r="84" spans="2:7" ht="13.5" customHeight="1" x14ac:dyDescent="0.25">
      <c r="B84" s="89"/>
      <c r="C84" s="89"/>
      <c r="D84" s="89"/>
      <c r="E84" s="89"/>
      <c r="F84" s="89"/>
      <c r="G84" s="89"/>
    </row>
    <row r="85" spans="2:7" ht="13.5" customHeight="1" x14ac:dyDescent="0.25">
      <c r="B85" s="89"/>
      <c r="C85" s="89"/>
      <c r="D85" s="89"/>
      <c r="E85" s="89"/>
      <c r="F85" s="89"/>
      <c r="G85" s="89"/>
    </row>
    <row r="86" spans="2:7" ht="13.5" customHeight="1" x14ac:dyDescent="0.25">
      <c r="B86" s="89"/>
      <c r="C86" s="89"/>
      <c r="D86" s="89"/>
      <c r="E86" s="89"/>
      <c r="F86" s="89"/>
      <c r="G86" s="89"/>
    </row>
    <row r="87" spans="2:7" ht="13.5" customHeight="1" x14ac:dyDescent="0.25">
      <c r="B87" s="89"/>
      <c r="C87" s="89"/>
      <c r="D87" s="89"/>
      <c r="E87" s="89"/>
      <c r="F87" s="89"/>
      <c r="G87" s="89"/>
    </row>
    <row r="88" spans="2:7" ht="13.5" customHeight="1" x14ac:dyDescent="0.25">
      <c r="B88" s="89"/>
      <c r="C88" s="89"/>
      <c r="D88" s="89"/>
      <c r="E88" s="89"/>
      <c r="F88" s="89"/>
      <c r="G88" s="89"/>
    </row>
    <row r="89" spans="2:7" ht="13.5" customHeight="1" x14ac:dyDescent="0.25">
      <c r="B89" s="89"/>
      <c r="C89" s="89"/>
      <c r="D89" s="89"/>
      <c r="E89" s="89"/>
      <c r="F89" s="89"/>
      <c r="G89" s="89"/>
    </row>
    <row r="90" spans="2:7" ht="13.5" customHeight="1" x14ac:dyDescent="0.25">
      <c r="B90" s="89"/>
      <c r="C90" s="89"/>
      <c r="D90" s="89"/>
      <c r="E90" s="89"/>
      <c r="F90" s="89"/>
      <c r="G90" s="89"/>
    </row>
    <row r="91" spans="2:7" ht="13.5" customHeight="1" x14ac:dyDescent="0.25">
      <c r="B91" s="89"/>
      <c r="C91" s="89"/>
      <c r="D91" s="89"/>
      <c r="E91" s="89"/>
      <c r="F91" s="89"/>
      <c r="G91" s="89"/>
    </row>
    <row r="92" spans="2:7" ht="13.5" customHeight="1" x14ac:dyDescent="0.25">
      <c r="B92" s="89"/>
      <c r="C92" s="89"/>
      <c r="D92" s="89"/>
      <c r="E92" s="89"/>
      <c r="F92" s="89"/>
      <c r="G92" s="89"/>
    </row>
    <row r="93" spans="2:7" ht="13.5" customHeight="1" x14ac:dyDescent="0.25">
      <c r="B93" s="89"/>
      <c r="C93" s="89"/>
      <c r="D93" s="89"/>
      <c r="E93" s="89"/>
      <c r="F93" s="89"/>
      <c r="G93" s="89"/>
    </row>
    <row r="94" spans="2:7" ht="13.5" customHeight="1" x14ac:dyDescent="0.25">
      <c r="B94" s="89"/>
      <c r="C94" s="89"/>
      <c r="D94" s="89"/>
      <c r="E94" s="89"/>
      <c r="F94" s="89"/>
      <c r="G94" s="89"/>
    </row>
    <row r="95" spans="2:7" ht="13.5" customHeight="1" x14ac:dyDescent="0.25">
      <c r="B95" s="89"/>
      <c r="C95" s="89"/>
      <c r="D95" s="89"/>
      <c r="E95" s="89"/>
      <c r="F95" s="89"/>
      <c r="G95" s="89"/>
    </row>
    <row r="96" spans="2:7" ht="13.5" customHeight="1" x14ac:dyDescent="0.25">
      <c r="B96" s="89"/>
      <c r="C96" s="89"/>
      <c r="D96" s="89"/>
      <c r="E96" s="89"/>
      <c r="F96" s="89"/>
      <c r="G96" s="89"/>
    </row>
    <row r="97" spans="2:7" ht="13.5" customHeight="1" x14ac:dyDescent="0.25">
      <c r="B97" s="89"/>
      <c r="C97" s="89"/>
      <c r="D97" s="89"/>
      <c r="E97" s="89"/>
      <c r="F97" s="89"/>
      <c r="G97" s="89"/>
    </row>
    <row r="98" spans="2:7" ht="13.5" customHeight="1" x14ac:dyDescent="0.25">
      <c r="B98" s="89"/>
      <c r="C98" s="89"/>
      <c r="D98" s="89"/>
      <c r="E98" s="89"/>
      <c r="F98" s="89"/>
      <c r="G98" s="89"/>
    </row>
    <row r="99" spans="2:7" ht="13.5" customHeight="1" x14ac:dyDescent="0.25">
      <c r="B99" s="89"/>
      <c r="C99" s="89"/>
      <c r="D99" s="89"/>
      <c r="E99" s="89"/>
      <c r="F99" s="89"/>
      <c r="G99" s="89"/>
    </row>
    <row r="100" spans="2:7" ht="13.5" customHeight="1" x14ac:dyDescent="0.25">
      <c r="B100" s="89"/>
      <c r="C100" s="89"/>
      <c r="D100" s="89"/>
      <c r="E100" s="89"/>
      <c r="F100" s="89"/>
      <c r="G100" s="89"/>
    </row>
    <row r="101" spans="2:7" ht="13.5" customHeight="1" x14ac:dyDescent="0.25">
      <c r="B101" s="89"/>
      <c r="C101" s="89"/>
      <c r="D101" s="89"/>
      <c r="E101" s="89"/>
      <c r="F101" s="89"/>
      <c r="G101" s="89"/>
    </row>
    <row r="102" spans="2:7" ht="13.5" customHeight="1" x14ac:dyDescent="0.25">
      <c r="B102" s="89"/>
      <c r="C102" s="89"/>
      <c r="D102" s="89"/>
      <c r="E102" s="89"/>
      <c r="F102" s="89"/>
      <c r="G102" s="89"/>
    </row>
    <row r="103" spans="2:7" ht="13.5" customHeight="1" x14ac:dyDescent="0.25">
      <c r="B103" s="89"/>
      <c r="C103" s="89"/>
      <c r="D103" s="89"/>
      <c r="E103" s="89"/>
      <c r="F103" s="89"/>
      <c r="G103" s="89"/>
    </row>
    <row r="104" spans="2:7" ht="13.5" customHeight="1" x14ac:dyDescent="0.25">
      <c r="B104" s="89"/>
      <c r="C104" s="89"/>
      <c r="D104" s="89"/>
      <c r="E104" s="89"/>
      <c r="F104" s="89"/>
      <c r="G104" s="89"/>
    </row>
    <row r="105" spans="2:7" ht="13.5" customHeight="1" x14ac:dyDescent="0.25">
      <c r="B105" s="89"/>
      <c r="C105" s="89"/>
      <c r="D105" s="89"/>
      <c r="E105" s="89"/>
      <c r="F105" s="89"/>
      <c r="G105" s="89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dec2023_vydavky_ESA 2010</vt:lpstr>
      <vt:lpstr>dec2023_vydavky_cash</vt:lpstr>
      <vt:lpstr>PS_vydavky_ESA2010</vt:lpstr>
      <vt:lpstr>PS_vydavky_cash</vt:lpstr>
      <vt:lpstr>RVS_vydavky_ESA2010</vt:lpstr>
      <vt:lpstr>RVS_vydavky_cash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2023-12-11T11:44:45Z</dcterms:modified>
</cp:coreProperties>
</file>