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5" windowWidth="14805" windowHeight="5910" tabRatio="899" activeTab="1"/>
  </bookViews>
  <sheets>
    <sheet name="nov2023_vydavky_ESA 2010" sheetId="3" r:id="rId1"/>
    <sheet name="nov2023_vydavky_cash" sheetId="4" r:id="rId2"/>
    <sheet name="PS_vydavky_ESA2010" sheetId="8" r:id="rId3"/>
    <sheet name="PS_vydavky_cash" sheetId="9" r:id="rId4"/>
    <sheet name="RVS_vydavky_ESA2010" sheetId="2" r:id="rId5"/>
    <sheet name="RVS_vydavky_cash" sheetId="5" r:id="rId6"/>
  </sheets>
  <calcPr calcId="162913"/>
</workbook>
</file>

<file path=xl/calcChain.xml><?xml version="1.0" encoding="utf-8"?>
<calcChain xmlns="http://schemas.openxmlformats.org/spreadsheetml/2006/main">
  <c r="C24" i="4" l="1"/>
  <c r="G14" i="5" l="1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F13" i="3" l="1"/>
  <c r="I13" i="2" s="1"/>
  <c r="C13" i="3"/>
  <c r="G13" i="3"/>
  <c r="E13" i="3"/>
  <c r="H13" i="2" s="1"/>
  <c r="D13" i="3"/>
  <c r="G13" i="2" s="1"/>
  <c r="J24" i="4" l="1"/>
  <c r="AE7" i="3" l="1"/>
  <c r="AE8" i="3"/>
  <c r="AE9" i="3"/>
  <c r="AE10" i="3"/>
  <c r="AE11" i="3"/>
  <c r="AE14" i="3"/>
  <c r="AE15" i="3"/>
  <c r="AE16" i="3"/>
  <c r="AE17" i="3"/>
  <c r="AE18" i="3"/>
  <c r="AE20" i="3"/>
  <c r="AE21" i="3"/>
  <c r="AE22" i="3"/>
  <c r="AE23" i="3"/>
  <c r="AE24" i="3"/>
  <c r="AE14" i="4"/>
  <c r="AE15" i="4"/>
  <c r="AE16" i="4"/>
  <c r="AE17" i="4"/>
  <c r="AE18" i="4"/>
  <c r="AE20" i="4"/>
  <c r="AE21" i="4"/>
  <c r="AE22" i="4"/>
  <c r="AE23" i="4"/>
  <c r="N19" i="4" l="1"/>
  <c r="M19" i="4"/>
  <c r="K19" i="4"/>
  <c r="O19" i="4"/>
  <c r="N13" i="4"/>
  <c r="M13" i="4"/>
  <c r="L13" i="4"/>
  <c r="K13" i="4"/>
  <c r="L19" i="4"/>
  <c r="O13" i="4"/>
  <c r="O6" i="3" l="1"/>
  <c r="J13" i="3" l="1"/>
  <c r="O19" i="3"/>
  <c r="N19" i="3"/>
  <c r="M19" i="3"/>
  <c r="L19" i="3"/>
  <c r="K19" i="3"/>
  <c r="O13" i="3"/>
  <c r="N13" i="3"/>
  <c r="M13" i="3"/>
  <c r="L13" i="3"/>
  <c r="K13" i="3"/>
  <c r="L24" i="4" l="1"/>
  <c r="M24" i="4"/>
  <c r="N24" i="4"/>
  <c r="O24" i="4"/>
  <c r="K24" i="4"/>
  <c r="D24" i="4" l="1"/>
  <c r="G24" i="5" s="1"/>
  <c r="E24" i="4"/>
  <c r="H24" i="5" s="1"/>
  <c r="F24" i="4"/>
  <c r="I24" i="5" s="1"/>
  <c r="G24" i="4"/>
  <c r="AE24" i="4" s="1"/>
  <c r="G7" i="4"/>
  <c r="AE7" i="4" s="1"/>
  <c r="G8" i="4"/>
  <c r="AE8" i="4" s="1"/>
  <c r="G9" i="4"/>
  <c r="AE9" i="4" s="1"/>
  <c r="G10" i="4"/>
  <c r="AE10" i="4" s="1"/>
  <c r="G11" i="4"/>
  <c r="AE11" i="4" s="1"/>
  <c r="C8" i="4"/>
  <c r="D8" i="4"/>
  <c r="G8" i="5" s="1"/>
  <c r="E8" i="4"/>
  <c r="H8" i="5" s="1"/>
  <c r="F8" i="4"/>
  <c r="I8" i="5" s="1"/>
  <c r="C9" i="4"/>
  <c r="D9" i="4"/>
  <c r="G9" i="5" s="1"/>
  <c r="E9" i="4"/>
  <c r="H9" i="5" s="1"/>
  <c r="F9" i="4"/>
  <c r="I9" i="5" s="1"/>
  <c r="C10" i="4"/>
  <c r="D10" i="4"/>
  <c r="G10" i="5" s="1"/>
  <c r="E10" i="4"/>
  <c r="H10" i="5" s="1"/>
  <c r="F10" i="4"/>
  <c r="I10" i="5" s="1"/>
  <c r="C11" i="4"/>
  <c r="D11" i="4"/>
  <c r="G11" i="5" s="1"/>
  <c r="E11" i="4"/>
  <c r="H11" i="5" s="1"/>
  <c r="F11" i="4"/>
  <c r="I11" i="5" s="1"/>
  <c r="D7" i="4"/>
  <c r="G7" i="5" s="1"/>
  <c r="E7" i="4"/>
  <c r="H7" i="5" s="1"/>
  <c r="F7" i="4"/>
  <c r="I7" i="5" s="1"/>
  <c r="C7" i="4"/>
  <c r="O6" i="4" l="1"/>
  <c r="G6" i="4"/>
  <c r="AE6" i="4" s="1"/>
  <c r="G13" i="4"/>
  <c r="AE13" i="4" s="1"/>
  <c r="G19" i="4"/>
  <c r="AE19" i="4" s="1"/>
  <c r="O12" i="3"/>
  <c r="G6" i="3"/>
  <c r="AE6" i="3" s="1"/>
  <c r="AE13" i="3"/>
  <c r="G19" i="3"/>
  <c r="AE19" i="3" s="1"/>
  <c r="J19" i="4"/>
  <c r="J13" i="4"/>
  <c r="N6" i="4"/>
  <c r="M6" i="4"/>
  <c r="L6" i="4"/>
  <c r="K6" i="4"/>
  <c r="J6" i="4"/>
  <c r="H7" i="9"/>
  <c r="I7" i="9"/>
  <c r="J7" i="9"/>
  <c r="K7" i="9"/>
  <c r="H8" i="9"/>
  <c r="I8" i="9"/>
  <c r="J8" i="9"/>
  <c r="K8" i="9"/>
  <c r="H9" i="9"/>
  <c r="I9" i="9"/>
  <c r="J9" i="9"/>
  <c r="K9" i="9"/>
  <c r="H10" i="9"/>
  <c r="I10" i="9"/>
  <c r="J10" i="9"/>
  <c r="K10" i="9"/>
  <c r="H11" i="9"/>
  <c r="I11" i="9"/>
  <c r="J11" i="9"/>
  <c r="K11" i="9"/>
  <c r="H14" i="9"/>
  <c r="I14" i="9"/>
  <c r="J14" i="9"/>
  <c r="K14" i="9"/>
  <c r="H15" i="9"/>
  <c r="I15" i="9"/>
  <c r="J15" i="9"/>
  <c r="K15" i="9"/>
  <c r="H16" i="9"/>
  <c r="I16" i="9"/>
  <c r="J16" i="9"/>
  <c r="K16" i="9"/>
  <c r="H17" i="9"/>
  <c r="I17" i="9"/>
  <c r="J17" i="9"/>
  <c r="K17" i="9"/>
  <c r="H18" i="9"/>
  <c r="I18" i="9"/>
  <c r="J18" i="9"/>
  <c r="K18" i="9"/>
  <c r="H20" i="9"/>
  <c r="I20" i="9"/>
  <c r="J20" i="9"/>
  <c r="K20" i="9"/>
  <c r="H21" i="9"/>
  <c r="I21" i="9"/>
  <c r="J21" i="9"/>
  <c r="K21" i="9"/>
  <c r="H22" i="9"/>
  <c r="I22" i="9"/>
  <c r="J22" i="9"/>
  <c r="K22" i="9"/>
  <c r="H23" i="9"/>
  <c r="I23" i="9"/>
  <c r="J23" i="9"/>
  <c r="K23" i="9"/>
  <c r="H24" i="9"/>
  <c r="I24" i="9"/>
  <c r="J24" i="9"/>
  <c r="K24" i="9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H11" i="8"/>
  <c r="I11" i="8"/>
  <c r="J11" i="8"/>
  <c r="K11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H20" i="8"/>
  <c r="I20" i="8"/>
  <c r="J20" i="8"/>
  <c r="K20" i="8"/>
  <c r="H21" i="8"/>
  <c r="I21" i="8"/>
  <c r="J21" i="8"/>
  <c r="K21" i="8"/>
  <c r="H22" i="8"/>
  <c r="I22" i="8"/>
  <c r="J22" i="8"/>
  <c r="K22" i="8"/>
  <c r="H23" i="8"/>
  <c r="I23" i="8"/>
  <c r="J23" i="8"/>
  <c r="K23" i="8"/>
  <c r="H24" i="8"/>
  <c r="I24" i="8"/>
  <c r="J24" i="8"/>
  <c r="K24" i="8"/>
  <c r="J19" i="3"/>
  <c r="J12" i="3"/>
  <c r="J6" i="3"/>
  <c r="N6" i="3"/>
  <c r="M6" i="3"/>
  <c r="L6" i="3"/>
  <c r="K6" i="3"/>
  <c r="G12" i="3" l="1"/>
  <c r="M12" i="3"/>
  <c r="M25" i="3" s="1"/>
  <c r="M26" i="3" s="1"/>
  <c r="K12" i="4"/>
  <c r="K25" i="4" s="1"/>
  <c r="K26" i="4" s="1"/>
  <c r="N12" i="4"/>
  <c r="N25" i="4" s="1"/>
  <c r="N26" i="4" s="1"/>
  <c r="K12" i="3"/>
  <c r="K25" i="3" s="1"/>
  <c r="K26" i="3" s="1"/>
  <c r="O12" i="4"/>
  <c r="O25" i="4" s="1"/>
  <c r="O26" i="4" s="1"/>
  <c r="G12" i="4"/>
  <c r="AE12" i="4" s="1"/>
  <c r="L12" i="4"/>
  <c r="L25" i="4" s="1"/>
  <c r="L26" i="4" s="1"/>
  <c r="N12" i="3"/>
  <c r="N25" i="3" s="1"/>
  <c r="N26" i="3" s="1"/>
  <c r="O25" i="3"/>
  <c r="O26" i="3" s="1"/>
  <c r="J25" i="3"/>
  <c r="J26" i="3" s="1"/>
  <c r="J12" i="4"/>
  <c r="J25" i="4" s="1"/>
  <c r="J26" i="4" s="1"/>
  <c r="M12" i="4"/>
  <c r="M25" i="4" s="1"/>
  <c r="M26" i="4" s="1"/>
  <c r="L12" i="3"/>
  <c r="L25" i="3" s="1"/>
  <c r="L26" i="3" s="1"/>
  <c r="AD7" i="4"/>
  <c r="AD8" i="4"/>
  <c r="AD9" i="4"/>
  <c r="AD10" i="4"/>
  <c r="AD11" i="4"/>
  <c r="AD14" i="4"/>
  <c r="AD15" i="4"/>
  <c r="AD16" i="4"/>
  <c r="AD17" i="4"/>
  <c r="AD18" i="4"/>
  <c r="AD20" i="4"/>
  <c r="AD21" i="4"/>
  <c r="AD22" i="4"/>
  <c r="AD23" i="4"/>
  <c r="AD24" i="4"/>
  <c r="AD7" i="3"/>
  <c r="AD8" i="3"/>
  <c r="AD9" i="3"/>
  <c r="AD10" i="3"/>
  <c r="AD11" i="3"/>
  <c r="AD14" i="3"/>
  <c r="AD15" i="3"/>
  <c r="AD16" i="3"/>
  <c r="AD17" i="3"/>
  <c r="AD18" i="3"/>
  <c r="AD20" i="3"/>
  <c r="AD21" i="3"/>
  <c r="AD22" i="3"/>
  <c r="AD23" i="3"/>
  <c r="AD24" i="3"/>
  <c r="G25" i="3" l="1"/>
  <c r="G26" i="3" s="1"/>
  <c r="AE26" i="3" s="1"/>
  <c r="AE12" i="3"/>
  <c r="G25" i="4"/>
  <c r="AE25" i="4" s="1"/>
  <c r="B19" i="4"/>
  <c r="AE25" i="3" l="1"/>
  <c r="G26" i="4"/>
  <c r="AE26" i="4" s="1"/>
  <c r="F6" i="4"/>
  <c r="I6" i="5" s="1"/>
  <c r="F13" i="4"/>
  <c r="I13" i="5" s="1"/>
  <c r="F19" i="4"/>
  <c r="I19" i="5" s="1"/>
  <c r="F6" i="3"/>
  <c r="I6" i="2" s="1"/>
  <c r="F19" i="3"/>
  <c r="I19" i="2" s="1"/>
  <c r="AD19" i="4" l="1"/>
  <c r="K19" i="9"/>
  <c r="AD13" i="4"/>
  <c r="K13" i="9"/>
  <c r="K6" i="9"/>
  <c r="AD6" i="4"/>
  <c r="AD19" i="3"/>
  <c r="K19" i="8"/>
  <c r="AD13" i="3"/>
  <c r="K13" i="8"/>
  <c r="K6" i="8"/>
  <c r="AD6" i="3"/>
  <c r="F12" i="3"/>
  <c r="I12" i="2" s="1"/>
  <c r="F12" i="4"/>
  <c r="E19" i="3"/>
  <c r="D19" i="3"/>
  <c r="C19" i="3"/>
  <c r="B19" i="3"/>
  <c r="Z19" i="3" s="1"/>
  <c r="C19" i="4"/>
  <c r="H19" i="9" s="1"/>
  <c r="D19" i="4"/>
  <c r="E19" i="4"/>
  <c r="J13" i="8"/>
  <c r="I13" i="8"/>
  <c r="B13" i="3"/>
  <c r="B13" i="4"/>
  <c r="C13" i="4"/>
  <c r="H13" i="9" s="1"/>
  <c r="D13" i="4"/>
  <c r="E13" i="4"/>
  <c r="AC24" i="4"/>
  <c r="AB24" i="4"/>
  <c r="AA24" i="4"/>
  <c r="Z24" i="4"/>
  <c r="AC23" i="4"/>
  <c r="AB23" i="4"/>
  <c r="AA23" i="4"/>
  <c r="Z23" i="4"/>
  <c r="AC22" i="4"/>
  <c r="AB22" i="4"/>
  <c r="AA22" i="4"/>
  <c r="Z22" i="4"/>
  <c r="AC21" i="4"/>
  <c r="AB21" i="4"/>
  <c r="AA21" i="4"/>
  <c r="Z21" i="4"/>
  <c r="AC20" i="4"/>
  <c r="AB20" i="4"/>
  <c r="AA20" i="4"/>
  <c r="Z20" i="4"/>
  <c r="AC18" i="4"/>
  <c r="AB18" i="4"/>
  <c r="AA18" i="4"/>
  <c r="Z18" i="4"/>
  <c r="AC17" i="4"/>
  <c r="AB17" i="4"/>
  <c r="AA17" i="4"/>
  <c r="Z17" i="4"/>
  <c r="AC16" i="4"/>
  <c r="AB16" i="4"/>
  <c r="AA16" i="4"/>
  <c r="Z16" i="4"/>
  <c r="AC15" i="4"/>
  <c r="AB15" i="4"/>
  <c r="AA15" i="4"/>
  <c r="Z15" i="4"/>
  <c r="AC14" i="4"/>
  <c r="AB14" i="4"/>
  <c r="AA14" i="4"/>
  <c r="Z14" i="4"/>
  <c r="AC11" i="4"/>
  <c r="AB11" i="4"/>
  <c r="AA11" i="4"/>
  <c r="Z11" i="4"/>
  <c r="AC10" i="4"/>
  <c r="AB10" i="4"/>
  <c r="AA10" i="4"/>
  <c r="Z10" i="4"/>
  <c r="AC9" i="4"/>
  <c r="AB9" i="4"/>
  <c r="AA9" i="4"/>
  <c r="Z9" i="4"/>
  <c r="AC8" i="4"/>
  <c r="AB8" i="4"/>
  <c r="AA8" i="4"/>
  <c r="Z8" i="4"/>
  <c r="AC7" i="4"/>
  <c r="AB7" i="4"/>
  <c r="AA7" i="4"/>
  <c r="Z7" i="4"/>
  <c r="Z7" i="3"/>
  <c r="AA7" i="3"/>
  <c r="AB7" i="3"/>
  <c r="AC7" i="3"/>
  <c r="Z8" i="3"/>
  <c r="AA8" i="3"/>
  <c r="AB8" i="3"/>
  <c r="AC8" i="3"/>
  <c r="Z9" i="3"/>
  <c r="AA9" i="3"/>
  <c r="AB9" i="3"/>
  <c r="AC9" i="3"/>
  <c r="Z10" i="3"/>
  <c r="AA10" i="3"/>
  <c r="AB10" i="3"/>
  <c r="AC10" i="3"/>
  <c r="Z11" i="3"/>
  <c r="AA11" i="3"/>
  <c r="AB11" i="3"/>
  <c r="AC11" i="3"/>
  <c r="Z14" i="3"/>
  <c r="AA14" i="3"/>
  <c r="AB14" i="3"/>
  <c r="AC14" i="3"/>
  <c r="Z15" i="3"/>
  <c r="AA15" i="3"/>
  <c r="AB15" i="3"/>
  <c r="AC15" i="3"/>
  <c r="Z16" i="3"/>
  <c r="AA16" i="3"/>
  <c r="AB16" i="3"/>
  <c r="AC16" i="3"/>
  <c r="Z17" i="3"/>
  <c r="AA17" i="3"/>
  <c r="AB17" i="3"/>
  <c r="AC17" i="3"/>
  <c r="Z18" i="3"/>
  <c r="AA18" i="3"/>
  <c r="AB18" i="3"/>
  <c r="AC18" i="3"/>
  <c r="Z20" i="3"/>
  <c r="AA20" i="3"/>
  <c r="AB20" i="3"/>
  <c r="AC20" i="3"/>
  <c r="Z21" i="3"/>
  <c r="AA21" i="3"/>
  <c r="AB21" i="3"/>
  <c r="AC21" i="3"/>
  <c r="Z22" i="3"/>
  <c r="AA22" i="3"/>
  <c r="AB22" i="3"/>
  <c r="AC22" i="3"/>
  <c r="Z23" i="3"/>
  <c r="AA23" i="3"/>
  <c r="AB23" i="3"/>
  <c r="AC23" i="3"/>
  <c r="Z24" i="3"/>
  <c r="AA24" i="3"/>
  <c r="AB24" i="3"/>
  <c r="AC24" i="3"/>
  <c r="J19" i="9" l="1"/>
  <c r="H19" i="5"/>
  <c r="I19" i="9"/>
  <c r="G19" i="5"/>
  <c r="K12" i="9"/>
  <c r="I12" i="5"/>
  <c r="J13" i="9"/>
  <c r="H13" i="5"/>
  <c r="I13" i="9"/>
  <c r="G13" i="5"/>
  <c r="I19" i="8"/>
  <c r="G19" i="2"/>
  <c r="J19" i="8"/>
  <c r="H19" i="2"/>
  <c r="H19" i="8"/>
  <c r="H13" i="8"/>
  <c r="AD12" i="3"/>
  <c r="K12" i="8"/>
  <c r="F25" i="4"/>
  <c r="AD12" i="4"/>
  <c r="F25" i="3"/>
  <c r="AC13" i="4"/>
  <c r="AA13" i="3"/>
  <c r="AB19" i="3"/>
  <c r="AC13" i="3"/>
  <c r="Z13" i="3"/>
  <c r="AC19" i="4"/>
  <c r="Z13" i="4"/>
  <c r="AA19" i="3"/>
  <c r="AB19" i="4"/>
  <c r="AA13" i="4"/>
  <c r="AB13" i="4"/>
  <c r="AB13" i="3"/>
  <c r="AC19" i="3"/>
  <c r="Z19" i="4"/>
  <c r="AA19" i="4"/>
  <c r="K25" i="8" l="1"/>
  <c r="I25" i="2"/>
  <c r="K25" i="9"/>
  <c r="I25" i="5"/>
  <c r="F26" i="4"/>
  <c r="I26" i="5" s="1"/>
  <c r="AD25" i="4"/>
  <c r="F26" i="3"/>
  <c r="I26" i="2" s="1"/>
  <c r="AD25" i="3"/>
  <c r="E6" i="4"/>
  <c r="H6" i="5" s="1"/>
  <c r="D6" i="4"/>
  <c r="G6" i="5" s="1"/>
  <c r="C6" i="4"/>
  <c r="B6" i="4"/>
  <c r="E6" i="3"/>
  <c r="H6" i="2" s="1"/>
  <c r="D6" i="3"/>
  <c r="G6" i="2" s="1"/>
  <c r="C6" i="3"/>
  <c r="B6" i="3"/>
  <c r="AD26" i="4" l="1"/>
  <c r="K26" i="9"/>
  <c r="J6" i="8"/>
  <c r="H6" i="8"/>
  <c r="I6" i="8"/>
  <c r="AD26" i="3"/>
  <c r="K26" i="8"/>
  <c r="I6" i="9"/>
  <c r="J6" i="9"/>
  <c r="H6" i="9"/>
  <c r="AC6" i="4"/>
  <c r="AA6" i="3"/>
  <c r="AB6" i="3"/>
  <c r="Z6" i="3"/>
  <c r="AC6" i="3"/>
  <c r="Z6" i="4"/>
  <c r="AA6" i="4"/>
  <c r="AB6" i="4"/>
  <c r="B12" i="4"/>
  <c r="C12" i="3"/>
  <c r="B12" i="3"/>
  <c r="E12" i="4"/>
  <c r="C12" i="4"/>
  <c r="D12" i="4"/>
  <c r="G12" i="5" s="1"/>
  <c r="D12" i="3"/>
  <c r="G12" i="2" s="1"/>
  <c r="E12" i="3"/>
  <c r="J12" i="9" l="1"/>
  <c r="H12" i="5"/>
  <c r="J12" i="8"/>
  <c r="H12" i="2"/>
  <c r="H12" i="9"/>
  <c r="I12" i="9"/>
  <c r="H12" i="8"/>
  <c r="I12" i="8"/>
  <c r="AB12" i="4"/>
  <c r="AA12" i="4"/>
  <c r="E25" i="4"/>
  <c r="AC12" i="4"/>
  <c r="Z12" i="4"/>
  <c r="Z12" i="3"/>
  <c r="AA12" i="3"/>
  <c r="E25" i="3"/>
  <c r="AC12" i="3"/>
  <c r="AB12" i="3"/>
  <c r="B25" i="4"/>
  <c r="B25" i="3"/>
  <c r="C25" i="4"/>
  <c r="D25" i="4"/>
  <c r="G25" i="5" s="1"/>
  <c r="C25" i="3"/>
  <c r="D25" i="3"/>
  <c r="G25" i="2" s="1"/>
  <c r="J25" i="8" l="1"/>
  <c r="H25" i="2"/>
  <c r="J25" i="9"/>
  <c r="H25" i="5"/>
  <c r="I25" i="8"/>
  <c r="H25" i="8"/>
  <c r="I25" i="9"/>
  <c r="H25" i="9"/>
  <c r="AA25" i="4"/>
  <c r="E26" i="4"/>
  <c r="H26" i="5" s="1"/>
  <c r="AC25" i="4"/>
  <c r="AB25" i="4"/>
  <c r="B26" i="4"/>
  <c r="Z25" i="4"/>
  <c r="AB25" i="3"/>
  <c r="C26" i="3"/>
  <c r="AA25" i="3"/>
  <c r="E26" i="3"/>
  <c r="H26" i="2" s="1"/>
  <c r="AC25" i="3"/>
  <c r="B26" i="3"/>
  <c r="Z25" i="3"/>
  <c r="D26" i="3"/>
  <c r="G26" i="2" s="1"/>
  <c r="D26" i="4"/>
  <c r="G26" i="5" s="1"/>
  <c r="C26" i="4"/>
  <c r="I26" i="8" l="1"/>
  <c r="J26" i="8"/>
  <c r="H26" i="8"/>
  <c r="J26" i="9"/>
  <c r="I26" i="9"/>
  <c r="H26" i="9"/>
  <c r="AC26" i="4"/>
  <c r="AC26" i="3"/>
  <c r="Z26" i="4"/>
  <c r="AB26" i="4"/>
  <c r="AA26" i="4"/>
  <c r="Z26" i="3"/>
  <c r="AB26" i="3"/>
  <c r="AA26" i="3"/>
</calcChain>
</file>

<file path=xl/sharedStrings.xml><?xml version="1.0" encoding="utf-8"?>
<sst xmlns="http://schemas.openxmlformats.org/spreadsheetml/2006/main" count="392" uniqueCount="36">
  <si>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</si>
  <si>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</si>
  <si>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</si>
  <si>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</si>
  <si>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</si>
  <si>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</si>
  <si>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</si>
  <si>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</si>
  <si>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</si>
  <si>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</si>
  <si>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</si>
  <si>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</si>
  <si>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</si>
  <si>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</si>
  <si>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</si>
  <si>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</si>
  <si>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</si>
  <si>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</si>
  <si>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</si>
  <si>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</si>
  <si>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</si>
  <si>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- rozdiel prognóza vs. PS v hotovostnej metodike (v tis. EUR)</t>
  </si>
  <si>
    <t>Odhad</t>
  </si>
  <si>
    <t>Prognóza vybraných výdavkov verejnej správy z Programu stability 2023 v metodike ESA 2010 (v tis. EUR)</t>
  </si>
  <si>
    <t>Prognóza vybraných výdavkov verejnej správy - rozdiel prognóza vs. PS na roky 2023 až 2026 (v tis. EUR)</t>
  </si>
  <si>
    <t>Prognóza vybraných výdavkov verejnej správy z Programu stability 2023 v hotovostnej metodike (v tis. EUR)</t>
  </si>
  <si>
    <t>Prognóza vybraných výdavkov verejnej správy v metodike ESA2010 (v tis. EUR) - november 2023 per rollam</t>
  </si>
  <si>
    <t>Prognóza vybraných výdavkov verejnej správy v metodike ESA2010 (v tis. EUR) - vplyv legislatívy november 2023 per rollam</t>
  </si>
  <si>
    <t>Prognóza vybraných výdavkov verejnej správy v metodike ESA2010 (v tis. EUR) - september 2023 vyrovnaný rozpočet</t>
  </si>
  <si>
    <t>Prognóza vybraných výdavkov verejnej správy v metodike ESA2010 (v tis. EUR) - zmeny oproti minulej prognóze</t>
  </si>
  <si>
    <t>Prognóza vybraných výdavkov verejnej správy v hotovostnej metodike (v tis. EUR) - november 2023 per rollam</t>
  </si>
  <si>
    <t>Prognóza vybraných výdavkov verejnej správy v hotovostnej metodike (v tis. EUR) - september 2023 vyrovnaný rozpočet</t>
  </si>
  <si>
    <t>Prognóza vybraných výdavkov verejnej správy v hotovostnej metodike (v tis. EUR) - zmeny oproti minulej prognóze</t>
  </si>
  <si>
    <t>Prognóza vybraných výdavkov verejnej správy RVS na roky 2024 až 2026 v metodike ESA 2010 (v tis. EUR)</t>
  </si>
  <si>
    <t>Prognóza vybraných výdavkov verejnej správy - rozdiel prognóza vs. RVS na roky 2024 až 2026 (v tis. EUR)</t>
  </si>
  <si>
    <t>Prognóza vybraných výdavkov verejnej správy RVS na roky 2024 až 2026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</si>
</sst>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33">
    <xf numFmtId="0" fontId="0" fillId="0" borderId="0" xfId="0"/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left" vertical="center"/>
    </xf>
    <xf numFmtId="3" fontId="10" fillId="3" borderId="17" xfId="1" applyNumberFormat="1" applyFont="1" applyFill="1" applyBorder="1" applyAlignment="1">
      <alignment vertical="center"/>
    </xf>
    <xf numFmtId="3" fontId="10" fillId="3" borderId="18" xfId="1" applyNumberFormat="1" applyFont="1" applyFill="1" applyBorder="1" applyAlignment="1">
      <alignment vertical="center"/>
    </xf>
    <xf numFmtId="0" fontId="5" fillId="4" borderId="0" xfId="2" applyFont="1" applyFill="1"/>
    <xf numFmtId="3" fontId="5" fillId="4" borderId="0" xfId="2" applyNumberFormat="1" applyFont="1" applyFill="1"/>
    <xf numFmtId="164" fontId="5" fillId="4" borderId="0" xfId="2" applyNumberFormat="1" applyFont="1" applyFill="1"/>
    <xf numFmtId="164" fontId="14" fillId="4" borderId="0" xfId="2" applyNumberFormat="1" applyFont="1" applyFill="1"/>
    <xf numFmtId="0" fontId="6" fillId="4" borderId="0" xfId="1" applyFont="1" applyFill="1" applyAlignment="1">
      <alignment horizontal="left" vertical="center"/>
    </xf>
    <xf numFmtId="3" fontId="7" fillId="4" borderId="0" xfId="1" applyNumberFormat="1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6" fillId="4" borderId="10" xfId="1" applyFont="1" applyFill="1" applyBorder="1" applyAlignment="1">
      <alignment horizontal="left" vertical="center" indent="1"/>
    </xf>
    <xf numFmtId="3" fontId="13" fillId="4" borderId="11" xfId="4" applyNumberFormat="1" applyFont="1" applyFill="1" applyBorder="1" applyAlignment="1">
      <alignment vertical="center"/>
    </xf>
    <xf numFmtId="3" fontId="13" fillId="4" borderId="15" xfId="4" applyNumberFormat="1" applyFont="1" applyFill="1" applyBorder="1" applyAlignment="1">
      <alignment vertical="center"/>
    </xf>
    <xf numFmtId="3" fontId="13" fillId="4" borderId="12" xfId="4" applyNumberFormat="1" applyFont="1" applyFill="1" applyBorder="1" applyAlignment="1">
      <alignment vertical="center"/>
    </xf>
    <xf numFmtId="0" fontId="6" fillId="4" borderId="6" xfId="1" applyFont="1" applyFill="1" applyBorder="1" applyAlignment="1">
      <alignment horizontal="left" vertical="center" indent="2"/>
    </xf>
    <xf numFmtId="3" fontId="13" fillId="4" borderId="19" xfId="1" applyNumberFormat="1" applyFont="1" applyFill="1" applyBorder="1" applyAlignment="1">
      <alignment vertical="center"/>
    </xf>
    <xf numFmtId="3" fontId="13" fillId="4" borderId="20" xfId="1" applyNumberFormat="1" applyFont="1" applyFill="1" applyBorder="1" applyAlignment="1">
      <alignment vertical="center"/>
    </xf>
    <xf numFmtId="3" fontId="13" fillId="4" borderId="21" xfId="1" applyNumberFormat="1" applyFont="1" applyFill="1" applyBorder="1" applyAlignment="1">
      <alignment vertical="center"/>
    </xf>
    <xf numFmtId="0" fontId="11" fillId="4" borderId="10" xfId="1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3" fontId="13" fillId="4" borderId="6" xfId="1" applyNumberFormat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15" fillId="4" borderId="0" xfId="2" applyFont="1" applyFill="1" applyAlignment="1">
      <alignment horizontal="left" vertical="top"/>
    </xf>
    <xf numFmtId="3" fontId="14" fillId="4" borderId="0" xfId="2" applyNumberFormat="1" applyFont="1" applyFill="1"/>
    <xf numFmtId="3" fontId="12" fillId="2" borderId="15" xfId="1" applyNumberFormat="1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3" fontId="10" fillId="4" borderId="23" xfId="1" applyNumberFormat="1" applyFont="1" applyFill="1" applyBorder="1" applyAlignment="1">
      <alignment vertical="center"/>
    </xf>
    <xf numFmtId="3" fontId="10" fillId="4" borderId="24" xfId="1" applyNumberFormat="1" applyFont="1" applyFill="1" applyBorder="1" applyAlignment="1">
      <alignment vertical="center"/>
    </xf>
    <xf numFmtId="3" fontId="10" fillId="4" borderId="25" xfId="1" applyNumberFormat="1" applyFont="1" applyFill="1" applyBorder="1" applyAlignment="1">
      <alignment vertical="center"/>
    </xf>
    <xf numFmtId="0" fontId="10" fillId="4" borderId="27" xfId="3" applyFont="1" applyFill="1" applyBorder="1" applyAlignment="1">
      <alignment horizontal="center" vertical="center"/>
    </xf>
    <xf numFmtId="3" fontId="10" fillId="3" borderId="28" xfId="1" applyNumberFormat="1" applyFont="1" applyFill="1" applyBorder="1" applyAlignment="1">
      <alignment vertical="center"/>
    </xf>
    <xf numFmtId="0" fontId="16" fillId="4" borderId="10" xfId="1" applyFont="1" applyFill="1" applyBorder="1" applyAlignment="1">
      <alignment horizontal="left" vertic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left" vertical="center" indent="1"/>
    </xf>
    <xf numFmtId="3" fontId="12" fillId="2" borderId="29" xfId="1" applyNumberFormat="1" applyFont="1" applyFill="1" applyBorder="1" applyAlignment="1">
      <alignment horizontal="center" vertical="center"/>
    </xf>
    <xf numFmtId="3" fontId="12" fillId="2" borderId="14" xfId="1" applyNumberFormat="1" applyFont="1" applyFill="1" applyBorder="1" applyAlignment="1">
      <alignment horizontal="center" vertical="center"/>
    </xf>
    <xf numFmtId="3" fontId="12" fillId="2" borderId="26" xfId="1" applyNumberFormat="1" applyFont="1" applyFill="1" applyBorder="1" applyAlignment="1">
      <alignment horizontal="center" vertical="center"/>
    </xf>
    <xf numFmtId="3" fontId="13" fillId="4" borderId="30" xfId="1" applyNumberFormat="1" applyFont="1" applyFill="1" applyBorder="1" applyAlignment="1">
      <alignment vertical="center"/>
    </xf>
    <xf numFmtId="3" fontId="13" fillId="4" borderId="13" xfId="4" applyNumberFormat="1" applyFont="1" applyFill="1" applyBorder="1" applyAlignment="1">
      <alignment vertical="center"/>
    </xf>
    <xf numFmtId="3" fontId="13" fillId="4" borderId="10" xfId="4" applyNumberFormat="1" applyFont="1" applyFill="1" applyBorder="1" applyAlignment="1">
      <alignment vertical="center"/>
    </xf>
    <xf numFmtId="3" fontId="12" fillId="2" borderId="27" xfId="1" applyNumberFormat="1" applyFont="1" applyFill="1" applyBorder="1" applyAlignment="1">
      <alignment horizontal="center" vertical="center"/>
    </xf>
    <xf numFmtId="3" fontId="12" fillId="2" borderId="22" xfId="1" applyNumberFormat="1" applyFont="1" applyFill="1" applyBorder="1" applyAlignment="1">
      <alignment horizontal="center"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31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31" xfId="3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3" fontId="13" fillId="4" borderId="17" xfId="1" applyNumberFormat="1" applyFont="1" applyFill="1" applyBorder="1" applyAlignment="1">
      <alignment vertical="center"/>
    </xf>
    <xf numFmtId="3" fontId="13" fillId="4" borderId="28" xfId="1" applyNumberFormat="1" applyFont="1" applyFill="1" applyBorder="1" applyAlignment="1">
      <alignment vertical="center"/>
    </xf>
    <xf numFmtId="3" fontId="13" fillId="4" borderId="18" xfId="1" applyNumberFormat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3" fontId="10" fillId="4" borderId="32" xfId="1" applyNumberFormat="1" applyFont="1" applyFill="1" applyBorder="1" applyAlignment="1">
      <alignment vertical="center"/>
    </xf>
    <xf numFmtId="3" fontId="10" fillId="4" borderId="33" xfId="1" applyNumberFormat="1" applyFont="1" applyFill="1" applyBorder="1" applyAlignment="1">
      <alignment vertical="center"/>
    </xf>
    <xf numFmtId="0" fontId="10" fillId="4" borderId="17" xfId="3" applyFont="1" applyFill="1" applyBorder="1" applyAlignment="1">
      <alignment horizontal="center" vertical="center"/>
    </xf>
    <xf numFmtId="0" fontId="10" fillId="4" borderId="28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0" fontId="10" fillId="4" borderId="35" xfId="3" applyFont="1" applyFill="1" applyBorder="1" applyAlignment="1">
      <alignment horizontal="center" vertical="center"/>
    </xf>
    <xf numFmtId="3" fontId="10" fillId="4" borderId="36" xfId="1" applyNumberFormat="1" applyFont="1" applyFill="1" applyBorder="1" applyAlignment="1">
      <alignment vertical="center"/>
    </xf>
    <xf numFmtId="43" fontId="14" fillId="4" borderId="0" xfId="23" applyFont="1" applyFill="1"/>
    <xf numFmtId="43" fontId="5" fillId="4" borderId="0" xfId="23" applyFont="1" applyFill="1"/>
    <xf numFmtId="166" fontId="5" fillId="4" borderId="0" xfId="2" applyNumberFormat="1" applyFont="1" applyFill="1"/>
    <xf numFmtId="167" fontId="5" fillId="4" borderId="0" xfId="2" applyNumberFormat="1" applyFont="1" applyFill="1"/>
    <xf numFmtId="0" fontId="10" fillId="4" borderId="37" xfId="3" applyFont="1" applyFill="1" applyBorder="1" applyAlignment="1">
      <alignment horizontal="center" vertical="center"/>
    </xf>
    <xf numFmtId="0" fontId="10" fillId="4" borderId="38" xfId="3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vertical="center"/>
    </xf>
    <xf numFmtId="3" fontId="12" fillId="2" borderId="39" xfId="1" applyNumberFormat="1" applyFont="1" applyFill="1" applyBorder="1" applyAlignment="1">
      <alignment horizontal="center" vertical="center"/>
    </xf>
    <xf numFmtId="3" fontId="13" fillId="4" borderId="39" xfId="4" applyNumberFormat="1" applyFont="1" applyFill="1" applyBorder="1" applyAlignment="1">
      <alignment vertical="center"/>
    </xf>
    <xf numFmtId="3" fontId="12" fillId="0" borderId="39" xfId="1" applyNumberFormat="1" applyFont="1" applyFill="1" applyBorder="1" applyAlignment="1">
      <alignment horizontal="center" vertical="center"/>
    </xf>
    <xf numFmtId="3" fontId="12" fillId="2" borderId="40" xfId="1" applyNumberFormat="1" applyFont="1" applyFill="1" applyBorder="1" applyAlignment="1">
      <alignment horizontal="center" vertical="center"/>
    </xf>
    <xf numFmtId="3" fontId="10" fillId="3" borderId="38" xfId="1" applyNumberFormat="1" applyFont="1" applyFill="1" applyBorder="1" applyAlignment="1">
      <alignment vertical="center"/>
    </xf>
    <xf numFmtId="3" fontId="13" fillId="4" borderId="41" xfId="1" applyNumberFormat="1" applyFont="1" applyFill="1" applyBorder="1" applyAlignment="1">
      <alignment vertical="center"/>
    </xf>
    <xf numFmtId="3" fontId="10" fillId="4" borderId="42" xfId="1" applyNumberFormat="1" applyFont="1" applyFill="1" applyBorder="1" applyAlignment="1">
      <alignment vertical="center"/>
    </xf>
    <xf numFmtId="3" fontId="12" fillId="2" borderId="43" xfId="1" applyNumberFormat="1" applyFont="1" applyFill="1" applyBorder="1" applyAlignment="1">
      <alignment horizontal="center" vertical="center"/>
    </xf>
    <xf numFmtId="3" fontId="13" fillId="4" borderId="43" xfId="4" applyNumberFormat="1" applyFont="1" applyFill="1" applyBorder="1" applyAlignment="1">
      <alignment vertical="center"/>
    </xf>
    <xf numFmtId="3" fontId="12" fillId="0" borderId="43" xfId="1" applyNumberFormat="1" applyFont="1" applyFill="1" applyBorder="1" applyAlignment="1">
      <alignment horizontal="center" vertical="center"/>
    </xf>
    <xf numFmtId="3" fontId="12" fillId="2" borderId="44" xfId="1" applyNumberFormat="1" applyFont="1" applyFill="1" applyBorder="1" applyAlignment="1">
      <alignment horizontal="center" vertical="center"/>
    </xf>
    <xf numFmtId="3" fontId="10" fillId="3" borderId="37" xfId="1" applyNumberFormat="1" applyFont="1" applyFill="1" applyBorder="1" applyAlignment="1">
      <alignment vertical="center"/>
    </xf>
    <xf numFmtId="3" fontId="13" fillId="4" borderId="45" xfId="1" applyNumberFormat="1" applyFont="1" applyFill="1" applyBorder="1" applyAlignment="1">
      <alignment vertical="center"/>
    </xf>
    <xf numFmtId="0" fontId="10" fillId="4" borderId="46" xfId="3" applyFont="1" applyFill="1" applyBorder="1" applyAlignment="1">
      <alignment horizontal="center" vertical="center"/>
    </xf>
    <xf numFmtId="0" fontId="9" fillId="4" borderId="45" xfId="3" applyFont="1" applyFill="1" applyBorder="1" applyAlignment="1">
      <alignment horizontal="center" vertical="center"/>
    </xf>
    <xf numFmtId="3" fontId="10" fillId="4" borderId="47" xfId="1" applyNumberFormat="1" applyFont="1" applyFill="1" applyBorder="1" applyAlignment="1">
      <alignment vertical="center"/>
    </xf>
    <xf numFmtId="3" fontId="12" fillId="2" borderId="48" xfId="1" applyNumberFormat="1" applyFont="1" applyFill="1" applyBorder="1" applyAlignment="1">
      <alignment horizontal="center" vertical="center"/>
    </xf>
    <xf numFmtId="3" fontId="13" fillId="4" borderId="48" xfId="4" applyNumberFormat="1" applyFont="1" applyFill="1" applyBorder="1" applyAlignment="1">
      <alignment vertical="center"/>
    </xf>
    <xf numFmtId="3" fontId="12" fillId="0" borderId="48" xfId="1" applyNumberFormat="1" applyFont="1" applyFill="1" applyBorder="1" applyAlignment="1">
      <alignment horizontal="center" vertical="center"/>
    </xf>
    <xf numFmtId="3" fontId="12" fillId="2" borderId="49" xfId="1" applyNumberFormat="1" applyFont="1" applyFill="1" applyBorder="1" applyAlignment="1">
      <alignment horizontal="center" vertical="center"/>
    </xf>
    <xf numFmtId="3" fontId="10" fillId="3" borderId="50" xfId="1" applyNumberFormat="1" applyFont="1" applyFill="1" applyBorder="1" applyAlignment="1">
      <alignment vertical="center"/>
    </xf>
    <xf numFmtId="3" fontId="13" fillId="4" borderId="50" xfId="1" applyNumberFormat="1" applyFont="1" applyFill="1" applyBorder="1" applyAlignment="1">
      <alignment vertical="center"/>
    </xf>
    <xf numFmtId="3" fontId="13" fillId="4" borderId="37" xfId="1" applyNumberFormat="1" applyFont="1" applyFill="1" applyBorder="1" applyAlignment="1">
      <alignment vertical="center"/>
    </xf>
    <xf numFmtId="0" fontId="10" fillId="4" borderId="0" xfId="3" applyFont="1" applyFill="1" applyBorder="1" applyAlignment="1">
      <alignment horizontal="center" vertical="center"/>
    </xf>
    <xf numFmtId="3" fontId="10" fillId="4" borderId="0" xfId="1" applyNumberFormat="1" applyFont="1" applyFill="1" applyBorder="1" applyAlignment="1">
      <alignment vertical="center"/>
    </xf>
    <xf numFmtId="3" fontId="13" fillId="4" borderId="0" xfId="4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2" fillId="4" borderId="0" xfId="1" applyNumberFormat="1" applyFont="1" applyFill="1" applyBorder="1" applyAlignment="1">
      <alignment horizontal="center" vertical="center"/>
    </xf>
    <xf numFmtId="0" fontId="9" fillId="4" borderId="51" xfId="1" applyFont="1" applyFill="1" applyBorder="1" applyAlignment="1">
      <alignment vertical="center"/>
    </xf>
    <xf numFmtId="0" fontId="11" fillId="4" borderId="43" xfId="1" applyFont="1" applyFill="1" applyBorder="1" applyAlignment="1">
      <alignment horizontal="left" vertical="center"/>
    </xf>
    <xf numFmtId="0" fontId="6" fillId="4" borderId="43" xfId="1" applyFont="1" applyFill="1" applyBorder="1" applyAlignment="1">
      <alignment horizontal="left" vertical="center" indent="1"/>
    </xf>
    <xf numFmtId="0" fontId="16" fillId="4" borderId="43" xfId="1" applyFont="1" applyFill="1" applyBorder="1" applyAlignment="1">
      <alignment horizontal="left" vertical="center"/>
    </xf>
    <xf numFmtId="0" fontId="16" fillId="4" borderId="43" xfId="1" applyFont="1" applyFill="1" applyBorder="1" applyAlignment="1">
      <alignment horizontal="left" vertical="center" indent="1"/>
    </xf>
    <xf numFmtId="0" fontId="9" fillId="3" borderId="37" xfId="1" applyFont="1" applyFill="1" applyBorder="1" applyAlignment="1">
      <alignment horizontal="left" vertical="center"/>
    </xf>
    <xf numFmtId="0" fontId="6" fillId="4" borderId="45" xfId="1" applyFont="1" applyFill="1" applyBorder="1" applyAlignment="1">
      <alignment horizontal="left" vertical="center" indent="2"/>
    </xf>
    <xf numFmtId="0" fontId="10" fillId="4" borderId="52" xfId="3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164" fontId="20" fillId="4" borderId="0" xfId="2" applyNumberFormat="1" applyFont="1" applyFill="1"/>
    <xf numFmtId="0" fontId="6" fillId="4" borderId="0" xfId="1" applyFont="1" applyFill="1" applyBorder="1" applyAlignment="1">
      <alignment horizontal="left" vertical="center" indent="2"/>
    </xf>
    <xf numFmtId="3" fontId="20" fillId="4" borderId="0" xfId="2" applyNumberFormat="1" applyFont="1" applyFill="1"/>
    <xf numFmtId="3" fontId="21" fillId="4" borderId="0" xfId="2" applyNumberFormat="1" applyFont="1" applyFill="1"/>
    <xf numFmtId="0" fontId="16" fillId="4" borderId="0" xfId="1" applyFont="1" applyFill="1" applyBorder="1" applyAlignment="1">
      <alignment horizontal="left" vertical="center" indent="1"/>
    </xf>
    <xf numFmtId="0" fontId="22" fillId="4" borderId="0" xfId="2" applyFont="1" applyFill="1"/>
    <xf numFmtId="164" fontId="23" fillId="4" borderId="0" xfId="2" applyNumberFormat="1" applyFont="1" applyFill="1"/>
    <xf numFmtId="0" fontId="23" fillId="4" borderId="0" xfId="2" applyFont="1" applyFill="1"/>
    <xf numFmtId="1" fontId="5" fillId="4" borderId="0" xfId="2" applyNumberFormat="1" applyFont="1" applyFill="1"/>
    <xf numFmtId="44" fontId="14" fillId="4" borderId="0" xfId="2" applyNumberFormat="1" applyFont="1" applyFill="1"/>
    <xf numFmtId="0" fontId="14" fillId="4" borderId="0" xfId="2" applyFont="1" applyFill="1"/>
    <xf numFmtId="0" fontId="10" fillId="4" borderId="38" xfId="3" applyFont="1" applyFill="1" applyBorder="1" applyAlignment="1">
      <alignment horizontal="center" vertical="center"/>
    </xf>
    <xf numFmtId="0" fontId="10" fillId="4" borderId="46" xfId="3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16" xfId="3" applyFont="1" applyFill="1" applyBorder="1" applyAlignment="1">
      <alignment horizontal="center" vertical="center"/>
    </xf>
    <xf numFmtId="0" fontId="10" fillId="4" borderId="23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  <xf numFmtId="0" fontId="10" fillId="4" borderId="25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</cellXfs>
  <cellStyles count="42">
    <cellStyle name="Čiarka" xfId="23" builtinId="3"/>
    <cellStyle name="Čiarka 2" xfId="7"/>
    <cellStyle name="Čiarka 2 2" xfId="30"/>
    <cellStyle name="Čiarka 2 3" xfId="37"/>
    <cellStyle name="Čiarka 3" xfId="13"/>
    <cellStyle name="Čiarka 3 2" xfId="34"/>
    <cellStyle name="Čiarka 3 3" xfId="33"/>
    <cellStyle name="Čiarka 3 4" xfId="28"/>
    <cellStyle name="Čiarka 4" xfId="16"/>
    <cellStyle name="Čiarka 5" xfId="20"/>
    <cellStyle name="Čiarka 5 2" xfId="41"/>
    <cellStyle name="Čiarka 6" xfId="29"/>
    <cellStyle name="Normálna" xfId="0" builtinId="0"/>
    <cellStyle name="Normálna 10" xfId="5"/>
    <cellStyle name="Normálna 10 2" xfId="26"/>
    <cellStyle name="Normálna 11" xfId="25"/>
    <cellStyle name="Normálna 12" xfId="24"/>
    <cellStyle name="Normálna 2" xfId="6"/>
    <cellStyle name="Normálna 2 2" xfId="9"/>
    <cellStyle name="Normálna 2 2 2" xfId="12"/>
    <cellStyle name="Normálna 2 3" xfId="31"/>
    <cellStyle name="Normálna 3" xfId="8"/>
    <cellStyle name="Normálna 3 15" xfId="11"/>
    <cellStyle name="Normálna 3 2" xfId="14"/>
    <cellStyle name="Normálna 3 3" xfId="32"/>
    <cellStyle name="Normálna 3 4" xfId="36"/>
    <cellStyle name="Normálna 3 5" xfId="27"/>
    <cellStyle name="Normálna 4" xfId="10"/>
    <cellStyle name="Normálna 4 2" xfId="39"/>
    <cellStyle name="Normálna 4 3" xfId="35"/>
    <cellStyle name="Normálna 5" xfId="15"/>
    <cellStyle name="Normálna 6" xfId="17"/>
    <cellStyle name="Normálna 7" xfId="19"/>
    <cellStyle name="Normálna 8" xfId="21"/>
    <cellStyle name="Normálna 8 2" xfId="40"/>
    <cellStyle name="Normálna 9" xfId="22"/>
    <cellStyle name="Normálne 2" xfId="2"/>
    <cellStyle name="Normálne 2 2" xfId="38"/>
    <cellStyle name="normálne_dane pre rozpocet 2006-2008_JUN2005_final" xfId="1"/>
    <cellStyle name="normálne_dane pre rozpocet 2006-2008_JUN2005_final 2" xfId="4"/>
    <cellStyle name="normálne_IFP_DANE_20081103" xfId="3"/>
    <cellStyle name="normální_15.6.07 východ.+rozpočet 08-10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0"/>
  <sheetViews>
    <sheetView zoomScale="87" zoomScaleNormal="90" workbookViewId="0">
      <selection activeCell="C20" sqref="C20:G23"/>
    </sheetView>
  </sheetViews>
  <sheetFormatPr defaultColWidth="9.25" defaultRowHeight="12.75" x14ac:dyDescent="0.2"/>
  <cols>
    <col min="1" max="1" width="55.25" style="6" customWidth="1"/>
    <col min="2" max="4" width="12.5" style="122" customWidth="1"/>
    <col min="5" max="7" width="12.5" style="6" customWidth="1"/>
    <col min="8" max="8" width="9.25" style="6"/>
    <col min="9" max="9" width="55.25" style="6" customWidth="1"/>
    <col min="10" max="11" width="12.5" style="122" customWidth="1"/>
    <col min="12" max="12" width="13.5" style="122" customWidth="1"/>
    <col min="13" max="15" width="13.875" style="6" customWidth="1"/>
    <col min="16" max="16" width="9.25" style="6"/>
    <col min="17" max="17" width="55.25" style="6" customWidth="1"/>
    <col min="18" max="19" width="12.5" style="122" customWidth="1"/>
    <col min="20" max="20" width="13.5" style="122" customWidth="1"/>
    <col min="21" max="23" width="13.875" style="6" customWidth="1"/>
    <col min="24" max="24" width="9.25" style="6"/>
    <col min="25" max="25" width="55.25" style="6" customWidth="1"/>
    <col min="26" max="27" width="12.5" style="122" customWidth="1"/>
    <col min="28" max="28" width="13.5" style="122" customWidth="1"/>
    <col min="29" max="31" width="13.875" style="6" customWidth="1"/>
    <col min="32" max="16384" width="9.25" style="6"/>
  </cols>
  <sheetData>
    <row r="1" spans="1:31" ht="15.75" customHeight="1" x14ac:dyDescent="0.2">
      <c r="A1" s="125" t="s">
        <v>26</v>
      </c>
      <c r="B1" s="125"/>
      <c r="C1" s="125"/>
      <c r="D1" s="125"/>
      <c r="I1" s="125" t="s">
        <v>27</v>
      </c>
      <c r="J1" s="125"/>
      <c r="K1" s="125"/>
      <c r="L1" s="125"/>
      <c r="M1" s="125"/>
      <c r="Q1" s="125" t="s">
        <v>28</v>
      </c>
      <c r="R1" s="125"/>
      <c r="S1" s="125"/>
      <c r="T1" s="125"/>
      <c r="Y1" s="28" t="s">
        <v>29</v>
      </c>
      <c r="Z1" s="28"/>
      <c r="AA1" s="28"/>
      <c r="AB1" s="28"/>
    </row>
    <row r="2" spans="1:31" ht="14.25" customHeight="1" thickBot="1" x14ac:dyDescent="0.3">
      <c r="A2" s="10"/>
      <c r="B2" s="11"/>
      <c r="C2" s="11"/>
      <c r="D2" s="11"/>
      <c r="I2" s="10"/>
      <c r="J2" s="11"/>
      <c r="K2" s="11"/>
      <c r="L2" s="11"/>
      <c r="Q2" s="10"/>
      <c r="R2" s="11"/>
      <c r="S2" s="11"/>
      <c r="T2" s="11"/>
      <c r="Y2" s="10"/>
      <c r="Z2" s="11"/>
      <c r="AA2" s="11"/>
      <c r="AB2" s="11"/>
    </row>
    <row r="3" spans="1:31" ht="13.5" customHeight="1" thickBot="1" x14ac:dyDescent="0.25">
      <c r="A3" s="12" t="s">
        <v>0</v>
      </c>
      <c r="B3" s="88" t="s">
        <v>1</v>
      </c>
      <c r="C3" s="126" t="s">
        <v>2</v>
      </c>
      <c r="D3" s="123"/>
      <c r="E3" s="123"/>
      <c r="F3" s="123"/>
      <c r="G3" s="124"/>
      <c r="I3" s="12" t="s">
        <v>0</v>
      </c>
      <c r="J3" s="88" t="s">
        <v>1</v>
      </c>
      <c r="K3" s="126" t="s">
        <v>2</v>
      </c>
      <c r="L3" s="123"/>
      <c r="M3" s="123"/>
      <c r="N3" s="123"/>
      <c r="O3" s="124"/>
      <c r="Q3" s="26" t="s">
        <v>0</v>
      </c>
      <c r="R3" s="111" t="s">
        <v>1</v>
      </c>
      <c r="S3" s="123" t="s">
        <v>2</v>
      </c>
      <c r="T3" s="123"/>
      <c r="U3" s="123"/>
      <c r="V3" s="123"/>
      <c r="W3" s="124"/>
      <c r="Y3" s="26" t="s">
        <v>0</v>
      </c>
      <c r="Z3" s="111" t="s">
        <v>1</v>
      </c>
      <c r="AA3" s="123" t="s">
        <v>2</v>
      </c>
      <c r="AB3" s="123"/>
      <c r="AC3" s="123"/>
      <c r="AD3" s="123"/>
      <c r="AE3" s="124"/>
    </row>
    <row r="4" spans="1:31" ht="14.25" customHeight="1" thickBot="1" x14ac:dyDescent="0.25">
      <c r="A4" s="89"/>
      <c r="B4" s="73">
        <v>2022</v>
      </c>
      <c r="C4" s="63">
        <v>2023</v>
      </c>
      <c r="D4" s="64">
        <v>2024</v>
      </c>
      <c r="E4" s="64">
        <v>2025</v>
      </c>
      <c r="F4" s="64">
        <v>2026</v>
      </c>
      <c r="G4" s="60">
        <v>2027</v>
      </c>
      <c r="I4" s="89"/>
      <c r="J4" s="73">
        <v>2022</v>
      </c>
      <c r="K4" s="63">
        <v>2023</v>
      </c>
      <c r="L4" s="64">
        <v>2024</v>
      </c>
      <c r="M4" s="64">
        <v>2025</v>
      </c>
      <c r="N4" s="64">
        <v>2026</v>
      </c>
      <c r="O4" s="60">
        <v>2027</v>
      </c>
      <c r="Q4" s="13"/>
      <c r="R4" s="111">
        <v>2022</v>
      </c>
      <c r="S4" s="110">
        <v>2023</v>
      </c>
      <c r="T4" s="65">
        <v>2024</v>
      </c>
      <c r="U4" s="65">
        <v>2025</v>
      </c>
      <c r="V4" s="65">
        <v>2026</v>
      </c>
      <c r="W4" s="66">
        <v>2027</v>
      </c>
      <c r="Y4" s="13"/>
      <c r="Z4" s="111">
        <v>2022</v>
      </c>
      <c r="AA4" s="110">
        <v>2023</v>
      </c>
      <c r="AB4" s="65">
        <v>2024</v>
      </c>
      <c r="AC4" s="65">
        <v>2025</v>
      </c>
      <c r="AD4" s="65">
        <v>2026</v>
      </c>
      <c r="AE4" s="66">
        <v>2027</v>
      </c>
    </row>
    <row r="5" spans="1:31" ht="13.5" customHeight="1" x14ac:dyDescent="0.2">
      <c r="A5" s="103"/>
      <c r="B5" s="74"/>
      <c r="C5" s="61"/>
      <c r="D5" s="62"/>
      <c r="E5" s="62"/>
      <c r="F5" s="62"/>
      <c r="G5" s="67"/>
      <c r="H5" s="7"/>
      <c r="I5" s="16"/>
      <c r="J5" s="81"/>
      <c r="K5" s="61"/>
      <c r="L5" s="62"/>
      <c r="M5" s="62"/>
      <c r="N5" s="62"/>
      <c r="O5" s="67"/>
      <c r="P5" s="7"/>
      <c r="Q5" s="16"/>
      <c r="R5" s="81"/>
      <c r="S5" s="90"/>
      <c r="T5" s="35"/>
      <c r="U5" s="35"/>
      <c r="V5" s="35"/>
      <c r="W5" s="36"/>
      <c r="Y5" s="16"/>
      <c r="Z5" s="81"/>
      <c r="AA5" s="90"/>
      <c r="AB5" s="35"/>
      <c r="AC5" s="35"/>
      <c r="AD5" s="35"/>
      <c r="AE5" s="36"/>
    </row>
    <row r="6" spans="1:31" ht="13.5" customHeight="1" x14ac:dyDescent="0.2">
      <c r="A6" s="104" t="s">
        <v>3</v>
      </c>
      <c r="B6" s="75">
        <f t="shared" ref="B6:E6" si="0">SUM(B7:B11)</f>
        <v>1022480.4802699998</v>
      </c>
      <c r="C6" s="1">
        <f t="shared" si="0"/>
        <v>1046479.3238334127</v>
      </c>
      <c r="D6" s="31">
        <f t="shared" si="0"/>
        <v>1191729.8033608473</v>
      </c>
      <c r="E6" s="31">
        <f t="shared" si="0"/>
        <v>1312295.9717437907</v>
      </c>
      <c r="F6" s="31">
        <f t="shared" ref="F6:G6" si="1">SUM(F7:F11)</f>
        <v>1394976.4660086066</v>
      </c>
      <c r="G6" s="2">
        <f t="shared" si="1"/>
        <v>1467996.9262950611</v>
      </c>
      <c r="I6" s="25" t="s">
        <v>3</v>
      </c>
      <c r="J6" s="82">
        <f t="shared" ref="J6" si="2">SUM(J7:J11)</f>
        <v>0</v>
      </c>
      <c r="K6" s="1">
        <f t="shared" ref="K6:O6" si="3">SUM(K7:K11)</f>
        <v>0</v>
      </c>
      <c r="L6" s="31">
        <f t="shared" si="3"/>
        <v>0</v>
      </c>
      <c r="M6" s="31">
        <f t="shared" si="3"/>
        <v>0</v>
      </c>
      <c r="N6" s="31">
        <f t="shared" si="3"/>
        <v>0</v>
      </c>
      <c r="O6" s="2">
        <f t="shared" si="3"/>
        <v>0</v>
      </c>
      <c r="Q6" s="25" t="s">
        <v>3</v>
      </c>
      <c r="R6" s="82">
        <v>1022480.4802699998</v>
      </c>
      <c r="S6" s="91">
        <v>1062782.5364306776</v>
      </c>
      <c r="T6" s="31">
        <v>1100021.7843095842</v>
      </c>
      <c r="U6" s="31">
        <v>1107241.4912744528</v>
      </c>
      <c r="V6" s="31">
        <v>1144751.4424391477</v>
      </c>
      <c r="W6" s="2">
        <v>1191149.9783931246</v>
      </c>
      <c r="Y6" s="25" t="s">
        <v>3</v>
      </c>
      <c r="Z6" s="82">
        <f t="shared" ref="Z6:AE6" si="4">B6-R6</f>
        <v>0</v>
      </c>
      <c r="AA6" s="91">
        <f t="shared" si="4"/>
        <v>-16303.212597264908</v>
      </c>
      <c r="AB6" s="31">
        <f t="shared" si="4"/>
        <v>91708.019051263109</v>
      </c>
      <c r="AC6" s="31">
        <f t="shared" si="4"/>
        <v>205054.4804693379</v>
      </c>
      <c r="AD6" s="31">
        <f t="shared" si="4"/>
        <v>250225.02356945886</v>
      </c>
      <c r="AE6" s="2">
        <f t="shared" si="4"/>
        <v>276846.94790193648</v>
      </c>
    </row>
    <row r="7" spans="1:31" ht="13.5" customHeight="1" x14ac:dyDescent="0.2">
      <c r="A7" s="105" t="s">
        <v>4</v>
      </c>
      <c r="B7" s="76">
        <v>598455.59486999991</v>
      </c>
      <c r="C7" s="18">
        <v>597988.53891532135</v>
      </c>
      <c r="D7" s="19">
        <v>693045.81489686179</v>
      </c>
      <c r="E7" s="19">
        <v>776183.3562794812</v>
      </c>
      <c r="F7" s="19">
        <v>835705.4373923192</v>
      </c>
      <c r="G7" s="20">
        <v>888073.79400969483</v>
      </c>
      <c r="I7" s="17" t="s">
        <v>4</v>
      </c>
      <c r="J7" s="83"/>
      <c r="K7" s="18"/>
      <c r="L7" s="19"/>
      <c r="M7" s="19"/>
      <c r="N7" s="19"/>
      <c r="O7" s="20"/>
      <c r="Q7" s="17" t="s">
        <v>4</v>
      </c>
      <c r="R7" s="83">
        <v>598455.59486999991</v>
      </c>
      <c r="S7" s="92">
        <v>600742.94739510247</v>
      </c>
      <c r="T7" s="19">
        <v>600969.29570776399</v>
      </c>
      <c r="U7" s="19">
        <v>607026.82270662277</v>
      </c>
      <c r="V7" s="19">
        <v>638097.17730586731</v>
      </c>
      <c r="W7" s="20">
        <v>669985.04802980705</v>
      </c>
      <c r="Y7" s="17" t="s">
        <v>4</v>
      </c>
      <c r="Z7" s="83">
        <f t="shared" ref="Z7:Z26" si="5">B7-R7</f>
        <v>0</v>
      </c>
      <c r="AA7" s="92">
        <f t="shared" ref="AA7:AA26" si="6">C7-S7</f>
        <v>-2754.4084797811229</v>
      </c>
      <c r="AB7" s="19">
        <f t="shared" ref="AB7:AB26" si="7">D7-T7</f>
        <v>92076.519189097802</v>
      </c>
      <c r="AC7" s="19">
        <f t="shared" ref="AC7:AC26" si="8">E7-U7</f>
        <v>169156.53357285843</v>
      </c>
      <c r="AD7" s="19">
        <f t="shared" ref="AD7:AE26" si="9">F7-V7</f>
        <v>197608.26008645189</v>
      </c>
      <c r="AE7" s="20">
        <f t="shared" si="9"/>
        <v>218088.74597988778</v>
      </c>
    </row>
    <row r="8" spans="1:31" ht="13.5" customHeight="1" x14ac:dyDescent="0.2">
      <c r="A8" s="105" t="s">
        <v>5</v>
      </c>
      <c r="B8" s="76">
        <v>41625.225509999997</v>
      </c>
      <c r="C8" s="18">
        <v>37985.030932903108</v>
      </c>
      <c r="D8" s="19">
        <v>44262.361772348188</v>
      </c>
      <c r="E8" s="19">
        <v>50519.881299079221</v>
      </c>
      <c r="F8" s="19">
        <v>55849.423285035315</v>
      </c>
      <c r="G8" s="20">
        <v>61051.173002606862</v>
      </c>
      <c r="I8" s="17" t="s">
        <v>5</v>
      </c>
      <c r="J8" s="83"/>
      <c r="K8" s="18"/>
      <c r="L8" s="19"/>
      <c r="M8" s="19"/>
      <c r="N8" s="19"/>
      <c r="O8" s="20"/>
      <c r="Q8" s="17" t="s">
        <v>5</v>
      </c>
      <c r="R8" s="83">
        <v>41625.225509999997</v>
      </c>
      <c r="S8" s="92">
        <v>43154.703189921769</v>
      </c>
      <c r="T8" s="19">
        <v>42774.607976956111</v>
      </c>
      <c r="U8" s="19">
        <v>44853.835888336449</v>
      </c>
      <c r="V8" s="19">
        <v>49073.62572631058</v>
      </c>
      <c r="W8" s="20">
        <v>53142.245007604441</v>
      </c>
      <c r="Y8" s="17" t="s">
        <v>5</v>
      </c>
      <c r="Z8" s="83">
        <f t="shared" si="5"/>
        <v>0</v>
      </c>
      <c r="AA8" s="92">
        <f t="shared" si="6"/>
        <v>-5169.6722570186612</v>
      </c>
      <c r="AB8" s="19">
        <f t="shared" si="7"/>
        <v>1487.7537953920764</v>
      </c>
      <c r="AC8" s="19">
        <f t="shared" si="8"/>
        <v>5666.0454107427722</v>
      </c>
      <c r="AD8" s="19">
        <f t="shared" si="9"/>
        <v>6775.7975587247347</v>
      </c>
      <c r="AE8" s="20">
        <f t="shared" si="9"/>
        <v>7908.9279950024211</v>
      </c>
    </row>
    <row r="9" spans="1:31" ht="13.5" customHeight="1" x14ac:dyDescent="0.2">
      <c r="A9" s="105" t="s">
        <v>6</v>
      </c>
      <c r="B9" s="76">
        <v>335682.81054999994</v>
      </c>
      <c r="C9" s="18">
        <v>362324.14547907643</v>
      </c>
      <c r="D9" s="19">
        <v>401087.89989473723</v>
      </c>
      <c r="E9" s="19">
        <v>429723.39977608906</v>
      </c>
      <c r="F9" s="19">
        <v>446178.78999947658</v>
      </c>
      <c r="G9" s="20">
        <v>460483.20151043986</v>
      </c>
      <c r="I9" s="17" t="s">
        <v>6</v>
      </c>
      <c r="J9" s="83"/>
      <c r="K9" s="18"/>
      <c r="L9" s="19"/>
      <c r="M9" s="19"/>
      <c r="N9" s="19"/>
      <c r="O9" s="20"/>
      <c r="Q9" s="17" t="s">
        <v>6</v>
      </c>
      <c r="R9" s="83">
        <v>335682.81054999994</v>
      </c>
      <c r="S9" s="92">
        <v>370294.30771676626</v>
      </c>
      <c r="T9" s="19">
        <v>402799.66551717249</v>
      </c>
      <c r="U9" s="19">
        <v>403072.08332394081</v>
      </c>
      <c r="V9" s="19">
        <v>405626.73627283517</v>
      </c>
      <c r="W9" s="20">
        <v>415420.39573665051</v>
      </c>
      <c r="Y9" s="17" t="s">
        <v>6</v>
      </c>
      <c r="Z9" s="83">
        <f t="shared" si="5"/>
        <v>0</v>
      </c>
      <c r="AA9" s="92">
        <f t="shared" si="6"/>
        <v>-7970.1622376898304</v>
      </c>
      <c r="AB9" s="19">
        <f t="shared" si="7"/>
        <v>-1711.765622435254</v>
      </c>
      <c r="AC9" s="19">
        <f t="shared" si="8"/>
        <v>26651.316452148254</v>
      </c>
      <c r="AD9" s="19">
        <f t="shared" si="9"/>
        <v>40552.053726641403</v>
      </c>
      <c r="AE9" s="20">
        <f t="shared" si="9"/>
        <v>45062.805773789354</v>
      </c>
    </row>
    <row r="10" spans="1:31" ht="13.5" customHeight="1" x14ac:dyDescent="0.2">
      <c r="A10" s="105" t="s">
        <v>7</v>
      </c>
      <c r="B10" s="76">
        <v>71.969300000000004</v>
      </c>
      <c r="C10" s="18">
        <v>74.74210728999158</v>
      </c>
      <c r="D10" s="19">
        <v>80.752370223161165</v>
      </c>
      <c r="E10" s="19">
        <v>85.210090860865094</v>
      </c>
      <c r="F10" s="19">
        <v>89.13019886536425</v>
      </c>
      <c r="G10" s="20">
        <v>92.926538530570042</v>
      </c>
      <c r="H10" s="7"/>
      <c r="I10" s="17" t="s">
        <v>7</v>
      </c>
      <c r="J10" s="83"/>
      <c r="K10" s="18"/>
      <c r="L10" s="19"/>
      <c r="M10" s="19"/>
      <c r="N10" s="19"/>
      <c r="O10" s="20"/>
      <c r="P10" s="7"/>
      <c r="Q10" s="17" t="s">
        <v>7</v>
      </c>
      <c r="R10" s="83">
        <v>71.969300000000004</v>
      </c>
      <c r="S10" s="92">
        <v>88.018155210035786</v>
      </c>
      <c r="T10" s="19">
        <v>83.601017509914158</v>
      </c>
      <c r="U10" s="19">
        <v>85.08624420016875</v>
      </c>
      <c r="V10" s="19">
        <v>89.065166339387332</v>
      </c>
      <c r="W10" s="20">
        <v>89.711934946413024</v>
      </c>
      <c r="Y10" s="17" t="s">
        <v>7</v>
      </c>
      <c r="Z10" s="83">
        <f t="shared" si="5"/>
        <v>0</v>
      </c>
      <c r="AA10" s="92">
        <f t="shared" si="6"/>
        <v>-13.276047920044206</v>
      </c>
      <c r="AB10" s="19">
        <f t="shared" si="7"/>
        <v>-2.8486472867529926</v>
      </c>
      <c r="AC10" s="19">
        <f t="shared" si="8"/>
        <v>0.1238466606963442</v>
      </c>
      <c r="AD10" s="19">
        <f t="shared" si="9"/>
        <v>6.5032525976917555E-2</v>
      </c>
      <c r="AE10" s="20">
        <f t="shared" si="9"/>
        <v>3.2146035841570182</v>
      </c>
    </row>
    <row r="11" spans="1:31" ht="13.5" customHeight="1" x14ac:dyDescent="0.2">
      <c r="A11" s="105" t="s">
        <v>11</v>
      </c>
      <c r="B11" s="76">
        <v>46644.880039999996</v>
      </c>
      <c r="C11" s="18">
        <v>48106.866398821949</v>
      </c>
      <c r="D11" s="19">
        <v>53252.974426676978</v>
      </c>
      <c r="E11" s="19">
        <v>55784.124298280309</v>
      </c>
      <c r="F11" s="19">
        <v>57153.68513291009</v>
      </c>
      <c r="G11" s="20">
        <v>58295.831233788878</v>
      </c>
      <c r="H11" s="7"/>
      <c r="I11" s="17" t="s">
        <v>11</v>
      </c>
      <c r="J11" s="83"/>
      <c r="K11" s="18"/>
      <c r="L11" s="19"/>
      <c r="M11" s="19"/>
      <c r="N11" s="19"/>
      <c r="O11" s="20"/>
      <c r="P11" s="7"/>
      <c r="Q11" s="17" t="s">
        <v>11</v>
      </c>
      <c r="R11" s="83">
        <v>46644.880039999996</v>
      </c>
      <c r="S11" s="92">
        <v>48502.559973677096</v>
      </c>
      <c r="T11" s="19">
        <v>53394.614090181873</v>
      </c>
      <c r="U11" s="19">
        <v>52203.663111352595</v>
      </c>
      <c r="V11" s="19">
        <v>51864.837967795262</v>
      </c>
      <c r="W11" s="20">
        <v>52512.577684116171</v>
      </c>
      <c r="Y11" s="17" t="s">
        <v>11</v>
      </c>
      <c r="Z11" s="83">
        <f t="shared" si="5"/>
        <v>0</v>
      </c>
      <c r="AA11" s="92">
        <f t="shared" si="6"/>
        <v>-395.69357485514774</v>
      </c>
      <c r="AB11" s="19">
        <f t="shared" si="7"/>
        <v>-141.639663504895</v>
      </c>
      <c r="AC11" s="19">
        <f t="shared" si="8"/>
        <v>3580.4611869277142</v>
      </c>
      <c r="AD11" s="19">
        <f t="shared" si="9"/>
        <v>5288.8471651148284</v>
      </c>
      <c r="AE11" s="20">
        <f t="shared" si="9"/>
        <v>5783.2535496727069</v>
      </c>
    </row>
    <row r="12" spans="1:31" ht="13.5" customHeight="1" x14ac:dyDescent="0.2">
      <c r="A12" s="104" t="s">
        <v>12</v>
      </c>
      <c r="B12" s="75">
        <f>B13+B19</f>
        <v>8264692.6213491885</v>
      </c>
      <c r="C12" s="1">
        <f t="shared" ref="C12:E12" si="10">C13+C19</f>
        <v>10273716.713268384</v>
      </c>
      <c r="D12" s="31">
        <f t="shared" si="10"/>
        <v>11343684.064978415</v>
      </c>
      <c r="E12" s="31">
        <f t="shared" si="10"/>
        <v>12135704.832432877</v>
      </c>
      <c r="F12" s="31">
        <f t="shared" ref="F12:G12" si="11">F13+F19</f>
        <v>12577941.524060553</v>
      </c>
      <c r="G12" s="2">
        <f t="shared" si="11"/>
        <v>13040349.538707232</v>
      </c>
      <c r="I12" s="25" t="s">
        <v>12</v>
      </c>
      <c r="J12" s="82">
        <f>J13+J19</f>
        <v>0</v>
      </c>
      <c r="K12" s="1">
        <f t="shared" ref="K12:N12" si="12">K13+K19</f>
        <v>0</v>
      </c>
      <c r="L12" s="31">
        <f t="shared" si="12"/>
        <v>0</v>
      </c>
      <c r="M12" s="31">
        <f t="shared" si="12"/>
        <v>0</v>
      </c>
      <c r="N12" s="31">
        <f t="shared" si="12"/>
        <v>0</v>
      </c>
      <c r="O12" s="2">
        <f t="shared" ref="O12" si="13">O13+O19</f>
        <v>0</v>
      </c>
      <c r="Q12" s="25" t="s">
        <v>12</v>
      </c>
      <c r="R12" s="82">
        <v>8264692.6213491885</v>
      </c>
      <c r="S12" s="91">
        <v>10182072.905251615</v>
      </c>
      <c r="T12" s="31">
        <v>11258837.609836021</v>
      </c>
      <c r="U12" s="31">
        <v>12054906.907159284</v>
      </c>
      <c r="V12" s="31">
        <v>12154149.740352808</v>
      </c>
      <c r="W12" s="2">
        <v>12304271.08568443</v>
      </c>
      <c r="Y12" s="25" t="s">
        <v>12</v>
      </c>
      <c r="Z12" s="82">
        <f t="shared" si="5"/>
        <v>0</v>
      </c>
      <c r="AA12" s="91">
        <f t="shared" si="6"/>
        <v>91643.808016769588</v>
      </c>
      <c r="AB12" s="31">
        <f t="shared" si="7"/>
        <v>84846.455142393708</v>
      </c>
      <c r="AC12" s="31">
        <f t="shared" si="8"/>
        <v>80797.925273593515</v>
      </c>
      <c r="AD12" s="31">
        <f t="shared" si="9"/>
        <v>423791.78370774537</v>
      </c>
      <c r="AE12" s="2">
        <f t="shared" si="9"/>
        <v>736078.45302280225</v>
      </c>
    </row>
    <row r="13" spans="1:31" ht="13.5" customHeight="1" x14ac:dyDescent="0.2">
      <c r="A13" s="106" t="s">
        <v>15</v>
      </c>
      <c r="B13" s="77">
        <f t="shared" ref="B13:E13" si="14">SUM(B14:B18)</f>
        <v>7297432.6628389638</v>
      </c>
      <c r="C13" s="40">
        <f t="shared" si="14"/>
        <v>9117180.4621158279</v>
      </c>
      <c r="D13" s="41">
        <f t="shared" si="14"/>
        <v>10064863.211367074</v>
      </c>
      <c r="E13" s="41">
        <f t="shared" si="14"/>
        <v>10788311.835311942</v>
      </c>
      <c r="F13" s="41">
        <f t="shared" ref="F13:G13" si="15">SUM(F14:F18)</f>
        <v>11232770.294873288</v>
      </c>
      <c r="G13" s="51">
        <f t="shared" si="15"/>
        <v>11703286.554095533</v>
      </c>
      <c r="I13" s="39" t="s">
        <v>15</v>
      </c>
      <c r="J13" s="84">
        <f>SUM(J14:J18)</f>
        <v>0</v>
      </c>
      <c r="K13" s="40">
        <f t="shared" ref="K13:O13" si="16">SUM(K14:K18)</f>
        <v>0</v>
      </c>
      <c r="L13" s="41">
        <f t="shared" si="16"/>
        <v>0</v>
      </c>
      <c r="M13" s="41">
        <f t="shared" si="16"/>
        <v>0</v>
      </c>
      <c r="N13" s="41">
        <f t="shared" si="16"/>
        <v>0</v>
      </c>
      <c r="O13" s="51">
        <f t="shared" si="16"/>
        <v>0</v>
      </c>
      <c r="Q13" s="39" t="s">
        <v>15</v>
      </c>
      <c r="R13" s="84">
        <v>7297432.6628389638</v>
      </c>
      <c r="S13" s="93">
        <v>9034973.3906901106</v>
      </c>
      <c r="T13" s="41">
        <v>9987018.0745031908</v>
      </c>
      <c r="U13" s="41">
        <v>10711724.499627329</v>
      </c>
      <c r="V13" s="41">
        <v>10849121.850155285</v>
      </c>
      <c r="W13" s="51">
        <v>11036356.646065859</v>
      </c>
      <c r="Y13" s="39" t="s">
        <v>15</v>
      </c>
      <c r="Z13" s="84">
        <f t="shared" si="5"/>
        <v>0</v>
      </c>
      <c r="AA13" s="93">
        <f t="shared" si="6"/>
        <v>82207.071425717324</v>
      </c>
      <c r="AB13" s="41">
        <f t="shared" si="7"/>
        <v>77845.136863883585</v>
      </c>
      <c r="AC13" s="41">
        <f t="shared" si="8"/>
        <v>76587.335684612393</v>
      </c>
      <c r="AD13" s="41">
        <f t="shared" si="9"/>
        <v>383648.44471800327</v>
      </c>
      <c r="AE13" s="51">
        <f t="shared" si="9"/>
        <v>666929.90802967362</v>
      </c>
    </row>
    <row r="14" spans="1:31" ht="13.5" customHeight="1" x14ac:dyDescent="0.2">
      <c r="A14" s="107" t="s">
        <v>13</v>
      </c>
      <c r="B14" s="76">
        <v>6571620.9608994108</v>
      </c>
      <c r="C14" s="18">
        <v>8213808.115876873</v>
      </c>
      <c r="D14" s="19">
        <v>9027165.2625371404</v>
      </c>
      <c r="E14" s="19">
        <v>9632813.8813972436</v>
      </c>
      <c r="F14" s="19">
        <v>10059248.960370377</v>
      </c>
      <c r="G14" s="20">
        <v>10481340.960343709</v>
      </c>
      <c r="H14" s="7"/>
      <c r="I14" s="42" t="s">
        <v>13</v>
      </c>
      <c r="J14" s="83"/>
      <c r="K14" s="18"/>
      <c r="L14" s="19"/>
      <c r="M14" s="19"/>
      <c r="N14" s="19"/>
      <c r="O14" s="20"/>
      <c r="P14" s="7"/>
      <c r="Q14" s="42" t="s">
        <v>13</v>
      </c>
      <c r="R14" s="83">
        <v>6571620.9608994108</v>
      </c>
      <c r="S14" s="92">
        <v>8145967.0966832004</v>
      </c>
      <c r="T14" s="19">
        <v>8975293.3793550227</v>
      </c>
      <c r="U14" s="19">
        <v>9622423.4114878699</v>
      </c>
      <c r="V14" s="19">
        <v>9766545.5785622206</v>
      </c>
      <c r="W14" s="20">
        <v>9926181.8523761071</v>
      </c>
      <c r="Y14" s="42" t="s">
        <v>13</v>
      </c>
      <c r="Z14" s="83">
        <f t="shared" si="5"/>
        <v>0</v>
      </c>
      <c r="AA14" s="92">
        <f t="shared" si="6"/>
        <v>67841.019193672575</v>
      </c>
      <c r="AB14" s="19">
        <f t="shared" si="7"/>
        <v>51871.883182117715</v>
      </c>
      <c r="AC14" s="19">
        <f t="shared" si="8"/>
        <v>10390.469909373671</v>
      </c>
      <c r="AD14" s="19">
        <f t="shared" si="9"/>
        <v>292703.38180815615</v>
      </c>
      <c r="AE14" s="20">
        <f t="shared" si="9"/>
        <v>555159.10796760209</v>
      </c>
    </row>
    <row r="15" spans="1:31" ht="13.5" customHeight="1" x14ac:dyDescent="0.2">
      <c r="A15" s="107" t="s">
        <v>14</v>
      </c>
      <c r="B15" s="76">
        <v>90283.853176594799</v>
      </c>
      <c r="C15" s="18">
        <v>137675.77965699552</v>
      </c>
      <c r="D15" s="19">
        <v>190947.7337254787</v>
      </c>
      <c r="E15" s="19">
        <v>250535.47752837959</v>
      </c>
      <c r="F15" s="19">
        <v>226863.37542707726</v>
      </c>
      <c r="G15" s="20">
        <v>225087.74018956261</v>
      </c>
      <c r="H15" s="7"/>
      <c r="I15" s="42" t="s">
        <v>14</v>
      </c>
      <c r="J15" s="83"/>
      <c r="K15" s="18"/>
      <c r="L15" s="19"/>
      <c r="M15" s="19"/>
      <c r="N15" s="19"/>
      <c r="O15" s="20"/>
      <c r="P15" s="7"/>
      <c r="Q15" s="42" t="s">
        <v>14</v>
      </c>
      <c r="R15" s="83">
        <v>90283.853176594799</v>
      </c>
      <c r="S15" s="92">
        <v>128836.2918983548</v>
      </c>
      <c r="T15" s="19">
        <v>171545.87644557597</v>
      </c>
      <c r="U15" s="19">
        <v>189463.38500816346</v>
      </c>
      <c r="V15" s="19">
        <v>167286.26811904134</v>
      </c>
      <c r="W15" s="20">
        <v>168497.04401576871</v>
      </c>
      <c r="Y15" s="42" t="s">
        <v>14</v>
      </c>
      <c r="Z15" s="83">
        <f t="shared" si="5"/>
        <v>0</v>
      </c>
      <c r="AA15" s="92">
        <f t="shared" si="6"/>
        <v>8839.4877586407238</v>
      </c>
      <c r="AB15" s="19">
        <f t="shared" si="7"/>
        <v>19401.857279902732</v>
      </c>
      <c r="AC15" s="19">
        <f t="shared" si="8"/>
        <v>61072.092520216131</v>
      </c>
      <c r="AD15" s="19">
        <f t="shared" si="9"/>
        <v>59577.10730803592</v>
      </c>
      <c r="AE15" s="20">
        <f t="shared" si="9"/>
        <v>56590.696173793898</v>
      </c>
    </row>
    <row r="16" spans="1:31" ht="13.5" customHeight="1" x14ac:dyDescent="0.2">
      <c r="A16" s="107" t="s">
        <v>16</v>
      </c>
      <c r="B16" s="76">
        <v>565374.02449461422</v>
      </c>
      <c r="C16" s="18">
        <v>680292.19011902111</v>
      </c>
      <c r="D16" s="19">
        <v>751078.31807562942</v>
      </c>
      <c r="E16" s="19">
        <v>801494.10312381585</v>
      </c>
      <c r="F16" s="19">
        <v>837277.82700652513</v>
      </c>
      <c r="G16" s="20">
        <v>880010.16660373332</v>
      </c>
      <c r="H16" s="7"/>
      <c r="I16" s="42" t="s">
        <v>16</v>
      </c>
      <c r="J16" s="83"/>
      <c r="K16" s="18"/>
      <c r="L16" s="19"/>
      <c r="M16" s="19"/>
      <c r="N16" s="19"/>
      <c r="O16" s="20"/>
      <c r="P16" s="7"/>
      <c r="Q16" s="42" t="s">
        <v>16</v>
      </c>
      <c r="R16" s="83">
        <v>565374.02449461422</v>
      </c>
      <c r="S16" s="92">
        <v>675655.08565193659</v>
      </c>
      <c r="T16" s="19">
        <v>745561.76495618687</v>
      </c>
      <c r="U16" s="19">
        <v>797387.02179321868</v>
      </c>
      <c r="V16" s="19">
        <v>810055.71704573941</v>
      </c>
      <c r="W16" s="20">
        <v>831848.87088904658</v>
      </c>
      <c r="Y16" s="42" t="s">
        <v>16</v>
      </c>
      <c r="Z16" s="83">
        <f t="shared" si="5"/>
        <v>0</v>
      </c>
      <c r="AA16" s="92">
        <f t="shared" si="6"/>
        <v>4637.1044670845149</v>
      </c>
      <c r="AB16" s="19">
        <f t="shared" si="7"/>
        <v>5516.5531194425421</v>
      </c>
      <c r="AC16" s="19">
        <f t="shared" si="8"/>
        <v>4107.0813305971678</v>
      </c>
      <c r="AD16" s="19">
        <f t="shared" si="9"/>
        <v>27222.109960785718</v>
      </c>
      <c r="AE16" s="20">
        <f t="shared" si="9"/>
        <v>48161.295714686741</v>
      </c>
    </row>
    <row r="17" spans="1:31" ht="13.5" customHeight="1" x14ac:dyDescent="0.2">
      <c r="A17" s="107" t="s">
        <v>17</v>
      </c>
      <c r="B17" s="76">
        <v>68347.82426834412</v>
      </c>
      <c r="C17" s="18">
        <v>83539.03232815917</v>
      </c>
      <c r="D17" s="19">
        <v>93753.653301154511</v>
      </c>
      <c r="E17" s="19">
        <v>101528.28516071069</v>
      </c>
      <c r="F17" s="19">
        <v>107458.46833606515</v>
      </c>
      <c r="G17" s="20">
        <v>114949.3123333423</v>
      </c>
      <c r="H17" s="7"/>
      <c r="I17" s="42" t="s">
        <v>17</v>
      </c>
      <c r="J17" s="83"/>
      <c r="K17" s="18"/>
      <c r="L17" s="19"/>
      <c r="M17" s="19"/>
      <c r="N17" s="19"/>
      <c r="O17" s="20"/>
      <c r="P17" s="7"/>
      <c r="Q17" s="42" t="s">
        <v>17</v>
      </c>
      <c r="R17" s="83">
        <v>68347.82426834412</v>
      </c>
      <c r="S17" s="92">
        <v>82716.976538243529</v>
      </c>
      <c r="T17" s="19">
        <v>92712.780734296597</v>
      </c>
      <c r="U17" s="19">
        <v>100520.45297208081</v>
      </c>
      <c r="V17" s="19">
        <v>103374.57177866589</v>
      </c>
      <c r="W17" s="20">
        <v>108034.3986204871</v>
      </c>
      <c r="Y17" s="42" t="s">
        <v>17</v>
      </c>
      <c r="Z17" s="83">
        <f t="shared" si="5"/>
        <v>0</v>
      </c>
      <c r="AA17" s="92">
        <f t="shared" si="6"/>
        <v>822.05578991564107</v>
      </c>
      <c r="AB17" s="19">
        <f t="shared" si="7"/>
        <v>1040.8725668579136</v>
      </c>
      <c r="AC17" s="19">
        <f t="shared" si="8"/>
        <v>1007.83218862988</v>
      </c>
      <c r="AD17" s="19">
        <f t="shared" si="9"/>
        <v>4083.8965573992609</v>
      </c>
      <c r="AE17" s="20">
        <f t="shared" si="9"/>
        <v>6914.9137128551956</v>
      </c>
    </row>
    <row r="18" spans="1:31" ht="13.5" customHeight="1" x14ac:dyDescent="0.2">
      <c r="A18" s="107" t="s">
        <v>18</v>
      </c>
      <c r="B18" s="76">
        <v>1806</v>
      </c>
      <c r="C18" s="18">
        <v>1865.3441347792066</v>
      </c>
      <c r="D18" s="19">
        <v>1918.2437276704243</v>
      </c>
      <c r="E18" s="19">
        <v>1940.0881017906574</v>
      </c>
      <c r="F18" s="19">
        <v>1921.663733244879</v>
      </c>
      <c r="G18" s="20">
        <v>1898.3746251847228</v>
      </c>
      <c r="H18" s="7"/>
      <c r="I18" s="42" t="s">
        <v>18</v>
      </c>
      <c r="J18" s="83"/>
      <c r="K18" s="18"/>
      <c r="L18" s="19"/>
      <c r="M18" s="19"/>
      <c r="N18" s="19"/>
      <c r="O18" s="20"/>
      <c r="P18" s="7"/>
      <c r="Q18" s="42" t="s">
        <v>18</v>
      </c>
      <c r="R18" s="83">
        <v>1806</v>
      </c>
      <c r="S18" s="92">
        <v>1797.9399183764851</v>
      </c>
      <c r="T18" s="19">
        <v>1904.27301210674</v>
      </c>
      <c r="U18" s="19">
        <v>1930.228365997026</v>
      </c>
      <c r="V18" s="19">
        <v>1859.7146496181438</v>
      </c>
      <c r="W18" s="20">
        <v>1794.4801644495333</v>
      </c>
      <c r="Y18" s="42" t="s">
        <v>18</v>
      </c>
      <c r="Z18" s="83">
        <f t="shared" si="5"/>
        <v>0</v>
      </c>
      <c r="AA18" s="92">
        <f t="shared" si="6"/>
        <v>67.404216402721431</v>
      </c>
      <c r="AB18" s="19">
        <f t="shared" si="7"/>
        <v>13.97071556368428</v>
      </c>
      <c r="AC18" s="19">
        <f t="shared" si="8"/>
        <v>9.8597357936314438</v>
      </c>
      <c r="AD18" s="19">
        <f t="shared" si="9"/>
        <v>61.949083626735273</v>
      </c>
      <c r="AE18" s="20">
        <f t="shared" si="9"/>
        <v>103.89446073518957</v>
      </c>
    </row>
    <row r="19" spans="1:31" ht="13.5" customHeight="1" x14ac:dyDescent="0.2">
      <c r="A19" s="105" t="s">
        <v>19</v>
      </c>
      <c r="B19" s="77">
        <f t="shared" ref="B19:E19" si="17">SUM(B20:B23)</f>
        <v>967259.95851022447</v>
      </c>
      <c r="C19" s="40">
        <f t="shared" si="17"/>
        <v>1156536.2511525566</v>
      </c>
      <c r="D19" s="41">
        <f t="shared" si="17"/>
        <v>1278820.853611341</v>
      </c>
      <c r="E19" s="41">
        <f t="shared" si="17"/>
        <v>1347392.9971209364</v>
      </c>
      <c r="F19" s="41">
        <f t="shared" ref="F19:G19" si="18">SUM(F20:F23)</f>
        <v>1345171.2291872653</v>
      </c>
      <c r="G19" s="51">
        <f t="shared" si="18"/>
        <v>1337062.9846117001</v>
      </c>
      <c r="H19" s="7"/>
      <c r="I19" s="17" t="s">
        <v>19</v>
      </c>
      <c r="J19" s="84">
        <f t="shared" ref="J19:O19" si="19">SUM(J20:J23)</f>
        <v>0</v>
      </c>
      <c r="K19" s="40">
        <f t="shared" si="19"/>
        <v>0</v>
      </c>
      <c r="L19" s="41">
        <f t="shared" si="19"/>
        <v>0</v>
      </c>
      <c r="M19" s="41">
        <f t="shared" si="19"/>
        <v>0</v>
      </c>
      <c r="N19" s="41">
        <f t="shared" si="19"/>
        <v>0</v>
      </c>
      <c r="O19" s="51">
        <f t="shared" si="19"/>
        <v>0</v>
      </c>
      <c r="P19" s="7"/>
      <c r="Q19" s="17" t="s">
        <v>19</v>
      </c>
      <c r="R19" s="84">
        <v>967259.95851022447</v>
      </c>
      <c r="S19" s="93">
        <v>1147099.5145615041</v>
      </c>
      <c r="T19" s="41">
        <v>1271819.5353328309</v>
      </c>
      <c r="U19" s="41">
        <v>1343182.4075319541</v>
      </c>
      <c r="V19" s="41">
        <v>1305027.8901975236</v>
      </c>
      <c r="W19" s="51">
        <v>1267914.4396185703</v>
      </c>
      <c r="Y19" s="17" t="s">
        <v>19</v>
      </c>
      <c r="Z19" s="84">
        <f t="shared" si="5"/>
        <v>0</v>
      </c>
      <c r="AA19" s="93">
        <f t="shared" si="6"/>
        <v>9436.7365910524968</v>
      </c>
      <c r="AB19" s="41">
        <f t="shared" si="7"/>
        <v>7001.3182785101235</v>
      </c>
      <c r="AC19" s="41">
        <f t="shared" si="8"/>
        <v>4210.5895889822859</v>
      </c>
      <c r="AD19" s="41">
        <f t="shared" si="9"/>
        <v>40143.338989741635</v>
      </c>
      <c r="AE19" s="51">
        <f t="shared" si="9"/>
        <v>69148.544993129792</v>
      </c>
    </row>
    <row r="20" spans="1:31" ht="13.5" customHeight="1" x14ac:dyDescent="0.2">
      <c r="A20" s="107" t="s">
        <v>20</v>
      </c>
      <c r="B20" s="76">
        <v>818823.8097566535</v>
      </c>
      <c r="C20" s="18">
        <v>977461.81705335865</v>
      </c>
      <c r="D20" s="19">
        <v>1090402.757241572</v>
      </c>
      <c r="E20" s="19">
        <v>1155319.764351198</v>
      </c>
      <c r="F20" s="19">
        <v>1153492.2524048947</v>
      </c>
      <c r="G20" s="20">
        <v>1155944.9798362127</v>
      </c>
      <c r="H20" s="7"/>
      <c r="I20" s="42" t="s">
        <v>20</v>
      </c>
      <c r="J20" s="83"/>
      <c r="K20" s="18"/>
      <c r="L20" s="19"/>
      <c r="M20" s="19"/>
      <c r="N20" s="19"/>
      <c r="O20" s="20"/>
      <c r="P20" s="7"/>
      <c r="Q20" s="42" t="s">
        <v>20</v>
      </c>
      <c r="R20" s="83">
        <v>818823.8097566535</v>
      </c>
      <c r="S20" s="92">
        <v>970552.85655560473</v>
      </c>
      <c r="T20" s="19">
        <v>1084789.4481039783</v>
      </c>
      <c r="U20" s="19">
        <v>1152139.8217847557</v>
      </c>
      <c r="V20" s="19">
        <v>1119351.8089107168</v>
      </c>
      <c r="W20" s="20">
        <v>1096819.0239127802</v>
      </c>
      <c r="Y20" s="42" t="s">
        <v>20</v>
      </c>
      <c r="Z20" s="83">
        <f t="shared" si="5"/>
        <v>0</v>
      </c>
      <c r="AA20" s="92">
        <f t="shared" si="6"/>
        <v>6908.9604977539275</v>
      </c>
      <c r="AB20" s="19">
        <f t="shared" si="7"/>
        <v>5613.309137593722</v>
      </c>
      <c r="AC20" s="19">
        <f t="shared" si="8"/>
        <v>3179.9425664423034</v>
      </c>
      <c r="AD20" s="19">
        <f t="shared" si="9"/>
        <v>34140.443494177889</v>
      </c>
      <c r="AE20" s="20">
        <f t="shared" si="9"/>
        <v>59125.955923432484</v>
      </c>
    </row>
    <row r="21" spans="1:31" ht="13.5" customHeight="1" x14ac:dyDescent="0.2">
      <c r="A21" s="107" t="s">
        <v>16</v>
      </c>
      <c r="B21" s="76">
        <v>93691.329303610066</v>
      </c>
      <c r="C21" s="18">
        <v>114184.92156925426</v>
      </c>
      <c r="D21" s="19">
        <v>119916.74353110278</v>
      </c>
      <c r="E21" s="19">
        <v>121475.27144153233</v>
      </c>
      <c r="F21" s="19">
        <v>120571.42667920291</v>
      </c>
      <c r="G21" s="20">
        <v>111405.15000127572</v>
      </c>
      <c r="H21" s="7"/>
      <c r="I21" s="42" t="s">
        <v>16</v>
      </c>
      <c r="J21" s="83"/>
      <c r="K21" s="18"/>
      <c r="L21" s="19"/>
      <c r="M21" s="19"/>
      <c r="N21" s="19"/>
      <c r="O21" s="20"/>
      <c r="P21" s="7"/>
      <c r="Q21" s="42" t="s">
        <v>16</v>
      </c>
      <c r="R21" s="83">
        <v>93691.329303610066</v>
      </c>
      <c r="S21" s="92">
        <v>113453.25885073894</v>
      </c>
      <c r="T21" s="19">
        <v>119089.77309952129</v>
      </c>
      <c r="U21" s="19">
        <v>120891.72342883941</v>
      </c>
      <c r="V21" s="19">
        <v>116915.14595600235</v>
      </c>
      <c r="W21" s="20">
        <v>105308.15637896623</v>
      </c>
      <c r="Y21" s="42" t="s">
        <v>16</v>
      </c>
      <c r="Z21" s="83">
        <f t="shared" si="5"/>
        <v>0</v>
      </c>
      <c r="AA21" s="92">
        <f t="shared" si="6"/>
        <v>731.66271851531928</v>
      </c>
      <c r="AB21" s="19">
        <f t="shared" si="7"/>
        <v>826.97043158148881</v>
      </c>
      <c r="AC21" s="19">
        <f t="shared" si="8"/>
        <v>583.54801269291784</v>
      </c>
      <c r="AD21" s="19">
        <f t="shared" si="9"/>
        <v>3656.280723200558</v>
      </c>
      <c r="AE21" s="20">
        <f t="shared" si="9"/>
        <v>6096.9936223094846</v>
      </c>
    </row>
    <row r="22" spans="1:31" ht="13.5" customHeight="1" x14ac:dyDescent="0.2">
      <c r="A22" s="107" t="s">
        <v>17</v>
      </c>
      <c r="B22" s="76">
        <v>16016.819449961</v>
      </c>
      <c r="C22" s="18">
        <v>20248.44108030709</v>
      </c>
      <c r="D22" s="19">
        <v>21625.481379276946</v>
      </c>
      <c r="E22" s="19">
        <v>22188.583232994501</v>
      </c>
      <c r="F22" s="19">
        <v>22147.635999711772</v>
      </c>
      <c r="G22" s="20">
        <v>20328.060352770153</v>
      </c>
      <c r="H22" s="7"/>
      <c r="I22" s="42" t="s">
        <v>17</v>
      </c>
      <c r="J22" s="83"/>
      <c r="K22" s="18"/>
      <c r="L22" s="19"/>
      <c r="M22" s="19"/>
      <c r="N22" s="19"/>
      <c r="O22" s="20"/>
      <c r="P22" s="7"/>
      <c r="Q22" s="42" t="s">
        <v>17</v>
      </c>
      <c r="R22" s="83">
        <v>16016.819449961</v>
      </c>
      <c r="S22" s="92">
        <v>20065.432968160527</v>
      </c>
      <c r="T22" s="19">
        <v>21405.843221661489</v>
      </c>
      <c r="U22" s="19">
        <v>21987.505874180741</v>
      </c>
      <c r="V22" s="19">
        <v>21379.352420616731</v>
      </c>
      <c r="W22" s="20">
        <v>19105.201507982219</v>
      </c>
      <c r="Y22" s="42" t="s">
        <v>17</v>
      </c>
      <c r="Z22" s="83">
        <f t="shared" si="5"/>
        <v>0</v>
      </c>
      <c r="AA22" s="92">
        <f t="shared" si="6"/>
        <v>183.00811214656278</v>
      </c>
      <c r="AB22" s="19">
        <f t="shared" si="7"/>
        <v>219.63815761545629</v>
      </c>
      <c r="AC22" s="19">
        <f t="shared" si="8"/>
        <v>201.07735881375993</v>
      </c>
      <c r="AD22" s="19">
        <f t="shared" si="9"/>
        <v>768.2835790950412</v>
      </c>
      <c r="AE22" s="20">
        <f t="shared" si="9"/>
        <v>1222.8588447879338</v>
      </c>
    </row>
    <row r="23" spans="1:31" ht="13.5" customHeight="1" x14ac:dyDescent="0.2">
      <c r="A23" s="107" t="s">
        <v>18</v>
      </c>
      <c r="B23" s="76">
        <v>38728</v>
      </c>
      <c r="C23" s="18">
        <v>44641.07144963638</v>
      </c>
      <c r="D23" s="19">
        <v>46875.871459389346</v>
      </c>
      <c r="E23" s="19">
        <v>48409.378095211738</v>
      </c>
      <c r="F23" s="19">
        <v>48959.91410345606</v>
      </c>
      <c r="G23" s="20">
        <v>49384.794421441409</v>
      </c>
      <c r="H23" s="7"/>
      <c r="I23" s="42" t="s">
        <v>18</v>
      </c>
      <c r="J23" s="83"/>
      <c r="K23" s="18"/>
      <c r="L23" s="19"/>
      <c r="M23" s="19"/>
      <c r="N23" s="19"/>
      <c r="O23" s="20"/>
      <c r="P23" s="7"/>
      <c r="Q23" s="42" t="s">
        <v>18</v>
      </c>
      <c r="R23" s="83">
        <v>38728</v>
      </c>
      <c r="S23" s="92">
        <v>43027.966186999787</v>
      </c>
      <c r="T23" s="19">
        <v>46534.470907669944</v>
      </c>
      <c r="U23" s="19">
        <v>48163.356444178331</v>
      </c>
      <c r="V23" s="19">
        <v>47381.582910187775</v>
      </c>
      <c r="W23" s="20">
        <v>46682.057818841386</v>
      </c>
      <c r="Y23" s="42" t="s">
        <v>18</v>
      </c>
      <c r="Z23" s="83">
        <f t="shared" si="5"/>
        <v>0</v>
      </c>
      <c r="AA23" s="92">
        <f t="shared" si="6"/>
        <v>1613.1052626365927</v>
      </c>
      <c r="AB23" s="19">
        <f t="shared" si="7"/>
        <v>341.40055171940185</v>
      </c>
      <c r="AC23" s="19">
        <f t="shared" si="8"/>
        <v>246.02165103340667</v>
      </c>
      <c r="AD23" s="19">
        <f t="shared" si="9"/>
        <v>1578.3311932682846</v>
      </c>
      <c r="AE23" s="20">
        <f t="shared" si="9"/>
        <v>2702.7366026000236</v>
      </c>
    </row>
    <row r="24" spans="1:31" ht="13.5" customHeight="1" thickBot="1" x14ac:dyDescent="0.25">
      <c r="A24" s="104" t="s">
        <v>8</v>
      </c>
      <c r="B24" s="78">
        <v>239393.39986</v>
      </c>
      <c r="C24" s="43">
        <v>268108.8680040394</v>
      </c>
      <c r="D24" s="45">
        <v>290900.25048317347</v>
      </c>
      <c r="E24" s="45">
        <v>309984.68426722992</v>
      </c>
      <c r="F24" s="45">
        <v>327618.85923144902</v>
      </c>
      <c r="G24" s="44">
        <v>345147.27610192151</v>
      </c>
      <c r="H24" s="7"/>
      <c r="I24" s="25" t="s">
        <v>8</v>
      </c>
      <c r="J24" s="85"/>
      <c r="K24" s="43"/>
      <c r="L24" s="45"/>
      <c r="M24" s="45"/>
      <c r="N24" s="45"/>
      <c r="O24" s="44"/>
      <c r="P24" s="7"/>
      <c r="Q24" s="25" t="s">
        <v>8</v>
      </c>
      <c r="R24" s="85">
        <v>239393.39986</v>
      </c>
      <c r="S24" s="94">
        <v>262535.66091523407</v>
      </c>
      <c r="T24" s="53">
        <v>444894.16796031286</v>
      </c>
      <c r="U24" s="53">
        <v>511178.24155418988</v>
      </c>
      <c r="V24" s="53">
        <v>535086.69378971611</v>
      </c>
      <c r="W24" s="56">
        <v>562454.37129250786</v>
      </c>
      <c r="Y24" s="25" t="s">
        <v>8</v>
      </c>
      <c r="Z24" s="85">
        <f t="shared" si="5"/>
        <v>0</v>
      </c>
      <c r="AA24" s="94">
        <f t="shared" si="6"/>
        <v>5573.2070888053277</v>
      </c>
      <c r="AB24" s="53">
        <f t="shared" si="7"/>
        <v>-153993.91747713939</v>
      </c>
      <c r="AC24" s="53">
        <f t="shared" si="8"/>
        <v>-201193.55728695996</v>
      </c>
      <c r="AD24" s="53">
        <f t="shared" si="9"/>
        <v>-207467.83455826709</v>
      </c>
      <c r="AE24" s="56">
        <f t="shared" si="9"/>
        <v>-217307.09519058635</v>
      </c>
    </row>
    <row r="25" spans="1:31" ht="14.25" customHeight="1" thickBot="1" x14ac:dyDescent="0.25">
      <c r="A25" s="108" t="s">
        <v>9</v>
      </c>
      <c r="B25" s="79">
        <f t="shared" ref="B25:E25" si="20">B6+B12+B24</f>
        <v>9526566.501479188</v>
      </c>
      <c r="C25" s="4">
        <f t="shared" si="20"/>
        <v>11588304.905105837</v>
      </c>
      <c r="D25" s="38">
        <f t="shared" si="20"/>
        <v>12826314.118822437</v>
      </c>
      <c r="E25" s="38">
        <f t="shared" si="20"/>
        <v>13757985.488443898</v>
      </c>
      <c r="F25" s="38">
        <f t="shared" ref="F25:G25" si="21">F6+F12+F24</f>
        <v>14300536.84930061</v>
      </c>
      <c r="G25" s="5">
        <f t="shared" si="21"/>
        <v>14853493.741104214</v>
      </c>
      <c r="H25" s="7"/>
      <c r="I25" s="3" t="s">
        <v>9</v>
      </c>
      <c r="J25" s="86">
        <f t="shared" ref="J25" si="22">J6+J12+J24</f>
        <v>0</v>
      </c>
      <c r="K25" s="4">
        <f t="shared" ref="K25:N25" si="23">K6+K12+K24</f>
        <v>0</v>
      </c>
      <c r="L25" s="38">
        <f t="shared" si="23"/>
        <v>0</v>
      </c>
      <c r="M25" s="38">
        <f t="shared" si="23"/>
        <v>0</v>
      </c>
      <c r="N25" s="38">
        <f t="shared" si="23"/>
        <v>0</v>
      </c>
      <c r="O25" s="5">
        <f t="shared" ref="O25" si="24">O6+O12+O24</f>
        <v>0</v>
      </c>
      <c r="P25" s="7"/>
      <c r="Q25" s="3" t="s">
        <v>9</v>
      </c>
      <c r="R25" s="86">
        <v>9526566.501479188</v>
      </c>
      <c r="S25" s="95">
        <v>11507391.102597525</v>
      </c>
      <c r="T25" s="38">
        <v>12803753.562105918</v>
      </c>
      <c r="U25" s="38">
        <v>13673326.639987927</v>
      </c>
      <c r="V25" s="38">
        <v>13833987.876581673</v>
      </c>
      <c r="W25" s="5">
        <v>14057875.435370062</v>
      </c>
      <c r="Y25" s="3" t="s">
        <v>9</v>
      </c>
      <c r="Z25" s="86">
        <f t="shared" si="5"/>
        <v>0</v>
      </c>
      <c r="AA25" s="95">
        <f t="shared" si="6"/>
        <v>80913.802508311346</v>
      </c>
      <c r="AB25" s="38">
        <f t="shared" si="7"/>
        <v>22560.556716518477</v>
      </c>
      <c r="AC25" s="38">
        <f t="shared" si="8"/>
        <v>84658.848455971107</v>
      </c>
      <c r="AD25" s="38">
        <f t="shared" si="9"/>
        <v>466548.97271893732</v>
      </c>
      <c r="AE25" s="5">
        <f t="shared" si="9"/>
        <v>795618.30573415197</v>
      </c>
    </row>
    <row r="26" spans="1:31" ht="13.5" customHeight="1" thickBot="1" x14ac:dyDescent="0.25">
      <c r="A26" s="109" t="s">
        <v>10</v>
      </c>
      <c r="B26" s="80">
        <f t="shared" ref="B26:E26" si="25">B25</f>
        <v>9526566.501479188</v>
      </c>
      <c r="C26" s="22">
        <f t="shared" si="25"/>
        <v>11588304.905105837</v>
      </c>
      <c r="D26" s="46">
        <f t="shared" si="25"/>
        <v>12826314.118822437</v>
      </c>
      <c r="E26" s="46">
        <f t="shared" si="25"/>
        <v>13757985.488443898</v>
      </c>
      <c r="F26" s="46">
        <f t="shared" ref="F26:G26" si="26">F25</f>
        <v>14300536.84930061</v>
      </c>
      <c r="G26" s="23">
        <f t="shared" si="26"/>
        <v>14853493.741104214</v>
      </c>
      <c r="I26" s="21" t="s">
        <v>10</v>
      </c>
      <c r="J26" s="87">
        <f t="shared" ref="J26" si="27">J25</f>
        <v>0</v>
      </c>
      <c r="K26" s="22">
        <f t="shared" ref="K26:N26" si="28">K25</f>
        <v>0</v>
      </c>
      <c r="L26" s="46">
        <f t="shared" si="28"/>
        <v>0</v>
      </c>
      <c r="M26" s="46">
        <f t="shared" si="28"/>
        <v>0</v>
      </c>
      <c r="N26" s="46">
        <f t="shared" si="28"/>
        <v>0</v>
      </c>
      <c r="O26" s="23">
        <f t="shared" ref="O26" si="29">O25</f>
        <v>0</v>
      </c>
      <c r="Q26" s="21" t="s">
        <v>10</v>
      </c>
      <c r="R26" s="97">
        <v>9526566.501479188</v>
      </c>
      <c r="S26" s="96">
        <v>11507391.102597525</v>
      </c>
      <c r="T26" s="58">
        <v>12803753.562105918</v>
      </c>
      <c r="U26" s="58">
        <v>13673326.639987927</v>
      </c>
      <c r="V26" s="58">
        <v>13833987.876581673</v>
      </c>
      <c r="W26" s="59">
        <v>14057875.435370062</v>
      </c>
      <c r="Y26" s="21" t="s">
        <v>10</v>
      </c>
      <c r="Z26" s="97">
        <f t="shared" si="5"/>
        <v>0</v>
      </c>
      <c r="AA26" s="96">
        <f t="shared" si="6"/>
        <v>80913.802508311346</v>
      </c>
      <c r="AB26" s="58">
        <f t="shared" si="7"/>
        <v>22560.556716518477</v>
      </c>
      <c r="AC26" s="58">
        <f t="shared" si="8"/>
        <v>84658.848455971107</v>
      </c>
      <c r="AD26" s="58">
        <f t="shared" si="9"/>
        <v>466548.97271893732</v>
      </c>
      <c r="AE26" s="59">
        <f t="shared" si="9"/>
        <v>795618.30573415197</v>
      </c>
    </row>
    <row r="27" spans="1:31" ht="13.5" customHeight="1" x14ac:dyDescent="0.2">
      <c r="B27" s="9"/>
      <c r="C27" s="9"/>
      <c r="D27" s="9"/>
      <c r="J27" s="9"/>
      <c r="K27" s="9"/>
      <c r="L27" s="9"/>
      <c r="R27" s="9"/>
      <c r="S27" s="9"/>
      <c r="T27" s="9"/>
      <c r="Z27" s="9"/>
      <c r="AA27" s="9"/>
      <c r="AB27" s="9"/>
    </row>
    <row r="28" spans="1:31" ht="13.5" customHeight="1" x14ac:dyDescent="0.2">
      <c r="B28" s="6"/>
      <c r="C28" s="6"/>
      <c r="D28" s="6"/>
      <c r="F28" s="121"/>
      <c r="G28" s="121"/>
      <c r="I28" s="29"/>
      <c r="J28" s="9"/>
      <c r="K28" s="9"/>
      <c r="L28" s="9"/>
      <c r="Q28" s="29"/>
      <c r="R28" s="9"/>
      <c r="S28" s="9"/>
      <c r="T28" s="9"/>
      <c r="Y28" s="29"/>
      <c r="Z28" s="9"/>
      <c r="AA28" s="9"/>
      <c r="AB28" s="9"/>
      <c r="AC28" s="9"/>
      <c r="AD28" s="9"/>
    </row>
    <row r="29" spans="1:31" ht="13.5" customHeight="1" x14ac:dyDescent="0.2">
      <c r="B29" s="6"/>
      <c r="C29" s="6"/>
      <c r="D29" s="6"/>
      <c r="F29" s="30"/>
      <c r="G29" s="30"/>
      <c r="I29" s="29"/>
      <c r="J29" s="9"/>
      <c r="K29" s="9"/>
      <c r="L29" s="9"/>
      <c r="M29" s="9"/>
      <c r="N29" s="9"/>
      <c r="Q29" s="29"/>
      <c r="R29" s="9"/>
      <c r="S29" s="68"/>
      <c r="T29" s="68"/>
      <c r="U29" s="68"/>
      <c r="V29" s="68"/>
      <c r="W29" s="9"/>
      <c r="Y29" s="29"/>
      <c r="Z29" s="9"/>
      <c r="AA29" s="9"/>
      <c r="AB29" s="9"/>
      <c r="AC29" s="9"/>
      <c r="AD29" s="9"/>
    </row>
    <row r="30" spans="1:31" ht="13.5" customHeight="1" x14ac:dyDescent="0.2">
      <c r="B30" s="6"/>
      <c r="C30" s="6"/>
      <c r="D30" s="6"/>
      <c r="I30" s="116"/>
      <c r="J30" s="9"/>
      <c r="K30" s="9"/>
      <c r="L30" s="9"/>
      <c r="R30" s="9"/>
      <c r="S30" s="9"/>
      <c r="T30" s="9"/>
      <c r="U30" s="9"/>
      <c r="V30" s="9"/>
      <c r="W30" s="9"/>
      <c r="Z30" s="9"/>
      <c r="AA30" s="9"/>
      <c r="AB30" s="9"/>
      <c r="AC30" s="9"/>
      <c r="AD30" s="9"/>
    </row>
    <row r="31" spans="1:31" ht="13.5" customHeight="1" x14ac:dyDescent="0.2">
      <c r="B31" s="6"/>
      <c r="C31" s="69"/>
      <c r="D31" s="69"/>
      <c r="E31" s="69"/>
      <c r="F31" s="69"/>
      <c r="G31" s="69"/>
      <c r="I31" s="116"/>
      <c r="J31" s="9"/>
      <c r="K31" s="9"/>
      <c r="L31" s="6"/>
      <c r="R31" s="6"/>
      <c r="S31" s="9"/>
      <c r="T31" s="9"/>
      <c r="U31" s="9"/>
      <c r="V31" s="9"/>
      <c r="W31" s="9"/>
      <c r="Z31" s="6"/>
      <c r="AA31" s="9"/>
      <c r="AB31" s="9"/>
      <c r="AC31" s="9"/>
      <c r="AD31" s="9"/>
    </row>
    <row r="32" spans="1:31" ht="13.5" customHeight="1" x14ac:dyDescent="0.2">
      <c r="B32" s="6"/>
      <c r="C32" s="6"/>
      <c r="D32" s="6"/>
      <c r="I32" s="116"/>
      <c r="J32" s="9"/>
      <c r="K32" s="9"/>
      <c r="L32" s="68"/>
      <c r="M32" s="69"/>
      <c r="N32" s="69"/>
      <c r="O32" s="69"/>
      <c r="R32" s="9"/>
      <c r="S32" s="9"/>
      <c r="T32" s="9"/>
      <c r="U32" s="9"/>
      <c r="V32" s="9"/>
      <c r="W32" s="9"/>
      <c r="Z32" s="9"/>
      <c r="AA32" s="9"/>
      <c r="AB32" s="9"/>
      <c r="AC32" s="9"/>
      <c r="AD32" s="9"/>
      <c r="AE32" s="69"/>
    </row>
    <row r="33" spans="2:31" ht="13.5" customHeight="1" x14ac:dyDescent="0.2">
      <c r="B33" s="6"/>
      <c r="C33" s="6"/>
      <c r="D33" s="6"/>
      <c r="J33" s="9"/>
      <c r="K33" s="9"/>
      <c r="L33" s="71"/>
      <c r="M33" s="71"/>
      <c r="N33" s="71"/>
      <c r="O33" s="71"/>
      <c r="R33" s="9"/>
      <c r="S33" s="9"/>
      <c r="T33" s="9"/>
      <c r="U33" s="9"/>
      <c r="V33" s="9"/>
      <c r="W33" s="9"/>
      <c r="Z33" s="9"/>
      <c r="AA33" s="9"/>
      <c r="AB33" s="9"/>
      <c r="AC33" s="9"/>
      <c r="AD33" s="9"/>
      <c r="AE33" s="71"/>
    </row>
    <row r="34" spans="2:31" ht="13.5" customHeight="1" x14ac:dyDescent="0.2">
      <c r="B34" s="6"/>
      <c r="C34" s="6"/>
      <c r="D34" s="6"/>
      <c r="J34" s="9"/>
      <c r="K34" s="9"/>
      <c r="L34" s="9"/>
      <c r="R34" s="9"/>
      <c r="S34" s="9"/>
      <c r="T34" s="9"/>
      <c r="Z34" s="9"/>
      <c r="AA34" s="9"/>
      <c r="AB34" s="9"/>
    </row>
    <row r="35" spans="2:31" ht="13.5" customHeight="1" x14ac:dyDescent="0.2">
      <c r="B35" s="6"/>
      <c r="C35" s="6"/>
      <c r="D35" s="6"/>
      <c r="J35" s="9"/>
      <c r="K35" s="9"/>
      <c r="L35" s="71"/>
      <c r="M35" s="71"/>
      <c r="N35" s="71"/>
      <c r="O35" s="71"/>
      <c r="R35" s="9"/>
      <c r="S35" s="9"/>
      <c r="T35" s="9"/>
      <c r="U35" s="9"/>
      <c r="V35" s="9"/>
      <c r="W35" s="9"/>
      <c r="Z35" s="9"/>
      <c r="AA35" s="71"/>
      <c r="AB35" s="71"/>
      <c r="AC35" s="71"/>
      <c r="AD35" s="71"/>
      <c r="AE35" s="71"/>
    </row>
    <row r="36" spans="2:31" ht="13.5" customHeight="1" x14ac:dyDescent="0.2">
      <c r="B36" s="6"/>
      <c r="C36" s="6"/>
      <c r="D36" s="6"/>
      <c r="J36" s="9"/>
      <c r="K36" s="9"/>
      <c r="L36" s="9"/>
      <c r="R36" s="9"/>
      <c r="S36" s="9"/>
      <c r="T36" s="9"/>
      <c r="Z36" s="9"/>
      <c r="AA36" s="9"/>
      <c r="AB36" s="9"/>
    </row>
    <row r="37" spans="2:31" ht="13.5" customHeight="1" x14ac:dyDescent="0.2">
      <c r="B37" s="6"/>
      <c r="C37" s="6"/>
      <c r="D37" s="6"/>
      <c r="J37" s="9"/>
      <c r="K37" s="71"/>
      <c r="L37" s="71"/>
      <c r="M37" s="71"/>
      <c r="N37" s="71"/>
      <c r="O37" s="71"/>
      <c r="R37" s="9"/>
      <c r="S37" s="71"/>
      <c r="T37" s="71"/>
      <c r="U37" s="71"/>
      <c r="V37" s="71"/>
      <c r="W37" s="71"/>
      <c r="Z37" s="9"/>
      <c r="AA37" s="71"/>
      <c r="AB37" s="71"/>
      <c r="AC37" s="71"/>
      <c r="AD37" s="71"/>
      <c r="AE37" s="71"/>
    </row>
    <row r="38" spans="2:31" ht="13.5" customHeight="1" x14ac:dyDescent="0.2">
      <c r="B38" s="6"/>
      <c r="C38" s="6"/>
      <c r="D38" s="6"/>
      <c r="J38" s="9"/>
      <c r="K38" s="9"/>
      <c r="L38" s="9"/>
      <c r="R38" s="9"/>
      <c r="S38" s="9"/>
      <c r="T38" s="9"/>
      <c r="Z38" s="9"/>
      <c r="AA38" s="9"/>
      <c r="AB38" s="9"/>
    </row>
    <row r="39" spans="2:31" ht="13.5" customHeight="1" x14ac:dyDescent="0.2">
      <c r="B39" s="6"/>
      <c r="C39" s="6"/>
      <c r="D39" s="6"/>
      <c r="J39" s="9"/>
      <c r="K39" s="9"/>
      <c r="L39" s="9"/>
      <c r="R39" s="9"/>
      <c r="S39" s="9"/>
      <c r="T39" s="9"/>
      <c r="Z39" s="9"/>
      <c r="AA39" s="9"/>
      <c r="AB39" s="9"/>
    </row>
    <row r="40" spans="2:31" ht="13.5" customHeight="1" x14ac:dyDescent="0.2">
      <c r="B40" s="6"/>
      <c r="C40" s="6"/>
      <c r="D40" s="6"/>
      <c r="F40" s="9"/>
      <c r="G40" s="9"/>
      <c r="J40" s="9"/>
      <c r="K40" s="9"/>
      <c r="L40" s="30"/>
      <c r="M40" s="30"/>
      <c r="N40" s="30"/>
      <c r="O40" s="30"/>
      <c r="R40" s="9"/>
      <c r="S40" s="9"/>
      <c r="T40" s="30"/>
      <c r="U40" s="30"/>
      <c r="V40" s="30"/>
      <c r="W40" s="30"/>
      <c r="Z40" s="9"/>
      <c r="AA40" s="9"/>
      <c r="AB40" s="30"/>
      <c r="AC40" s="30"/>
      <c r="AD40" s="30"/>
      <c r="AE40" s="30"/>
    </row>
    <row r="41" spans="2:31" ht="13.5" customHeight="1" x14ac:dyDescent="0.2">
      <c r="B41" s="6"/>
      <c r="C41" s="6"/>
      <c r="D41" s="6"/>
      <c r="J41" s="9"/>
      <c r="K41" s="9"/>
      <c r="L41" s="30"/>
      <c r="M41" s="30"/>
      <c r="N41" s="30"/>
      <c r="O41" s="30"/>
      <c r="R41" s="9"/>
      <c r="S41" s="9"/>
      <c r="T41" s="30"/>
      <c r="U41" s="30"/>
      <c r="V41" s="30"/>
      <c r="W41" s="30"/>
      <c r="Z41" s="9"/>
      <c r="AA41" s="9"/>
      <c r="AB41" s="30"/>
      <c r="AC41" s="30"/>
      <c r="AD41" s="30"/>
      <c r="AE41" s="30"/>
    </row>
    <row r="42" spans="2:31" ht="13.5" customHeight="1" x14ac:dyDescent="0.2">
      <c r="B42" s="6"/>
      <c r="C42" s="6"/>
      <c r="D42" s="6"/>
      <c r="J42" s="9"/>
      <c r="K42" s="9"/>
      <c r="L42" s="9"/>
      <c r="R42" s="9"/>
      <c r="S42" s="9"/>
      <c r="T42" s="9"/>
      <c r="Z42" s="9"/>
      <c r="AA42" s="9"/>
      <c r="AB42" s="9"/>
    </row>
    <row r="43" spans="2:31" ht="13.5" customHeight="1" x14ac:dyDescent="0.2">
      <c r="B43" s="6"/>
      <c r="C43" s="6"/>
      <c r="D43" s="6"/>
      <c r="J43" s="9"/>
      <c r="K43" s="9"/>
      <c r="L43" s="9"/>
      <c r="R43" s="9"/>
      <c r="S43" s="9"/>
      <c r="T43" s="9"/>
      <c r="Z43" s="9"/>
      <c r="AA43" s="9"/>
      <c r="AB43" s="9"/>
    </row>
    <row r="44" spans="2:31" ht="13.5" customHeight="1" x14ac:dyDescent="0.2">
      <c r="B44" s="6"/>
      <c r="C44" s="6"/>
      <c r="D44" s="6"/>
      <c r="J44" s="9"/>
      <c r="K44" s="9"/>
      <c r="L44" s="9"/>
      <c r="R44" s="9"/>
      <c r="S44" s="9"/>
      <c r="T44" s="9"/>
      <c r="Z44" s="9"/>
      <c r="AA44" s="9"/>
      <c r="AB44" s="9"/>
    </row>
    <row r="45" spans="2:31" ht="13.5" customHeight="1" x14ac:dyDescent="0.2">
      <c r="B45" s="6"/>
      <c r="C45" s="6"/>
      <c r="D45" s="6"/>
      <c r="J45" s="9"/>
      <c r="K45" s="9"/>
      <c r="L45" s="9"/>
      <c r="R45" s="9"/>
      <c r="S45" s="9"/>
      <c r="T45" s="9"/>
      <c r="Z45" s="9"/>
      <c r="AA45" s="9"/>
      <c r="AB45" s="9"/>
    </row>
    <row r="46" spans="2:31" ht="13.5" customHeight="1" x14ac:dyDescent="0.2">
      <c r="B46" s="6"/>
      <c r="C46" s="6"/>
      <c r="D46" s="6"/>
      <c r="J46" s="9"/>
      <c r="K46" s="9"/>
      <c r="L46" s="9"/>
      <c r="R46" s="9"/>
      <c r="S46" s="9"/>
      <c r="T46" s="9"/>
      <c r="Z46" s="9"/>
      <c r="AA46" s="9"/>
      <c r="AB46" s="9"/>
    </row>
    <row r="47" spans="2:31" ht="13.5" customHeight="1" x14ac:dyDescent="0.2">
      <c r="B47" s="6"/>
      <c r="C47" s="6"/>
      <c r="D47" s="6"/>
      <c r="J47" s="9"/>
      <c r="K47" s="9"/>
      <c r="L47" s="9"/>
      <c r="R47" s="9"/>
      <c r="S47" s="9"/>
      <c r="T47" s="9"/>
      <c r="Z47" s="9"/>
      <c r="AA47" s="9"/>
      <c r="AB47" s="9"/>
    </row>
    <row r="48" spans="2:31" ht="13.5" customHeight="1" x14ac:dyDescent="0.2">
      <c r="B48" s="6"/>
      <c r="C48" s="6"/>
      <c r="D48" s="6"/>
      <c r="J48" s="9"/>
      <c r="K48" s="9"/>
      <c r="L48" s="9"/>
      <c r="R48" s="9"/>
      <c r="S48" s="9"/>
      <c r="T48" s="9"/>
      <c r="Z48" s="9"/>
      <c r="AA48" s="9"/>
      <c r="AB48" s="9"/>
    </row>
    <row r="49" spans="2:28" ht="13.5" customHeight="1" x14ac:dyDescent="0.2">
      <c r="B49" s="6"/>
      <c r="C49" s="6"/>
      <c r="D49" s="6"/>
      <c r="J49" s="9"/>
      <c r="K49" s="9"/>
      <c r="L49" s="9"/>
      <c r="R49" s="9"/>
      <c r="S49" s="9"/>
      <c r="T49" s="9"/>
      <c r="Z49" s="9"/>
      <c r="AA49" s="9"/>
      <c r="AB49" s="9"/>
    </row>
    <row r="50" spans="2:28" ht="13.5" customHeight="1" x14ac:dyDescent="0.2">
      <c r="B50" s="6"/>
      <c r="C50" s="6"/>
      <c r="D50" s="6"/>
      <c r="J50" s="9"/>
      <c r="K50" s="9"/>
      <c r="L50" s="9"/>
      <c r="R50" s="9"/>
      <c r="S50" s="9"/>
      <c r="T50" s="9"/>
      <c r="Z50" s="9"/>
      <c r="AA50" s="9"/>
      <c r="AB50" s="9"/>
    </row>
    <row r="51" spans="2:28" ht="13.5" customHeight="1" x14ac:dyDescent="0.2">
      <c r="B51" s="6"/>
      <c r="C51" s="6"/>
      <c r="D51" s="6"/>
      <c r="J51" s="9"/>
      <c r="K51" s="9"/>
      <c r="L51" s="9"/>
      <c r="R51" s="9"/>
      <c r="S51" s="9"/>
      <c r="T51" s="9"/>
      <c r="Z51" s="9"/>
      <c r="AA51" s="9"/>
      <c r="AB51" s="9"/>
    </row>
    <row r="52" spans="2:28" ht="13.5" customHeight="1" x14ac:dyDescent="0.2">
      <c r="B52" s="6"/>
      <c r="C52" s="6"/>
      <c r="D52" s="6"/>
      <c r="J52" s="9"/>
      <c r="K52" s="9"/>
      <c r="L52" s="9"/>
      <c r="R52" s="9"/>
      <c r="S52" s="9"/>
      <c r="T52" s="9"/>
      <c r="Z52" s="9"/>
      <c r="AA52" s="9"/>
      <c r="AB52" s="9"/>
    </row>
    <row r="53" spans="2:28" ht="13.5" customHeight="1" x14ac:dyDescent="0.2">
      <c r="B53" s="6"/>
      <c r="C53" s="6"/>
      <c r="D53" s="6"/>
      <c r="J53" s="9"/>
      <c r="K53" s="9"/>
      <c r="L53" s="9"/>
      <c r="R53" s="9"/>
      <c r="S53" s="9"/>
      <c r="T53" s="9"/>
      <c r="Z53" s="9"/>
      <c r="AA53" s="9"/>
      <c r="AB53" s="9"/>
    </row>
    <row r="54" spans="2:28" ht="13.5" customHeight="1" x14ac:dyDescent="0.2">
      <c r="B54" s="6"/>
      <c r="C54" s="6"/>
      <c r="D54" s="6"/>
      <c r="J54" s="9"/>
      <c r="K54" s="9"/>
      <c r="L54" s="9"/>
      <c r="R54" s="9"/>
      <c r="S54" s="9"/>
      <c r="T54" s="9"/>
      <c r="Z54" s="9"/>
      <c r="AA54" s="9"/>
      <c r="AB54" s="9"/>
    </row>
    <row r="55" spans="2:28" ht="13.5" customHeight="1" x14ac:dyDescent="0.2">
      <c r="B55" s="6"/>
      <c r="C55" s="6"/>
      <c r="D55" s="6"/>
      <c r="J55" s="9"/>
      <c r="K55" s="9"/>
      <c r="L55" s="9"/>
      <c r="R55" s="9"/>
      <c r="S55" s="9"/>
      <c r="T55" s="9"/>
      <c r="Z55" s="9"/>
      <c r="AA55" s="9"/>
      <c r="AB55" s="9"/>
    </row>
    <row r="56" spans="2:28" ht="13.5" customHeight="1" x14ac:dyDescent="0.2">
      <c r="B56" s="6"/>
      <c r="C56" s="6"/>
      <c r="D56" s="6"/>
      <c r="J56" s="9"/>
      <c r="K56" s="9"/>
      <c r="L56" s="9"/>
      <c r="R56" s="9"/>
      <c r="S56" s="9"/>
      <c r="T56" s="9"/>
      <c r="Z56" s="9"/>
      <c r="AA56" s="9"/>
      <c r="AB56" s="9"/>
    </row>
    <row r="57" spans="2:28" ht="13.5" customHeight="1" x14ac:dyDescent="0.2">
      <c r="B57" s="6"/>
      <c r="C57" s="6"/>
      <c r="D57" s="6"/>
      <c r="J57" s="9"/>
      <c r="K57" s="9"/>
      <c r="L57" s="9"/>
      <c r="R57" s="9"/>
      <c r="S57" s="9"/>
      <c r="T57" s="9"/>
      <c r="Z57" s="9"/>
      <c r="AA57" s="9"/>
      <c r="AB57" s="9"/>
    </row>
    <row r="58" spans="2:28" ht="13.5" customHeight="1" x14ac:dyDescent="0.2">
      <c r="B58" s="6"/>
      <c r="C58" s="6"/>
      <c r="D58" s="6"/>
      <c r="J58" s="9"/>
      <c r="K58" s="9"/>
      <c r="L58" s="9"/>
      <c r="R58" s="9"/>
      <c r="S58" s="9"/>
      <c r="T58" s="9"/>
      <c r="Z58" s="9"/>
      <c r="AA58" s="9"/>
      <c r="AB58" s="9"/>
    </row>
    <row r="59" spans="2:28" ht="13.5" customHeight="1" x14ac:dyDescent="0.2">
      <c r="B59" s="6"/>
      <c r="C59" s="6"/>
      <c r="D59" s="6"/>
      <c r="J59" s="9"/>
      <c r="K59" s="9"/>
      <c r="L59" s="9"/>
      <c r="R59" s="9"/>
      <c r="S59" s="9"/>
      <c r="T59" s="9"/>
      <c r="Z59" s="9"/>
      <c r="AA59" s="9"/>
      <c r="AB59" s="9"/>
    </row>
    <row r="60" spans="2:28" ht="13.5" customHeight="1" x14ac:dyDescent="0.2">
      <c r="B60" s="6"/>
      <c r="C60" s="6"/>
      <c r="D60" s="6"/>
      <c r="J60" s="9"/>
      <c r="K60" s="9"/>
      <c r="L60" s="9"/>
      <c r="R60" s="9"/>
      <c r="S60" s="9"/>
      <c r="T60" s="9"/>
      <c r="Z60" s="9"/>
      <c r="AA60" s="9"/>
      <c r="AB60" s="9"/>
    </row>
    <row r="61" spans="2:28" ht="13.5" customHeight="1" x14ac:dyDescent="0.2">
      <c r="B61" s="6"/>
      <c r="C61" s="6"/>
      <c r="D61" s="6"/>
      <c r="J61" s="9"/>
      <c r="K61" s="9"/>
      <c r="L61" s="9"/>
      <c r="R61" s="9"/>
      <c r="S61" s="9"/>
      <c r="T61" s="9"/>
      <c r="Z61" s="9"/>
      <c r="AA61" s="9"/>
      <c r="AB61" s="9"/>
    </row>
    <row r="62" spans="2:28" ht="13.5" customHeight="1" x14ac:dyDescent="0.2">
      <c r="B62" s="6"/>
      <c r="C62" s="6"/>
      <c r="D62" s="6"/>
      <c r="J62" s="9"/>
      <c r="K62" s="9"/>
      <c r="L62" s="9"/>
      <c r="R62" s="9"/>
      <c r="S62" s="9"/>
      <c r="T62" s="9"/>
      <c r="Z62" s="9"/>
      <c r="AA62" s="9"/>
      <c r="AB62" s="9"/>
    </row>
    <row r="63" spans="2:28" ht="13.5" customHeight="1" x14ac:dyDescent="0.2">
      <c r="B63" s="6"/>
      <c r="C63" s="6"/>
      <c r="D63" s="6"/>
      <c r="J63" s="9"/>
      <c r="K63" s="9"/>
      <c r="L63" s="9"/>
      <c r="R63" s="9"/>
      <c r="S63" s="9"/>
      <c r="T63" s="9"/>
      <c r="Z63" s="9"/>
      <c r="AA63" s="9"/>
      <c r="AB63" s="9"/>
    </row>
    <row r="64" spans="2:28" ht="13.5" customHeight="1" x14ac:dyDescent="0.2">
      <c r="B64" s="6"/>
      <c r="C64" s="6"/>
      <c r="D64" s="6"/>
      <c r="F64" s="9"/>
      <c r="G64" s="9"/>
      <c r="J64" s="9"/>
      <c r="K64" s="9"/>
      <c r="L64" s="9"/>
      <c r="R64" s="9"/>
      <c r="S64" s="9"/>
      <c r="T64" s="9"/>
      <c r="Z64" s="9"/>
      <c r="AA64" s="9"/>
      <c r="AB64" s="9"/>
    </row>
    <row r="65" spans="2:28" ht="13.5" customHeight="1" x14ac:dyDescent="0.2">
      <c r="B65" s="6"/>
      <c r="C65" s="6"/>
      <c r="D65" s="6"/>
      <c r="J65" s="9"/>
      <c r="K65" s="9"/>
      <c r="L65" s="9"/>
      <c r="R65" s="9"/>
      <c r="S65" s="9"/>
      <c r="T65" s="9"/>
      <c r="Z65" s="9"/>
      <c r="AA65" s="9"/>
      <c r="AB65" s="9"/>
    </row>
    <row r="66" spans="2:28" ht="13.5" customHeight="1" x14ac:dyDescent="0.2">
      <c r="B66" s="6"/>
      <c r="C66" s="6"/>
      <c r="D66" s="6"/>
      <c r="J66" s="9"/>
      <c r="K66" s="9"/>
      <c r="L66" s="9"/>
      <c r="R66" s="9"/>
      <c r="S66" s="9"/>
      <c r="T66" s="9"/>
      <c r="Z66" s="9"/>
      <c r="AA66" s="9"/>
      <c r="AB66" s="9"/>
    </row>
    <row r="67" spans="2:28" ht="13.5" customHeight="1" x14ac:dyDescent="0.2">
      <c r="B67" s="6"/>
      <c r="C67" s="6"/>
      <c r="D67" s="6"/>
      <c r="J67" s="9"/>
      <c r="K67" s="9"/>
      <c r="L67" s="9"/>
      <c r="R67" s="9"/>
      <c r="S67" s="9"/>
      <c r="T67" s="9"/>
      <c r="Z67" s="9"/>
      <c r="AA67" s="9"/>
      <c r="AB67" s="9"/>
    </row>
    <row r="68" spans="2:28" ht="13.5" customHeight="1" x14ac:dyDescent="0.2">
      <c r="B68" s="6"/>
      <c r="C68" s="6"/>
      <c r="D68" s="6"/>
      <c r="J68" s="9"/>
      <c r="K68" s="9"/>
      <c r="L68" s="9"/>
      <c r="R68" s="9"/>
      <c r="S68" s="9"/>
      <c r="T68" s="9"/>
      <c r="Z68" s="9"/>
      <c r="AA68" s="9"/>
      <c r="AB68" s="9"/>
    </row>
    <row r="69" spans="2:28" ht="13.5" customHeight="1" x14ac:dyDescent="0.2">
      <c r="B69" s="6"/>
      <c r="C69" s="6"/>
      <c r="D69" s="6"/>
      <c r="J69" s="9"/>
      <c r="K69" s="9"/>
      <c r="L69" s="9"/>
      <c r="R69" s="9"/>
      <c r="S69" s="9"/>
      <c r="T69" s="9"/>
      <c r="Z69" s="9"/>
      <c r="AA69" s="9"/>
      <c r="AB69" s="9"/>
    </row>
    <row r="70" spans="2:28" ht="13.5" customHeight="1" x14ac:dyDescent="0.2">
      <c r="B70" s="6"/>
      <c r="C70" s="6"/>
      <c r="D70" s="6"/>
      <c r="J70" s="9"/>
      <c r="K70" s="9"/>
      <c r="L70" s="9"/>
      <c r="R70" s="9"/>
      <c r="S70" s="9"/>
      <c r="T70" s="9"/>
      <c r="Z70" s="9"/>
      <c r="AA70" s="9"/>
      <c r="AB70" s="9"/>
    </row>
    <row r="71" spans="2:28" ht="13.5" customHeight="1" x14ac:dyDescent="0.2">
      <c r="B71" s="6"/>
      <c r="C71" s="6"/>
      <c r="D71" s="6"/>
      <c r="J71" s="9"/>
      <c r="K71" s="9"/>
      <c r="L71" s="9"/>
      <c r="R71" s="9"/>
      <c r="S71" s="9"/>
      <c r="T71" s="9"/>
      <c r="Z71" s="9"/>
      <c r="AA71" s="9"/>
      <c r="AB71" s="9"/>
    </row>
    <row r="72" spans="2:28" ht="13.5" customHeight="1" x14ac:dyDescent="0.2">
      <c r="B72" s="6"/>
      <c r="C72" s="6"/>
      <c r="D72" s="6"/>
      <c r="J72" s="9"/>
      <c r="K72" s="9"/>
      <c r="L72" s="9"/>
      <c r="R72" s="9"/>
      <c r="S72" s="9"/>
      <c r="T72" s="9"/>
      <c r="Z72" s="9"/>
      <c r="AA72" s="9"/>
      <c r="AB72" s="9"/>
    </row>
    <row r="73" spans="2:28" ht="13.5" customHeight="1" x14ac:dyDescent="0.2">
      <c r="B73" s="6"/>
      <c r="C73" s="6"/>
      <c r="D73" s="6"/>
      <c r="J73" s="9"/>
      <c r="K73" s="9"/>
      <c r="L73" s="9"/>
      <c r="R73" s="9"/>
      <c r="S73" s="9"/>
      <c r="T73" s="9"/>
      <c r="Z73" s="9"/>
      <c r="AA73" s="9"/>
      <c r="AB73" s="9"/>
    </row>
    <row r="74" spans="2:28" ht="13.5" customHeight="1" x14ac:dyDescent="0.2">
      <c r="B74" s="6"/>
      <c r="C74" s="6"/>
      <c r="D74" s="6"/>
      <c r="J74" s="9"/>
      <c r="K74" s="9"/>
      <c r="L74" s="9"/>
      <c r="R74" s="9"/>
      <c r="S74" s="9"/>
      <c r="T74" s="9"/>
      <c r="Z74" s="9"/>
      <c r="AA74" s="9"/>
      <c r="AB74" s="9"/>
    </row>
    <row r="75" spans="2:28" ht="13.5" customHeight="1" x14ac:dyDescent="0.2">
      <c r="B75" s="6"/>
      <c r="C75" s="6"/>
      <c r="D75" s="6"/>
      <c r="J75" s="9"/>
      <c r="K75" s="9"/>
      <c r="L75" s="9"/>
      <c r="R75" s="9"/>
      <c r="S75" s="9"/>
      <c r="T75" s="9"/>
      <c r="Z75" s="9"/>
      <c r="AA75" s="9"/>
      <c r="AB75" s="9"/>
    </row>
    <row r="76" spans="2:28" ht="13.5" customHeight="1" x14ac:dyDescent="0.2">
      <c r="B76" s="6"/>
      <c r="C76" s="6"/>
      <c r="D76" s="6"/>
      <c r="J76" s="9"/>
      <c r="K76" s="9"/>
      <c r="L76" s="9"/>
      <c r="R76" s="9"/>
      <c r="S76" s="9"/>
      <c r="T76" s="9"/>
      <c r="Z76" s="9"/>
      <c r="AA76" s="9"/>
      <c r="AB76" s="9"/>
    </row>
    <row r="77" spans="2:28" ht="13.5" customHeight="1" x14ac:dyDescent="0.2">
      <c r="B77" s="6"/>
      <c r="C77" s="6"/>
      <c r="D77" s="6"/>
      <c r="J77" s="9"/>
      <c r="K77" s="9"/>
      <c r="L77" s="9"/>
      <c r="R77" s="9"/>
      <c r="S77" s="9"/>
      <c r="T77" s="9"/>
      <c r="Z77" s="9"/>
      <c r="AA77" s="9"/>
      <c r="AB77" s="9"/>
    </row>
    <row r="78" spans="2:28" ht="13.5" customHeight="1" x14ac:dyDescent="0.2">
      <c r="B78" s="6"/>
      <c r="C78" s="6"/>
      <c r="D78" s="6"/>
      <c r="J78" s="9"/>
      <c r="K78" s="9"/>
      <c r="L78" s="9"/>
      <c r="R78" s="9"/>
      <c r="S78" s="9"/>
      <c r="T78" s="9"/>
      <c r="Z78" s="9"/>
      <c r="AA78" s="9"/>
      <c r="AB78" s="9"/>
    </row>
    <row r="79" spans="2:28" ht="13.5" customHeight="1" x14ac:dyDescent="0.2">
      <c r="B79" s="6"/>
      <c r="C79" s="6"/>
      <c r="D79" s="6"/>
      <c r="J79" s="9"/>
      <c r="K79" s="9"/>
      <c r="L79" s="9"/>
      <c r="R79" s="9"/>
      <c r="S79" s="9"/>
      <c r="T79" s="9"/>
      <c r="Z79" s="9"/>
      <c r="AA79" s="9"/>
      <c r="AB79" s="9"/>
    </row>
    <row r="80" spans="2:28" ht="13.5" customHeight="1" x14ac:dyDescent="0.2">
      <c r="B80" s="6"/>
      <c r="C80" s="6"/>
      <c r="D80" s="6"/>
      <c r="J80" s="9"/>
      <c r="K80" s="9"/>
      <c r="L80" s="9"/>
      <c r="R80" s="9"/>
      <c r="S80" s="9"/>
      <c r="T80" s="9"/>
      <c r="Z80" s="9"/>
      <c r="AA80" s="9"/>
      <c r="AB80" s="9"/>
    </row>
    <row r="81" spans="2:28" ht="13.5" customHeight="1" x14ac:dyDescent="0.2">
      <c r="B81" s="6"/>
      <c r="C81" s="6"/>
      <c r="D81" s="6"/>
      <c r="J81" s="9"/>
      <c r="K81" s="9"/>
      <c r="L81" s="9"/>
      <c r="R81" s="9"/>
      <c r="S81" s="9"/>
      <c r="T81" s="9"/>
      <c r="Z81" s="9"/>
      <c r="AA81" s="9"/>
      <c r="AB81" s="9"/>
    </row>
    <row r="82" spans="2:28" ht="13.5" customHeight="1" x14ac:dyDescent="0.2">
      <c r="B82" s="6"/>
      <c r="C82" s="6"/>
      <c r="D82" s="6"/>
      <c r="J82" s="9"/>
      <c r="K82" s="9"/>
      <c r="L82" s="9"/>
      <c r="R82" s="9"/>
      <c r="S82" s="9"/>
      <c r="T82" s="9"/>
      <c r="Z82" s="9"/>
      <c r="AA82" s="9"/>
      <c r="AB82" s="9"/>
    </row>
    <row r="83" spans="2:28" ht="13.5" customHeight="1" x14ac:dyDescent="0.2">
      <c r="B83" s="6"/>
      <c r="C83" s="6"/>
      <c r="D83" s="6"/>
      <c r="J83" s="9"/>
      <c r="K83" s="9"/>
      <c r="L83" s="9"/>
      <c r="R83" s="9"/>
      <c r="S83" s="9"/>
      <c r="T83" s="9"/>
      <c r="Z83" s="9"/>
      <c r="AA83" s="9"/>
      <c r="AB83" s="9"/>
    </row>
    <row r="84" spans="2:28" ht="13.5" customHeight="1" x14ac:dyDescent="0.2">
      <c r="B84" s="6"/>
      <c r="C84" s="6"/>
      <c r="D84" s="6"/>
      <c r="J84" s="9"/>
      <c r="K84" s="9"/>
      <c r="L84" s="9"/>
      <c r="R84" s="9"/>
      <c r="S84" s="9"/>
      <c r="T84" s="9"/>
      <c r="Z84" s="9"/>
      <c r="AA84" s="9"/>
      <c r="AB84" s="9"/>
    </row>
    <row r="85" spans="2:28" ht="13.5" customHeight="1" x14ac:dyDescent="0.2">
      <c r="B85" s="6"/>
      <c r="C85" s="6"/>
      <c r="D85" s="6"/>
      <c r="J85" s="9"/>
      <c r="K85" s="9"/>
      <c r="L85" s="9"/>
      <c r="R85" s="9"/>
      <c r="S85" s="9"/>
      <c r="T85" s="9"/>
      <c r="Z85" s="9"/>
      <c r="AA85" s="9"/>
      <c r="AB85" s="9"/>
    </row>
    <row r="86" spans="2:28" ht="13.5" customHeight="1" x14ac:dyDescent="0.2">
      <c r="B86" s="6"/>
      <c r="C86" s="6"/>
      <c r="D86" s="6"/>
      <c r="J86" s="9"/>
      <c r="K86" s="9"/>
      <c r="L86" s="9"/>
      <c r="R86" s="9"/>
      <c r="S86" s="9"/>
      <c r="T86" s="9"/>
      <c r="Z86" s="9"/>
      <c r="AA86" s="9"/>
      <c r="AB86" s="9"/>
    </row>
    <row r="87" spans="2:28" ht="13.5" customHeight="1" x14ac:dyDescent="0.2">
      <c r="B87" s="6"/>
      <c r="C87" s="6"/>
      <c r="D87" s="6"/>
      <c r="J87" s="9"/>
      <c r="K87" s="9"/>
      <c r="L87" s="9"/>
      <c r="R87" s="9"/>
      <c r="S87" s="9"/>
      <c r="T87" s="9"/>
      <c r="Z87" s="9"/>
      <c r="AA87" s="9"/>
      <c r="AB87" s="9"/>
    </row>
    <row r="88" spans="2:28" ht="13.5" customHeight="1" x14ac:dyDescent="0.2">
      <c r="B88" s="6"/>
      <c r="C88" s="6"/>
      <c r="D88" s="6"/>
      <c r="J88" s="9"/>
      <c r="K88" s="9"/>
      <c r="L88" s="9"/>
      <c r="R88" s="9"/>
      <c r="S88" s="9"/>
      <c r="T88" s="9"/>
      <c r="Z88" s="9"/>
      <c r="AA88" s="9"/>
      <c r="AB88" s="9"/>
    </row>
    <row r="89" spans="2:28" ht="13.5" customHeight="1" x14ac:dyDescent="0.2">
      <c r="B89" s="6"/>
      <c r="C89" s="6"/>
      <c r="D89" s="6"/>
      <c r="J89" s="9"/>
      <c r="K89" s="9"/>
      <c r="L89" s="9"/>
      <c r="R89" s="9"/>
      <c r="S89" s="9"/>
      <c r="T89" s="9"/>
      <c r="Z89" s="9"/>
      <c r="AA89" s="9"/>
      <c r="AB89" s="9"/>
    </row>
    <row r="90" spans="2:28" ht="13.5" customHeight="1" x14ac:dyDescent="0.2">
      <c r="B90" s="6"/>
      <c r="C90" s="6"/>
      <c r="D90" s="6"/>
      <c r="J90" s="9"/>
      <c r="K90" s="9"/>
      <c r="L90" s="9"/>
      <c r="R90" s="9"/>
      <c r="S90" s="9"/>
      <c r="T90" s="9"/>
      <c r="Z90" s="9"/>
      <c r="AA90" s="9"/>
      <c r="AB90" s="9"/>
    </row>
    <row r="91" spans="2:28" ht="13.5" customHeight="1" x14ac:dyDescent="0.2">
      <c r="B91" s="6"/>
      <c r="C91" s="6"/>
      <c r="D91" s="6"/>
      <c r="J91" s="9"/>
      <c r="K91" s="9"/>
      <c r="L91" s="9"/>
      <c r="R91" s="9"/>
      <c r="S91" s="9"/>
      <c r="T91" s="9"/>
      <c r="Z91" s="9"/>
      <c r="AA91" s="9"/>
      <c r="AB91" s="9"/>
    </row>
    <row r="92" spans="2:28" ht="13.5" customHeight="1" x14ac:dyDescent="0.2">
      <c r="B92" s="6"/>
      <c r="C92" s="6"/>
      <c r="D92" s="6"/>
      <c r="J92" s="9"/>
      <c r="K92" s="9"/>
      <c r="L92" s="9"/>
      <c r="R92" s="9"/>
      <c r="S92" s="9"/>
      <c r="T92" s="9"/>
      <c r="Z92" s="9"/>
      <c r="AA92" s="9"/>
      <c r="AB92" s="9"/>
    </row>
    <row r="93" spans="2:28" ht="13.5" customHeight="1" x14ac:dyDescent="0.2">
      <c r="B93" s="6"/>
      <c r="C93" s="6"/>
      <c r="D93" s="6"/>
      <c r="J93" s="9"/>
      <c r="K93" s="9"/>
      <c r="L93" s="9"/>
      <c r="R93" s="9"/>
      <c r="S93" s="9"/>
      <c r="T93" s="9"/>
      <c r="Z93" s="9"/>
      <c r="AA93" s="9"/>
      <c r="AB93" s="9"/>
    </row>
    <row r="94" spans="2:28" ht="13.5" customHeight="1" x14ac:dyDescent="0.2">
      <c r="B94" s="9"/>
      <c r="C94" s="9"/>
      <c r="D94" s="9"/>
      <c r="J94" s="9"/>
      <c r="K94" s="9"/>
      <c r="L94" s="9"/>
      <c r="R94" s="9"/>
      <c r="S94" s="9"/>
      <c r="T94" s="9"/>
      <c r="Z94" s="9"/>
      <c r="AA94" s="9"/>
      <c r="AB94" s="9"/>
    </row>
    <row r="95" spans="2:28" ht="13.5" customHeight="1" x14ac:dyDescent="0.2">
      <c r="B95" s="9"/>
      <c r="C95" s="9"/>
      <c r="D95" s="9"/>
      <c r="J95" s="9"/>
      <c r="K95" s="9"/>
      <c r="L95" s="9"/>
      <c r="R95" s="9"/>
      <c r="S95" s="9"/>
      <c r="T95" s="9"/>
      <c r="Z95" s="9"/>
      <c r="AA95" s="9"/>
      <c r="AB95" s="9"/>
    </row>
    <row r="96" spans="2:28" ht="13.5" customHeight="1" x14ac:dyDescent="0.2">
      <c r="B96" s="9"/>
      <c r="C96" s="9"/>
      <c r="D96" s="9"/>
      <c r="J96" s="9"/>
      <c r="K96" s="9"/>
      <c r="L96" s="9"/>
      <c r="R96" s="9"/>
      <c r="S96" s="9"/>
      <c r="T96" s="9"/>
      <c r="Z96" s="9"/>
      <c r="AA96" s="9"/>
      <c r="AB96" s="9"/>
    </row>
    <row r="97" spans="2:28" ht="13.5" customHeight="1" x14ac:dyDescent="0.2">
      <c r="B97" s="9"/>
      <c r="C97" s="9"/>
      <c r="D97" s="9"/>
      <c r="J97" s="9"/>
      <c r="K97" s="9"/>
      <c r="L97" s="9"/>
      <c r="R97" s="9"/>
      <c r="S97" s="9"/>
      <c r="T97" s="9"/>
      <c r="Z97" s="9"/>
      <c r="AA97" s="9"/>
      <c r="AB97" s="9"/>
    </row>
    <row r="98" spans="2:28" ht="13.5" customHeight="1" x14ac:dyDescent="0.2">
      <c r="B98" s="9"/>
      <c r="C98" s="9"/>
      <c r="D98" s="9"/>
      <c r="J98" s="9"/>
      <c r="K98" s="9"/>
      <c r="L98" s="9"/>
      <c r="R98" s="9"/>
      <c r="S98" s="9"/>
      <c r="T98" s="9"/>
      <c r="Z98" s="9"/>
      <c r="AA98" s="9"/>
      <c r="AB98" s="9"/>
    </row>
    <row r="99" spans="2:28" ht="13.5" customHeight="1" x14ac:dyDescent="0.2">
      <c r="B99" s="9"/>
      <c r="C99" s="9"/>
      <c r="D99" s="9"/>
      <c r="J99" s="9"/>
      <c r="K99" s="9"/>
      <c r="L99" s="9"/>
      <c r="R99" s="9"/>
      <c r="S99" s="9"/>
      <c r="T99" s="9"/>
      <c r="Z99" s="9"/>
      <c r="AA99" s="9"/>
      <c r="AB99" s="9"/>
    </row>
    <row r="100" spans="2:28" ht="13.5" customHeight="1" x14ac:dyDescent="0.2">
      <c r="B100" s="9"/>
      <c r="C100" s="9"/>
      <c r="D100" s="9"/>
      <c r="J100" s="9"/>
      <c r="K100" s="9"/>
      <c r="L100" s="9"/>
      <c r="R100" s="9"/>
      <c r="S100" s="9"/>
      <c r="T100" s="9"/>
      <c r="Z100" s="9"/>
      <c r="AA100" s="9"/>
      <c r="AB100" s="9"/>
    </row>
    <row r="101" spans="2:28" ht="13.5" customHeight="1" x14ac:dyDescent="0.2">
      <c r="B101" s="9"/>
      <c r="C101" s="9"/>
      <c r="D101" s="9"/>
      <c r="J101" s="9"/>
      <c r="K101" s="9"/>
      <c r="L101" s="9"/>
      <c r="R101" s="9"/>
      <c r="S101" s="9"/>
      <c r="T101" s="9"/>
      <c r="Z101" s="9"/>
      <c r="AA101" s="9"/>
      <c r="AB101" s="9"/>
    </row>
    <row r="102" spans="2:28" ht="13.5" customHeight="1" x14ac:dyDescent="0.2">
      <c r="B102" s="9"/>
      <c r="C102" s="9"/>
      <c r="D102" s="9"/>
      <c r="J102" s="9"/>
      <c r="K102" s="9"/>
      <c r="L102" s="9"/>
      <c r="R102" s="9"/>
      <c r="S102" s="9"/>
      <c r="T102" s="9"/>
      <c r="Z102" s="9"/>
      <c r="AA102" s="9"/>
      <c r="AB102" s="9"/>
    </row>
    <row r="103" spans="2:28" ht="13.5" customHeight="1" x14ac:dyDescent="0.2">
      <c r="B103" s="9"/>
      <c r="C103" s="9"/>
      <c r="D103" s="9"/>
      <c r="J103" s="9"/>
      <c r="K103" s="9"/>
      <c r="L103" s="9"/>
      <c r="R103" s="9"/>
      <c r="S103" s="9"/>
      <c r="T103" s="9"/>
      <c r="Z103" s="9"/>
      <c r="AA103" s="9"/>
      <c r="AB103" s="9"/>
    </row>
    <row r="104" spans="2:28" ht="13.5" customHeight="1" x14ac:dyDescent="0.2">
      <c r="B104" s="9"/>
      <c r="C104" s="9"/>
      <c r="D104" s="9"/>
      <c r="J104" s="9"/>
      <c r="K104" s="9"/>
      <c r="L104" s="9"/>
      <c r="R104" s="9"/>
      <c r="S104" s="9"/>
      <c r="T104" s="9"/>
      <c r="Z104" s="9"/>
      <c r="AA104" s="9"/>
      <c r="AB104" s="9"/>
    </row>
    <row r="105" spans="2:28" ht="13.5" customHeight="1" x14ac:dyDescent="0.2">
      <c r="B105" s="9"/>
      <c r="C105" s="9"/>
      <c r="D105" s="9"/>
      <c r="J105" s="9"/>
      <c r="K105" s="9"/>
      <c r="L105" s="9"/>
      <c r="R105" s="9"/>
      <c r="S105" s="9"/>
      <c r="T105" s="9"/>
      <c r="Z105" s="9"/>
      <c r="AA105" s="9"/>
      <c r="AB105" s="9"/>
    </row>
    <row r="106" spans="2:28" ht="13.5" customHeight="1" x14ac:dyDescent="0.2">
      <c r="B106" s="9"/>
      <c r="C106" s="9"/>
      <c r="D106" s="9"/>
      <c r="J106" s="9"/>
      <c r="K106" s="9"/>
      <c r="L106" s="9"/>
      <c r="R106" s="9"/>
      <c r="S106" s="9"/>
      <c r="T106" s="9"/>
      <c r="Z106" s="9"/>
      <c r="AA106" s="9"/>
      <c r="AB106" s="9"/>
    </row>
    <row r="107" spans="2:28" ht="13.5" customHeight="1" x14ac:dyDescent="0.2">
      <c r="B107" s="9"/>
      <c r="C107" s="9"/>
      <c r="D107" s="9"/>
      <c r="J107" s="9"/>
      <c r="K107" s="9"/>
      <c r="L107" s="9"/>
      <c r="R107" s="9"/>
      <c r="S107" s="9"/>
      <c r="T107" s="9"/>
      <c r="Z107" s="9"/>
      <c r="AA107" s="9"/>
      <c r="AB107" s="9"/>
    </row>
    <row r="108" spans="2:28" ht="13.5" customHeight="1" x14ac:dyDescent="0.2">
      <c r="B108" s="9"/>
      <c r="C108" s="9"/>
      <c r="D108" s="9"/>
      <c r="J108" s="9"/>
      <c r="K108" s="9"/>
      <c r="L108" s="9"/>
      <c r="R108" s="9"/>
      <c r="S108" s="9"/>
      <c r="T108" s="9"/>
      <c r="Z108" s="9"/>
      <c r="AA108" s="9"/>
      <c r="AB108" s="9"/>
    </row>
    <row r="109" spans="2:28" ht="13.5" customHeight="1" x14ac:dyDescent="0.2">
      <c r="B109" s="9"/>
      <c r="C109" s="9"/>
      <c r="D109" s="9"/>
      <c r="J109" s="9"/>
      <c r="K109" s="9"/>
      <c r="L109" s="9"/>
      <c r="R109" s="9"/>
      <c r="S109" s="9"/>
      <c r="T109" s="9"/>
      <c r="Z109" s="9"/>
      <c r="AA109" s="9"/>
      <c r="AB109" s="9"/>
    </row>
    <row r="110" spans="2:28" ht="13.5" customHeight="1" x14ac:dyDescent="0.2">
      <c r="B110" s="9"/>
      <c r="C110" s="9"/>
      <c r="D110" s="9"/>
      <c r="J110" s="9"/>
      <c r="K110" s="9"/>
      <c r="L110" s="9"/>
      <c r="R110" s="9"/>
      <c r="S110" s="9"/>
      <c r="T110" s="9"/>
      <c r="Z110" s="9"/>
      <c r="AA110" s="9"/>
      <c r="AB110" s="9"/>
    </row>
  </sheetData>
  <mergeCells count="7">
    <mergeCell ref="AA3:AE3"/>
    <mergeCell ref="A1:D1"/>
    <mergeCell ref="Q1:T1"/>
    <mergeCell ref="C3:G3"/>
    <mergeCell ref="K3:O3"/>
    <mergeCell ref="S3:W3"/>
    <mergeCell ref="I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tabSelected="1" zoomScale="90" zoomScaleNormal="90" workbookViewId="0">
      <selection activeCell="E32" sqref="E32"/>
    </sheetView>
  </sheetViews>
  <sheetFormatPr defaultColWidth="9.25" defaultRowHeight="12.75" x14ac:dyDescent="0.2"/>
  <cols>
    <col min="1" max="1" width="52.375" style="6" customWidth="1"/>
    <col min="2" max="4" width="12.5" style="122" customWidth="1"/>
    <col min="5" max="8" width="12.5" style="6" customWidth="1"/>
    <col min="9" max="9" width="55.25" style="6" customWidth="1"/>
    <col min="10" max="11" width="12.5" style="122" customWidth="1"/>
    <col min="12" max="12" width="13.5" style="122" customWidth="1"/>
    <col min="13" max="15" width="13.875" style="6" customWidth="1"/>
    <col min="16" max="16" width="9.25" style="6"/>
    <col min="17" max="17" width="52.375" style="6" customWidth="1"/>
    <col min="18" max="20" width="12.5" style="122" customWidth="1"/>
    <col min="21" max="23" width="12.5" style="6" customWidth="1"/>
    <col min="24" max="24" width="9.25" style="6"/>
    <col min="25" max="25" width="52.375" style="6" customWidth="1"/>
    <col min="26" max="28" width="12.5" style="122" customWidth="1"/>
    <col min="29" max="31" width="12.5" style="6" customWidth="1"/>
    <col min="32" max="16384" width="9.25" style="6"/>
  </cols>
  <sheetData>
    <row r="1" spans="1:31" ht="15.75" customHeight="1" x14ac:dyDescent="0.2">
      <c r="A1" s="125" t="s">
        <v>30</v>
      </c>
      <c r="B1" s="125"/>
      <c r="C1" s="125"/>
      <c r="D1" s="125"/>
      <c r="I1" s="125" t="s">
        <v>27</v>
      </c>
      <c r="J1" s="125"/>
      <c r="K1" s="125"/>
      <c r="L1" s="125"/>
      <c r="Q1" s="125" t="s">
        <v>31</v>
      </c>
      <c r="R1" s="125"/>
      <c r="S1" s="125"/>
      <c r="T1" s="125"/>
      <c r="Y1" s="28" t="s">
        <v>32</v>
      </c>
      <c r="Z1" s="28"/>
      <c r="AA1" s="28"/>
      <c r="AB1" s="28"/>
    </row>
    <row r="2" spans="1:31" ht="14.25" customHeight="1" thickBot="1" x14ac:dyDescent="0.3">
      <c r="A2" s="10"/>
      <c r="B2" s="11"/>
      <c r="C2" s="11"/>
      <c r="D2" s="11"/>
      <c r="I2" s="10"/>
      <c r="J2" s="11"/>
      <c r="K2" s="11"/>
      <c r="L2" s="11"/>
      <c r="Q2" s="10"/>
      <c r="R2" s="11"/>
      <c r="S2" s="11"/>
      <c r="T2" s="11"/>
      <c r="Y2" s="10"/>
      <c r="Z2" s="11"/>
      <c r="AA2" s="11"/>
      <c r="AB2" s="11"/>
    </row>
    <row r="3" spans="1:31" ht="13.5" customHeight="1" thickBot="1" x14ac:dyDescent="0.25">
      <c r="A3" s="12" t="s">
        <v>0</v>
      </c>
      <c r="B3" s="88" t="s">
        <v>1</v>
      </c>
      <c r="C3" s="126" t="s">
        <v>2</v>
      </c>
      <c r="D3" s="123"/>
      <c r="E3" s="123"/>
      <c r="F3" s="123"/>
      <c r="G3" s="124"/>
      <c r="H3" s="98"/>
      <c r="I3" s="12" t="s">
        <v>0</v>
      </c>
      <c r="J3" s="88" t="s">
        <v>22</v>
      </c>
      <c r="K3" s="126" t="s">
        <v>2</v>
      </c>
      <c r="L3" s="123"/>
      <c r="M3" s="123"/>
      <c r="N3" s="123"/>
      <c r="O3" s="124"/>
      <c r="Q3" s="26" t="s">
        <v>0</v>
      </c>
      <c r="R3" s="72" t="s">
        <v>1</v>
      </c>
      <c r="S3" s="123" t="s">
        <v>2</v>
      </c>
      <c r="T3" s="123"/>
      <c r="U3" s="123"/>
      <c r="V3" s="123"/>
      <c r="W3" s="124"/>
      <c r="Y3" s="26" t="s">
        <v>0</v>
      </c>
      <c r="Z3" s="72" t="s">
        <v>1</v>
      </c>
      <c r="AA3" s="123" t="s">
        <v>2</v>
      </c>
      <c r="AB3" s="123"/>
      <c r="AC3" s="123"/>
      <c r="AD3" s="123"/>
      <c r="AE3" s="124"/>
    </row>
    <row r="4" spans="1:31" ht="14.25" customHeight="1" thickBot="1" x14ac:dyDescent="0.25">
      <c r="A4" s="89"/>
      <c r="B4" s="73">
        <v>2022</v>
      </c>
      <c r="C4" s="63">
        <v>2023</v>
      </c>
      <c r="D4" s="64">
        <v>2024</v>
      </c>
      <c r="E4" s="64">
        <v>2025</v>
      </c>
      <c r="F4" s="64">
        <v>2026</v>
      </c>
      <c r="G4" s="60">
        <v>2027</v>
      </c>
      <c r="H4" s="98"/>
      <c r="I4" s="89"/>
      <c r="J4" s="73">
        <v>2022</v>
      </c>
      <c r="K4" s="63">
        <v>2023</v>
      </c>
      <c r="L4" s="64">
        <v>2024</v>
      </c>
      <c r="M4" s="64">
        <v>2025</v>
      </c>
      <c r="N4" s="64">
        <v>2026</v>
      </c>
      <c r="O4" s="60">
        <v>2027</v>
      </c>
      <c r="Q4" s="13"/>
      <c r="R4" s="111">
        <v>2022</v>
      </c>
      <c r="S4" s="110">
        <v>2023</v>
      </c>
      <c r="T4" s="65">
        <v>2024</v>
      </c>
      <c r="U4" s="65">
        <v>2025</v>
      </c>
      <c r="V4" s="65">
        <v>2026</v>
      </c>
      <c r="W4" s="66">
        <v>2027</v>
      </c>
      <c r="Y4" s="13"/>
      <c r="Z4" s="111">
        <v>2022</v>
      </c>
      <c r="AA4" s="110">
        <v>2023</v>
      </c>
      <c r="AB4" s="65">
        <v>2024</v>
      </c>
      <c r="AC4" s="65">
        <v>2025</v>
      </c>
      <c r="AD4" s="65">
        <v>2026</v>
      </c>
      <c r="AE4" s="66">
        <v>2027</v>
      </c>
    </row>
    <row r="5" spans="1:31" ht="13.5" customHeight="1" x14ac:dyDescent="0.2">
      <c r="A5" s="103"/>
      <c r="B5" s="74"/>
      <c r="C5" s="61"/>
      <c r="D5" s="62"/>
      <c r="E5" s="62"/>
      <c r="F5" s="62"/>
      <c r="G5" s="67"/>
      <c r="H5" s="99"/>
      <c r="I5" s="16"/>
      <c r="J5" s="81"/>
      <c r="K5" s="61"/>
      <c r="L5" s="62"/>
      <c r="M5" s="62"/>
      <c r="N5" s="62"/>
      <c r="O5" s="67"/>
      <c r="P5" s="7"/>
      <c r="Q5" s="16"/>
      <c r="R5" s="81"/>
      <c r="S5" s="90"/>
      <c r="T5" s="35"/>
      <c r="U5" s="35"/>
      <c r="V5" s="35"/>
      <c r="W5" s="36"/>
      <c r="Y5" s="16"/>
      <c r="Z5" s="81"/>
      <c r="AA5" s="90"/>
      <c r="AB5" s="35"/>
      <c r="AC5" s="35"/>
      <c r="AD5" s="35"/>
      <c r="AE5" s="36"/>
    </row>
    <row r="6" spans="1:31" ht="13.5" customHeight="1" x14ac:dyDescent="0.2">
      <c r="A6" s="104" t="s">
        <v>3</v>
      </c>
      <c r="B6" s="75">
        <f t="shared" ref="B6:E6" si="0">SUM(B7:B11)</f>
        <v>1022480.4802699998</v>
      </c>
      <c r="C6" s="1">
        <f t="shared" si="0"/>
        <v>1046479.3238334127</v>
      </c>
      <c r="D6" s="31">
        <f t="shared" si="0"/>
        <v>1191729.8033608473</v>
      </c>
      <c r="E6" s="31">
        <f t="shared" si="0"/>
        <v>1312295.9717437907</v>
      </c>
      <c r="F6" s="31">
        <f t="shared" ref="F6:G6" si="1">SUM(F7:F11)</f>
        <v>1394976.4660086066</v>
      </c>
      <c r="G6" s="2">
        <f t="shared" si="1"/>
        <v>1467996.9262950611</v>
      </c>
      <c r="H6" s="102"/>
      <c r="I6" s="25" t="s">
        <v>3</v>
      </c>
      <c r="J6" s="82">
        <f t="shared" ref="J6:N6" si="2">SUM(J7:J11)</f>
        <v>0</v>
      </c>
      <c r="K6" s="1">
        <f t="shared" si="2"/>
        <v>0</v>
      </c>
      <c r="L6" s="31">
        <f t="shared" si="2"/>
        <v>0</v>
      </c>
      <c r="M6" s="31">
        <f t="shared" si="2"/>
        <v>0</v>
      </c>
      <c r="N6" s="31">
        <f t="shared" si="2"/>
        <v>0</v>
      </c>
      <c r="O6" s="2">
        <f t="shared" ref="O6" si="3">SUM(O7:O11)</f>
        <v>0</v>
      </c>
      <c r="P6" s="7"/>
      <c r="Q6" s="25" t="s">
        <v>3</v>
      </c>
      <c r="R6" s="82">
        <v>1022480.4802699998</v>
      </c>
      <c r="S6" s="91">
        <v>1062782.5364306776</v>
      </c>
      <c r="T6" s="31">
        <v>1100021.7843095842</v>
      </c>
      <c r="U6" s="31">
        <v>1107241.4912744528</v>
      </c>
      <c r="V6" s="31">
        <v>1144751.4424391477</v>
      </c>
      <c r="W6" s="2">
        <v>1191149.9783931246</v>
      </c>
      <c r="Y6" s="25" t="s">
        <v>3</v>
      </c>
      <c r="Z6" s="82">
        <f t="shared" ref="Z6:Z26" si="4">B6-R6</f>
        <v>0</v>
      </c>
      <c r="AA6" s="91">
        <f t="shared" ref="AA6:AA26" si="5">C6-S6</f>
        <v>-16303.212597264908</v>
      </c>
      <c r="AB6" s="31">
        <f t="shared" ref="AB6:AB26" si="6">D6-T6</f>
        <v>91708.019051263109</v>
      </c>
      <c r="AC6" s="31">
        <f t="shared" ref="AC6:AC26" si="7">E6-U6</f>
        <v>205054.4804693379</v>
      </c>
      <c r="AD6" s="31">
        <f t="shared" ref="AD6:AE26" si="8">F6-V6</f>
        <v>250225.02356945886</v>
      </c>
      <c r="AE6" s="2">
        <f t="shared" si="8"/>
        <v>276846.94790193648</v>
      </c>
    </row>
    <row r="7" spans="1:31" ht="13.5" customHeight="1" x14ac:dyDescent="0.2">
      <c r="A7" s="105" t="s">
        <v>4</v>
      </c>
      <c r="B7" s="76">
        <v>598455.59486999991</v>
      </c>
      <c r="C7" s="18">
        <f>'nov2023_vydavky_ESA 2010'!C7</f>
        <v>597988.53891532135</v>
      </c>
      <c r="D7" s="19">
        <f>'nov2023_vydavky_ESA 2010'!D7</f>
        <v>693045.81489686179</v>
      </c>
      <c r="E7" s="19">
        <f>'nov2023_vydavky_ESA 2010'!E7</f>
        <v>776183.3562794812</v>
      </c>
      <c r="F7" s="19">
        <f>'nov2023_vydavky_ESA 2010'!F7</f>
        <v>835705.4373923192</v>
      </c>
      <c r="G7" s="20">
        <f>'nov2023_vydavky_ESA 2010'!G7</f>
        <v>888073.79400969483</v>
      </c>
      <c r="H7" s="100"/>
      <c r="I7" s="17" t="s">
        <v>4</v>
      </c>
      <c r="J7" s="83"/>
      <c r="K7" s="18"/>
      <c r="L7" s="19"/>
      <c r="M7" s="19"/>
      <c r="N7" s="19"/>
      <c r="O7" s="20"/>
      <c r="P7" s="7"/>
      <c r="Q7" s="17" t="s">
        <v>4</v>
      </c>
      <c r="R7" s="83">
        <v>598455.59486999991</v>
      </c>
      <c r="S7" s="92">
        <v>600742.94739510247</v>
      </c>
      <c r="T7" s="19">
        <v>600969.29570776399</v>
      </c>
      <c r="U7" s="19">
        <v>607026.82270662277</v>
      </c>
      <c r="V7" s="19">
        <v>638097.17730586731</v>
      </c>
      <c r="W7" s="20">
        <v>669985.04802980705</v>
      </c>
      <c r="Y7" s="17" t="s">
        <v>4</v>
      </c>
      <c r="Z7" s="83">
        <f t="shared" si="4"/>
        <v>0</v>
      </c>
      <c r="AA7" s="92">
        <f t="shared" si="5"/>
        <v>-2754.4084797811229</v>
      </c>
      <c r="AB7" s="19">
        <f t="shared" si="6"/>
        <v>92076.519189097802</v>
      </c>
      <c r="AC7" s="19">
        <f t="shared" si="7"/>
        <v>169156.53357285843</v>
      </c>
      <c r="AD7" s="19">
        <f t="shared" si="8"/>
        <v>197608.26008645189</v>
      </c>
      <c r="AE7" s="20">
        <f t="shared" si="8"/>
        <v>218088.74597988778</v>
      </c>
    </row>
    <row r="8" spans="1:31" ht="13.5" customHeight="1" x14ac:dyDescent="0.2">
      <c r="A8" s="105" t="s">
        <v>5</v>
      </c>
      <c r="B8" s="76">
        <v>41625.225509999997</v>
      </c>
      <c r="C8" s="18">
        <f>'nov2023_vydavky_ESA 2010'!C8</f>
        <v>37985.030932903108</v>
      </c>
      <c r="D8" s="19">
        <f>'nov2023_vydavky_ESA 2010'!D8</f>
        <v>44262.361772348188</v>
      </c>
      <c r="E8" s="19">
        <f>'nov2023_vydavky_ESA 2010'!E8</f>
        <v>50519.881299079221</v>
      </c>
      <c r="F8" s="19">
        <f>'nov2023_vydavky_ESA 2010'!F8</f>
        <v>55849.423285035315</v>
      </c>
      <c r="G8" s="20">
        <f>'nov2023_vydavky_ESA 2010'!G8</f>
        <v>61051.173002606862</v>
      </c>
      <c r="H8" s="100"/>
      <c r="I8" s="17" t="s">
        <v>5</v>
      </c>
      <c r="J8" s="83"/>
      <c r="K8" s="18"/>
      <c r="L8" s="19"/>
      <c r="M8" s="19"/>
      <c r="N8" s="19"/>
      <c r="O8" s="20"/>
      <c r="P8" s="7"/>
      <c r="Q8" s="17" t="s">
        <v>5</v>
      </c>
      <c r="R8" s="83">
        <v>41625.225509999997</v>
      </c>
      <c r="S8" s="92">
        <v>43154.703189921769</v>
      </c>
      <c r="T8" s="19">
        <v>42774.607976956111</v>
      </c>
      <c r="U8" s="19">
        <v>44853.835888336449</v>
      </c>
      <c r="V8" s="19">
        <v>49073.62572631058</v>
      </c>
      <c r="W8" s="20">
        <v>53142.245007604441</v>
      </c>
      <c r="Y8" s="17" t="s">
        <v>5</v>
      </c>
      <c r="Z8" s="83">
        <f t="shared" si="4"/>
        <v>0</v>
      </c>
      <c r="AA8" s="92">
        <f t="shared" si="5"/>
        <v>-5169.6722570186612</v>
      </c>
      <c r="AB8" s="19">
        <f t="shared" si="6"/>
        <v>1487.7537953920764</v>
      </c>
      <c r="AC8" s="19">
        <f t="shared" si="7"/>
        <v>5666.0454107427722</v>
      </c>
      <c r="AD8" s="19">
        <f t="shared" si="8"/>
        <v>6775.7975587247347</v>
      </c>
      <c r="AE8" s="20">
        <f t="shared" si="8"/>
        <v>7908.9279950024211</v>
      </c>
    </row>
    <row r="9" spans="1:31" ht="13.5" customHeight="1" x14ac:dyDescent="0.2">
      <c r="A9" s="105" t="s">
        <v>6</v>
      </c>
      <c r="B9" s="76">
        <v>335682.81054999994</v>
      </c>
      <c r="C9" s="18">
        <f>'nov2023_vydavky_ESA 2010'!C9</f>
        <v>362324.14547907643</v>
      </c>
      <c r="D9" s="19">
        <f>'nov2023_vydavky_ESA 2010'!D9</f>
        <v>401087.89989473723</v>
      </c>
      <c r="E9" s="19">
        <f>'nov2023_vydavky_ESA 2010'!E9</f>
        <v>429723.39977608906</v>
      </c>
      <c r="F9" s="19">
        <f>'nov2023_vydavky_ESA 2010'!F9</f>
        <v>446178.78999947658</v>
      </c>
      <c r="G9" s="20">
        <f>'nov2023_vydavky_ESA 2010'!G9</f>
        <v>460483.20151043986</v>
      </c>
      <c r="H9" s="100"/>
      <c r="I9" s="17" t="s">
        <v>6</v>
      </c>
      <c r="J9" s="83"/>
      <c r="K9" s="18"/>
      <c r="L9" s="19"/>
      <c r="M9" s="19"/>
      <c r="N9" s="19"/>
      <c r="O9" s="20"/>
      <c r="P9" s="7"/>
      <c r="Q9" s="17" t="s">
        <v>6</v>
      </c>
      <c r="R9" s="83">
        <v>335682.81054999994</v>
      </c>
      <c r="S9" s="92">
        <v>370294.30771676626</v>
      </c>
      <c r="T9" s="19">
        <v>402799.66551717249</v>
      </c>
      <c r="U9" s="19">
        <v>403072.08332394081</v>
      </c>
      <c r="V9" s="19">
        <v>405626.73627283517</v>
      </c>
      <c r="W9" s="20">
        <v>415420.39573665051</v>
      </c>
      <c r="Y9" s="17" t="s">
        <v>6</v>
      </c>
      <c r="Z9" s="83">
        <f t="shared" si="4"/>
        <v>0</v>
      </c>
      <c r="AA9" s="92">
        <f t="shared" si="5"/>
        <v>-7970.1622376898304</v>
      </c>
      <c r="AB9" s="19">
        <f t="shared" si="6"/>
        <v>-1711.765622435254</v>
      </c>
      <c r="AC9" s="19">
        <f t="shared" si="7"/>
        <v>26651.316452148254</v>
      </c>
      <c r="AD9" s="19">
        <f t="shared" si="8"/>
        <v>40552.053726641403</v>
      </c>
      <c r="AE9" s="20">
        <f t="shared" si="8"/>
        <v>45062.805773789354</v>
      </c>
    </row>
    <row r="10" spans="1:31" ht="13.5" customHeight="1" x14ac:dyDescent="0.2">
      <c r="A10" s="105" t="s">
        <v>7</v>
      </c>
      <c r="B10" s="76">
        <v>71.969300000000004</v>
      </c>
      <c r="C10" s="18">
        <f>'nov2023_vydavky_ESA 2010'!C10</f>
        <v>74.74210728999158</v>
      </c>
      <c r="D10" s="19">
        <f>'nov2023_vydavky_ESA 2010'!D10</f>
        <v>80.752370223161165</v>
      </c>
      <c r="E10" s="19">
        <f>'nov2023_vydavky_ESA 2010'!E10</f>
        <v>85.210090860865094</v>
      </c>
      <c r="F10" s="19">
        <f>'nov2023_vydavky_ESA 2010'!F10</f>
        <v>89.13019886536425</v>
      </c>
      <c r="G10" s="20">
        <f>'nov2023_vydavky_ESA 2010'!G10</f>
        <v>92.926538530570042</v>
      </c>
      <c r="H10" s="100"/>
      <c r="I10" s="17" t="s">
        <v>7</v>
      </c>
      <c r="J10" s="83"/>
      <c r="K10" s="18"/>
      <c r="L10" s="19"/>
      <c r="M10" s="19"/>
      <c r="N10" s="19"/>
      <c r="O10" s="20"/>
      <c r="P10" s="7"/>
      <c r="Q10" s="17" t="s">
        <v>7</v>
      </c>
      <c r="R10" s="83">
        <v>71.969300000000004</v>
      </c>
      <c r="S10" s="92">
        <v>88.018155210035786</v>
      </c>
      <c r="T10" s="19">
        <v>83.601017509914158</v>
      </c>
      <c r="U10" s="19">
        <v>85.08624420016875</v>
      </c>
      <c r="V10" s="19">
        <v>89.065166339387332</v>
      </c>
      <c r="W10" s="20">
        <v>89.711934946413024</v>
      </c>
      <c r="Y10" s="17" t="s">
        <v>7</v>
      </c>
      <c r="Z10" s="83">
        <f t="shared" si="4"/>
        <v>0</v>
      </c>
      <c r="AA10" s="92">
        <f t="shared" si="5"/>
        <v>-13.276047920044206</v>
      </c>
      <c r="AB10" s="19">
        <f t="shared" si="6"/>
        <v>-2.8486472867529926</v>
      </c>
      <c r="AC10" s="19">
        <f t="shared" si="7"/>
        <v>0.1238466606963442</v>
      </c>
      <c r="AD10" s="19">
        <f t="shared" si="8"/>
        <v>6.5032525976917555E-2</v>
      </c>
      <c r="AE10" s="20">
        <f t="shared" si="8"/>
        <v>3.2146035841570182</v>
      </c>
    </row>
    <row r="11" spans="1:31" ht="13.5" customHeight="1" x14ac:dyDescent="0.2">
      <c r="A11" s="105" t="s">
        <v>11</v>
      </c>
      <c r="B11" s="76">
        <v>46644.880039999996</v>
      </c>
      <c r="C11" s="18">
        <f>'nov2023_vydavky_ESA 2010'!C11</f>
        <v>48106.866398821949</v>
      </c>
      <c r="D11" s="19">
        <f>'nov2023_vydavky_ESA 2010'!D11</f>
        <v>53252.974426676978</v>
      </c>
      <c r="E11" s="19">
        <f>'nov2023_vydavky_ESA 2010'!E11</f>
        <v>55784.124298280309</v>
      </c>
      <c r="F11" s="19">
        <f>'nov2023_vydavky_ESA 2010'!F11</f>
        <v>57153.68513291009</v>
      </c>
      <c r="G11" s="20">
        <f>'nov2023_vydavky_ESA 2010'!G11</f>
        <v>58295.831233788878</v>
      </c>
      <c r="H11" s="100"/>
      <c r="I11" s="17" t="s">
        <v>11</v>
      </c>
      <c r="J11" s="83"/>
      <c r="K11" s="18"/>
      <c r="L11" s="19"/>
      <c r="M11" s="19"/>
      <c r="N11" s="19"/>
      <c r="O11" s="20"/>
      <c r="P11" s="7"/>
      <c r="Q11" s="17" t="s">
        <v>11</v>
      </c>
      <c r="R11" s="83">
        <v>46644.880039999996</v>
      </c>
      <c r="S11" s="92">
        <v>48502.559973677096</v>
      </c>
      <c r="T11" s="19">
        <v>53394.614090181873</v>
      </c>
      <c r="U11" s="19">
        <v>52203.663111352595</v>
      </c>
      <c r="V11" s="19">
        <v>51864.837967795262</v>
      </c>
      <c r="W11" s="20">
        <v>52512.577684116171</v>
      </c>
      <c r="Y11" s="17" t="s">
        <v>11</v>
      </c>
      <c r="Z11" s="83">
        <f t="shared" si="4"/>
        <v>0</v>
      </c>
      <c r="AA11" s="92">
        <f t="shared" si="5"/>
        <v>-395.69357485514774</v>
      </c>
      <c r="AB11" s="19">
        <f t="shared" si="6"/>
        <v>-141.639663504895</v>
      </c>
      <c r="AC11" s="19">
        <f t="shared" si="7"/>
        <v>3580.4611869277142</v>
      </c>
      <c r="AD11" s="19">
        <f t="shared" si="8"/>
        <v>5288.8471651148284</v>
      </c>
      <c r="AE11" s="20">
        <f t="shared" si="8"/>
        <v>5783.2535496727069</v>
      </c>
    </row>
    <row r="12" spans="1:31" ht="13.5" customHeight="1" x14ac:dyDescent="0.2">
      <c r="A12" s="104" t="s">
        <v>12</v>
      </c>
      <c r="B12" s="75">
        <f>B13+B19</f>
        <v>8269597</v>
      </c>
      <c r="C12" s="1">
        <f t="shared" ref="C12:D12" si="9">C13+C19</f>
        <v>10280487.834086722</v>
      </c>
      <c r="D12" s="31">
        <f t="shared" si="9"/>
        <v>11346385.810514536</v>
      </c>
      <c r="E12" s="31">
        <f>E13+E19</f>
        <v>12137239.909745591</v>
      </c>
      <c r="F12" s="31">
        <f>F13+F19</f>
        <v>12678503.686580654</v>
      </c>
      <c r="G12" s="2">
        <f>G13+G19</f>
        <v>12938677.735807911</v>
      </c>
      <c r="H12" s="102"/>
      <c r="I12" s="25" t="s">
        <v>12</v>
      </c>
      <c r="J12" s="82">
        <f>J13+J19</f>
        <v>0</v>
      </c>
      <c r="K12" s="1">
        <f t="shared" ref="K12:N12" si="10">K13+K19</f>
        <v>0</v>
      </c>
      <c r="L12" s="31">
        <f t="shared" si="10"/>
        <v>0</v>
      </c>
      <c r="M12" s="31">
        <f t="shared" si="10"/>
        <v>0</v>
      </c>
      <c r="N12" s="31">
        <f t="shared" si="10"/>
        <v>0</v>
      </c>
      <c r="O12" s="2">
        <f t="shared" ref="O12" si="11">O13+O19</f>
        <v>0</v>
      </c>
      <c r="Q12" s="25" t="s">
        <v>12</v>
      </c>
      <c r="R12" s="82">
        <v>8269597</v>
      </c>
      <c r="S12" s="91">
        <v>10188844.026069954</v>
      </c>
      <c r="T12" s="31">
        <v>11261708.490045667</v>
      </c>
      <c r="U12" s="31">
        <v>12054906.907159284</v>
      </c>
      <c r="V12" s="31">
        <v>12248832.482216157</v>
      </c>
      <c r="W12" s="2">
        <v>12205995.032979224</v>
      </c>
      <c r="Y12" s="25" t="s">
        <v>12</v>
      </c>
      <c r="Z12" s="82">
        <f t="shared" si="4"/>
        <v>0</v>
      </c>
      <c r="AA12" s="91">
        <f t="shared" si="5"/>
        <v>91643.808016767725</v>
      </c>
      <c r="AB12" s="31">
        <f t="shared" si="6"/>
        <v>84677.32046886906</v>
      </c>
      <c r="AC12" s="31">
        <f t="shared" si="7"/>
        <v>82333.002586307004</v>
      </c>
      <c r="AD12" s="31">
        <f t="shared" si="8"/>
        <v>429671.20436449721</v>
      </c>
      <c r="AE12" s="2">
        <f t="shared" si="8"/>
        <v>732682.70282868668</v>
      </c>
    </row>
    <row r="13" spans="1:31" ht="13.5" customHeight="1" x14ac:dyDescent="0.2">
      <c r="A13" s="106" t="s">
        <v>15</v>
      </c>
      <c r="B13" s="77">
        <f>SUM(B14:B18)</f>
        <v>7301764</v>
      </c>
      <c r="C13" s="40">
        <f t="shared" ref="C13:E13" si="12">SUM(C14:C18)</f>
        <v>9123164.1788374763</v>
      </c>
      <c r="D13" s="41">
        <f t="shared" si="12"/>
        <v>10067252.282965252</v>
      </c>
      <c r="E13" s="41">
        <f t="shared" si="12"/>
        <v>10789670.12074866</v>
      </c>
      <c r="F13" s="41">
        <f t="shared" ref="F13:G13" si="13">SUM(F14:F18)</f>
        <v>11321807.861465441</v>
      </c>
      <c r="G13" s="51">
        <f t="shared" si="13"/>
        <v>11613164.913843073</v>
      </c>
      <c r="H13" s="102"/>
      <c r="I13" s="39" t="s">
        <v>15</v>
      </c>
      <c r="J13" s="84">
        <f t="shared" ref="J13" si="14">SUM(J14:J18)</f>
        <v>0</v>
      </c>
      <c r="K13" s="40">
        <f>SUM(K14:K18)</f>
        <v>0</v>
      </c>
      <c r="L13" s="41">
        <f t="shared" ref="L13:O13" si="15">SUM(L14:L18)</f>
        <v>0</v>
      </c>
      <c r="M13" s="41">
        <f t="shared" si="15"/>
        <v>0</v>
      </c>
      <c r="N13" s="41">
        <f t="shared" si="15"/>
        <v>0</v>
      </c>
      <c r="O13" s="51">
        <f t="shared" si="15"/>
        <v>0</v>
      </c>
      <c r="P13" s="7"/>
      <c r="Q13" s="39" t="s">
        <v>15</v>
      </c>
      <c r="R13" s="84">
        <v>7301764</v>
      </c>
      <c r="S13" s="93">
        <v>9040957.1074117608</v>
      </c>
      <c r="T13" s="41">
        <v>9989556.7067610901</v>
      </c>
      <c r="U13" s="41">
        <v>10711724.499627329</v>
      </c>
      <c r="V13" s="41">
        <v>10932953.787760053</v>
      </c>
      <c r="W13" s="51">
        <v>10949245.7163061</v>
      </c>
      <c r="Y13" s="39" t="s">
        <v>15</v>
      </c>
      <c r="Z13" s="84">
        <f t="shared" si="4"/>
        <v>0</v>
      </c>
      <c r="AA13" s="93">
        <f t="shared" si="5"/>
        <v>82207.071425715461</v>
      </c>
      <c r="AB13" s="41">
        <f t="shared" si="6"/>
        <v>77695.576204162091</v>
      </c>
      <c r="AC13" s="41">
        <f t="shared" si="7"/>
        <v>77945.621121330187</v>
      </c>
      <c r="AD13" s="41">
        <f t="shared" si="8"/>
        <v>388854.07370538823</v>
      </c>
      <c r="AE13" s="51">
        <f t="shared" si="8"/>
        <v>663919.19753697328</v>
      </c>
    </row>
    <row r="14" spans="1:31" ht="13.5" customHeight="1" x14ac:dyDescent="0.2">
      <c r="A14" s="107" t="s">
        <v>13</v>
      </c>
      <c r="B14" s="76">
        <v>6575522</v>
      </c>
      <c r="C14" s="18">
        <v>8219193.9983602278</v>
      </c>
      <c r="D14" s="19">
        <v>9029314.2839987092</v>
      </c>
      <c r="E14" s="19">
        <v>9634034.9120406117</v>
      </c>
      <c r="F14" s="19">
        <v>10139238.079474343</v>
      </c>
      <c r="G14" s="20">
        <v>10403601.778807485</v>
      </c>
      <c r="H14" s="100"/>
      <c r="I14" s="42" t="s">
        <v>13</v>
      </c>
      <c r="J14" s="83"/>
      <c r="K14" s="18"/>
      <c r="L14" s="19"/>
      <c r="M14" s="19"/>
      <c r="N14" s="19"/>
      <c r="O14" s="20"/>
      <c r="P14" s="7"/>
      <c r="Q14" s="42" t="s">
        <v>13</v>
      </c>
      <c r="R14" s="83">
        <v>6575522</v>
      </c>
      <c r="S14" s="92">
        <v>8151352.9791665552</v>
      </c>
      <c r="T14" s="19">
        <v>8977576.9338577092</v>
      </c>
      <c r="U14" s="19">
        <v>9622423.4114878699</v>
      </c>
      <c r="V14" s="19">
        <v>9841858.0910043027</v>
      </c>
      <c r="W14" s="20">
        <v>9850911.5696523599</v>
      </c>
      <c r="Y14" s="42" t="s">
        <v>13</v>
      </c>
      <c r="Z14" s="83">
        <f>B14-R14</f>
        <v>0</v>
      </c>
      <c r="AA14" s="92">
        <f t="shared" si="5"/>
        <v>67841.019193672575</v>
      </c>
      <c r="AB14" s="19">
        <f t="shared" si="6"/>
        <v>51737.350141000003</v>
      </c>
      <c r="AC14" s="19">
        <f t="shared" si="7"/>
        <v>11611.500552741811</v>
      </c>
      <c r="AD14" s="19">
        <f t="shared" si="8"/>
        <v>297379.98847004026</v>
      </c>
      <c r="AE14" s="20">
        <f t="shared" si="8"/>
        <v>552690.20915512554</v>
      </c>
    </row>
    <row r="15" spans="1:31" ht="13.5" customHeight="1" x14ac:dyDescent="0.2">
      <c r="A15" s="107" t="s">
        <v>14</v>
      </c>
      <c r="B15" s="76">
        <v>90333</v>
      </c>
      <c r="C15" s="18">
        <v>137743.63312076897</v>
      </c>
      <c r="D15" s="19">
        <v>190974.80794225587</v>
      </c>
      <c r="E15" s="19">
        <v>250550.86055219825</v>
      </c>
      <c r="F15" s="19">
        <v>227871.10977927723</v>
      </c>
      <c r="G15" s="20">
        <v>224108.35143489792</v>
      </c>
      <c r="H15" s="100"/>
      <c r="I15" s="42" t="s">
        <v>14</v>
      </c>
      <c r="J15" s="83"/>
      <c r="K15" s="18"/>
      <c r="L15" s="19"/>
      <c r="M15" s="19"/>
      <c r="N15" s="19"/>
      <c r="O15" s="20"/>
      <c r="P15" s="7"/>
      <c r="Q15" s="42" t="s">
        <v>14</v>
      </c>
      <c r="R15" s="83">
        <v>90333</v>
      </c>
      <c r="S15" s="92">
        <v>128904.14536212824</v>
      </c>
      <c r="T15" s="19">
        <v>171574.64556246655</v>
      </c>
      <c r="U15" s="19">
        <v>189463.38500816346</v>
      </c>
      <c r="V15" s="19">
        <v>168235.08474295906</v>
      </c>
      <c r="W15" s="20">
        <v>167548.75941843574</v>
      </c>
      <c r="Y15" s="42" t="s">
        <v>14</v>
      </c>
      <c r="Z15" s="83">
        <f>B15-R15</f>
        <v>0</v>
      </c>
      <c r="AA15" s="92">
        <f t="shared" si="5"/>
        <v>8839.4877586407238</v>
      </c>
      <c r="AB15" s="19">
        <f t="shared" si="6"/>
        <v>19400.162379789312</v>
      </c>
      <c r="AC15" s="19">
        <f t="shared" si="7"/>
        <v>61087.475544034794</v>
      </c>
      <c r="AD15" s="19">
        <f t="shared" si="8"/>
        <v>59636.025036318169</v>
      </c>
      <c r="AE15" s="20">
        <f t="shared" si="8"/>
        <v>56559.592016462178</v>
      </c>
    </row>
    <row r="16" spans="1:31" ht="13.5" customHeight="1" x14ac:dyDescent="0.2">
      <c r="A16" s="107" t="s">
        <v>16</v>
      </c>
      <c r="B16" s="76">
        <v>565716</v>
      </c>
      <c r="C16" s="18">
        <v>680767.565305784</v>
      </c>
      <c r="D16" s="19">
        <v>751269.29694932781</v>
      </c>
      <c r="E16" s="19">
        <v>801603.35680463933</v>
      </c>
      <c r="F16" s="19">
        <v>844484.01134609373</v>
      </c>
      <c r="G16" s="20">
        <v>868595.05196485517</v>
      </c>
      <c r="H16" s="100"/>
      <c r="I16" s="42" t="s">
        <v>16</v>
      </c>
      <c r="J16" s="83"/>
      <c r="K16" s="18"/>
      <c r="L16" s="19"/>
      <c r="M16" s="19"/>
      <c r="N16" s="19"/>
      <c r="O16" s="20"/>
      <c r="P16" s="7"/>
      <c r="Q16" s="42" t="s">
        <v>16</v>
      </c>
      <c r="R16" s="83">
        <v>565716</v>
      </c>
      <c r="S16" s="92">
        <v>676130.46083869948</v>
      </c>
      <c r="T16" s="19">
        <v>745764.69948929932</v>
      </c>
      <c r="U16" s="19">
        <v>797387.02179321868</v>
      </c>
      <c r="V16" s="19">
        <v>816840.58796084847</v>
      </c>
      <c r="W16" s="20">
        <v>820956.50845036912</v>
      </c>
      <c r="Y16" s="42" t="s">
        <v>16</v>
      </c>
      <c r="Z16" s="83">
        <f>B16-R16</f>
        <v>0</v>
      </c>
      <c r="AA16" s="92">
        <f t="shared" si="5"/>
        <v>4637.1044670845149</v>
      </c>
      <c r="AB16" s="19">
        <f t="shared" si="6"/>
        <v>5504.5974600284826</v>
      </c>
      <c r="AC16" s="19">
        <f t="shared" si="7"/>
        <v>4216.3350114206551</v>
      </c>
      <c r="AD16" s="19">
        <f t="shared" si="8"/>
        <v>27643.42338524526</v>
      </c>
      <c r="AE16" s="20">
        <f t="shared" si="8"/>
        <v>47638.543514486053</v>
      </c>
    </row>
    <row r="17" spans="1:31" ht="13.5" customHeight="1" x14ac:dyDescent="0.2">
      <c r="A17" s="107" t="s">
        <v>17</v>
      </c>
      <c r="B17" s="76">
        <v>68387.000000000015</v>
      </c>
      <c r="C17" s="18">
        <v>83593.637915916392</v>
      </c>
      <c r="D17" s="19">
        <v>93775.650347288407</v>
      </c>
      <c r="E17" s="19">
        <v>101540.9032494194</v>
      </c>
      <c r="F17" s="19">
        <v>108292.9971324807</v>
      </c>
      <c r="G17" s="20">
        <v>114961.35701064892</v>
      </c>
      <c r="H17" s="100"/>
      <c r="I17" s="42" t="s">
        <v>17</v>
      </c>
      <c r="J17" s="83"/>
      <c r="K17" s="18"/>
      <c r="L17" s="19"/>
      <c r="M17" s="19"/>
      <c r="N17" s="19"/>
      <c r="O17" s="20"/>
      <c r="P17" s="7"/>
      <c r="Q17" s="42" t="s">
        <v>17</v>
      </c>
      <c r="R17" s="83">
        <v>68387.000000000015</v>
      </c>
      <c r="S17" s="92">
        <v>82771.582126000751</v>
      </c>
      <c r="T17" s="19">
        <v>92736.154839508279</v>
      </c>
      <c r="U17" s="19">
        <v>100520.45297208081</v>
      </c>
      <c r="V17" s="19">
        <v>104160.30940232484</v>
      </c>
      <c r="W17" s="20">
        <v>108034.3986204871</v>
      </c>
      <c r="Y17" s="42" t="s">
        <v>17</v>
      </c>
      <c r="Z17" s="83">
        <f>B17-R17</f>
        <v>0</v>
      </c>
      <c r="AA17" s="92">
        <f t="shared" si="5"/>
        <v>822.05578991564107</v>
      </c>
      <c r="AB17" s="19">
        <f t="shared" si="6"/>
        <v>1039.4955077801278</v>
      </c>
      <c r="AC17" s="19">
        <f t="shared" si="7"/>
        <v>1020.4502773385902</v>
      </c>
      <c r="AD17" s="19">
        <f t="shared" si="8"/>
        <v>4132.6877301558561</v>
      </c>
      <c r="AE17" s="20">
        <f t="shared" si="8"/>
        <v>6926.9583901618171</v>
      </c>
    </row>
    <row r="18" spans="1:31" ht="13.5" customHeight="1" x14ac:dyDescent="0.2">
      <c r="A18" s="107" t="s">
        <v>18</v>
      </c>
      <c r="B18" s="76">
        <v>1806</v>
      </c>
      <c r="C18" s="18">
        <v>1865.3441347792066</v>
      </c>
      <c r="D18" s="19">
        <v>1918.2437276704243</v>
      </c>
      <c r="E18" s="19">
        <v>1940.0881017906574</v>
      </c>
      <c r="F18" s="19">
        <v>1921.663733244879</v>
      </c>
      <c r="G18" s="20">
        <v>1898.3746251847228</v>
      </c>
      <c r="H18" s="100"/>
      <c r="I18" s="42" t="s">
        <v>18</v>
      </c>
      <c r="J18" s="83"/>
      <c r="K18" s="18"/>
      <c r="L18" s="19"/>
      <c r="M18" s="19"/>
      <c r="N18" s="19"/>
      <c r="O18" s="20"/>
      <c r="P18" s="7"/>
      <c r="Q18" s="42" t="s">
        <v>18</v>
      </c>
      <c r="R18" s="83">
        <v>1806</v>
      </c>
      <c r="S18" s="92">
        <v>1797.9399183764851</v>
      </c>
      <c r="T18" s="19">
        <v>1904.27301210674</v>
      </c>
      <c r="U18" s="19">
        <v>1930.228365997026</v>
      </c>
      <c r="V18" s="19">
        <v>1859.7146496181438</v>
      </c>
      <c r="W18" s="20">
        <v>1794.4801644495333</v>
      </c>
      <c r="Y18" s="42" t="s">
        <v>18</v>
      </c>
      <c r="Z18" s="83">
        <f>B18-R18</f>
        <v>0</v>
      </c>
      <c r="AA18" s="92">
        <f t="shared" si="5"/>
        <v>67.404216402721431</v>
      </c>
      <c r="AB18" s="19">
        <f t="shared" si="6"/>
        <v>13.97071556368428</v>
      </c>
      <c r="AC18" s="19">
        <f t="shared" si="7"/>
        <v>9.8597357936314438</v>
      </c>
      <c r="AD18" s="19">
        <f t="shared" si="8"/>
        <v>61.949083626735273</v>
      </c>
      <c r="AE18" s="20">
        <f t="shared" si="8"/>
        <v>103.89446073518957</v>
      </c>
    </row>
    <row r="19" spans="1:31" ht="13.5" customHeight="1" x14ac:dyDescent="0.2">
      <c r="A19" s="105" t="s">
        <v>19</v>
      </c>
      <c r="B19" s="77">
        <f>SUM(B20:B23)</f>
        <v>967833</v>
      </c>
      <c r="C19" s="40">
        <f t="shared" ref="C19:E19" si="16">SUM(C20:C23)</f>
        <v>1157323.6552492448</v>
      </c>
      <c r="D19" s="41">
        <f t="shared" si="16"/>
        <v>1279133.5275492845</v>
      </c>
      <c r="E19" s="41">
        <f t="shared" si="16"/>
        <v>1347569.7889969305</v>
      </c>
      <c r="F19" s="41">
        <f t="shared" ref="F19:G19" si="17">SUM(F20:F23)</f>
        <v>1356695.8251152129</v>
      </c>
      <c r="G19" s="51">
        <f t="shared" si="17"/>
        <v>1325512.8219648374</v>
      </c>
      <c r="H19" s="102"/>
      <c r="I19" s="17" t="s">
        <v>19</v>
      </c>
      <c r="J19" s="84">
        <f t="shared" ref="J19" si="18">SUM(J20:J23)</f>
        <v>0</v>
      </c>
      <c r="K19" s="40">
        <f>SUM(K20:K23)</f>
        <v>0</v>
      </c>
      <c r="L19" s="41">
        <f t="shared" ref="L19:O19" si="19">SUM(L20:L23)</f>
        <v>0</v>
      </c>
      <c r="M19" s="41">
        <f t="shared" si="19"/>
        <v>0</v>
      </c>
      <c r="N19" s="41">
        <f t="shared" si="19"/>
        <v>0</v>
      </c>
      <c r="O19" s="51">
        <f t="shared" si="19"/>
        <v>0</v>
      </c>
      <c r="P19" s="7"/>
      <c r="Q19" s="17" t="s">
        <v>19</v>
      </c>
      <c r="R19" s="84">
        <v>967833</v>
      </c>
      <c r="S19" s="93">
        <v>1147886.9186581925</v>
      </c>
      <c r="T19" s="41">
        <v>1272151.7832845764</v>
      </c>
      <c r="U19" s="41">
        <v>1343182.4075319541</v>
      </c>
      <c r="V19" s="41">
        <v>1315878.6944561049</v>
      </c>
      <c r="W19" s="51">
        <v>1256749.3166731233</v>
      </c>
      <c r="Y19" s="17" t="s">
        <v>19</v>
      </c>
      <c r="Z19" s="84">
        <f t="shared" si="4"/>
        <v>0</v>
      </c>
      <c r="AA19" s="93">
        <f t="shared" si="5"/>
        <v>9436.736591052264</v>
      </c>
      <c r="AB19" s="41">
        <f t="shared" si="6"/>
        <v>6981.7442647081334</v>
      </c>
      <c r="AC19" s="41">
        <f t="shared" si="7"/>
        <v>4387.3814649763517</v>
      </c>
      <c r="AD19" s="41">
        <f t="shared" si="8"/>
        <v>40817.13065910805</v>
      </c>
      <c r="AE19" s="51">
        <f t="shared" si="8"/>
        <v>68763.5052917141</v>
      </c>
    </row>
    <row r="20" spans="1:31" ht="14.25" customHeight="1" x14ac:dyDescent="0.2">
      <c r="A20" s="107" t="s">
        <v>20</v>
      </c>
      <c r="B20" s="76">
        <v>819331</v>
      </c>
      <c r="C20" s="18">
        <v>978162.0579319892</v>
      </c>
      <c r="D20" s="19">
        <v>1090682.1604185062</v>
      </c>
      <c r="E20" s="19">
        <v>1155478.5156000766</v>
      </c>
      <c r="F20" s="19">
        <v>1163891.9689258817</v>
      </c>
      <c r="G20" s="20">
        <v>1145837.7870129058</v>
      </c>
      <c r="H20" s="100"/>
      <c r="I20" s="42" t="s">
        <v>20</v>
      </c>
      <c r="J20" s="83"/>
      <c r="K20" s="18"/>
      <c r="L20" s="19"/>
      <c r="M20" s="19"/>
      <c r="N20" s="19"/>
      <c r="O20" s="20"/>
      <c r="P20" s="7"/>
      <c r="Q20" s="42" t="s">
        <v>20</v>
      </c>
      <c r="R20" s="83">
        <v>819331</v>
      </c>
      <c r="S20" s="92">
        <v>971253.09743423527</v>
      </c>
      <c r="T20" s="19">
        <v>1085086.3424785405</v>
      </c>
      <c r="U20" s="19">
        <v>1152139.8217847557</v>
      </c>
      <c r="V20" s="19">
        <v>1129143.5004389472</v>
      </c>
      <c r="W20" s="20">
        <v>1087032.8228450569</v>
      </c>
      <c r="Y20" s="42" t="s">
        <v>20</v>
      </c>
      <c r="Z20" s="83">
        <f t="shared" si="4"/>
        <v>0</v>
      </c>
      <c r="AA20" s="92">
        <f t="shared" si="5"/>
        <v>6908.9604977539275</v>
      </c>
      <c r="AB20" s="19">
        <f t="shared" si="6"/>
        <v>5595.8179399657529</v>
      </c>
      <c r="AC20" s="19">
        <f t="shared" si="7"/>
        <v>3338.693815320963</v>
      </c>
      <c r="AD20" s="19">
        <f t="shared" si="8"/>
        <v>34748.468486934435</v>
      </c>
      <c r="AE20" s="20">
        <f t="shared" si="8"/>
        <v>58804.964167848928</v>
      </c>
    </row>
    <row r="21" spans="1:31" ht="13.5" customHeight="1" x14ac:dyDescent="0.2">
      <c r="A21" s="107" t="s">
        <v>16</v>
      </c>
      <c r="B21" s="76">
        <v>93747.999999999985</v>
      </c>
      <c r="C21" s="18">
        <v>114259.92835504712</v>
      </c>
      <c r="D21" s="19">
        <v>119945.3726185394</v>
      </c>
      <c r="E21" s="19">
        <v>121490.79457418836</v>
      </c>
      <c r="F21" s="19">
        <v>121539.31024614716</v>
      </c>
      <c r="G21" s="20">
        <v>109960.05015256155</v>
      </c>
      <c r="H21" s="100"/>
      <c r="I21" s="42" t="s">
        <v>16</v>
      </c>
      <c r="J21" s="83"/>
      <c r="K21" s="18"/>
      <c r="L21" s="19"/>
      <c r="M21" s="19"/>
      <c r="N21" s="19"/>
      <c r="O21" s="20"/>
      <c r="Q21" s="42" t="s">
        <v>16</v>
      </c>
      <c r="R21" s="83">
        <v>93747.999999999985</v>
      </c>
      <c r="S21" s="92">
        <v>113528.2656365318</v>
      </c>
      <c r="T21" s="19">
        <v>119120.19442508405</v>
      </c>
      <c r="U21" s="19">
        <v>120891.72342883941</v>
      </c>
      <c r="V21" s="19">
        <v>117826.44169215407</v>
      </c>
      <c r="W21" s="20">
        <v>103929.23450124258</v>
      </c>
      <c r="Y21" s="42" t="s">
        <v>16</v>
      </c>
      <c r="Z21" s="83">
        <f t="shared" si="4"/>
        <v>0</v>
      </c>
      <c r="AA21" s="92">
        <f t="shared" si="5"/>
        <v>731.66271851531928</v>
      </c>
      <c r="AB21" s="19">
        <f t="shared" si="6"/>
        <v>825.17819345535827</v>
      </c>
      <c r="AC21" s="19">
        <f t="shared" si="7"/>
        <v>599.07114534894936</v>
      </c>
      <c r="AD21" s="19">
        <f t="shared" si="8"/>
        <v>3712.8685539930884</v>
      </c>
      <c r="AE21" s="20">
        <f t="shared" si="8"/>
        <v>6030.8156513189751</v>
      </c>
    </row>
    <row r="22" spans="1:31" ht="13.5" customHeight="1" x14ac:dyDescent="0.2">
      <c r="A22" s="107" t="s">
        <v>17</v>
      </c>
      <c r="B22" s="76">
        <v>16026.000000000004</v>
      </c>
      <c r="C22" s="18">
        <v>20260.597512572022</v>
      </c>
      <c r="D22" s="19">
        <v>21630.123052849354</v>
      </c>
      <c r="E22" s="19">
        <v>22191.100727453846</v>
      </c>
      <c r="F22" s="19">
        <v>22304.631839727936</v>
      </c>
      <c r="G22" s="20">
        <v>20330.190377928622</v>
      </c>
      <c r="H22" s="100"/>
      <c r="I22" s="42" t="s">
        <v>17</v>
      </c>
      <c r="J22" s="83"/>
      <c r="K22" s="18"/>
      <c r="L22" s="19"/>
      <c r="M22" s="19"/>
      <c r="N22" s="19"/>
      <c r="O22" s="20"/>
      <c r="Q22" s="42" t="s">
        <v>17</v>
      </c>
      <c r="R22" s="83">
        <v>16026.000000000004</v>
      </c>
      <c r="S22" s="92">
        <v>20077.589400425459</v>
      </c>
      <c r="T22" s="19">
        <v>21410.775473281974</v>
      </c>
      <c r="U22" s="19">
        <v>21987.505874180741</v>
      </c>
      <c r="V22" s="19">
        <v>21527.169414815711</v>
      </c>
      <c r="W22" s="20">
        <v>19105.201507982219</v>
      </c>
      <c r="Y22" s="42" t="s">
        <v>17</v>
      </c>
      <c r="Z22" s="83">
        <f t="shared" si="4"/>
        <v>0</v>
      </c>
      <c r="AA22" s="92">
        <f t="shared" si="5"/>
        <v>183.00811214656278</v>
      </c>
      <c r="AB22" s="19">
        <f t="shared" si="6"/>
        <v>219.34757956738031</v>
      </c>
      <c r="AC22" s="19">
        <f t="shared" si="7"/>
        <v>203.5948532731054</v>
      </c>
      <c r="AD22" s="19">
        <f t="shared" si="8"/>
        <v>777.46242491222438</v>
      </c>
      <c r="AE22" s="20">
        <f t="shared" si="8"/>
        <v>1224.9888699464027</v>
      </c>
    </row>
    <row r="23" spans="1:31" ht="13.5" customHeight="1" x14ac:dyDescent="0.2">
      <c r="A23" s="107" t="s">
        <v>18</v>
      </c>
      <c r="B23" s="76">
        <v>38728</v>
      </c>
      <c r="C23" s="18">
        <v>44641.07144963638</v>
      </c>
      <c r="D23" s="19">
        <v>46875.871459389346</v>
      </c>
      <c r="E23" s="19">
        <v>48409.378095211738</v>
      </c>
      <c r="F23" s="19">
        <v>48959.91410345606</v>
      </c>
      <c r="G23" s="20">
        <v>49384.794421441409</v>
      </c>
      <c r="H23" s="100"/>
      <c r="I23" s="42" t="s">
        <v>18</v>
      </c>
      <c r="J23" s="83"/>
      <c r="K23" s="18"/>
      <c r="L23" s="19"/>
      <c r="M23" s="19"/>
      <c r="N23" s="19"/>
      <c r="O23" s="20"/>
      <c r="Q23" s="42" t="s">
        <v>18</v>
      </c>
      <c r="R23" s="83">
        <v>38728</v>
      </c>
      <c r="S23" s="92">
        <v>43027.966186999787</v>
      </c>
      <c r="T23" s="19">
        <v>46534.470907669944</v>
      </c>
      <c r="U23" s="19">
        <v>48163.356444178331</v>
      </c>
      <c r="V23" s="19">
        <v>47381.582910187775</v>
      </c>
      <c r="W23" s="20">
        <v>46682.057818841386</v>
      </c>
      <c r="Y23" s="42" t="s">
        <v>18</v>
      </c>
      <c r="Z23" s="83">
        <f t="shared" si="4"/>
        <v>0</v>
      </c>
      <c r="AA23" s="92">
        <f t="shared" si="5"/>
        <v>1613.1052626365927</v>
      </c>
      <c r="AB23" s="19">
        <f t="shared" si="6"/>
        <v>341.40055171940185</v>
      </c>
      <c r="AC23" s="19">
        <f t="shared" si="7"/>
        <v>246.02165103340667</v>
      </c>
      <c r="AD23" s="19">
        <f t="shared" si="8"/>
        <v>1578.3311932682846</v>
      </c>
      <c r="AE23" s="20">
        <f t="shared" si="8"/>
        <v>2702.7366026000236</v>
      </c>
    </row>
    <row r="24" spans="1:31" ht="13.5" customHeight="1" thickBot="1" x14ac:dyDescent="0.25">
      <c r="A24" s="104" t="s">
        <v>8</v>
      </c>
      <c r="B24" s="78">
        <v>239393.39986</v>
      </c>
      <c r="C24" s="43">
        <f>'nov2023_vydavky_ESA 2010'!C24</f>
        <v>268108.8680040394</v>
      </c>
      <c r="D24" s="45">
        <f>'nov2023_vydavky_ESA 2010'!D24</f>
        <v>290900.25048317347</v>
      </c>
      <c r="E24" s="45">
        <f>'nov2023_vydavky_ESA 2010'!E24</f>
        <v>309984.68426722992</v>
      </c>
      <c r="F24" s="45">
        <f>'nov2023_vydavky_ESA 2010'!F24</f>
        <v>327618.85923144902</v>
      </c>
      <c r="G24" s="44">
        <f>'nov2023_vydavky_ESA 2010'!G24</f>
        <v>345147.27610192151</v>
      </c>
      <c r="H24" s="102"/>
      <c r="I24" s="25" t="s">
        <v>8</v>
      </c>
      <c r="J24" s="85">
        <f>'nov2023_vydavky_ESA 2010'!J24</f>
        <v>0</v>
      </c>
      <c r="K24" s="43">
        <f>'nov2023_vydavky_ESA 2010'!K24</f>
        <v>0</v>
      </c>
      <c r="L24" s="45">
        <f>'nov2023_vydavky_ESA 2010'!L24</f>
        <v>0</v>
      </c>
      <c r="M24" s="45">
        <f>'nov2023_vydavky_ESA 2010'!M24</f>
        <v>0</v>
      </c>
      <c r="N24" s="45">
        <f>'nov2023_vydavky_ESA 2010'!N24</f>
        <v>0</v>
      </c>
      <c r="O24" s="44">
        <f>'nov2023_vydavky_ESA 2010'!O24</f>
        <v>0</v>
      </c>
      <c r="Q24" s="25" t="s">
        <v>8</v>
      </c>
      <c r="R24" s="85">
        <v>239393.39986</v>
      </c>
      <c r="S24" s="94">
        <v>262535.66091523407</v>
      </c>
      <c r="T24" s="53">
        <v>444894.16796031286</v>
      </c>
      <c r="U24" s="53">
        <v>511178.24155418988</v>
      </c>
      <c r="V24" s="53">
        <v>535086.69378971611</v>
      </c>
      <c r="W24" s="56">
        <v>562454.37129250786</v>
      </c>
      <c r="Y24" s="25" t="s">
        <v>8</v>
      </c>
      <c r="Z24" s="85">
        <f t="shared" si="4"/>
        <v>0</v>
      </c>
      <c r="AA24" s="94">
        <f t="shared" si="5"/>
        <v>5573.2070888053277</v>
      </c>
      <c r="AB24" s="53">
        <f t="shared" si="6"/>
        <v>-153993.91747713939</v>
      </c>
      <c r="AC24" s="53">
        <f t="shared" si="7"/>
        <v>-201193.55728695996</v>
      </c>
      <c r="AD24" s="53">
        <f t="shared" si="8"/>
        <v>-207467.83455826709</v>
      </c>
      <c r="AE24" s="56">
        <f t="shared" si="8"/>
        <v>-217307.09519058635</v>
      </c>
    </row>
    <row r="25" spans="1:31" ht="13.5" customHeight="1" thickBot="1" x14ac:dyDescent="0.25">
      <c r="A25" s="108" t="s">
        <v>9</v>
      </c>
      <c r="B25" s="79">
        <f t="shared" ref="B25:E25" si="20">B6+B12+B24</f>
        <v>9531470.8801300004</v>
      </c>
      <c r="C25" s="4">
        <f t="shared" si="20"/>
        <v>11595076.025924174</v>
      </c>
      <c r="D25" s="38">
        <f t="shared" si="20"/>
        <v>12829015.864358557</v>
      </c>
      <c r="E25" s="38">
        <f t="shared" si="20"/>
        <v>13759520.565756612</v>
      </c>
      <c r="F25" s="38">
        <f t="shared" ref="F25:G25" si="21">F6+F12+F24</f>
        <v>14401099.011820711</v>
      </c>
      <c r="G25" s="5">
        <f t="shared" si="21"/>
        <v>14751821.938204892</v>
      </c>
      <c r="H25" s="99"/>
      <c r="I25" s="3" t="s">
        <v>9</v>
      </c>
      <c r="J25" s="86">
        <f t="shared" ref="J25:N25" si="22">J6+J12+J24</f>
        <v>0</v>
      </c>
      <c r="K25" s="4">
        <f t="shared" si="22"/>
        <v>0</v>
      </c>
      <c r="L25" s="38">
        <f t="shared" si="22"/>
        <v>0</v>
      </c>
      <c r="M25" s="38">
        <f t="shared" si="22"/>
        <v>0</v>
      </c>
      <c r="N25" s="38">
        <f t="shared" si="22"/>
        <v>0</v>
      </c>
      <c r="O25" s="5">
        <f t="shared" ref="O25" si="23">O6+O12+O24</f>
        <v>0</v>
      </c>
      <c r="Q25" s="3" t="s">
        <v>9</v>
      </c>
      <c r="R25" s="86">
        <v>9531470.8801300004</v>
      </c>
      <c r="S25" s="95">
        <v>11514162.223415865</v>
      </c>
      <c r="T25" s="38">
        <v>12806624.442315564</v>
      </c>
      <c r="U25" s="38">
        <v>13673326.639987927</v>
      </c>
      <c r="V25" s="38">
        <v>13928670.618445022</v>
      </c>
      <c r="W25" s="5">
        <v>13959599.382664856</v>
      </c>
      <c r="Y25" s="3" t="s">
        <v>9</v>
      </c>
      <c r="Z25" s="86">
        <f t="shared" si="4"/>
        <v>0</v>
      </c>
      <c r="AA25" s="95">
        <f t="shared" si="5"/>
        <v>80913.802508309484</v>
      </c>
      <c r="AB25" s="38">
        <f t="shared" si="6"/>
        <v>22391.422042993829</v>
      </c>
      <c r="AC25" s="38">
        <f t="shared" si="7"/>
        <v>86193.925768684596</v>
      </c>
      <c r="AD25" s="38">
        <f t="shared" si="8"/>
        <v>472428.39337568916</v>
      </c>
      <c r="AE25" s="5">
        <f t="shared" si="8"/>
        <v>792222.55554003641</v>
      </c>
    </row>
    <row r="26" spans="1:31" ht="13.5" customHeight="1" thickBot="1" x14ac:dyDescent="0.25">
      <c r="A26" s="109" t="s">
        <v>10</v>
      </c>
      <c r="B26" s="80">
        <f t="shared" ref="B26:E26" si="24">B25</f>
        <v>9531470.8801300004</v>
      </c>
      <c r="C26" s="22">
        <f t="shared" si="24"/>
        <v>11595076.025924174</v>
      </c>
      <c r="D26" s="46">
        <f t="shared" si="24"/>
        <v>12829015.864358557</v>
      </c>
      <c r="E26" s="46">
        <f t="shared" si="24"/>
        <v>13759520.565756612</v>
      </c>
      <c r="F26" s="46">
        <f t="shared" ref="F26:G26" si="25">F25</f>
        <v>14401099.011820711</v>
      </c>
      <c r="G26" s="23">
        <f t="shared" si="25"/>
        <v>14751821.938204892</v>
      </c>
      <c r="H26" s="101"/>
      <c r="I26" s="21" t="s">
        <v>10</v>
      </c>
      <c r="J26" s="87">
        <f t="shared" ref="J26:N26" si="26">J25</f>
        <v>0</v>
      </c>
      <c r="K26" s="22">
        <f t="shared" si="26"/>
        <v>0</v>
      </c>
      <c r="L26" s="46">
        <f t="shared" si="26"/>
        <v>0</v>
      </c>
      <c r="M26" s="46">
        <f t="shared" si="26"/>
        <v>0</v>
      </c>
      <c r="N26" s="46">
        <f t="shared" si="26"/>
        <v>0</v>
      </c>
      <c r="O26" s="23">
        <f t="shared" ref="O26" si="27">O25</f>
        <v>0</v>
      </c>
      <c r="Q26" s="21" t="s">
        <v>10</v>
      </c>
      <c r="R26" s="97">
        <v>9531470.8801300004</v>
      </c>
      <c r="S26" s="96">
        <v>11514162.223415865</v>
      </c>
      <c r="T26" s="58">
        <v>12806624.442315564</v>
      </c>
      <c r="U26" s="58">
        <v>13673326.639987927</v>
      </c>
      <c r="V26" s="58">
        <v>13928670.618445022</v>
      </c>
      <c r="W26" s="59">
        <v>13959599.382664856</v>
      </c>
      <c r="Y26" s="21" t="s">
        <v>10</v>
      </c>
      <c r="Z26" s="97">
        <f t="shared" si="4"/>
        <v>0</v>
      </c>
      <c r="AA26" s="96">
        <f t="shared" si="5"/>
        <v>80913.802508309484</v>
      </c>
      <c r="AB26" s="58">
        <f t="shared" si="6"/>
        <v>22391.422042993829</v>
      </c>
      <c r="AC26" s="58">
        <f t="shared" si="7"/>
        <v>86193.925768684596</v>
      </c>
      <c r="AD26" s="58">
        <f t="shared" si="8"/>
        <v>472428.39337568916</v>
      </c>
      <c r="AE26" s="59">
        <f t="shared" si="8"/>
        <v>792222.55554003641</v>
      </c>
    </row>
    <row r="27" spans="1:31" ht="13.5" customHeight="1" x14ac:dyDescent="0.2">
      <c r="B27" s="9"/>
      <c r="C27" s="9"/>
      <c r="D27" s="9"/>
      <c r="J27" s="9"/>
      <c r="K27" s="9"/>
      <c r="L27" s="9"/>
      <c r="R27" s="9"/>
      <c r="S27" s="9"/>
      <c r="T27" s="9"/>
      <c r="Z27" s="9"/>
      <c r="AA27" s="9"/>
      <c r="AB27" s="9"/>
    </row>
    <row r="28" spans="1:31" ht="13.5" customHeight="1" x14ac:dyDescent="0.2">
      <c r="B28" s="9"/>
      <c r="C28" s="9"/>
      <c r="D28" s="9"/>
      <c r="I28" s="29"/>
      <c r="J28" s="9"/>
      <c r="K28" s="9"/>
      <c r="L28" s="9"/>
      <c r="R28" s="9"/>
      <c r="S28" s="9"/>
      <c r="T28" s="9"/>
      <c r="Z28" s="9"/>
      <c r="AA28" s="9"/>
      <c r="AB28" s="9"/>
    </row>
    <row r="29" spans="1:31" ht="13.5" customHeight="1" x14ac:dyDescent="0.2">
      <c r="B29" s="9"/>
      <c r="C29" s="9"/>
      <c r="D29" s="9"/>
      <c r="I29" s="29"/>
      <c r="J29" s="9"/>
      <c r="K29" s="9"/>
      <c r="L29" s="9"/>
      <c r="R29" s="9"/>
      <c r="S29" s="68"/>
      <c r="T29" s="68"/>
      <c r="U29" s="68"/>
      <c r="V29" s="68"/>
      <c r="Z29" s="9"/>
      <c r="AA29" s="9"/>
      <c r="AB29" s="9"/>
    </row>
    <row r="30" spans="1:31" ht="13.5" customHeight="1" x14ac:dyDescent="0.2">
      <c r="B30" s="9"/>
      <c r="C30" s="9"/>
      <c r="D30" s="9"/>
      <c r="J30" s="9"/>
      <c r="K30" s="9"/>
      <c r="L30" s="9"/>
      <c r="R30" s="9"/>
      <c r="S30" s="9"/>
      <c r="T30" s="9"/>
      <c r="Z30" s="9"/>
      <c r="AA30" s="9"/>
      <c r="AB30" s="9"/>
    </row>
    <row r="31" spans="1:31" ht="13.5" customHeight="1" x14ac:dyDescent="0.2">
      <c r="B31" s="9"/>
      <c r="C31" s="9"/>
      <c r="D31" s="9"/>
      <c r="J31" s="6"/>
      <c r="K31" s="6"/>
      <c r="L31" s="6"/>
      <c r="R31" s="9"/>
      <c r="S31" s="9"/>
      <c r="T31" s="9"/>
      <c r="Z31" s="9"/>
      <c r="AA31" s="9"/>
      <c r="AB31" s="9"/>
    </row>
    <row r="32" spans="1:31" ht="13.5" customHeight="1" x14ac:dyDescent="0.2">
      <c r="B32" s="9"/>
      <c r="C32" s="9"/>
      <c r="D32" s="9"/>
      <c r="J32" s="9"/>
      <c r="K32" s="68"/>
      <c r="L32" s="68"/>
      <c r="M32" s="69"/>
      <c r="N32" s="69"/>
      <c r="O32" s="69"/>
      <c r="R32" s="9"/>
      <c r="S32" s="9"/>
      <c r="T32" s="9"/>
      <c r="Z32" s="9"/>
      <c r="AA32" s="9"/>
      <c r="AB32" s="9"/>
    </row>
    <row r="33" spans="2:28" ht="13.5" customHeight="1" x14ac:dyDescent="0.2">
      <c r="B33" s="9"/>
      <c r="C33" s="9"/>
      <c r="D33" s="9"/>
      <c r="J33" s="9"/>
      <c r="K33" s="70"/>
      <c r="L33" s="71"/>
      <c r="M33" s="71"/>
      <c r="N33" s="71"/>
      <c r="O33" s="71"/>
      <c r="R33" s="9"/>
      <c r="S33" s="9"/>
      <c r="T33" s="9"/>
      <c r="Z33" s="9"/>
      <c r="AA33" s="9"/>
      <c r="AB33" s="9"/>
    </row>
    <row r="34" spans="2:28" ht="13.5" customHeight="1" x14ac:dyDescent="0.2">
      <c r="B34" s="9"/>
      <c r="C34" s="9"/>
      <c r="D34" s="9"/>
      <c r="J34" s="9"/>
      <c r="K34" s="9"/>
      <c r="L34" s="9"/>
      <c r="R34" s="9"/>
      <c r="S34" s="9"/>
      <c r="T34" s="9"/>
      <c r="Z34" s="9"/>
      <c r="AA34" s="9"/>
      <c r="AB34" s="9"/>
    </row>
    <row r="35" spans="2:28" ht="13.5" customHeight="1" x14ac:dyDescent="0.2">
      <c r="B35" s="9"/>
      <c r="C35" s="9"/>
      <c r="D35" s="9"/>
      <c r="J35" s="9"/>
      <c r="K35" s="71"/>
      <c r="L35" s="71"/>
      <c r="M35" s="71"/>
      <c r="N35" s="71"/>
      <c r="O35" s="71"/>
      <c r="R35" s="9"/>
      <c r="S35" s="9"/>
      <c r="T35" s="9"/>
      <c r="Z35" s="9"/>
      <c r="AA35" s="9"/>
      <c r="AB35" s="9"/>
    </row>
    <row r="36" spans="2:28" ht="13.5" customHeight="1" x14ac:dyDescent="0.2">
      <c r="B36" s="9"/>
      <c r="C36" s="9"/>
      <c r="D36" s="9"/>
      <c r="J36" s="9"/>
      <c r="K36" s="9"/>
      <c r="L36" s="9"/>
      <c r="R36" s="9"/>
      <c r="S36" s="9"/>
      <c r="T36" s="9"/>
      <c r="Z36" s="9"/>
      <c r="AA36" s="9"/>
      <c r="AB36" s="9"/>
    </row>
    <row r="37" spans="2:28" ht="13.5" customHeight="1" x14ac:dyDescent="0.2">
      <c r="B37" s="9"/>
      <c r="C37" s="9"/>
      <c r="D37" s="9"/>
      <c r="J37" s="9"/>
      <c r="K37" s="71"/>
      <c r="L37" s="71"/>
      <c r="M37" s="71"/>
      <c r="N37" s="71"/>
      <c r="O37" s="71"/>
      <c r="R37" s="9"/>
      <c r="S37" s="9"/>
      <c r="T37" s="9"/>
      <c r="Z37" s="9"/>
      <c r="AA37" s="9"/>
      <c r="AB37" s="9"/>
    </row>
    <row r="38" spans="2:28" ht="13.5" customHeight="1" x14ac:dyDescent="0.2">
      <c r="B38" s="9"/>
      <c r="C38" s="9"/>
      <c r="D38" s="9"/>
      <c r="J38" s="9"/>
      <c r="K38" s="9"/>
      <c r="L38" s="9"/>
      <c r="R38" s="9"/>
      <c r="S38" s="9"/>
      <c r="T38" s="9"/>
      <c r="Z38" s="9"/>
      <c r="AA38" s="9"/>
      <c r="AB38" s="9"/>
    </row>
    <row r="39" spans="2:28" ht="13.5" customHeight="1" x14ac:dyDescent="0.2">
      <c r="B39" s="9"/>
      <c r="C39" s="9"/>
      <c r="D39" s="9"/>
      <c r="J39" s="9"/>
      <c r="K39" s="9"/>
      <c r="L39" s="30"/>
      <c r="M39" s="30"/>
      <c r="N39" s="30"/>
      <c r="O39" s="30"/>
      <c r="R39" s="9"/>
      <c r="S39" s="9"/>
      <c r="T39" s="9"/>
      <c r="Z39" s="9"/>
      <c r="AA39" s="9"/>
      <c r="AB39" s="9"/>
    </row>
    <row r="40" spans="2:28" ht="13.5" customHeight="1" x14ac:dyDescent="0.2">
      <c r="B40" s="9"/>
      <c r="C40" s="9"/>
      <c r="D40" s="9"/>
      <c r="J40" s="9"/>
      <c r="K40" s="9"/>
      <c r="L40" s="30"/>
      <c r="M40" s="30"/>
      <c r="N40" s="30"/>
      <c r="O40" s="30"/>
      <c r="R40" s="9"/>
      <c r="S40" s="9"/>
      <c r="T40" s="9"/>
      <c r="Z40" s="9"/>
      <c r="AA40" s="9"/>
      <c r="AB40" s="9"/>
    </row>
    <row r="41" spans="2:28" ht="13.5" customHeight="1" x14ac:dyDescent="0.2">
      <c r="B41" s="9"/>
      <c r="C41" s="9"/>
      <c r="D41" s="9"/>
      <c r="J41" s="9"/>
      <c r="K41" s="9"/>
      <c r="L41" s="9"/>
      <c r="R41" s="9"/>
      <c r="S41" s="9"/>
      <c r="T41" s="9"/>
      <c r="Z41" s="9"/>
      <c r="AA41" s="9"/>
      <c r="AB41" s="9"/>
    </row>
    <row r="42" spans="2:28" ht="13.5" customHeight="1" x14ac:dyDescent="0.2">
      <c r="B42" s="9"/>
      <c r="C42" s="9"/>
      <c r="D42" s="9"/>
      <c r="J42" s="9"/>
      <c r="K42" s="9"/>
      <c r="L42" s="9"/>
      <c r="R42" s="9"/>
      <c r="S42" s="9"/>
      <c r="T42" s="9"/>
      <c r="Z42" s="9"/>
      <c r="AA42" s="9"/>
      <c r="AB42" s="9"/>
    </row>
    <row r="43" spans="2:28" ht="13.5" customHeight="1" x14ac:dyDescent="0.2">
      <c r="B43" s="9"/>
      <c r="C43" s="9"/>
      <c r="D43" s="9"/>
      <c r="J43" s="9"/>
      <c r="K43" s="9"/>
      <c r="L43" s="9"/>
      <c r="R43" s="9"/>
      <c r="S43" s="9"/>
      <c r="T43" s="9"/>
      <c r="Z43" s="9"/>
      <c r="AA43" s="9"/>
      <c r="AB43" s="9"/>
    </row>
    <row r="44" spans="2:28" ht="13.5" customHeight="1" x14ac:dyDescent="0.2">
      <c r="B44" s="9"/>
      <c r="C44" s="9"/>
      <c r="D44" s="9"/>
      <c r="J44" s="9"/>
      <c r="K44" s="9"/>
      <c r="L44" s="9"/>
      <c r="R44" s="9"/>
      <c r="S44" s="9"/>
      <c r="T44" s="9"/>
      <c r="Z44" s="9"/>
      <c r="AA44" s="9"/>
      <c r="AB44" s="9"/>
    </row>
    <row r="45" spans="2:28" ht="13.5" customHeight="1" x14ac:dyDescent="0.2">
      <c r="B45" s="9"/>
      <c r="C45" s="9"/>
      <c r="D45" s="9"/>
      <c r="J45" s="9"/>
      <c r="K45" s="9"/>
      <c r="L45" s="9"/>
      <c r="R45" s="9"/>
      <c r="S45" s="9"/>
      <c r="T45" s="9"/>
      <c r="Z45" s="9"/>
      <c r="AA45" s="9"/>
      <c r="AB45" s="9"/>
    </row>
    <row r="46" spans="2:28" ht="13.5" customHeight="1" x14ac:dyDescent="0.2">
      <c r="B46" s="9"/>
      <c r="C46" s="9"/>
      <c r="D46" s="9"/>
      <c r="J46" s="9"/>
      <c r="K46" s="9"/>
      <c r="L46" s="9"/>
      <c r="R46" s="9"/>
      <c r="S46" s="9"/>
      <c r="T46" s="9"/>
      <c r="Z46" s="9"/>
      <c r="AA46" s="9"/>
      <c r="AB46" s="9"/>
    </row>
    <row r="47" spans="2:28" ht="13.5" customHeight="1" x14ac:dyDescent="0.2">
      <c r="B47" s="9"/>
      <c r="C47" s="9"/>
      <c r="D47" s="9"/>
      <c r="J47" s="9"/>
      <c r="K47" s="9"/>
      <c r="L47" s="9"/>
      <c r="R47" s="9"/>
      <c r="S47" s="9"/>
      <c r="T47" s="9"/>
      <c r="Z47" s="9"/>
      <c r="AA47" s="9"/>
      <c r="AB47" s="9"/>
    </row>
    <row r="48" spans="2:28" ht="13.5" customHeight="1" x14ac:dyDescent="0.2">
      <c r="B48" s="9"/>
      <c r="C48" s="9"/>
      <c r="D48" s="9"/>
      <c r="J48" s="9"/>
      <c r="K48" s="9"/>
      <c r="L48" s="9"/>
      <c r="R48" s="9"/>
      <c r="S48" s="9"/>
      <c r="T48" s="9"/>
      <c r="Z48" s="9"/>
      <c r="AA48" s="9"/>
      <c r="AB48" s="9"/>
    </row>
    <row r="49" spans="2:28" ht="13.5" customHeight="1" x14ac:dyDescent="0.2">
      <c r="B49" s="9"/>
      <c r="C49" s="9"/>
      <c r="D49" s="9"/>
      <c r="J49" s="9"/>
      <c r="K49" s="9"/>
      <c r="L49" s="9"/>
      <c r="R49" s="9"/>
      <c r="S49" s="9"/>
      <c r="T49" s="9"/>
      <c r="Z49" s="9"/>
      <c r="AA49" s="9"/>
      <c r="AB49" s="9"/>
    </row>
    <row r="50" spans="2:28" ht="13.5" customHeight="1" x14ac:dyDescent="0.2">
      <c r="B50" s="9"/>
      <c r="C50" s="9"/>
      <c r="D50" s="9"/>
      <c r="J50" s="9"/>
      <c r="K50" s="9"/>
      <c r="L50" s="9"/>
      <c r="R50" s="9"/>
      <c r="S50" s="9"/>
      <c r="T50" s="9"/>
      <c r="Z50" s="9"/>
      <c r="AA50" s="9"/>
      <c r="AB50" s="9"/>
    </row>
    <row r="51" spans="2:28" ht="13.5" customHeight="1" x14ac:dyDescent="0.2">
      <c r="B51" s="9"/>
      <c r="C51" s="9"/>
      <c r="D51" s="9"/>
      <c r="J51" s="9"/>
      <c r="K51" s="9"/>
      <c r="L51" s="9"/>
      <c r="R51" s="9"/>
      <c r="S51" s="9"/>
      <c r="T51" s="9"/>
      <c r="Z51" s="9"/>
      <c r="AA51" s="9"/>
      <c r="AB51" s="9"/>
    </row>
    <row r="52" spans="2:28" ht="13.5" customHeight="1" x14ac:dyDescent="0.2">
      <c r="B52" s="9"/>
      <c r="C52" s="9"/>
      <c r="D52" s="9"/>
      <c r="J52" s="9"/>
      <c r="K52" s="9"/>
      <c r="L52" s="9"/>
      <c r="R52" s="9"/>
      <c r="S52" s="9"/>
      <c r="T52" s="9"/>
      <c r="Z52" s="9"/>
      <c r="AA52" s="9"/>
      <c r="AB52" s="9"/>
    </row>
    <row r="53" spans="2:28" ht="13.5" customHeight="1" x14ac:dyDescent="0.2">
      <c r="B53" s="9"/>
      <c r="C53" s="9"/>
      <c r="D53" s="9"/>
      <c r="J53" s="9"/>
      <c r="K53" s="9"/>
      <c r="L53" s="9"/>
      <c r="R53" s="9"/>
      <c r="S53" s="9"/>
      <c r="T53" s="9"/>
      <c r="Z53" s="9"/>
      <c r="AA53" s="9"/>
      <c r="AB53" s="9"/>
    </row>
    <row r="54" spans="2:28" ht="13.5" customHeight="1" x14ac:dyDescent="0.2">
      <c r="B54" s="9"/>
      <c r="C54" s="9"/>
      <c r="D54" s="9"/>
      <c r="J54" s="9"/>
      <c r="K54" s="9"/>
      <c r="L54" s="9"/>
      <c r="R54" s="9"/>
      <c r="S54" s="9"/>
      <c r="T54" s="9"/>
      <c r="Z54" s="9"/>
      <c r="AA54" s="9"/>
      <c r="AB54" s="9"/>
    </row>
    <row r="55" spans="2:28" ht="13.5" customHeight="1" x14ac:dyDescent="0.2">
      <c r="B55" s="9"/>
      <c r="C55" s="9"/>
      <c r="D55" s="9"/>
      <c r="J55" s="9"/>
      <c r="K55" s="9"/>
      <c r="L55" s="9"/>
      <c r="R55" s="9"/>
      <c r="S55" s="9"/>
      <c r="T55" s="9"/>
      <c r="Z55" s="9"/>
      <c r="AA55" s="9"/>
      <c r="AB55" s="9"/>
    </row>
    <row r="56" spans="2:28" ht="13.5" customHeight="1" x14ac:dyDescent="0.2">
      <c r="B56" s="9"/>
      <c r="C56" s="9"/>
      <c r="D56" s="9"/>
      <c r="J56" s="9"/>
      <c r="K56" s="9"/>
      <c r="L56" s="9"/>
      <c r="R56" s="9"/>
      <c r="S56" s="9"/>
      <c r="T56" s="9"/>
      <c r="Z56" s="9"/>
      <c r="AA56" s="9"/>
      <c r="AB56" s="9"/>
    </row>
    <row r="57" spans="2:28" ht="13.5" customHeight="1" x14ac:dyDescent="0.2">
      <c r="B57" s="9"/>
      <c r="C57" s="9"/>
      <c r="D57" s="9"/>
      <c r="J57" s="9"/>
      <c r="K57" s="9"/>
      <c r="L57" s="9"/>
      <c r="R57" s="9"/>
      <c r="S57" s="9"/>
      <c r="T57" s="9"/>
      <c r="Z57" s="9"/>
      <c r="AA57" s="9"/>
      <c r="AB57" s="9"/>
    </row>
    <row r="58" spans="2:28" ht="13.5" customHeight="1" x14ac:dyDescent="0.2">
      <c r="B58" s="9"/>
      <c r="C58" s="9"/>
      <c r="D58" s="9"/>
      <c r="J58" s="9"/>
      <c r="K58" s="9"/>
      <c r="L58" s="9"/>
      <c r="R58" s="9"/>
      <c r="S58" s="9"/>
      <c r="T58" s="9"/>
      <c r="Z58" s="9"/>
      <c r="AA58" s="9"/>
      <c r="AB58" s="9"/>
    </row>
    <row r="59" spans="2:28" ht="13.5" customHeight="1" x14ac:dyDescent="0.2">
      <c r="B59" s="9"/>
      <c r="C59" s="9"/>
      <c r="D59" s="9"/>
      <c r="J59" s="9"/>
      <c r="K59" s="9"/>
      <c r="L59" s="9"/>
      <c r="R59" s="9"/>
      <c r="S59" s="9"/>
      <c r="T59" s="9"/>
      <c r="Z59" s="9"/>
      <c r="AA59" s="9"/>
      <c r="AB59" s="9"/>
    </row>
    <row r="60" spans="2:28" ht="13.5" customHeight="1" x14ac:dyDescent="0.2">
      <c r="B60" s="9"/>
      <c r="C60" s="9"/>
      <c r="D60" s="9"/>
      <c r="J60" s="9"/>
      <c r="K60" s="9"/>
      <c r="L60" s="9"/>
      <c r="R60" s="9"/>
      <c r="S60" s="9"/>
      <c r="T60" s="9"/>
      <c r="Z60" s="9"/>
      <c r="AA60" s="9"/>
      <c r="AB60" s="9"/>
    </row>
    <row r="61" spans="2:28" ht="13.5" customHeight="1" x14ac:dyDescent="0.2">
      <c r="B61" s="9"/>
      <c r="C61" s="9"/>
      <c r="D61" s="9"/>
      <c r="J61" s="9"/>
      <c r="K61" s="9"/>
      <c r="L61" s="9"/>
      <c r="R61" s="9"/>
      <c r="S61" s="9"/>
      <c r="T61" s="9"/>
      <c r="Z61" s="9"/>
      <c r="AA61" s="9"/>
      <c r="AB61" s="9"/>
    </row>
    <row r="62" spans="2:28" ht="13.5" customHeight="1" x14ac:dyDescent="0.2">
      <c r="B62" s="9"/>
      <c r="C62" s="9"/>
      <c r="D62" s="9"/>
      <c r="J62" s="9"/>
      <c r="K62" s="9"/>
      <c r="L62" s="9"/>
      <c r="R62" s="9"/>
      <c r="S62" s="9"/>
      <c r="T62" s="9"/>
      <c r="Z62" s="9"/>
      <c r="AA62" s="9"/>
      <c r="AB62" s="9"/>
    </row>
    <row r="63" spans="2:28" ht="13.5" customHeight="1" x14ac:dyDescent="0.2">
      <c r="B63" s="9"/>
      <c r="C63" s="9"/>
      <c r="D63" s="9"/>
      <c r="J63" s="9"/>
      <c r="K63" s="9"/>
      <c r="L63" s="9"/>
      <c r="R63" s="9"/>
      <c r="S63" s="9"/>
      <c r="T63" s="9"/>
      <c r="Z63" s="9"/>
      <c r="AA63" s="9"/>
      <c r="AB63" s="9"/>
    </row>
    <row r="64" spans="2:28" ht="13.5" customHeight="1" x14ac:dyDescent="0.2">
      <c r="B64" s="9"/>
      <c r="C64" s="9"/>
      <c r="D64" s="9"/>
      <c r="J64" s="9"/>
      <c r="K64" s="9"/>
      <c r="L64" s="9"/>
      <c r="R64" s="9"/>
      <c r="S64" s="9"/>
      <c r="T64" s="9"/>
      <c r="Z64" s="9"/>
      <c r="AA64" s="9"/>
      <c r="AB64" s="9"/>
    </row>
    <row r="65" spans="2:28" ht="13.5" customHeight="1" x14ac:dyDescent="0.2">
      <c r="B65" s="9"/>
      <c r="C65" s="9"/>
      <c r="D65" s="9"/>
      <c r="J65" s="9"/>
      <c r="K65" s="9"/>
      <c r="L65" s="9"/>
      <c r="R65" s="9"/>
      <c r="S65" s="9"/>
      <c r="T65" s="9"/>
      <c r="Z65" s="9"/>
      <c r="AA65" s="9"/>
      <c r="AB65" s="9"/>
    </row>
    <row r="66" spans="2:28" ht="13.5" customHeight="1" x14ac:dyDescent="0.2">
      <c r="B66" s="9"/>
      <c r="C66" s="9"/>
      <c r="D66" s="9"/>
      <c r="J66" s="9"/>
      <c r="K66" s="9"/>
      <c r="L66" s="9"/>
      <c r="R66" s="9"/>
      <c r="S66" s="9"/>
      <c r="T66" s="9"/>
      <c r="Z66" s="9"/>
      <c r="AA66" s="9"/>
      <c r="AB66" s="9"/>
    </row>
    <row r="67" spans="2:28" ht="13.5" customHeight="1" x14ac:dyDescent="0.2">
      <c r="B67" s="9"/>
      <c r="C67" s="9"/>
      <c r="D67" s="9"/>
      <c r="J67" s="9"/>
      <c r="K67" s="9"/>
      <c r="L67" s="9"/>
      <c r="R67" s="9"/>
      <c r="S67" s="9"/>
      <c r="T67" s="9"/>
      <c r="Z67" s="9"/>
      <c r="AA67" s="9"/>
      <c r="AB67" s="9"/>
    </row>
    <row r="68" spans="2:28" ht="13.5" customHeight="1" x14ac:dyDescent="0.2">
      <c r="B68" s="9"/>
      <c r="C68" s="9"/>
      <c r="D68" s="9"/>
      <c r="J68" s="9"/>
      <c r="K68" s="9"/>
      <c r="L68" s="9"/>
      <c r="R68" s="9"/>
      <c r="S68" s="9"/>
      <c r="T68" s="9"/>
      <c r="Z68" s="9"/>
      <c r="AA68" s="9"/>
      <c r="AB68" s="9"/>
    </row>
    <row r="69" spans="2:28" ht="13.5" customHeight="1" x14ac:dyDescent="0.2">
      <c r="B69" s="9"/>
      <c r="C69" s="9"/>
      <c r="D69" s="9"/>
      <c r="J69" s="9"/>
      <c r="K69" s="9"/>
      <c r="L69" s="9"/>
      <c r="R69" s="9"/>
      <c r="S69" s="9"/>
      <c r="T69" s="9"/>
      <c r="Z69" s="9"/>
      <c r="AA69" s="9"/>
      <c r="AB69" s="9"/>
    </row>
    <row r="70" spans="2:28" ht="13.5" customHeight="1" x14ac:dyDescent="0.2">
      <c r="B70" s="9"/>
      <c r="C70" s="9"/>
      <c r="D70" s="9"/>
      <c r="J70" s="9"/>
      <c r="K70" s="9"/>
      <c r="L70" s="9"/>
      <c r="R70" s="9"/>
      <c r="S70" s="9"/>
      <c r="T70" s="9"/>
      <c r="Z70" s="9"/>
      <c r="AA70" s="9"/>
      <c r="AB70" s="9"/>
    </row>
    <row r="71" spans="2:28" ht="13.5" customHeight="1" x14ac:dyDescent="0.2">
      <c r="B71" s="9"/>
      <c r="C71" s="9"/>
      <c r="D71" s="9"/>
      <c r="J71" s="9"/>
      <c r="K71" s="9"/>
      <c r="L71" s="9"/>
      <c r="R71" s="9"/>
      <c r="S71" s="9"/>
      <c r="T71" s="9"/>
      <c r="Z71" s="9"/>
      <c r="AA71" s="9"/>
      <c r="AB71" s="9"/>
    </row>
    <row r="72" spans="2:28" ht="13.5" customHeight="1" x14ac:dyDescent="0.2">
      <c r="B72" s="9"/>
      <c r="C72" s="9"/>
      <c r="D72" s="9"/>
      <c r="J72" s="9"/>
      <c r="K72" s="9"/>
      <c r="L72" s="9"/>
      <c r="R72" s="9"/>
      <c r="S72" s="9"/>
      <c r="T72" s="9"/>
      <c r="Z72" s="9"/>
      <c r="AA72" s="9"/>
      <c r="AB72" s="9"/>
    </row>
    <row r="73" spans="2:28" ht="13.5" customHeight="1" x14ac:dyDescent="0.2">
      <c r="B73" s="9"/>
      <c r="C73" s="9"/>
      <c r="D73" s="9"/>
      <c r="J73" s="9"/>
      <c r="K73" s="9"/>
      <c r="L73" s="9"/>
      <c r="R73" s="9"/>
      <c r="S73" s="9"/>
      <c r="T73" s="9"/>
      <c r="Z73" s="9"/>
      <c r="AA73" s="9"/>
      <c r="AB73" s="9"/>
    </row>
    <row r="74" spans="2:28" ht="13.5" customHeight="1" x14ac:dyDescent="0.2">
      <c r="B74" s="9"/>
      <c r="C74" s="9"/>
      <c r="D74" s="9"/>
      <c r="J74" s="9"/>
      <c r="K74" s="9"/>
      <c r="L74" s="9"/>
      <c r="R74" s="9"/>
      <c r="S74" s="9"/>
      <c r="T74" s="9"/>
      <c r="Z74" s="9"/>
      <c r="AA74" s="9"/>
      <c r="AB74" s="9"/>
    </row>
    <row r="75" spans="2:28" ht="13.5" customHeight="1" x14ac:dyDescent="0.2">
      <c r="B75" s="9"/>
      <c r="C75" s="9"/>
      <c r="D75" s="9"/>
      <c r="J75" s="9"/>
      <c r="K75" s="9"/>
      <c r="L75" s="9"/>
      <c r="R75" s="9"/>
      <c r="S75" s="9"/>
      <c r="T75" s="9"/>
      <c r="Z75" s="9"/>
      <c r="AA75" s="9"/>
      <c r="AB75" s="9"/>
    </row>
    <row r="76" spans="2:28" ht="13.5" customHeight="1" x14ac:dyDescent="0.2">
      <c r="B76" s="9"/>
      <c r="C76" s="9"/>
      <c r="D76" s="9"/>
      <c r="J76" s="9"/>
      <c r="K76" s="9"/>
      <c r="L76" s="9"/>
      <c r="R76" s="9"/>
      <c r="S76" s="9"/>
      <c r="T76" s="9"/>
      <c r="Z76" s="9"/>
      <c r="AA76" s="9"/>
      <c r="AB76" s="9"/>
    </row>
    <row r="77" spans="2:28" ht="13.5" customHeight="1" x14ac:dyDescent="0.2">
      <c r="B77" s="9"/>
      <c r="C77" s="9"/>
      <c r="D77" s="9"/>
      <c r="J77" s="9"/>
      <c r="K77" s="9"/>
      <c r="L77" s="9"/>
      <c r="R77" s="9"/>
      <c r="S77" s="9"/>
      <c r="T77" s="9"/>
      <c r="Z77" s="9"/>
      <c r="AA77" s="9"/>
      <c r="AB77" s="9"/>
    </row>
    <row r="78" spans="2:28" ht="13.5" customHeight="1" x14ac:dyDescent="0.2">
      <c r="B78" s="9"/>
      <c r="C78" s="9"/>
      <c r="D78" s="9"/>
      <c r="J78" s="9"/>
      <c r="K78" s="9"/>
      <c r="L78" s="9"/>
      <c r="R78" s="9"/>
      <c r="S78" s="9"/>
      <c r="T78" s="9"/>
      <c r="Z78" s="9"/>
      <c r="AA78" s="9"/>
      <c r="AB78" s="9"/>
    </row>
    <row r="79" spans="2:28" ht="13.5" customHeight="1" x14ac:dyDescent="0.2">
      <c r="B79" s="9"/>
      <c r="C79" s="9"/>
      <c r="D79" s="9"/>
      <c r="J79" s="9"/>
      <c r="K79" s="9"/>
      <c r="L79" s="9"/>
      <c r="R79" s="9"/>
      <c r="S79" s="9"/>
      <c r="T79" s="9"/>
      <c r="Z79" s="9"/>
      <c r="AA79" s="9"/>
      <c r="AB79" s="9"/>
    </row>
    <row r="80" spans="2:28" ht="13.5" customHeight="1" x14ac:dyDescent="0.2">
      <c r="B80" s="9"/>
      <c r="C80" s="9"/>
      <c r="D80" s="9"/>
      <c r="J80" s="9"/>
      <c r="K80" s="9"/>
      <c r="L80" s="9"/>
      <c r="R80" s="9"/>
      <c r="S80" s="9"/>
      <c r="T80" s="9"/>
      <c r="Z80" s="9"/>
      <c r="AA80" s="9"/>
      <c r="AB80" s="9"/>
    </row>
    <row r="81" spans="2:28" ht="13.5" customHeight="1" x14ac:dyDescent="0.2">
      <c r="B81" s="9"/>
      <c r="C81" s="9"/>
      <c r="D81" s="9"/>
      <c r="J81" s="9"/>
      <c r="K81" s="9"/>
      <c r="L81" s="9"/>
      <c r="R81" s="9"/>
      <c r="S81" s="9"/>
      <c r="T81" s="9"/>
      <c r="Z81" s="9"/>
      <c r="AA81" s="9"/>
      <c r="AB81" s="9"/>
    </row>
    <row r="82" spans="2:28" ht="13.5" customHeight="1" x14ac:dyDescent="0.2">
      <c r="B82" s="9"/>
      <c r="C82" s="9"/>
      <c r="D82" s="9"/>
      <c r="J82" s="9"/>
      <c r="K82" s="9"/>
      <c r="L82" s="9"/>
      <c r="R82" s="9"/>
      <c r="S82" s="9"/>
      <c r="T82" s="9"/>
      <c r="Z82" s="9"/>
      <c r="AA82" s="9"/>
      <c r="AB82" s="9"/>
    </row>
    <row r="83" spans="2:28" ht="13.5" customHeight="1" x14ac:dyDescent="0.2">
      <c r="B83" s="9"/>
      <c r="C83" s="9"/>
      <c r="D83" s="9"/>
      <c r="J83" s="9"/>
      <c r="K83" s="9"/>
      <c r="L83" s="9"/>
      <c r="R83" s="9"/>
      <c r="S83" s="9"/>
      <c r="T83" s="9"/>
      <c r="Z83" s="9"/>
      <c r="AA83" s="9"/>
      <c r="AB83" s="9"/>
    </row>
    <row r="84" spans="2:28" ht="13.5" customHeight="1" x14ac:dyDescent="0.2">
      <c r="B84" s="9"/>
      <c r="C84" s="9"/>
      <c r="D84" s="9"/>
      <c r="J84" s="9"/>
      <c r="K84" s="9"/>
      <c r="L84" s="9"/>
      <c r="R84" s="9"/>
      <c r="S84" s="9"/>
      <c r="T84" s="9"/>
      <c r="Z84" s="9"/>
      <c r="AA84" s="9"/>
      <c r="AB84" s="9"/>
    </row>
    <row r="85" spans="2:28" ht="13.5" customHeight="1" x14ac:dyDescent="0.2">
      <c r="B85" s="9"/>
      <c r="C85" s="9"/>
      <c r="D85" s="9"/>
      <c r="J85" s="9"/>
      <c r="K85" s="9"/>
      <c r="L85" s="9"/>
      <c r="R85" s="9"/>
      <c r="S85" s="9"/>
      <c r="T85" s="9"/>
      <c r="Z85" s="9"/>
      <c r="AA85" s="9"/>
      <c r="AB85" s="9"/>
    </row>
    <row r="86" spans="2:28" ht="13.5" customHeight="1" x14ac:dyDescent="0.2">
      <c r="B86" s="9"/>
      <c r="C86" s="9"/>
      <c r="D86" s="9"/>
      <c r="J86" s="9"/>
      <c r="K86" s="9"/>
      <c r="L86" s="9"/>
      <c r="R86" s="9"/>
      <c r="S86" s="9"/>
      <c r="T86" s="9"/>
      <c r="Z86" s="9"/>
      <c r="AA86" s="9"/>
      <c r="AB86" s="9"/>
    </row>
    <row r="87" spans="2:28" ht="13.5" customHeight="1" x14ac:dyDescent="0.2">
      <c r="B87" s="9"/>
      <c r="C87" s="9"/>
      <c r="D87" s="9"/>
      <c r="J87" s="9"/>
      <c r="K87" s="9"/>
      <c r="L87" s="9"/>
      <c r="R87" s="9"/>
      <c r="S87" s="9"/>
      <c r="T87" s="9"/>
      <c r="Z87" s="9"/>
      <c r="AA87" s="9"/>
      <c r="AB87" s="9"/>
    </row>
    <row r="88" spans="2:28" ht="13.5" customHeight="1" x14ac:dyDescent="0.2">
      <c r="B88" s="9"/>
      <c r="C88" s="9"/>
      <c r="D88" s="9"/>
      <c r="J88" s="9"/>
      <c r="K88" s="9"/>
      <c r="L88" s="9"/>
      <c r="R88" s="9"/>
      <c r="S88" s="9"/>
      <c r="T88" s="9"/>
      <c r="Z88" s="9"/>
      <c r="AA88" s="9"/>
      <c r="AB88" s="9"/>
    </row>
    <row r="89" spans="2:28" ht="13.5" customHeight="1" x14ac:dyDescent="0.2">
      <c r="B89" s="9"/>
      <c r="C89" s="9"/>
      <c r="D89" s="9"/>
      <c r="J89" s="9"/>
      <c r="K89" s="9"/>
      <c r="L89" s="9"/>
      <c r="R89" s="9"/>
      <c r="S89" s="9"/>
      <c r="T89" s="9"/>
      <c r="Z89" s="9"/>
      <c r="AA89" s="9"/>
      <c r="AB89" s="9"/>
    </row>
    <row r="90" spans="2:28" ht="13.5" customHeight="1" x14ac:dyDescent="0.2">
      <c r="B90" s="9"/>
      <c r="C90" s="9"/>
      <c r="D90" s="9"/>
      <c r="J90" s="9"/>
      <c r="K90" s="9"/>
      <c r="L90" s="9"/>
      <c r="R90" s="9"/>
      <c r="S90" s="9"/>
      <c r="T90" s="9"/>
      <c r="Z90" s="9"/>
      <c r="AA90" s="9"/>
      <c r="AB90" s="9"/>
    </row>
    <row r="91" spans="2:28" ht="13.5" customHeight="1" x14ac:dyDescent="0.2">
      <c r="B91" s="9"/>
      <c r="C91" s="9"/>
      <c r="D91" s="9"/>
      <c r="J91" s="9"/>
      <c r="K91" s="9"/>
      <c r="L91" s="9"/>
      <c r="R91" s="9"/>
      <c r="S91" s="9"/>
      <c r="T91" s="9"/>
      <c r="Z91" s="9"/>
      <c r="AA91" s="9"/>
      <c r="AB91" s="9"/>
    </row>
    <row r="92" spans="2:28" ht="13.5" customHeight="1" x14ac:dyDescent="0.2">
      <c r="B92" s="9"/>
      <c r="C92" s="9"/>
      <c r="D92" s="9"/>
      <c r="J92" s="9"/>
      <c r="K92" s="9"/>
      <c r="L92" s="9"/>
      <c r="R92" s="9"/>
      <c r="S92" s="9"/>
      <c r="T92" s="9"/>
      <c r="Z92" s="9"/>
      <c r="AA92" s="9"/>
      <c r="AB92" s="9"/>
    </row>
    <row r="93" spans="2:28" ht="13.5" customHeight="1" x14ac:dyDescent="0.2">
      <c r="B93" s="9"/>
      <c r="C93" s="9"/>
      <c r="D93" s="9"/>
      <c r="J93" s="9"/>
      <c r="K93" s="9"/>
      <c r="L93" s="9"/>
      <c r="R93" s="9"/>
      <c r="S93" s="9"/>
      <c r="T93" s="9"/>
      <c r="Z93" s="9"/>
      <c r="AA93" s="9"/>
      <c r="AB93" s="9"/>
    </row>
    <row r="94" spans="2:28" ht="13.5" customHeight="1" x14ac:dyDescent="0.2">
      <c r="B94" s="9"/>
      <c r="C94" s="9"/>
      <c r="D94" s="9"/>
      <c r="J94" s="9"/>
      <c r="K94" s="9"/>
      <c r="L94" s="9"/>
      <c r="R94" s="9"/>
      <c r="S94" s="9"/>
      <c r="T94" s="9"/>
      <c r="Z94" s="9"/>
      <c r="AA94" s="9"/>
      <c r="AB94" s="9"/>
    </row>
    <row r="95" spans="2:28" ht="13.5" customHeight="1" x14ac:dyDescent="0.2">
      <c r="B95" s="9"/>
      <c r="C95" s="9"/>
      <c r="D95" s="9"/>
      <c r="J95" s="9"/>
      <c r="K95" s="9"/>
      <c r="L95" s="9"/>
      <c r="R95" s="9"/>
      <c r="S95" s="9"/>
      <c r="T95" s="9"/>
      <c r="Z95" s="9"/>
      <c r="AA95" s="9"/>
      <c r="AB95" s="9"/>
    </row>
    <row r="96" spans="2:28" ht="13.5" customHeight="1" x14ac:dyDescent="0.2">
      <c r="B96" s="9"/>
      <c r="C96" s="9"/>
      <c r="D96" s="9"/>
      <c r="J96" s="9"/>
      <c r="K96" s="9"/>
      <c r="L96" s="9"/>
      <c r="R96" s="9"/>
      <c r="S96" s="9"/>
      <c r="T96" s="9"/>
      <c r="Z96" s="9"/>
      <c r="AA96" s="9"/>
      <c r="AB96" s="9"/>
    </row>
    <row r="97" spans="2:28" ht="13.5" customHeight="1" x14ac:dyDescent="0.2">
      <c r="B97" s="9"/>
      <c r="C97" s="9"/>
      <c r="D97" s="9"/>
      <c r="J97" s="9"/>
      <c r="K97" s="9"/>
      <c r="L97" s="9"/>
      <c r="R97" s="9"/>
      <c r="S97" s="9"/>
      <c r="T97" s="9"/>
      <c r="Z97" s="9"/>
      <c r="AA97" s="9"/>
      <c r="AB97" s="9"/>
    </row>
    <row r="98" spans="2:28" ht="13.5" customHeight="1" x14ac:dyDescent="0.2">
      <c r="B98" s="9"/>
      <c r="C98" s="9"/>
      <c r="D98" s="9"/>
      <c r="J98" s="9"/>
      <c r="K98" s="9"/>
      <c r="L98" s="9"/>
      <c r="R98" s="9"/>
      <c r="S98" s="9"/>
      <c r="T98" s="9"/>
      <c r="Z98" s="9"/>
      <c r="AA98" s="9"/>
      <c r="AB98" s="9"/>
    </row>
    <row r="99" spans="2:28" ht="13.5" customHeight="1" x14ac:dyDescent="0.2">
      <c r="B99" s="9"/>
      <c r="C99" s="9"/>
      <c r="D99" s="9"/>
      <c r="J99" s="9"/>
      <c r="K99" s="9"/>
      <c r="L99" s="9"/>
      <c r="R99" s="9"/>
      <c r="S99" s="9"/>
      <c r="T99" s="9"/>
      <c r="Z99" s="9"/>
      <c r="AA99" s="9"/>
      <c r="AB99" s="9"/>
    </row>
    <row r="100" spans="2:28" ht="13.5" customHeight="1" x14ac:dyDescent="0.2">
      <c r="B100" s="9"/>
      <c r="C100" s="9"/>
      <c r="D100" s="9"/>
      <c r="J100" s="9"/>
      <c r="K100" s="9"/>
      <c r="L100" s="9"/>
      <c r="R100" s="9"/>
      <c r="S100" s="9"/>
      <c r="T100" s="9"/>
      <c r="Z100" s="9"/>
      <c r="AA100" s="9"/>
      <c r="AB100" s="9"/>
    </row>
    <row r="101" spans="2:28" ht="13.5" customHeight="1" x14ac:dyDescent="0.2">
      <c r="B101" s="9"/>
      <c r="C101" s="9"/>
      <c r="D101" s="9"/>
      <c r="J101" s="9"/>
      <c r="K101" s="9"/>
      <c r="L101" s="9"/>
      <c r="R101" s="9"/>
      <c r="S101" s="9"/>
      <c r="T101" s="9"/>
      <c r="Z101" s="9"/>
      <c r="AA101" s="9"/>
      <c r="AB101" s="9"/>
    </row>
    <row r="102" spans="2:28" ht="13.5" customHeight="1" x14ac:dyDescent="0.2">
      <c r="B102" s="9"/>
      <c r="C102" s="9"/>
      <c r="D102" s="9"/>
      <c r="J102" s="9"/>
      <c r="K102" s="9"/>
      <c r="L102" s="9"/>
      <c r="R102" s="9"/>
      <c r="S102" s="9"/>
      <c r="T102" s="9"/>
      <c r="Z102" s="9"/>
      <c r="AA102" s="9"/>
      <c r="AB102" s="9"/>
    </row>
    <row r="103" spans="2:28" ht="13.5" customHeight="1" x14ac:dyDescent="0.2">
      <c r="B103" s="9"/>
      <c r="C103" s="9"/>
      <c r="D103" s="9"/>
      <c r="J103" s="9"/>
      <c r="K103" s="9"/>
      <c r="L103" s="9"/>
      <c r="R103" s="9"/>
      <c r="S103" s="9"/>
      <c r="T103" s="9"/>
      <c r="Z103" s="9"/>
      <c r="AA103" s="9"/>
      <c r="AB103" s="9"/>
    </row>
    <row r="104" spans="2:28" ht="13.5" customHeight="1" x14ac:dyDescent="0.2">
      <c r="B104" s="9"/>
      <c r="C104" s="9"/>
      <c r="D104" s="9"/>
      <c r="J104" s="9"/>
      <c r="K104" s="9"/>
      <c r="L104" s="9"/>
      <c r="R104" s="9"/>
      <c r="S104" s="9"/>
      <c r="T104" s="9"/>
      <c r="Z104" s="9"/>
      <c r="AA104" s="9"/>
      <c r="AB104" s="9"/>
    </row>
    <row r="105" spans="2:28" x14ac:dyDescent="0.2">
      <c r="J105" s="9"/>
      <c r="K105" s="9"/>
      <c r="L105" s="9"/>
    </row>
    <row r="106" spans="2:28" x14ac:dyDescent="0.2">
      <c r="J106" s="9"/>
      <c r="K106" s="9"/>
      <c r="L106" s="9"/>
    </row>
    <row r="107" spans="2:28" x14ac:dyDescent="0.2">
      <c r="J107" s="9"/>
      <c r="K107" s="9"/>
      <c r="L107" s="9"/>
    </row>
    <row r="108" spans="2:28" x14ac:dyDescent="0.2">
      <c r="J108" s="9"/>
      <c r="K108" s="9"/>
      <c r="L108" s="9"/>
    </row>
    <row r="109" spans="2:28" x14ac:dyDescent="0.2">
      <c r="J109" s="9"/>
      <c r="K109" s="9"/>
      <c r="L109" s="9"/>
    </row>
  </sheetData>
  <mergeCells count="7">
    <mergeCell ref="AA3:AE3"/>
    <mergeCell ref="A1:D1"/>
    <mergeCell ref="Q1:T1"/>
    <mergeCell ref="I1:L1"/>
    <mergeCell ref="C3:G3"/>
    <mergeCell ref="K3:O3"/>
    <mergeCell ref="S3: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Normal="100" workbookViewId="0">
      <selection activeCell="A33" sqref="A33"/>
    </sheetView>
  </sheetViews>
  <sheetFormatPr defaultColWidth="9.25" defaultRowHeight="12.75" x14ac:dyDescent="0.2"/>
  <cols>
    <col min="1" max="1" width="57.5" style="6" customWidth="1"/>
    <col min="2" max="6" width="12.5" style="122" customWidth="1"/>
    <col min="7" max="7" width="56.25" style="122" customWidth="1"/>
    <col min="8" max="8" width="12.5" style="122" customWidth="1"/>
    <col min="9" max="11" width="12.5" style="6" customWidth="1"/>
    <col min="12" max="16384" width="9.25" style="6"/>
  </cols>
  <sheetData>
    <row r="1" spans="1:12" ht="15.75" customHeight="1" x14ac:dyDescent="0.2">
      <c r="A1" s="28" t="s">
        <v>23</v>
      </c>
      <c r="B1" s="28"/>
      <c r="C1" s="28"/>
      <c r="D1" s="28"/>
      <c r="E1" s="28"/>
      <c r="F1" s="28"/>
      <c r="G1" s="28" t="s">
        <v>24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  <c r="K2" s="11"/>
    </row>
    <row r="3" spans="1:12" ht="13.5" customHeight="1" x14ac:dyDescent="0.2">
      <c r="A3" s="26" t="s">
        <v>0</v>
      </c>
      <c r="B3" s="127" t="s">
        <v>2</v>
      </c>
      <c r="C3" s="128"/>
      <c r="D3" s="128"/>
      <c r="E3" s="129"/>
      <c r="F3" s="6"/>
      <c r="G3" s="26" t="s">
        <v>0</v>
      </c>
      <c r="H3" s="127" t="s">
        <v>2</v>
      </c>
      <c r="I3" s="128"/>
      <c r="J3" s="128"/>
      <c r="K3" s="129"/>
    </row>
    <row r="4" spans="1:12" ht="14.25" customHeight="1" thickBot="1" x14ac:dyDescent="0.25">
      <c r="A4" s="13"/>
      <c r="B4" s="14">
        <v>2023</v>
      </c>
      <c r="C4" s="55">
        <v>2024</v>
      </c>
      <c r="D4" s="55">
        <v>2025</v>
      </c>
      <c r="E4" s="15">
        <v>2026</v>
      </c>
      <c r="F4" s="6"/>
      <c r="G4" s="13"/>
      <c r="H4" s="14">
        <v>2023</v>
      </c>
      <c r="I4" s="55">
        <v>2024</v>
      </c>
      <c r="J4" s="55">
        <v>2025</v>
      </c>
      <c r="K4" s="15">
        <v>2026</v>
      </c>
    </row>
    <row r="5" spans="1:12" ht="13.5" customHeight="1" x14ac:dyDescent="0.2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">
      <c r="A6" s="25" t="s">
        <v>3</v>
      </c>
      <c r="B6" s="1">
        <v>1089002.2054285468</v>
      </c>
      <c r="C6" s="31">
        <v>1235726.6903825318</v>
      </c>
      <c r="D6" s="31">
        <v>1364293.7969119896</v>
      </c>
      <c r="E6" s="2">
        <v>1477627.8933801306</v>
      </c>
      <c r="F6" s="7"/>
      <c r="G6" s="25" t="s">
        <v>3</v>
      </c>
      <c r="H6" s="1">
        <f>'nov2023_vydavky_ESA 2010'!C6-PS_vydavky_ESA2010!B6</f>
        <v>-42522.881595134037</v>
      </c>
      <c r="I6" s="31">
        <f>'nov2023_vydavky_ESA 2010'!D6-PS_vydavky_ESA2010!C6</f>
        <v>-43996.887021684553</v>
      </c>
      <c r="J6" s="31">
        <f>'nov2023_vydavky_ESA 2010'!E6-PS_vydavky_ESA2010!D6</f>
        <v>-51997.825168198906</v>
      </c>
      <c r="K6" s="2">
        <f>'nov2023_vydavky_ESA 2010'!F6-PS_vydavky_ESA2010!E6</f>
        <v>-82651.427371524042</v>
      </c>
    </row>
    <row r="7" spans="1:12" ht="13.5" customHeight="1" x14ac:dyDescent="0.2">
      <c r="A7" s="17" t="s">
        <v>4</v>
      </c>
      <c r="B7" s="18">
        <v>626824.10211587464</v>
      </c>
      <c r="C7" s="19">
        <v>729110.1493315415</v>
      </c>
      <c r="D7" s="19">
        <v>824226.2438945598</v>
      </c>
      <c r="E7" s="20">
        <v>905771.36976244568</v>
      </c>
      <c r="F7" s="7"/>
      <c r="G7" s="17" t="s">
        <v>4</v>
      </c>
      <c r="H7" s="18">
        <f>'nov2023_vydavky_ESA 2010'!C7-PS_vydavky_ESA2010!B7</f>
        <v>-28835.563200553297</v>
      </c>
      <c r="I7" s="19">
        <f>'nov2023_vydavky_ESA 2010'!D7-PS_vydavky_ESA2010!C7</f>
        <v>-36064.334434679709</v>
      </c>
      <c r="J7" s="19">
        <f>'nov2023_vydavky_ESA 2010'!E7-PS_vydavky_ESA2010!D7</f>
        <v>-48042.887615078595</v>
      </c>
      <c r="K7" s="20">
        <f>'nov2023_vydavky_ESA 2010'!F7-PS_vydavky_ESA2010!E7</f>
        <v>-70065.93237012648</v>
      </c>
    </row>
    <row r="8" spans="1:12" ht="13.5" customHeight="1" x14ac:dyDescent="0.2">
      <c r="A8" s="17" t="s">
        <v>5</v>
      </c>
      <c r="B8" s="18">
        <v>37343.5946802123</v>
      </c>
      <c r="C8" s="19">
        <v>43834.461390155739</v>
      </c>
      <c r="D8" s="19">
        <v>50410.877840453861</v>
      </c>
      <c r="E8" s="20">
        <v>56690.279311338512</v>
      </c>
      <c r="F8" s="7"/>
      <c r="G8" s="17" t="s">
        <v>5</v>
      </c>
      <c r="H8" s="18">
        <f>'nov2023_vydavky_ESA 2010'!C8-PS_vydavky_ESA2010!B8</f>
        <v>641.43625269080803</v>
      </c>
      <c r="I8" s="19">
        <f>'nov2023_vydavky_ESA 2010'!D8-PS_vydavky_ESA2010!C8</f>
        <v>427.90038219244889</v>
      </c>
      <c r="J8" s="19">
        <f>'nov2023_vydavky_ESA 2010'!E8-PS_vydavky_ESA2010!D8</f>
        <v>109.00345862536051</v>
      </c>
      <c r="K8" s="20">
        <f>'nov2023_vydavky_ESA 2010'!F8-PS_vydavky_ESA2010!E8</f>
        <v>-840.85602630319772</v>
      </c>
    </row>
    <row r="9" spans="1:12" ht="13.5" customHeight="1" x14ac:dyDescent="0.2">
      <c r="A9" s="17" t="s">
        <v>6</v>
      </c>
      <c r="B9" s="18">
        <v>375361.31432624423</v>
      </c>
      <c r="C9" s="19">
        <v>409418.70505807421</v>
      </c>
      <c r="D9" s="19">
        <v>433343.84966052085</v>
      </c>
      <c r="E9" s="20">
        <v>456653.70547368331</v>
      </c>
      <c r="F9" s="7"/>
      <c r="G9" s="17" t="s">
        <v>6</v>
      </c>
      <c r="H9" s="18">
        <f>'nov2023_vydavky_ESA 2010'!C9-PS_vydavky_ESA2010!B9</f>
        <v>-13037.168847167806</v>
      </c>
      <c r="I9" s="19">
        <f>'nov2023_vydavky_ESA 2010'!D9-PS_vydavky_ESA2010!C9</f>
        <v>-8330.805163336976</v>
      </c>
      <c r="J9" s="19">
        <f>'nov2023_vydavky_ESA 2010'!E9-PS_vydavky_ESA2010!D9</f>
        <v>-3620.4498844317859</v>
      </c>
      <c r="K9" s="20">
        <f>'nov2023_vydavky_ESA 2010'!F9-PS_vydavky_ESA2010!E9</f>
        <v>-10474.915474206733</v>
      </c>
    </row>
    <row r="10" spans="1:12" ht="13.5" customHeight="1" x14ac:dyDescent="0.2">
      <c r="A10" s="17" t="s">
        <v>7</v>
      </c>
      <c r="B10" s="18">
        <v>79.902461317219291</v>
      </c>
      <c r="C10" s="19">
        <v>86.795809930313666</v>
      </c>
      <c r="D10" s="19">
        <v>92.74967189579435</v>
      </c>
      <c r="E10" s="20">
        <v>96.948590471159804</v>
      </c>
      <c r="F10" s="7"/>
      <c r="G10" s="17" t="s">
        <v>7</v>
      </c>
      <c r="H10" s="18">
        <f>'nov2023_vydavky_ESA 2010'!C10-PS_vydavky_ESA2010!B10</f>
        <v>-5.1603540272277115</v>
      </c>
      <c r="I10" s="19">
        <f>'nov2023_vydavky_ESA 2010'!D10-PS_vydavky_ESA2010!C10</f>
        <v>-6.0434397071525012</v>
      </c>
      <c r="J10" s="19">
        <f>'nov2023_vydavky_ESA 2010'!E10-PS_vydavky_ESA2010!D10</f>
        <v>-7.539581034929256</v>
      </c>
      <c r="K10" s="20">
        <f>'nov2023_vydavky_ESA 2010'!F10-PS_vydavky_ESA2010!E10</f>
        <v>-7.8183916057955543</v>
      </c>
    </row>
    <row r="11" spans="1:12" ht="13.5" customHeight="1" x14ac:dyDescent="0.2">
      <c r="A11" s="17" t="s">
        <v>11</v>
      </c>
      <c r="B11" s="18">
        <v>49393.29184489834</v>
      </c>
      <c r="C11" s="19">
        <v>53276.578792830114</v>
      </c>
      <c r="D11" s="19">
        <v>56220.075844559397</v>
      </c>
      <c r="E11" s="20">
        <v>58415.5902421918</v>
      </c>
      <c r="F11" s="7"/>
      <c r="G11" s="17" t="s">
        <v>11</v>
      </c>
      <c r="H11" s="18">
        <f>'nov2023_vydavky_ESA 2010'!C11-PS_vydavky_ESA2010!B11</f>
        <v>-1286.4254460763914</v>
      </c>
      <c r="I11" s="19">
        <f>'nov2023_vydavky_ESA 2010'!D11-PS_vydavky_ESA2010!C11</f>
        <v>-23.604366153136652</v>
      </c>
      <c r="J11" s="19">
        <f>'nov2023_vydavky_ESA 2010'!E11-PS_vydavky_ESA2010!D11</f>
        <v>-435.95154627908778</v>
      </c>
      <c r="K11" s="20">
        <f>'nov2023_vydavky_ESA 2010'!F11-PS_vydavky_ESA2010!E11</f>
        <v>-1261.9051092817099</v>
      </c>
    </row>
    <row r="12" spans="1:12" ht="13.5" customHeight="1" x14ac:dyDescent="0.2">
      <c r="A12" s="25" t="s">
        <v>12</v>
      </c>
      <c r="B12" s="1">
        <v>9586900.6664110981</v>
      </c>
      <c r="C12" s="31">
        <v>11011542.190268025</v>
      </c>
      <c r="D12" s="31">
        <v>11855309.410201611</v>
      </c>
      <c r="E12" s="2">
        <v>12490357.762026854</v>
      </c>
      <c r="F12" s="7"/>
      <c r="G12" s="25" t="s">
        <v>12</v>
      </c>
      <c r="H12" s="1">
        <f>'nov2023_vydavky_ESA 2010'!C12-PS_vydavky_ESA2010!B12</f>
        <v>686816.04685728624</v>
      </c>
      <c r="I12" s="31">
        <f>'nov2023_vydavky_ESA 2010'!D12-PS_vydavky_ESA2010!C12</f>
        <v>332141.87471039034</v>
      </c>
      <c r="J12" s="31">
        <f>'nov2023_vydavky_ESA 2010'!E12-PS_vydavky_ESA2010!D12</f>
        <v>280395.42223126628</v>
      </c>
      <c r="K12" s="2">
        <f>'nov2023_vydavky_ESA 2010'!F12-PS_vydavky_ESA2010!E12</f>
        <v>87583.76203369908</v>
      </c>
    </row>
    <row r="13" spans="1:12" ht="13.5" customHeight="1" x14ac:dyDescent="0.2">
      <c r="A13" s="39" t="s">
        <v>15</v>
      </c>
      <c r="B13" s="18">
        <v>8512267.386825785</v>
      </c>
      <c r="C13" s="19">
        <v>9814483.2102538291</v>
      </c>
      <c r="D13" s="19">
        <v>10609655.005848033</v>
      </c>
      <c r="E13" s="20">
        <v>11220852.622810772</v>
      </c>
      <c r="F13" s="7"/>
      <c r="G13" s="39" t="s">
        <v>15</v>
      </c>
      <c r="H13" s="18">
        <f>'nov2023_vydavky_ESA 2010'!C13-PS_vydavky_ESA2010!B13</f>
        <v>604913.07529004291</v>
      </c>
      <c r="I13" s="19">
        <f>'nov2023_vydavky_ESA 2010'!D13-PS_vydavky_ESA2010!C13</f>
        <v>250380.00111324526</v>
      </c>
      <c r="J13" s="19">
        <f>'nov2023_vydavky_ESA 2010'!E13-PS_vydavky_ESA2010!D13</f>
        <v>178656.82946390845</v>
      </c>
      <c r="K13" s="20">
        <f>'nov2023_vydavky_ESA 2010'!F13-PS_vydavky_ESA2010!E13</f>
        <v>11917.672062516212</v>
      </c>
    </row>
    <row r="14" spans="1:12" ht="13.5" customHeight="1" x14ac:dyDescent="0.2">
      <c r="A14" s="42" t="s">
        <v>13</v>
      </c>
      <c r="B14" s="18">
        <v>7668735.0383206811</v>
      </c>
      <c r="C14" s="19">
        <v>8804542.4145388715</v>
      </c>
      <c r="D14" s="19">
        <v>9476004.49908044</v>
      </c>
      <c r="E14" s="20">
        <v>10038961.690980444</v>
      </c>
      <c r="F14" s="7"/>
      <c r="G14" s="42" t="s">
        <v>13</v>
      </c>
      <c r="H14" s="18">
        <f>'nov2023_vydavky_ESA 2010'!C14-PS_vydavky_ESA2010!B14</f>
        <v>545073.07755619194</v>
      </c>
      <c r="I14" s="19">
        <f>'nov2023_vydavky_ESA 2010'!D14-PS_vydavky_ESA2010!C14</f>
        <v>222622.8479982689</v>
      </c>
      <c r="J14" s="19">
        <f>'nov2023_vydavky_ESA 2010'!E14-PS_vydavky_ESA2010!D14</f>
        <v>156809.38231680356</v>
      </c>
      <c r="K14" s="20">
        <f>'nov2023_vydavky_ESA 2010'!F14-PS_vydavky_ESA2010!E14</f>
        <v>20287.269389932975</v>
      </c>
      <c r="L14" s="8"/>
    </row>
    <row r="15" spans="1:12" ht="13.5" customHeight="1" x14ac:dyDescent="0.2">
      <c r="A15" s="42" t="s">
        <v>14</v>
      </c>
      <c r="B15" s="18">
        <v>122395.93030996756</v>
      </c>
      <c r="C15" s="19">
        <v>180951.4245978425</v>
      </c>
      <c r="D15" s="19">
        <v>238915.05662333264</v>
      </c>
      <c r="E15" s="20">
        <v>230467.20049554727</v>
      </c>
      <c r="F15" s="7"/>
      <c r="G15" s="42" t="s">
        <v>14</v>
      </c>
      <c r="H15" s="18">
        <f>'nov2023_vydavky_ESA 2010'!C15-PS_vydavky_ESA2010!B15</f>
        <v>15279.849347027965</v>
      </c>
      <c r="I15" s="19">
        <f>'nov2023_vydavky_ESA 2010'!D15-PS_vydavky_ESA2010!C15</f>
        <v>9996.3091276361956</v>
      </c>
      <c r="J15" s="19">
        <f>'nov2023_vydavky_ESA 2010'!E15-PS_vydavky_ESA2010!D15</f>
        <v>11620.420905046951</v>
      </c>
      <c r="K15" s="20">
        <f>'nov2023_vydavky_ESA 2010'!F15-PS_vydavky_ESA2010!E15</f>
        <v>-3603.8250684700033</v>
      </c>
      <c r="L15" s="8"/>
    </row>
    <row r="16" spans="1:12" ht="13.5" customHeight="1" x14ac:dyDescent="0.2">
      <c r="A16" s="42" t="s">
        <v>16</v>
      </c>
      <c r="B16" s="18">
        <v>640559.69774821226</v>
      </c>
      <c r="C16" s="19">
        <v>735171.10399954568</v>
      </c>
      <c r="D16" s="19">
        <v>792301.65462423023</v>
      </c>
      <c r="E16" s="20">
        <v>841378.27977874607</v>
      </c>
      <c r="F16" s="7"/>
      <c r="G16" s="42" t="s">
        <v>16</v>
      </c>
      <c r="H16" s="18">
        <f>'nov2023_vydavky_ESA 2010'!C16-PS_vydavky_ESA2010!B16</f>
        <v>39732.492370808846</v>
      </c>
      <c r="I16" s="19">
        <f>'nov2023_vydavky_ESA 2010'!D16-PS_vydavky_ESA2010!C16</f>
        <v>15907.214076083736</v>
      </c>
      <c r="J16" s="19">
        <f>'nov2023_vydavky_ESA 2010'!E16-PS_vydavky_ESA2010!D16</f>
        <v>9192.4484995856183</v>
      </c>
      <c r="K16" s="20">
        <f>'nov2023_vydavky_ESA 2010'!F16-PS_vydavky_ESA2010!E16</f>
        <v>-4100.4527722209459</v>
      </c>
      <c r="L16" s="8"/>
    </row>
    <row r="17" spans="1:12" ht="13.5" customHeight="1" x14ac:dyDescent="0.2">
      <c r="A17" s="42" t="s">
        <v>17</v>
      </c>
      <c r="B17" s="18">
        <v>78849.612079920887</v>
      </c>
      <c r="C17" s="19">
        <v>91940.30853869571</v>
      </c>
      <c r="D17" s="19">
        <v>100515.7754286385</v>
      </c>
      <c r="E17" s="20">
        <v>108114.45646338911</v>
      </c>
      <c r="F17" s="7"/>
      <c r="G17" s="42" t="s">
        <v>17</v>
      </c>
      <c r="H17" s="18">
        <f>'nov2023_vydavky_ESA 2010'!C17-PS_vydavky_ESA2010!B17</f>
        <v>4689.4202482382825</v>
      </c>
      <c r="I17" s="19">
        <f>'nov2023_vydavky_ESA 2010'!D17-PS_vydavky_ESA2010!C17</f>
        <v>1813.3447624588007</v>
      </c>
      <c r="J17" s="19">
        <f>'nov2023_vydavky_ESA 2010'!E17-PS_vydavky_ESA2010!D17</f>
        <v>1012.5097320721834</v>
      </c>
      <c r="K17" s="20">
        <f>'nov2023_vydavky_ESA 2010'!F17-PS_vydavky_ESA2010!E17</f>
        <v>-655.98812732395891</v>
      </c>
      <c r="L17" s="8"/>
    </row>
    <row r="18" spans="1:12" ht="13.5" customHeight="1" x14ac:dyDescent="0.2">
      <c r="A18" s="42" t="s">
        <v>18</v>
      </c>
      <c r="B18" s="18">
        <v>1727.1083670033006</v>
      </c>
      <c r="C18" s="19">
        <v>1877.9585788726433</v>
      </c>
      <c r="D18" s="19">
        <v>1918.0200913942583</v>
      </c>
      <c r="E18" s="20">
        <v>1930.9950926457377</v>
      </c>
      <c r="F18" s="7"/>
      <c r="G18" s="42" t="s">
        <v>18</v>
      </c>
      <c r="H18" s="18">
        <f>'nov2023_vydavky_ESA 2010'!C18-PS_vydavky_ESA2010!B18</f>
        <v>138.23576777590597</v>
      </c>
      <c r="I18" s="19">
        <f>'nov2023_vydavky_ESA 2010'!D18-PS_vydavky_ESA2010!C18</f>
        <v>40.285148797780948</v>
      </c>
      <c r="J18" s="19">
        <f>'nov2023_vydavky_ESA 2010'!E18-PS_vydavky_ESA2010!D18</f>
        <v>22.068010396399131</v>
      </c>
      <c r="K18" s="20">
        <f>'nov2023_vydavky_ESA 2010'!F18-PS_vydavky_ESA2010!E18</f>
        <v>-9.3313594008586733</v>
      </c>
      <c r="L18" s="8"/>
    </row>
    <row r="19" spans="1:12" ht="13.5" customHeight="1" x14ac:dyDescent="0.2">
      <c r="A19" s="17" t="s">
        <v>19</v>
      </c>
      <c r="B19" s="18">
        <v>1074633.2795853135</v>
      </c>
      <c r="C19" s="19">
        <v>1197058.9800141961</v>
      </c>
      <c r="D19" s="19">
        <v>1245654.4043535781</v>
      </c>
      <c r="E19" s="20">
        <v>1269505.1392160819</v>
      </c>
      <c r="F19" s="7"/>
      <c r="G19" s="17" t="s">
        <v>19</v>
      </c>
      <c r="H19" s="18">
        <f>'nov2023_vydavky_ESA 2010'!C19-PS_vydavky_ESA2010!B19</f>
        <v>81902.971567243105</v>
      </c>
      <c r="I19" s="19">
        <f>'nov2023_vydavky_ESA 2010'!D19-PS_vydavky_ESA2010!C19</f>
        <v>81761.873597144848</v>
      </c>
      <c r="J19" s="19">
        <f>'nov2023_vydavky_ESA 2010'!E19-PS_vydavky_ESA2010!D19</f>
        <v>101738.59276735829</v>
      </c>
      <c r="K19" s="20">
        <f>'nov2023_vydavky_ESA 2010'!F19-PS_vydavky_ESA2010!E19</f>
        <v>75666.089971183334</v>
      </c>
      <c r="L19" s="8"/>
    </row>
    <row r="20" spans="1:12" ht="13.5" customHeight="1" x14ac:dyDescent="0.2">
      <c r="A20" s="42" t="s">
        <v>20</v>
      </c>
      <c r="B20" s="18">
        <v>906180.21603463963</v>
      </c>
      <c r="C20" s="19">
        <v>1012392.570970753</v>
      </c>
      <c r="D20" s="19">
        <v>1055639.9207743136</v>
      </c>
      <c r="E20" s="20">
        <v>1076914.2676126848</v>
      </c>
      <c r="F20" s="7"/>
      <c r="G20" s="42" t="s">
        <v>20</v>
      </c>
      <c r="H20" s="18">
        <f>'nov2023_vydavky_ESA 2010'!C20-PS_vydavky_ESA2010!B20</f>
        <v>71281.601018719026</v>
      </c>
      <c r="I20" s="19">
        <f>'nov2023_vydavky_ESA 2010'!D20-PS_vydavky_ESA2010!C20</f>
        <v>78010.186270819046</v>
      </c>
      <c r="J20" s="19">
        <f>'nov2023_vydavky_ESA 2010'!E20-PS_vydavky_ESA2010!D20</f>
        <v>99679.843576884363</v>
      </c>
      <c r="K20" s="20">
        <f>'nov2023_vydavky_ESA 2010'!F20-PS_vydavky_ESA2010!E20</f>
        <v>76577.984792209929</v>
      </c>
      <c r="L20" s="8"/>
    </row>
    <row r="21" spans="1:12" ht="13.5" customHeight="1" x14ac:dyDescent="0.2">
      <c r="A21" s="42" t="s">
        <v>16</v>
      </c>
      <c r="B21" s="18">
        <v>107915.75433617429</v>
      </c>
      <c r="C21" s="19">
        <v>117532.13933987415</v>
      </c>
      <c r="D21" s="19">
        <v>120169.17725397572</v>
      </c>
      <c r="E21" s="20">
        <v>121122.17041100998</v>
      </c>
      <c r="F21" s="7"/>
      <c r="G21" s="42" t="s">
        <v>16</v>
      </c>
      <c r="H21" s="18">
        <f>'nov2023_vydavky_ESA 2010'!C21-PS_vydavky_ESA2010!B21</f>
        <v>6269.1672330799774</v>
      </c>
      <c r="I21" s="19">
        <f>'nov2023_vydavky_ESA 2010'!D21-PS_vydavky_ESA2010!C21</f>
        <v>2384.604191228631</v>
      </c>
      <c r="J21" s="19">
        <f>'nov2023_vydavky_ESA 2010'!E21-PS_vydavky_ESA2010!D21</f>
        <v>1306.0941875566059</v>
      </c>
      <c r="K21" s="20">
        <f>'nov2023_vydavky_ESA 2010'!F21-PS_vydavky_ESA2010!E21</f>
        <v>-550.74373180707335</v>
      </c>
      <c r="L21" s="8"/>
    </row>
    <row r="22" spans="1:12" ht="13.5" customHeight="1" x14ac:dyDescent="0.2">
      <c r="A22" s="42" t="s">
        <v>17</v>
      </c>
      <c r="B22" s="18">
        <v>19204.470637887334</v>
      </c>
      <c r="C22" s="19">
        <v>21242.841164298112</v>
      </c>
      <c r="D22" s="19">
        <v>21986.572635401779</v>
      </c>
      <c r="E22" s="20">
        <v>22271.04385278072</v>
      </c>
      <c r="F22" s="7"/>
      <c r="G22" s="42" t="s">
        <v>17</v>
      </c>
      <c r="H22" s="18">
        <f>'nov2023_vydavky_ESA 2010'!C22-PS_vydavky_ESA2010!B22</f>
        <v>1043.9704424197553</v>
      </c>
      <c r="I22" s="19">
        <f>'nov2023_vydavky_ESA 2010'!D22-PS_vydavky_ESA2010!C22</f>
        <v>382.64021497883368</v>
      </c>
      <c r="J22" s="19">
        <f>'nov2023_vydavky_ESA 2010'!E22-PS_vydavky_ESA2010!D22</f>
        <v>202.01059759272175</v>
      </c>
      <c r="K22" s="20">
        <f>'nov2023_vydavky_ESA 2010'!F22-PS_vydavky_ESA2010!E22</f>
        <v>-123.40785306894759</v>
      </c>
      <c r="L22" s="8"/>
    </row>
    <row r="23" spans="1:12" ht="13.5" customHeight="1" x14ac:dyDescent="0.2">
      <c r="A23" s="42" t="s">
        <v>18</v>
      </c>
      <c r="B23" s="18">
        <v>41332.838576612121</v>
      </c>
      <c r="C23" s="19">
        <v>45891.428539270695</v>
      </c>
      <c r="D23" s="19">
        <v>47858.733689886874</v>
      </c>
      <c r="E23" s="20">
        <v>49197.65733960647</v>
      </c>
      <c r="F23" s="7"/>
      <c r="G23" s="42" t="s">
        <v>18</v>
      </c>
      <c r="H23" s="18">
        <f>'nov2023_vydavky_ESA 2010'!C23-PS_vydavky_ESA2010!B23</f>
        <v>3308.2328730242589</v>
      </c>
      <c r="I23" s="19">
        <f>'nov2023_vydavky_ESA 2010'!D23-PS_vydavky_ESA2010!C23</f>
        <v>984.44292011865036</v>
      </c>
      <c r="J23" s="19">
        <f>'nov2023_vydavky_ESA 2010'!E23-PS_vydavky_ESA2010!D23</f>
        <v>550.64440532486333</v>
      </c>
      <c r="K23" s="20">
        <f>'nov2023_vydavky_ESA 2010'!F23-PS_vydavky_ESA2010!E23</f>
        <v>-237.74323615041067</v>
      </c>
      <c r="L23" s="8"/>
    </row>
    <row r="24" spans="1:12" ht="13.5" customHeight="1" thickBot="1" x14ac:dyDescent="0.25">
      <c r="A24" s="25" t="s">
        <v>8</v>
      </c>
      <c r="B24" s="52">
        <v>249850.82431063527</v>
      </c>
      <c r="C24" s="53">
        <v>263156.87698607682</v>
      </c>
      <c r="D24" s="53">
        <v>278303.55977687333</v>
      </c>
      <c r="E24" s="56">
        <v>303276.633843021</v>
      </c>
      <c r="F24" s="7"/>
      <c r="G24" s="25" t="s">
        <v>8</v>
      </c>
      <c r="H24" s="52">
        <f>'nov2023_vydavky_ESA 2010'!C24-PS_vydavky_ESA2010!B24</f>
        <v>18258.043693404121</v>
      </c>
      <c r="I24" s="53">
        <f>'nov2023_vydavky_ESA 2010'!D24-PS_vydavky_ESA2010!C24</f>
        <v>27743.373497096647</v>
      </c>
      <c r="J24" s="53">
        <f>'nov2023_vydavky_ESA 2010'!E24-PS_vydavky_ESA2010!D24</f>
        <v>31681.124490356597</v>
      </c>
      <c r="K24" s="56">
        <f>'nov2023_vydavky_ESA 2010'!F24-PS_vydavky_ESA2010!E24</f>
        <v>24342.225388428022</v>
      </c>
    </row>
    <row r="25" spans="1:12" ht="14.25" customHeight="1" thickBot="1" x14ac:dyDescent="0.25">
      <c r="A25" s="3" t="s">
        <v>9</v>
      </c>
      <c r="B25" s="4">
        <v>10925753.696150281</v>
      </c>
      <c r="C25" s="38">
        <v>12510425.757636635</v>
      </c>
      <c r="D25" s="38">
        <v>13497906.766890474</v>
      </c>
      <c r="E25" s="5">
        <v>14271262.289250007</v>
      </c>
      <c r="F25" s="7"/>
      <c r="G25" s="3" t="s">
        <v>9</v>
      </c>
      <c r="H25" s="4">
        <f>'nov2023_vydavky_ESA 2010'!C25-PS_vydavky_ESA2010!B25</f>
        <v>662551.20895555615</v>
      </c>
      <c r="I25" s="38">
        <f>'nov2023_vydavky_ESA 2010'!D25-PS_vydavky_ESA2010!C25</f>
        <v>315888.36118580215</v>
      </c>
      <c r="J25" s="38">
        <f>'nov2023_vydavky_ESA 2010'!E25-PS_vydavky_ESA2010!D25</f>
        <v>260078.72155342437</v>
      </c>
      <c r="K25" s="5">
        <f>'nov2023_vydavky_ESA 2010'!F25-PS_vydavky_ESA2010!E25</f>
        <v>29274.560050603002</v>
      </c>
    </row>
    <row r="26" spans="1:12" ht="13.5" customHeight="1" thickBot="1" x14ac:dyDescent="0.25">
      <c r="A26" s="21" t="s">
        <v>10</v>
      </c>
      <c r="B26" s="57">
        <v>10925753.696150281</v>
      </c>
      <c r="C26" s="58">
        <v>12510425.757636635</v>
      </c>
      <c r="D26" s="58">
        <v>13497906.766890474</v>
      </c>
      <c r="E26" s="59">
        <v>14271262.289250007</v>
      </c>
      <c r="F26" s="7"/>
      <c r="G26" s="21" t="s">
        <v>10</v>
      </c>
      <c r="H26" s="57">
        <f>'nov2023_vydavky_ESA 2010'!C26-PS_vydavky_ESA2010!B26</f>
        <v>662551.20895555615</v>
      </c>
      <c r="I26" s="58">
        <f>'nov2023_vydavky_ESA 2010'!D26-PS_vydavky_ESA2010!C26</f>
        <v>315888.36118580215</v>
      </c>
      <c r="J26" s="58">
        <f>'nov2023_vydavky_ESA 2010'!E26-PS_vydavky_ESA2010!D26</f>
        <v>260078.72155342437</v>
      </c>
      <c r="K26" s="59">
        <f>'nov2023_vydavky_ESA 2010'!F26-PS_vydavky_ESA2010!E26</f>
        <v>29274.560050603002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B28" s="9"/>
      <c r="C28" s="9"/>
      <c r="D28" s="9"/>
      <c r="E28" s="9"/>
      <c r="F28" s="9"/>
      <c r="G28" s="9"/>
      <c r="H28" s="9"/>
    </row>
    <row r="29" spans="1:12" ht="13.5" customHeight="1" x14ac:dyDescent="0.2"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  <row r="106" spans="2:8" ht="13.5" customHeight="1" x14ac:dyDescent="0.2">
      <c r="B106" s="9"/>
      <c r="C106" s="9"/>
      <c r="D106" s="9"/>
      <c r="E106" s="9"/>
      <c r="F106" s="9"/>
      <c r="G106" s="9"/>
      <c r="H106" s="9"/>
    </row>
    <row r="107" spans="2:8" ht="13.5" customHeight="1" x14ac:dyDescent="0.2">
      <c r="B107" s="9"/>
      <c r="C107" s="9"/>
      <c r="D107" s="9"/>
      <c r="E107" s="9"/>
      <c r="F107" s="9"/>
      <c r="G107" s="9"/>
      <c r="H107" s="9"/>
    </row>
    <row r="108" spans="2:8" ht="13.5" customHeight="1" x14ac:dyDescent="0.2">
      <c r="B108" s="9"/>
      <c r="C108" s="9"/>
      <c r="D108" s="9"/>
      <c r="E108" s="9"/>
      <c r="F108" s="9"/>
      <c r="G108" s="9"/>
      <c r="H108" s="9"/>
    </row>
    <row r="109" spans="2:8" ht="13.5" customHeight="1" x14ac:dyDescent="0.2">
      <c r="B109" s="9"/>
      <c r="C109" s="9"/>
      <c r="D109" s="9"/>
      <c r="E109" s="9"/>
      <c r="F109" s="9"/>
      <c r="G109" s="9"/>
      <c r="H109" s="9"/>
    </row>
  </sheetData>
  <mergeCells count="2">
    <mergeCell ref="B3:E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zoomScaleNormal="100" workbookViewId="0">
      <selection activeCell="A33" sqref="A33"/>
    </sheetView>
  </sheetViews>
  <sheetFormatPr defaultColWidth="9.25" defaultRowHeight="12.75" x14ac:dyDescent="0.2"/>
  <cols>
    <col min="1" max="1" width="56.625" style="6" customWidth="1"/>
    <col min="2" max="6" width="12.5" style="122" customWidth="1"/>
    <col min="7" max="7" width="57.375" style="122" customWidth="1"/>
    <col min="8" max="8" width="12.5" style="122" customWidth="1"/>
    <col min="9" max="11" width="12.5" style="6" customWidth="1"/>
    <col min="12" max="16384" width="9.25" style="6"/>
  </cols>
  <sheetData>
    <row r="1" spans="1:12" ht="15.75" customHeight="1" x14ac:dyDescent="0.2">
      <c r="A1" s="28" t="s">
        <v>25</v>
      </c>
      <c r="B1" s="28"/>
      <c r="C1" s="28"/>
      <c r="D1" s="28"/>
      <c r="E1" s="54"/>
      <c r="F1" s="28"/>
      <c r="G1" s="28" t="s">
        <v>21</v>
      </c>
      <c r="H1" s="28"/>
      <c r="I1" s="28"/>
      <c r="J1" s="28"/>
      <c r="K1" s="28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</row>
    <row r="3" spans="1:12" ht="13.5" customHeight="1" x14ac:dyDescent="0.2">
      <c r="A3" s="12" t="s">
        <v>0</v>
      </c>
      <c r="B3" s="127" t="s">
        <v>2</v>
      </c>
      <c r="C3" s="128"/>
      <c r="D3" s="128"/>
      <c r="E3" s="129"/>
      <c r="F3" s="6"/>
      <c r="G3" s="26" t="s">
        <v>0</v>
      </c>
      <c r="H3" s="127" t="s">
        <v>2</v>
      </c>
      <c r="I3" s="128"/>
      <c r="J3" s="128"/>
      <c r="K3" s="129"/>
    </row>
    <row r="4" spans="1:12" ht="14.25" customHeight="1" thickBot="1" x14ac:dyDescent="0.25">
      <c r="A4" s="13"/>
      <c r="B4" s="14">
        <v>2023</v>
      </c>
      <c r="C4" s="55">
        <v>2024</v>
      </c>
      <c r="D4" s="55">
        <v>2025</v>
      </c>
      <c r="E4" s="15">
        <v>2026</v>
      </c>
      <c r="F4" s="6"/>
      <c r="G4" s="13"/>
      <c r="H4" s="14">
        <v>2023</v>
      </c>
      <c r="I4" s="55">
        <v>2024</v>
      </c>
      <c r="J4" s="55">
        <v>2025</v>
      </c>
      <c r="K4" s="15">
        <v>2026</v>
      </c>
    </row>
    <row r="5" spans="1:12" ht="13.5" customHeight="1" x14ac:dyDescent="0.2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">
      <c r="A6" s="25" t="s">
        <v>3</v>
      </c>
      <c r="B6" s="1">
        <v>1089002.2054285468</v>
      </c>
      <c r="C6" s="31">
        <v>1235726.6903825318</v>
      </c>
      <c r="D6" s="31">
        <v>1364293.7969119896</v>
      </c>
      <c r="E6" s="2">
        <v>1477627.8933801306</v>
      </c>
      <c r="F6" s="7"/>
      <c r="G6" s="25" t="s">
        <v>3</v>
      </c>
      <c r="H6" s="1">
        <f>nov2023_vydavky_cash!C6-PS_vydavky_cash!B6</f>
        <v>-42522.881595134037</v>
      </c>
      <c r="I6" s="31">
        <f>nov2023_vydavky_cash!D6-PS_vydavky_cash!C6</f>
        <v>-43996.887021684553</v>
      </c>
      <c r="J6" s="31">
        <f>nov2023_vydavky_cash!E6-PS_vydavky_cash!D6</f>
        <v>-51997.825168198906</v>
      </c>
      <c r="K6" s="2">
        <f>nov2023_vydavky_cash!F6-PS_vydavky_cash!E6</f>
        <v>-82651.427371524042</v>
      </c>
    </row>
    <row r="7" spans="1:12" ht="13.5" customHeight="1" x14ac:dyDescent="0.2">
      <c r="A7" s="17" t="s">
        <v>4</v>
      </c>
      <c r="B7" s="18">
        <v>626824.10211587464</v>
      </c>
      <c r="C7" s="19">
        <v>729110.1493315415</v>
      </c>
      <c r="D7" s="19">
        <v>824226.2438945598</v>
      </c>
      <c r="E7" s="20">
        <v>905771.36976244568</v>
      </c>
      <c r="F7" s="7"/>
      <c r="G7" s="17" t="s">
        <v>4</v>
      </c>
      <c r="H7" s="18">
        <f>nov2023_vydavky_cash!C7-PS_vydavky_cash!B7</f>
        <v>-28835.563200553297</v>
      </c>
      <c r="I7" s="19">
        <f>nov2023_vydavky_cash!D7-PS_vydavky_cash!C7</f>
        <v>-36064.334434679709</v>
      </c>
      <c r="J7" s="19">
        <f>nov2023_vydavky_cash!E7-PS_vydavky_cash!D7</f>
        <v>-48042.887615078595</v>
      </c>
      <c r="K7" s="20">
        <f>nov2023_vydavky_cash!F7-PS_vydavky_cash!E7</f>
        <v>-70065.93237012648</v>
      </c>
    </row>
    <row r="8" spans="1:12" ht="13.5" customHeight="1" x14ac:dyDescent="0.2">
      <c r="A8" s="17" t="s">
        <v>5</v>
      </c>
      <c r="B8" s="18">
        <v>37343.5946802123</v>
      </c>
      <c r="C8" s="19">
        <v>43834.461390155739</v>
      </c>
      <c r="D8" s="19">
        <v>50410.877840453861</v>
      </c>
      <c r="E8" s="20">
        <v>56690.279311338512</v>
      </c>
      <c r="F8" s="7"/>
      <c r="G8" s="17" t="s">
        <v>5</v>
      </c>
      <c r="H8" s="18">
        <f>nov2023_vydavky_cash!C8-PS_vydavky_cash!B8</f>
        <v>641.43625269080803</v>
      </c>
      <c r="I8" s="19">
        <f>nov2023_vydavky_cash!D8-PS_vydavky_cash!C8</f>
        <v>427.90038219244889</v>
      </c>
      <c r="J8" s="19">
        <f>nov2023_vydavky_cash!E8-PS_vydavky_cash!D8</f>
        <v>109.00345862536051</v>
      </c>
      <c r="K8" s="20">
        <f>nov2023_vydavky_cash!F8-PS_vydavky_cash!E8</f>
        <v>-840.85602630319772</v>
      </c>
    </row>
    <row r="9" spans="1:12" ht="13.5" customHeight="1" x14ac:dyDescent="0.2">
      <c r="A9" s="17" t="s">
        <v>6</v>
      </c>
      <c r="B9" s="18">
        <v>375361.31432624423</v>
      </c>
      <c r="C9" s="19">
        <v>409418.70505807421</v>
      </c>
      <c r="D9" s="19">
        <v>433343.84966052085</v>
      </c>
      <c r="E9" s="20">
        <v>456653.70547368331</v>
      </c>
      <c r="F9" s="7"/>
      <c r="G9" s="17" t="s">
        <v>6</v>
      </c>
      <c r="H9" s="18">
        <f>nov2023_vydavky_cash!C9-PS_vydavky_cash!B9</f>
        <v>-13037.168847167806</v>
      </c>
      <c r="I9" s="19">
        <f>nov2023_vydavky_cash!D9-PS_vydavky_cash!C9</f>
        <v>-8330.805163336976</v>
      </c>
      <c r="J9" s="19">
        <f>nov2023_vydavky_cash!E9-PS_vydavky_cash!D9</f>
        <v>-3620.4498844317859</v>
      </c>
      <c r="K9" s="20">
        <f>nov2023_vydavky_cash!F9-PS_vydavky_cash!E9</f>
        <v>-10474.915474206733</v>
      </c>
    </row>
    <row r="10" spans="1:12" ht="13.5" customHeight="1" x14ac:dyDescent="0.2">
      <c r="A10" s="17" t="s">
        <v>7</v>
      </c>
      <c r="B10" s="18">
        <v>79.902461317219291</v>
      </c>
      <c r="C10" s="19">
        <v>86.795809930313666</v>
      </c>
      <c r="D10" s="19">
        <v>92.74967189579435</v>
      </c>
      <c r="E10" s="20">
        <v>96.948590471159804</v>
      </c>
      <c r="F10" s="7"/>
      <c r="G10" s="17" t="s">
        <v>7</v>
      </c>
      <c r="H10" s="18">
        <f>nov2023_vydavky_cash!C10-PS_vydavky_cash!B10</f>
        <v>-5.1603540272277115</v>
      </c>
      <c r="I10" s="19">
        <f>nov2023_vydavky_cash!D10-PS_vydavky_cash!C10</f>
        <v>-6.0434397071525012</v>
      </c>
      <c r="J10" s="19">
        <f>nov2023_vydavky_cash!E10-PS_vydavky_cash!D10</f>
        <v>-7.539581034929256</v>
      </c>
      <c r="K10" s="20">
        <f>nov2023_vydavky_cash!F10-PS_vydavky_cash!E10</f>
        <v>-7.8183916057955543</v>
      </c>
    </row>
    <row r="11" spans="1:12" ht="13.5" customHeight="1" x14ac:dyDescent="0.2">
      <c r="A11" s="17" t="s">
        <v>11</v>
      </c>
      <c r="B11" s="18">
        <v>49393.29184489834</v>
      </c>
      <c r="C11" s="19">
        <v>53276.578792830114</v>
      </c>
      <c r="D11" s="19">
        <v>56220.075844559397</v>
      </c>
      <c r="E11" s="20">
        <v>58415.5902421918</v>
      </c>
      <c r="F11" s="7"/>
      <c r="G11" s="17" t="s">
        <v>11</v>
      </c>
      <c r="H11" s="18">
        <f>nov2023_vydavky_cash!C11-PS_vydavky_cash!B11</f>
        <v>-1286.4254460763914</v>
      </c>
      <c r="I11" s="19">
        <f>nov2023_vydavky_cash!D11-PS_vydavky_cash!C11</f>
        <v>-23.604366153136652</v>
      </c>
      <c r="J11" s="19">
        <f>nov2023_vydavky_cash!E11-PS_vydavky_cash!D11</f>
        <v>-435.95154627908778</v>
      </c>
      <c r="K11" s="20">
        <f>nov2023_vydavky_cash!F11-PS_vydavky_cash!E11</f>
        <v>-1261.9051092817099</v>
      </c>
    </row>
    <row r="12" spans="1:12" ht="13.5" customHeight="1" x14ac:dyDescent="0.2">
      <c r="A12" s="25" t="s">
        <v>12</v>
      </c>
      <c r="B12" s="1">
        <v>9593023.6447014455</v>
      </c>
      <c r="C12" s="31">
        <v>11014770.597719681</v>
      </c>
      <c r="D12" s="31">
        <v>11857807.302639838</v>
      </c>
      <c r="E12" s="2">
        <v>12592439.996561836</v>
      </c>
      <c r="F12" s="7"/>
      <c r="G12" s="25" t="s">
        <v>12</v>
      </c>
      <c r="H12" s="1">
        <f>nov2023_vydavky_cash!C12-PS_vydavky_cash!B12</f>
        <v>687464.18938527629</v>
      </c>
      <c r="I12" s="31">
        <f>nov2023_vydavky_cash!D12-PS_vydavky_cash!C12</f>
        <v>331615.21279485524</v>
      </c>
      <c r="J12" s="31">
        <f>nov2023_vydavky_cash!E12-PS_vydavky_cash!D12</f>
        <v>279432.60710575245</v>
      </c>
      <c r="K12" s="2">
        <f>nov2023_vydavky_cash!F12-PS_vydavky_cash!E12</f>
        <v>86063.690018817782</v>
      </c>
    </row>
    <row r="13" spans="1:12" ht="13.5" customHeight="1" x14ac:dyDescent="0.2">
      <c r="A13" s="39" t="s">
        <v>15</v>
      </c>
      <c r="B13" s="18">
        <v>8517678.3326005265</v>
      </c>
      <c r="C13" s="19">
        <v>9817337.9930033442</v>
      </c>
      <c r="D13" s="19">
        <v>10611865.220860161</v>
      </c>
      <c r="E13" s="20">
        <v>11311236.058563434</v>
      </c>
      <c r="F13" s="7"/>
      <c r="G13" s="39" t="s">
        <v>15</v>
      </c>
      <c r="H13" s="18">
        <f>nov2023_vydavky_cash!C13-PS_vydavky_cash!B13</f>
        <v>605485.84623694979</v>
      </c>
      <c r="I13" s="19">
        <f>nov2023_vydavky_cash!D13-PS_vydavky_cash!C13</f>
        <v>249914.28996190801</v>
      </c>
      <c r="J13" s="19">
        <f>nov2023_vydavky_cash!E13-PS_vydavky_cash!D13</f>
        <v>177804.89988849871</v>
      </c>
      <c r="K13" s="20">
        <f>nov2023_vydavky_cash!F13-PS_vydavky_cash!E13</f>
        <v>10571.802902007475</v>
      </c>
    </row>
    <row r="14" spans="1:12" ht="13.5" customHeight="1" x14ac:dyDescent="0.2">
      <c r="A14" s="42" t="s">
        <v>13</v>
      </c>
      <c r="B14" s="18">
        <v>7673605.3755077897</v>
      </c>
      <c r="C14" s="19">
        <v>8807110.3532316666</v>
      </c>
      <c r="D14" s="19">
        <v>9477991.3717842773</v>
      </c>
      <c r="E14" s="20">
        <v>10120159.905219182</v>
      </c>
      <c r="F14" s="7"/>
      <c r="G14" s="42" t="s">
        <v>13</v>
      </c>
      <c r="H14" s="18">
        <f>nov2023_vydavky_cash!C14-PS_vydavky_cash!B14</f>
        <v>545588.62285243813</v>
      </c>
      <c r="I14" s="19">
        <f>nov2023_vydavky_cash!D14-PS_vydavky_cash!C14</f>
        <v>222203.93076704256</v>
      </c>
      <c r="J14" s="19">
        <f>nov2023_vydavky_cash!E14-PS_vydavky_cash!D14</f>
        <v>156043.54025633447</v>
      </c>
      <c r="K14" s="20">
        <f>nov2023_vydavky_cash!F14-PS_vydavky_cash!E14</f>
        <v>19078.174255160615</v>
      </c>
      <c r="L14" s="8"/>
    </row>
    <row r="15" spans="1:12" ht="13.5" customHeight="1" x14ac:dyDescent="0.2">
      <c r="A15" s="42" t="s">
        <v>14</v>
      </c>
      <c r="B15" s="18">
        <v>122457.2887315282</v>
      </c>
      <c r="C15" s="19">
        <v>180983.77649850174</v>
      </c>
      <c r="D15" s="19">
        <v>238940.08802634763</v>
      </c>
      <c r="E15" s="20">
        <v>231490.16750333889</v>
      </c>
      <c r="F15" s="7"/>
      <c r="G15" s="42" t="s">
        <v>14</v>
      </c>
      <c r="H15" s="18">
        <f>nov2023_vydavky_cash!C15-PS_vydavky_cash!B15</f>
        <v>15286.344389240767</v>
      </c>
      <c r="I15" s="19">
        <f>nov2023_vydavky_cash!D15-PS_vydavky_cash!C15</f>
        <v>9991.0314437541238</v>
      </c>
      <c r="J15" s="19">
        <f>nov2023_vydavky_cash!E15-PS_vydavky_cash!D15</f>
        <v>11610.772525850625</v>
      </c>
      <c r="K15" s="20">
        <f>nov2023_vydavky_cash!F15-PS_vydavky_cash!E15</f>
        <v>-3619.0577240616549</v>
      </c>
      <c r="L15" s="8"/>
    </row>
    <row r="16" spans="1:12" ht="13.5" customHeight="1" x14ac:dyDescent="0.2">
      <c r="A16" s="42" t="s">
        <v>16</v>
      </c>
      <c r="B16" s="18">
        <v>640989.56926083344</v>
      </c>
      <c r="C16" s="19">
        <v>735399.31113849126</v>
      </c>
      <c r="D16" s="19">
        <v>792479.43325525871</v>
      </c>
      <c r="E16" s="20">
        <v>848693.39096390107</v>
      </c>
      <c r="F16" s="7"/>
      <c r="G16" s="42" t="s">
        <v>16</v>
      </c>
      <c r="H16" s="18">
        <f>nov2023_vydavky_cash!C16-PS_vydavky_cash!B16</f>
        <v>39777.99604495056</v>
      </c>
      <c r="I16" s="19">
        <f>nov2023_vydavky_cash!D16-PS_vydavky_cash!C16</f>
        <v>15869.985810836544</v>
      </c>
      <c r="J16" s="19">
        <f>nov2023_vydavky_cash!E16-PS_vydavky_cash!D16</f>
        <v>9123.9235493806191</v>
      </c>
      <c r="K16" s="20">
        <f>nov2023_vydavky_cash!F16-PS_vydavky_cash!E16</f>
        <v>-4209.3796178073389</v>
      </c>
      <c r="L16" s="8"/>
    </row>
    <row r="17" spans="1:12" ht="13.5" customHeight="1" x14ac:dyDescent="0.2">
      <c r="A17" s="42" t="s">
        <v>17</v>
      </c>
      <c r="B17" s="18">
        <v>78898.990733372717</v>
      </c>
      <c r="C17" s="19">
        <v>91966.593555809144</v>
      </c>
      <c r="D17" s="19">
        <v>100536.30770288246</v>
      </c>
      <c r="E17" s="20">
        <v>108961.59978436596</v>
      </c>
      <c r="F17" s="7"/>
      <c r="G17" s="42" t="s">
        <v>17</v>
      </c>
      <c r="H17" s="18">
        <f>nov2023_vydavky_cash!C17-PS_vydavky_cash!B17</f>
        <v>4694.6471825436747</v>
      </c>
      <c r="I17" s="19">
        <f>nov2023_vydavky_cash!D17-PS_vydavky_cash!C17</f>
        <v>1809.0567914792628</v>
      </c>
      <c r="J17" s="19">
        <f>nov2023_vydavky_cash!E17-PS_vydavky_cash!D17</f>
        <v>1004.5955465369334</v>
      </c>
      <c r="K17" s="20">
        <f>nov2023_vydavky_cash!F17-PS_vydavky_cash!E17</f>
        <v>-668.60265188525955</v>
      </c>
      <c r="L17" s="8"/>
    </row>
    <row r="18" spans="1:12" ht="13.5" customHeight="1" x14ac:dyDescent="0.2">
      <c r="A18" s="42" t="s">
        <v>18</v>
      </c>
      <c r="B18" s="18">
        <v>1727.1083670033006</v>
      </c>
      <c r="C18" s="19">
        <v>1877.9585788726433</v>
      </c>
      <c r="D18" s="19">
        <v>1918.0200913942583</v>
      </c>
      <c r="E18" s="20">
        <v>1930.9950926457377</v>
      </c>
      <c r="F18" s="7"/>
      <c r="G18" s="42" t="s">
        <v>18</v>
      </c>
      <c r="H18" s="18">
        <f>nov2023_vydavky_cash!C18-PS_vydavky_cash!B18</f>
        <v>138.23576777590597</v>
      </c>
      <c r="I18" s="19">
        <f>nov2023_vydavky_cash!D18-PS_vydavky_cash!C18</f>
        <v>40.285148797780948</v>
      </c>
      <c r="J18" s="19">
        <f>nov2023_vydavky_cash!E18-PS_vydavky_cash!D18</f>
        <v>22.068010396399131</v>
      </c>
      <c r="K18" s="20">
        <f>nov2023_vydavky_cash!F18-PS_vydavky_cash!E18</f>
        <v>-9.3313594008586733</v>
      </c>
      <c r="L18" s="8"/>
    </row>
    <row r="19" spans="1:12" ht="13.5" customHeight="1" x14ac:dyDescent="0.2">
      <c r="A19" s="17" t="s">
        <v>19</v>
      </c>
      <c r="B19" s="18">
        <v>1075345.3121009197</v>
      </c>
      <c r="C19" s="19">
        <v>1197432.6047163371</v>
      </c>
      <c r="D19" s="19">
        <v>1245942.0817796774</v>
      </c>
      <c r="E19" s="20">
        <v>1281203.9379984022</v>
      </c>
      <c r="F19" s="7"/>
      <c r="G19" s="17" t="s">
        <v>19</v>
      </c>
      <c r="H19" s="18">
        <f>nov2023_vydavky_cash!C19-PS_vydavky_cash!B19</f>
        <v>81978.343148325104</v>
      </c>
      <c r="I19" s="19">
        <f>nov2023_vydavky_cash!D19-PS_vydavky_cash!C19</f>
        <v>81700.922832947457</v>
      </c>
      <c r="J19" s="19">
        <f>nov2023_vydavky_cash!E19-PS_vydavky_cash!D19</f>
        <v>101627.70721725305</v>
      </c>
      <c r="K19" s="20">
        <f>nov2023_vydavky_cash!F19-PS_vydavky_cash!E19</f>
        <v>75491.887116810773</v>
      </c>
      <c r="L19" s="8"/>
    </row>
    <row r="20" spans="1:12" ht="13.5" customHeight="1" x14ac:dyDescent="0.2">
      <c r="A20" s="42" t="s">
        <v>20</v>
      </c>
      <c r="B20" s="18">
        <v>906813.42873500357</v>
      </c>
      <c r="C20" s="19">
        <v>1012726.4393111911</v>
      </c>
      <c r="D20" s="19">
        <v>1055898.2423199769</v>
      </c>
      <c r="E20" s="20">
        <v>1087471.1835976662</v>
      </c>
      <c r="F20" s="7"/>
      <c r="G20" s="42" t="s">
        <v>20</v>
      </c>
      <c r="H20" s="18">
        <f>nov2023_vydavky_cash!C20-PS_vydavky_cash!B20</f>
        <v>71348.629196985625</v>
      </c>
      <c r="I20" s="19">
        <f>nov2023_vydavky_cash!D20-PS_vydavky_cash!C20</f>
        <v>77955.721107315156</v>
      </c>
      <c r="J20" s="19">
        <f>nov2023_vydavky_cash!E20-PS_vydavky_cash!D20</f>
        <v>99580.273280099733</v>
      </c>
      <c r="K20" s="20">
        <f>nov2023_vydavky_cash!F20-PS_vydavky_cash!E20</f>
        <v>76420.785328215454</v>
      </c>
    </row>
    <row r="21" spans="1:12" ht="14.25" customHeight="1" x14ac:dyDescent="0.2">
      <c r="A21" s="42" t="s">
        <v>16</v>
      </c>
      <c r="B21" s="18">
        <v>107983.58135231535</v>
      </c>
      <c r="C21" s="19">
        <v>117566.34920826435</v>
      </c>
      <c r="D21" s="19">
        <v>120194.4366434266</v>
      </c>
      <c r="E21" s="20">
        <v>122104.68425923408</v>
      </c>
      <c r="F21" s="7"/>
      <c r="G21" s="42" t="s">
        <v>16</v>
      </c>
      <c r="H21" s="18">
        <f>nov2023_vydavky_cash!C21-PS_vydavky_cash!B21</f>
        <v>6276.3470027317671</v>
      </c>
      <c r="I21" s="19">
        <f>nov2023_vydavky_cash!D21-PS_vydavky_cash!C21</f>
        <v>2379.0234102750546</v>
      </c>
      <c r="J21" s="19">
        <f>nov2023_vydavky_cash!E21-PS_vydavky_cash!D21</f>
        <v>1296.357930761762</v>
      </c>
      <c r="K21" s="20">
        <f>nov2023_vydavky_cash!F21-PS_vydavky_cash!E21</f>
        <v>-565.37401308692642</v>
      </c>
    </row>
    <row r="22" spans="1:12" ht="13.5" customHeight="1" x14ac:dyDescent="0.2">
      <c r="A22" s="42" t="s">
        <v>17</v>
      </c>
      <c r="B22" s="18">
        <v>19215.463436988579</v>
      </c>
      <c r="C22" s="19">
        <v>21248.387657611038</v>
      </c>
      <c r="D22" s="19">
        <v>21990.669126387078</v>
      </c>
      <c r="E22" s="20">
        <v>22430.412801895589</v>
      </c>
      <c r="F22" s="7"/>
      <c r="G22" s="42" t="s">
        <v>17</v>
      </c>
      <c r="H22" s="18">
        <f>nov2023_vydavky_cash!C22-PS_vydavky_cash!B22</f>
        <v>1045.1340755834426</v>
      </c>
      <c r="I22" s="19">
        <f>nov2023_vydavky_cash!D22-PS_vydavky_cash!C22</f>
        <v>381.73539523831641</v>
      </c>
      <c r="J22" s="19">
        <f>nov2023_vydavky_cash!E22-PS_vydavky_cash!D22</f>
        <v>200.43160106676805</v>
      </c>
      <c r="K22" s="20">
        <f>nov2023_vydavky_cash!F22-PS_vydavky_cash!E22</f>
        <v>-125.78096216765334</v>
      </c>
    </row>
    <row r="23" spans="1:12" ht="13.5" customHeight="1" x14ac:dyDescent="0.2">
      <c r="A23" s="42" t="s">
        <v>18</v>
      </c>
      <c r="B23" s="18">
        <v>41332.838576612121</v>
      </c>
      <c r="C23" s="19">
        <v>45891.428539270695</v>
      </c>
      <c r="D23" s="19">
        <v>47858.733689886874</v>
      </c>
      <c r="E23" s="20">
        <v>49197.65733960647</v>
      </c>
      <c r="F23" s="7"/>
      <c r="G23" s="42" t="s">
        <v>18</v>
      </c>
      <c r="H23" s="18">
        <f>nov2023_vydavky_cash!C23-PS_vydavky_cash!B23</f>
        <v>3308.2328730242589</v>
      </c>
      <c r="I23" s="19">
        <f>nov2023_vydavky_cash!D23-PS_vydavky_cash!C23</f>
        <v>984.44292011865036</v>
      </c>
      <c r="J23" s="19">
        <f>nov2023_vydavky_cash!E23-PS_vydavky_cash!D23</f>
        <v>550.64440532486333</v>
      </c>
      <c r="K23" s="20">
        <f>nov2023_vydavky_cash!F23-PS_vydavky_cash!E23</f>
        <v>-237.74323615041067</v>
      </c>
    </row>
    <row r="24" spans="1:12" ht="13.5" customHeight="1" thickBot="1" x14ac:dyDescent="0.25">
      <c r="A24" s="25" t="s">
        <v>8</v>
      </c>
      <c r="B24" s="52">
        <v>249850.82431063527</v>
      </c>
      <c r="C24" s="53">
        <v>263156.87698607682</v>
      </c>
      <c r="D24" s="53">
        <v>278303.55977687333</v>
      </c>
      <c r="E24" s="56">
        <v>303276.633843021</v>
      </c>
      <c r="F24" s="7"/>
      <c r="G24" s="25" t="s">
        <v>8</v>
      </c>
      <c r="H24" s="52">
        <f>nov2023_vydavky_cash!C24-PS_vydavky_cash!B24</f>
        <v>18258.043693404121</v>
      </c>
      <c r="I24" s="53">
        <f>nov2023_vydavky_cash!D24-PS_vydavky_cash!C24</f>
        <v>27743.373497096647</v>
      </c>
      <c r="J24" s="53">
        <f>nov2023_vydavky_cash!E24-PS_vydavky_cash!D24</f>
        <v>31681.124490356597</v>
      </c>
      <c r="K24" s="56">
        <f>nov2023_vydavky_cash!F24-PS_vydavky_cash!E24</f>
        <v>24342.225388428022</v>
      </c>
    </row>
    <row r="25" spans="1:12" ht="13.5" customHeight="1" thickBot="1" x14ac:dyDescent="0.25">
      <c r="A25" s="3" t="s">
        <v>9</v>
      </c>
      <c r="B25" s="4">
        <v>10931876.674440628</v>
      </c>
      <c r="C25" s="38">
        <v>12513654.16508829</v>
      </c>
      <c r="D25" s="38">
        <v>13500404.659328703</v>
      </c>
      <c r="E25" s="5">
        <v>14373344.523784989</v>
      </c>
      <c r="F25" s="7"/>
      <c r="G25" s="3" t="s">
        <v>9</v>
      </c>
      <c r="H25" s="4">
        <f>nov2023_vydavky_cash!C25-PS_vydavky_cash!B25</f>
        <v>663199.3514835462</v>
      </c>
      <c r="I25" s="38">
        <f>nov2023_vydavky_cash!D25-PS_vydavky_cash!C25</f>
        <v>315361.69927026704</v>
      </c>
      <c r="J25" s="38">
        <f>nov2023_vydavky_cash!E25-PS_vydavky_cash!D25</f>
        <v>259115.90642790869</v>
      </c>
      <c r="K25" s="5">
        <f>nov2023_vydavky_cash!F25-PS_vydavky_cash!E25</f>
        <v>27754.488035721704</v>
      </c>
    </row>
    <row r="26" spans="1:12" ht="13.5" customHeight="1" thickBot="1" x14ac:dyDescent="0.25">
      <c r="A26" s="21" t="s">
        <v>10</v>
      </c>
      <c r="B26" s="57">
        <v>10931876.674440628</v>
      </c>
      <c r="C26" s="58">
        <v>12513654.16508829</v>
      </c>
      <c r="D26" s="58">
        <v>13500404.659328703</v>
      </c>
      <c r="E26" s="59">
        <v>14373344.523784989</v>
      </c>
      <c r="F26" s="7"/>
      <c r="G26" s="21" t="s">
        <v>10</v>
      </c>
      <c r="H26" s="57">
        <f>nov2023_vydavky_cash!C26-PS_vydavky_cash!B26</f>
        <v>663199.3514835462</v>
      </c>
      <c r="I26" s="58">
        <f>nov2023_vydavky_cash!D26-PS_vydavky_cash!C26</f>
        <v>315361.69927026704</v>
      </c>
      <c r="J26" s="58">
        <f>nov2023_vydavky_cash!E26-PS_vydavky_cash!D26</f>
        <v>259115.90642790869</v>
      </c>
      <c r="K26" s="59">
        <f>nov2023_vydavky_cash!F26-PS_vydavky_cash!E26</f>
        <v>27754.488035721704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A28" s="29"/>
      <c r="B28" s="9"/>
      <c r="C28" s="9"/>
      <c r="D28" s="9"/>
      <c r="E28" s="9"/>
      <c r="F28" s="9"/>
      <c r="G28" s="9"/>
      <c r="H28" s="9"/>
    </row>
    <row r="29" spans="1:12" ht="13.5" customHeight="1" x14ac:dyDescent="0.2">
      <c r="A29" s="29"/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</sheetData>
  <mergeCells count="2">
    <mergeCell ref="H3:K3"/>
    <mergeCell ref="B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zoomScaleNormal="100" workbookViewId="0">
      <selection activeCell="G4" sqref="G4:I4"/>
    </sheetView>
  </sheetViews>
  <sheetFormatPr defaultColWidth="9.25" defaultRowHeight="12.75" x14ac:dyDescent="0.2"/>
  <cols>
    <col min="1" max="1" width="57.5" style="117" customWidth="1"/>
    <col min="2" max="5" width="12.5" style="119" customWidth="1"/>
    <col min="6" max="6" width="56.875" style="119" customWidth="1"/>
    <col min="7" max="7" width="12.5" style="119" customWidth="1"/>
    <col min="8" max="9" width="12.5" style="117" customWidth="1"/>
    <col min="10" max="16384" width="9.25" style="117"/>
  </cols>
  <sheetData>
    <row r="1" spans="1:16" s="6" customFormat="1" ht="15.75" customHeight="1" x14ac:dyDescent="0.2">
      <c r="A1" s="28" t="s">
        <v>33</v>
      </c>
      <c r="B1" s="28"/>
      <c r="C1" s="28"/>
      <c r="D1" s="28"/>
      <c r="E1" s="28"/>
      <c r="F1" s="28" t="s">
        <v>34</v>
      </c>
      <c r="G1" s="28"/>
      <c r="H1" s="28"/>
      <c r="I1" s="28"/>
      <c r="J1" s="28"/>
    </row>
    <row r="2" spans="1:16" s="6" customFormat="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6" s="6" customFormat="1" ht="13.5" customHeight="1" x14ac:dyDescent="0.2">
      <c r="A3" s="26" t="s">
        <v>0</v>
      </c>
      <c r="B3" s="130" t="s">
        <v>2</v>
      </c>
      <c r="C3" s="131"/>
      <c r="D3" s="132"/>
      <c r="F3" s="26" t="s">
        <v>0</v>
      </c>
      <c r="G3" s="130" t="s">
        <v>2</v>
      </c>
      <c r="H3" s="131"/>
      <c r="I3" s="132"/>
    </row>
    <row r="4" spans="1:16" s="6" customFormat="1" ht="14.25" customHeight="1" thickBot="1" x14ac:dyDescent="0.25">
      <c r="A4" s="13"/>
      <c r="B4" s="37">
        <v>2024</v>
      </c>
      <c r="C4" s="32">
        <v>2025</v>
      </c>
      <c r="D4" s="33">
        <v>2026</v>
      </c>
      <c r="F4" s="13"/>
      <c r="G4" s="37">
        <v>2024</v>
      </c>
      <c r="H4" s="32">
        <v>2025</v>
      </c>
      <c r="I4" s="33">
        <v>2026</v>
      </c>
    </row>
    <row r="5" spans="1:16" s="6" customFormat="1" ht="13.5" customHeight="1" x14ac:dyDescent="0.2">
      <c r="A5" s="16"/>
      <c r="B5" s="34"/>
      <c r="C5" s="35"/>
      <c r="D5" s="36"/>
      <c r="E5" s="7"/>
      <c r="F5" s="16"/>
      <c r="G5" s="34"/>
      <c r="H5" s="35"/>
      <c r="I5" s="36"/>
    </row>
    <row r="6" spans="1:16" s="6" customFormat="1" ht="13.5" customHeight="1" x14ac:dyDescent="0.2">
      <c r="A6" s="25" t="s">
        <v>3</v>
      </c>
      <c r="B6" s="1">
        <v>1100021.7843095842</v>
      </c>
      <c r="C6" s="31">
        <v>1107241.4912744528</v>
      </c>
      <c r="D6" s="2">
        <v>1144751.4424391477</v>
      </c>
      <c r="E6" s="7"/>
      <c r="F6" s="25" t="s">
        <v>3</v>
      </c>
      <c r="G6" s="1">
        <f>'nov2023_vydavky_ESA 2010'!D6-RVS_vydavky_ESA2010!B6</f>
        <v>91708.019051263109</v>
      </c>
      <c r="H6" s="31">
        <f>'nov2023_vydavky_ESA 2010'!E6-RVS_vydavky_ESA2010!C6</f>
        <v>205054.4804693379</v>
      </c>
      <c r="I6" s="2">
        <f>'nov2023_vydavky_ESA 2010'!F6-RVS_vydavky_ESA2010!D6</f>
        <v>250225.02356945886</v>
      </c>
      <c r="M6" s="120"/>
      <c r="N6" s="120"/>
      <c r="O6" s="120"/>
      <c r="P6" s="120"/>
    </row>
    <row r="7" spans="1:16" s="6" customFormat="1" ht="13.5" customHeight="1" x14ac:dyDescent="0.2">
      <c r="A7" s="17" t="s">
        <v>4</v>
      </c>
      <c r="B7" s="18">
        <v>600969.29570776399</v>
      </c>
      <c r="C7" s="19">
        <v>607026.82270662277</v>
      </c>
      <c r="D7" s="20">
        <v>638097.17730586731</v>
      </c>
      <c r="E7" s="7"/>
      <c r="F7" s="17" t="s">
        <v>4</v>
      </c>
      <c r="G7" s="18">
        <f>'nov2023_vydavky_ESA 2010'!D7-RVS_vydavky_ESA2010!B7</f>
        <v>92076.519189097802</v>
      </c>
      <c r="H7" s="19">
        <f>'nov2023_vydavky_ESA 2010'!E7-RVS_vydavky_ESA2010!C7</f>
        <v>169156.53357285843</v>
      </c>
      <c r="I7" s="20">
        <f>'nov2023_vydavky_ESA 2010'!F7-RVS_vydavky_ESA2010!D7</f>
        <v>197608.26008645189</v>
      </c>
    </row>
    <row r="8" spans="1:16" s="6" customFormat="1" ht="13.5" customHeight="1" x14ac:dyDescent="0.2">
      <c r="A8" s="17" t="s">
        <v>5</v>
      </c>
      <c r="B8" s="18">
        <v>42774.607976956111</v>
      </c>
      <c r="C8" s="19">
        <v>44853.835888336449</v>
      </c>
      <c r="D8" s="20">
        <v>49073.62572631058</v>
      </c>
      <c r="E8" s="7"/>
      <c r="F8" s="17" t="s">
        <v>5</v>
      </c>
      <c r="G8" s="18">
        <f>'nov2023_vydavky_ESA 2010'!D8-RVS_vydavky_ESA2010!B8</f>
        <v>1487.7537953920764</v>
      </c>
      <c r="H8" s="19">
        <f>'nov2023_vydavky_ESA 2010'!E8-RVS_vydavky_ESA2010!C8</f>
        <v>5666.0454107427722</v>
      </c>
      <c r="I8" s="20">
        <f>'nov2023_vydavky_ESA 2010'!F8-RVS_vydavky_ESA2010!D8</f>
        <v>6775.7975587247347</v>
      </c>
    </row>
    <row r="9" spans="1:16" s="6" customFormat="1" ht="13.5" customHeight="1" x14ac:dyDescent="0.2">
      <c r="A9" s="17" t="s">
        <v>6</v>
      </c>
      <c r="B9" s="18">
        <v>402799.66551717249</v>
      </c>
      <c r="C9" s="19">
        <v>403072.08332394081</v>
      </c>
      <c r="D9" s="20">
        <v>405626.73627283517</v>
      </c>
      <c r="E9" s="7"/>
      <c r="F9" s="17" t="s">
        <v>6</v>
      </c>
      <c r="G9" s="18">
        <f>'nov2023_vydavky_ESA 2010'!D9-RVS_vydavky_ESA2010!B9</f>
        <v>-1711.765622435254</v>
      </c>
      <c r="H9" s="19">
        <f>'nov2023_vydavky_ESA 2010'!E9-RVS_vydavky_ESA2010!C9</f>
        <v>26651.316452148254</v>
      </c>
      <c r="I9" s="20">
        <f>'nov2023_vydavky_ESA 2010'!F9-RVS_vydavky_ESA2010!D9</f>
        <v>40552.053726641403</v>
      </c>
    </row>
    <row r="10" spans="1:16" s="6" customFormat="1" ht="13.5" customHeight="1" x14ac:dyDescent="0.2">
      <c r="A10" s="17" t="s">
        <v>7</v>
      </c>
      <c r="B10" s="18">
        <v>83.601017509914158</v>
      </c>
      <c r="C10" s="19">
        <v>85.08624420016875</v>
      </c>
      <c r="D10" s="20">
        <v>89.065166339387332</v>
      </c>
      <c r="E10" s="7"/>
      <c r="F10" s="17" t="s">
        <v>7</v>
      </c>
      <c r="G10" s="18">
        <f>'nov2023_vydavky_ESA 2010'!D10-RVS_vydavky_ESA2010!B10</f>
        <v>-2.8486472867529926</v>
      </c>
      <c r="H10" s="19">
        <f>'nov2023_vydavky_ESA 2010'!E10-RVS_vydavky_ESA2010!C10</f>
        <v>0.1238466606963442</v>
      </c>
      <c r="I10" s="20">
        <f>'nov2023_vydavky_ESA 2010'!F10-RVS_vydavky_ESA2010!D10</f>
        <v>6.5032525976917555E-2</v>
      </c>
    </row>
    <row r="11" spans="1:16" s="6" customFormat="1" ht="13.5" customHeight="1" x14ac:dyDescent="0.2">
      <c r="A11" s="17" t="s">
        <v>11</v>
      </c>
      <c r="B11" s="18">
        <v>53394.614090181873</v>
      </c>
      <c r="C11" s="19">
        <v>52203.663111352595</v>
      </c>
      <c r="D11" s="20">
        <v>51864.837967795262</v>
      </c>
      <c r="E11" s="7"/>
      <c r="F11" s="17" t="s">
        <v>11</v>
      </c>
      <c r="G11" s="18">
        <f>'nov2023_vydavky_ESA 2010'!D11-RVS_vydavky_ESA2010!B11</f>
        <v>-141.639663504895</v>
      </c>
      <c r="H11" s="19">
        <f>'nov2023_vydavky_ESA 2010'!E11-RVS_vydavky_ESA2010!C11</f>
        <v>3580.4611869277142</v>
      </c>
      <c r="I11" s="20">
        <f>'nov2023_vydavky_ESA 2010'!F11-RVS_vydavky_ESA2010!D11</f>
        <v>5288.8471651148284</v>
      </c>
    </row>
    <row r="12" spans="1:16" s="6" customFormat="1" ht="13.5" customHeight="1" x14ac:dyDescent="0.2">
      <c r="A12" s="25" t="s">
        <v>12</v>
      </c>
      <c r="B12" s="1">
        <v>11258837.609836021</v>
      </c>
      <c r="C12" s="31">
        <v>12054906.907159284</v>
      </c>
      <c r="D12" s="2">
        <v>12154149.740352808</v>
      </c>
      <c r="E12" s="7"/>
      <c r="F12" s="25" t="s">
        <v>12</v>
      </c>
      <c r="G12" s="1">
        <f>'nov2023_vydavky_ESA 2010'!D12-RVS_vydavky_ESA2010!B12</f>
        <v>84846.455142393708</v>
      </c>
      <c r="H12" s="31">
        <f>'nov2023_vydavky_ESA 2010'!E12-RVS_vydavky_ESA2010!C12</f>
        <v>80797.925273593515</v>
      </c>
      <c r="I12" s="2">
        <f>'nov2023_vydavky_ESA 2010'!F12-RVS_vydavky_ESA2010!D12</f>
        <v>423791.78370774537</v>
      </c>
    </row>
    <row r="13" spans="1:16" s="6" customFormat="1" ht="13.5" customHeight="1" x14ac:dyDescent="0.2">
      <c r="A13" s="39" t="s">
        <v>15</v>
      </c>
      <c r="B13" s="18">
        <v>9987018.0745031908</v>
      </c>
      <c r="C13" s="19">
        <v>10711724.499627329</v>
      </c>
      <c r="D13" s="20">
        <v>10849121.850155285</v>
      </c>
      <c r="E13" s="7"/>
      <c r="F13" s="39" t="s">
        <v>15</v>
      </c>
      <c r="G13" s="18">
        <f>'nov2023_vydavky_ESA 2010'!D13-RVS_vydavky_ESA2010!B13</f>
        <v>77845.136863883585</v>
      </c>
      <c r="H13" s="19">
        <f>'nov2023_vydavky_ESA 2010'!E13-RVS_vydavky_ESA2010!C13</f>
        <v>76587.335684612393</v>
      </c>
      <c r="I13" s="20">
        <f>'nov2023_vydavky_ESA 2010'!F13-RVS_vydavky_ESA2010!D13</f>
        <v>383648.44471800327</v>
      </c>
    </row>
    <row r="14" spans="1:16" s="6" customFormat="1" ht="13.5" customHeight="1" x14ac:dyDescent="0.2">
      <c r="A14" s="42" t="s">
        <v>13</v>
      </c>
      <c r="B14" s="18">
        <v>8975293.3793550227</v>
      </c>
      <c r="C14" s="19">
        <v>9622423.4114878699</v>
      </c>
      <c r="D14" s="20">
        <v>9766545.5785622206</v>
      </c>
      <c r="E14" s="7"/>
      <c r="F14" s="42" t="s">
        <v>13</v>
      </c>
      <c r="G14" s="18">
        <f>'nov2023_vydavky_ESA 2010'!D14-RVS_vydavky_ESA2010!B14</f>
        <v>51871.883182117715</v>
      </c>
      <c r="H14" s="19">
        <f>'nov2023_vydavky_ESA 2010'!E14-RVS_vydavky_ESA2010!C14</f>
        <v>10390.469909373671</v>
      </c>
      <c r="I14" s="20">
        <f>'nov2023_vydavky_ESA 2010'!F14-RVS_vydavky_ESA2010!D14</f>
        <v>292703.38180815615</v>
      </c>
      <c r="J14" s="7"/>
      <c r="K14" s="8"/>
    </row>
    <row r="15" spans="1:16" s="6" customFormat="1" ht="13.5" customHeight="1" x14ac:dyDescent="0.2">
      <c r="A15" s="42" t="s">
        <v>14</v>
      </c>
      <c r="B15" s="18">
        <v>171545.87644557597</v>
      </c>
      <c r="C15" s="19">
        <v>189463.38500816346</v>
      </c>
      <c r="D15" s="20">
        <v>167286.26811904134</v>
      </c>
      <c r="E15" s="7"/>
      <c r="F15" s="42" t="s">
        <v>14</v>
      </c>
      <c r="G15" s="18">
        <f>'nov2023_vydavky_ESA 2010'!D15-RVS_vydavky_ESA2010!B15</f>
        <v>19401.857279902732</v>
      </c>
      <c r="H15" s="19">
        <f>'nov2023_vydavky_ESA 2010'!E15-RVS_vydavky_ESA2010!C15</f>
        <v>61072.092520216131</v>
      </c>
      <c r="I15" s="20">
        <f>'nov2023_vydavky_ESA 2010'!F15-RVS_vydavky_ESA2010!D15</f>
        <v>59577.10730803592</v>
      </c>
      <c r="J15" s="7"/>
      <c r="K15" s="8"/>
    </row>
    <row r="16" spans="1:16" s="6" customFormat="1" ht="13.5" customHeight="1" x14ac:dyDescent="0.2">
      <c r="A16" s="42" t="s">
        <v>16</v>
      </c>
      <c r="B16" s="18">
        <v>745561.76495618687</v>
      </c>
      <c r="C16" s="19">
        <v>797387.02179321868</v>
      </c>
      <c r="D16" s="20">
        <v>810055.71704573941</v>
      </c>
      <c r="E16" s="7"/>
      <c r="F16" s="42" t="s">
        <v>16</v>
      </c>
      <c r="G16" s="18">
        <f>'nov2023_vydavky_ESA 2010'!D16-RVS_vydavky_ESA2010!B16</f>
        <v>5516.5531194425421</v>
      </c>
      <c r="H16" s="19">
        <f>'nov2023_vydavky_ESA 2010'!E16-RVS_vydavky_ESA2010!C16</f>
        <v>4107.0813305971678</v>
      </c>
      <c r="I16" s="20">
        <f>'nov2023_vydavky_ESA 2010'!F16-RVS_vydavky_ESA2010!D16</f>
        <v>27222.109960785718</v>
      </c>
      <c r="J16" s="7"/>
      <c r="K16" s="8"/>
    </row>
    <row r="17" spans="1:11" s="6" customFormat="1" ht="13.5" customHeight="1" x14ac:dyDescent="0.2">
      <c r="A17" s="42" t="s">
        <v>17</v>
      </c>
      <c r="B17" s="18">
        <v>92712.780734296597</v>
      </c>
      <c r="C17" s="19">
        <v>100520.45297208081</v>
      </c>
      <c r="D17" s="20">
        <v>103374.57177866589</v>
      </c>
      <c r="E17" s="7"/>
      <c r="F17" s="42" t="s">
        <v>17</v>
      </c>
      <c r="G17" s="18">
        <f>'nov2023_vydavky_ESA 2010'!D17-RVS_vydavky_ESA2010!B17</f>
        <v>1040.8725668579136</v>
      </c>
      <c r="H17" s="19">
        <f>'nov2023_vydavky_ESA 2010'!E17-RVS_vydavky_ESA2010!C17</f>
        <v>1007.83218862988</v>
      </c>
      <c r="I17" s="20">
        <f>'nov2023_vydavky_ESA 2010'!F17-RVS_vydavky_ESA2010!D17</f>
        <v>4083.8965573992609</v>
      </c>
      <c r="J17" s="7"/>
      <c r="K17" s="8"/>
    </row>
    <row r="18" spans="1:11" s="6" customFormat="1" ht="13.5" customHeight="1" x14ac:dyDescent="0.2">
      <c r="A18" s="42" t="s">
        <v>18</v>
      </c>
      <c r="B18" s="18">
        <v>1904.27301210674</v>
      </c>
      <c r="C18" s="19">
        <v>1930.228365997026</v>
      </c>
      <c r="D18" s="20">
        <v>1859.7146496181438</v>
      </c>
      <c r="E18" s="7"/>
      <c r="F18" s="42" t="s">
        <v>18</v>
      </c>
      <c r="G18" s="18">
        <f>'nov2023_vydavky_ESA 2010'!D18-RVS_vydavky_ESA2010!B18</f>
        <v>13.97071556368428</v>
      </c>
      <c r="H18" s="19">
        <f>'nov2023_vydavky_ESA 2010'!E18-RVS_vydavky_ESA2010!C18</f>
        <v>9.8597357936314438</v>
      </c>
      <c r="I18" s="20">
        <f>'nov2023_vydavky_ESA 2010'!F18-RVS_vydavky_ESA2010!D18</f>
        <v>61.949083626735273</v>
      </c>
      <c r="J18" s="7"/>
      <c r="K18" s="8"/>
    </row>
    <row r="19" spans="1:11" s="6" customFormat="1" ht="13.5" customHeight="1" x14ac:dyDescent="0.2">
      <c r="A19" s="17" t="s">
        <v>19</v>
      </c>
      <c r="B19" s="18">
        <v>1271819.5353328309</v>
      </c>
      <c r="C19" s="19">
        <v>1343182.4075319541</v>
      </c>
      <c r="D19" s="20">
        <v>1305027.8901975236</v>
      </c>
      <c r="E19" s="7"/>
      <c r="F19" s="17" t="s">
        <v>19</v>
      </c>
      <c r="G19" s="18">
        <f>'nov2023_vydavky_ESA 2010'!D19-RVS_vydavky_ESA2010!B19</f>
        <v>7001.3182785101235</v>
      </c>
      <c r="H19" s="19">
        <f>'nov2023_vydavky_ESA 2010'!E19-RVS_vydavky_ESA2010!C19</f>
        <v>4210.5895889822859</v>
      </c>
      <c r="I19" s="20">
        <f>'nov2023_vydavky_ESA 2010'!F19-RVS_vydavky_ESA2010!D19</f>
        <v>40143.338989741635</v>
      </c>
      <c r="J19" s="7"/>
      <c r="K19" s="8"/>
    </row>
    <row r="20" spans="1:11" s="6" customFormat="1" ht="13.5" customHeight="1" x14ac:dyDescent="0.2">
      <c r="A20" s="42" t="s">
        <v>20</v>
      </c>
      <c r="B20" s="18">
        <v>1084789.4481039783</v>
      </c>
      <c r="C20" s="19">
        <v>1152139.8217847557</v>
      </c>
      <c r="D20" s="20">
        <v>1119351.8089107168</v>
      </c>
      <c r="E20" s="7"/>
      <c r="F20" s="42" t="s">
        <v>20</v>
      </c>
      <c r="G20" s="18">
        <f>'nov2023_vydavky_ESA 2010'!D20-RVS_vydavky_ESA2010!B20</f>
        <v>5613.309137593722</v>
      </c>
      <c r="H20" s="19">
        <f>'nov2023_vydavky_ESA 2010'!E20-RVS_vydavky_ESA2010!C20</f>
        <v>3179.9425664423034</v>
      </c>
      <c r="I20" s="20">
        <f>'nov2023_vydavky_ESA 2010'!F20-RVS_vydavky_ESA2010!D20</f>
        <v>34140.443494177889</v>
      </c>
      <c r="J20" s="7"/>
      <c r="K20" s="8"/>
    </row>
    <row r="21" spans="1:11" s="6" customFormat="1" ht="13.5" customHeight="1" x14ac:dyDescent="0.2">
      <c r="A21" s="42" t="s">
        <v>16</v>
      </c>
      <c r="B21" s="18">
        <v>119089.77309952129</v>
      </c>
      <c r="C21" s="19">
        <v>120891.72342883941</v>
      </c>
      <c r="D21" s="20">
        <v>116915.14595600235</v>
      </c>
      <c r="E21" s="7"/>
      <c r="F21" s="42" t="s">
        <v>16</v>
      </c>
      <c r="G21" s="18">
        <f>'nov2023_vydavky_ESA 2010'!D21-RVS_vydavky_ESA2010!B21</f>
        <v>826.97043158148881</v>
      </c>
      <c r="H21" s="19">
        <f>'nov2023_vydavky_ESA 2010'!E21-RVS_vydavky_ESA2010!C21</f>
        <v>583.54801269291784</v>
      </c>
      <c r="I21" s="20">
        <f>'nov2023_vydavky_ESA 2010'!F21-RVS_vydavky_ESA2010!D21</f>
        <v>3656.280723200558</v>
      </c>
      <c r="J21" s="7"/>
      <c r="K21" s="8"/>
    </row>
    <row r="22" spans="1:11" s="6" customFormat="1" ht="13.5" customHeight="1" x14ac:dyDescent="0.2">
      <c r="A22" s="42" t="s">
        <v>17</v>
      </c>
      <c r="B22" s="18">
        <v>21405.843221661489</v>
      </c>
      <c r="C22" s="19">
        <v>21987.505874180741</v>
      </c>
      <c r="D22" s="20">
        <v>21379.352420616731</v>
      </c>
      <c r="E22" s="7"/>
      <c r="F22" s="42" t="s">
        <v>17</v>
      </c>
      <c r="G22" s="18">
        <f>'nov2023_vydavky_ESA 2010'!D22-RVS_vydavky_ESA2010!B22</f>
        <v>219.63815761545629</v>
      </c>
      <c r="H22" s="19">
        <f>'nov2023_vydavky_ESA 2010'!E22-RVS_vydavky_ESA2010!C22</f>
        <v>201.07735881375993</v>
      </c>
      <c r="I22" s="20">
        <f>'nov2023_vydavky_ESA 2010'!F22-RVS_vydavky_ESA2010!D22</f>
        <v>768.2835790950412</v>
      </c>
      <c r="J22" s="7"/>
      <c r="K22" s="8"/>
    </row>
    <row r="23" spans="1:11" s="6" customFormat="1" ht="13.5" customHeight="1" x14ac:dyDescent="0.2">
      <c r="A23" s="42" t="s">
        <v>18</v>
      </c>
      <c r="B23" s="18">
        <v>46534.470907669944</v>
      </c>
      <c r="C23" s="19">
        <v>48163.356444178331</v>
      </c>
      <c r="D23" s="20">
        <v>47381.582910187775</v>
      </c>
      <c r="E23" s="7"/>
      <c r="F23" s="42" t="s">
        <v>18</v>
      </c>
      <c r="G23" s="18">
        <f>'nov2023_vydavky_ESA 2010'!D23-RVS_vydavky_ESA2010!B23</f>
        <v>341.40055171940185</v>
      </c>
      <c r="H23" s="19">
        <f>'nov2023_vydavky_ESA 2010'!E23-RVS_vydavky_ESA2010!C23</f>
        <v>246.02165103340667</v>
      </c>
      <c r="I23" s="20">
        <f>'nov2023_vydavky_ESA 2010'!F23-RVS_vydavky_ESA2010!D23</f>
        <v>1578.3311932682846</v>
      </c>
      <c r="J23" s="7"/>
      <c r="K23" s="8"/>
    </row>
    <row r="24" spans="1:11" s="6" customFormat="1" ht="13.5" customHeight="1" thickBot="1" x14ac:dyDescent="0.25">
      <c r="A24" s="25" t="s">
        <v>8</v>
      </c>
      <c r="B24" s="43">
        <v>444894.16796031286</v>
      </c>
      <c r="C24" s="45">
        <v>511178.24155418988</v>
      </c>
      <c r="D24" s="44">
        <v>535086.69378971611</v>
      </c>
      <c r="E24" s="7"/>
      <c r="F24" s="25" t="s">
        <v>8</v>
      </c>
      <c r="G24" s="43">
        <f>'nov2023_vydavky_ESA 2010'!D24-RVS_vydavky_ESA2010!B24</f>
        <v>-153993.91747713939</v>
      </c>
      <c r="H24" s="45">
        <f>'nov2023_vydavky_ESA 2010'!E24-RVS_vydavky_ESA2010!C24</f>
        <v>-201193.55728695996</v>
      </c>
      <c r="I24" s="44">
        <f>'nov2023_vydavky_ESA 2010'!F24-RVS_vydavky_ESA2010!D24</f>
        <v>-207467.83455826709</v>
      </c>
    </row>
    <row r="25" spans="1:11" s="6" customFormat="1" ht="14.25" customHeight="1" thickBot="1" x14ac:dyDescent="0.25">
      <c r="A25" s="3" t="s">
        <v>9</v>
      </c>
      <c r="B25" s="4">
        <v>12803753.562105918</v>
      </c>
      <c r="C25" s="38">
        <v>13673326.639987927</v>
      </c>
      <c r="D25" s="5">
        <v>13833987.876581673</v>
      </c>
      <c r="E25" s="7"/>
      <c r="F25" s="3" t="s">
        <v>9</v>
      </c>
      <c r="G25" s="4">
        <f>'nov2023_vydavky_ESA 2010'!D25-RVS_vydavky_ESA2010!B25</f>
        <v>22560.556716518477</v>
      </c>
      <c r="H25" s="38">
        <f>'nov2023_vydavky_ESA 2010'!E25-RVS_vydavky_ESA2010!C25</f>
        <v>84658.848455971107</v>
      </c>
      <c r="I25" s="5">
        <f>'nov2023_vydavky_ESA 2010'!F25-RVS_vydavky_ESA2010!D25</f>
        <v>466548.97271893732</v>
      </c>
    </row>
    <row r="26" spans="1:11" s="6" customFormat="1" ht="13.5" customHeight="1" thickBot="1" x14ac:dyDescent="0.25">
      <c r="A26" s="21" t="s">
        <v>10</v>
      </c>
      <c r="B26" s="27">
        <v>12803753.562105918</v>
      </c>
      <c r="C26" s="24">
        <v>13673326.639987927</v>
      </c>
      <c r="D26" s="23">
        <v>13833987.876581673</v>
      </c>
      <c r="E26" s="7"/>
      <c r="F26" s="21" t="s">
        <v>10</v>
      </c>
      <c r="G26" s="27">
        <f>'nov2023_vydavky_ESA 2010'!D26-RVS_vydavky_ESA2010!B26</f>
        <v>22560.556716518477</v>
      </c>
      <c r="H26" s="24">
        <f>'nov2023_vydavky_ESA 2010'!E26-RVS_vydavky_ESA2010!C26</f>
        <v>84658.848455971107</v>
      </c>
      <c r="I26" s="23">
        <f>'nov2023_vydavky_ESA 2010'!F26-RVS_vydavky_ESA2010!D26</f>
        <v>466548.97271893732</v>
      </c>
    </row>
    <row r="27" spans="1:11" s="6" customFormat="1" ht="12.6" customHeight="1" x14ac:dyDescent="0.2">
      <c r="A27" s="113"/>
      <c r="B27" s="101"/>
      <c r="C27" s="101"/>
      <c r="D27" s="101"/>
      <c r="E27" s="7"/>
      <c r="F27" s="113"/>
      <c r="G27" s="101"/>
      <c r="H27" s="101"/>
      <c r="I27" s="101"/>
    </row>
    <row r="28" spans="1:11" s="6" customFormat="1" ht="13.5" customHeight="1" x14ac:dyDescent="0.2">
      <c r="B28" s="9"/>
      <c r="C28" s="9"/>
      <c r="D28" s="9"/>
      <c r="E28" s="9"/>
      <c r="F28" s="112"/>
      <c r="G28" s="114"/>
      <c r="H28" s="114"/>
      <c r="I28" s="114"/>
    </row>
    <row r="29" spans="1:11" s="6" customFormat="1" ht="13.5" customHeight="1" x14ac:dyDescent="0.2">
      <c r="B29" s="9"/>
      <c r="C29" s="9"/>
      <c r="D29" s="9"/>
      <c r="E29" s="9"/>
      <c r="F29" s="112"/>
      <c r="G29" s="114"/>
      <c r="H29" s="115"/>
      <c r="I29" s="115"/>
    </row>
    <row r="30" spans="1:11" s="6" customFormat="1" ht="13.5" customHeight="1" x14ac:dyDescent="0.2">
      <c r="B30" s="9"/>
      <c r="C30" s="9"/>
      <c r="D30" s="9"/>
      <c r="E30" s="9"/>
      <c r="F30" s="112"/>
      <c r="G30" s="114"/>
      <c r="H30" s="114"/>
      <c r="I30" s="114"/>
    </row>
    <row r="31" spans="1:11" s="6" customFormat="1" ht="13.5" customHeight="1" x14ac:dyDescent="0.2">
      <c r="B31" s="9"/>
      <c r="C31" s="9"/>
      <c r="D31" s="9"/>
      <c r="E31" s="9"/>
      <c r="F31" s="9"/>
      <c r="G31" s="9"/>
    </row>
    <row r="32" spans="1:11" s="6" customFormat="1" ht="13.5" customHeight="1" x14ac:dyDescent="0.2">
      <c r="B32" s="9"/>
      <c r="C32" s="9"/>
      <c r="D32" s="9"/>
      <c r="E32" s="9"/>
      <c r="F32" s="9"/>
      <c r="G32" s="9"/>
    </row>
    <row r="33" spans="2:7" s="6" customFormat="1" ht="13.5" customHeight="1" x14ac:dyDescent="0.2">
      <c r="B33" s="9"/>
      <c r="C33" s="9"/>
      <c r="D33" s="9"/>
      <c r="E33" s="9"/>
      <c r="F33" s="9"/>
      <c r="G33" s="9"/>
    </row>
    <row r="34" spans="2:7" s="6" customFormat="1" ht="13.5" customHeight="1" x14ac:dyDescent="0.2">
      <c r="B34" s="9"/>
      <c r="C34" s="9"/>
      <c r="D34" s="9"/>
      <c r="E34" s="9"/>
      <c r="F34" s="9"/>
      <c r="G34" s="9"/>
    </row>
    <row r="35" spans="2:7" s="6" customFormat="1" ht="13.5" customHeight="1" x14ac:dyDescent="0.2">
      <c r="B35" s="9"/>
      <c r="C35" s="9"/>
      <c r="D35" s="9"/>
      <c r="E35" s="9"/>
      <c r="F35" s="9"/>
      <c r="G35" s="9"/>
    </row>
    <row r="36" spans="2:7" s="6" customFormat="1" ht="13.5" customHeight="1" x14ac:dyDescent="0.2">
      <c r="B36" s="9"/>
      <c r="C36" s="9"/>
      <c r="D36" s="9"/>
      <c r="E36" s="9"/>
      <c r="F36" s="9"/>
      <c r="G36" s="9"/>
    </row>
    <row r="37" spans="2:7" s="6" customFormat="1" ht="13.5" customHeight="1" x14ac:dyDescent="0.2">
      <c r="B37" s="9"/>
      <c r="C37" s="9"/>
      <c r="D37" s="9"/>
      <c r="E37" s="9"/>
      <c r="F37" s="9"/>
      <c r="G37" s="9"/>
    </row>
    <row r="38" spans="2:7" s="6" customFormat="1" ht="13.5" customHeight="1" x14ac:dyDescent="0.2">
      <c r="B38" s="9"/>
      <c r="C38" s="9"/>
      <c r="D38" s="9"/>
      <c r="E38" s="9"/>
      <c r="F38" s="9"/>
      <c r="G38" s="9"/>
    </row>
    <row r="39" spans="2:7" s="6" customFormat="1" ht="13.5" customHeight="1" x14ac:dyDescent="0.2">
      <c r="B39" s="9"/>
      <c r="C39" s="9"/>
      <c r="D39" s="9"/>
      <c r="E39" s="9"/>
      <c r="F39" s="9"/>
      <c r="G39" s="9"/>
    </row>
    <row r="40" spans="2:7" s="6" customFormat="1" ht="13.5" customHeight="1" x14ac:dyDescent="0.2">
      <c r="B40" s="9"/>
      <c r="C40" s="9"/>
      <c r="D40" s="9"/>
      <c r="E40" s="9"/>
      <c r="F40" s="9"/>
      <c r="G40" s="9"/>
    </row>
    <row r="41" spans="2:7" s="6" customFormat="1" ht="13.5" customHeight="1" x14ac:dyDescent="0.2">
      <c r="B41" s="9"/>
      <c r="C41" s="9"/>
      <c r="D41" s="9"/>
      <c r="E41" s="9"/>
      <c r="F41" s="9"/>
      <c r="G41" s="9"/>
    </row>
    <row r="42" spans="2:7" s="6" customFormat="1" ht="13.5" customHeight="1" x14ac:dyDescent="0.2">
      <c r="B42" s="9"/>
      <c r="C42" s="9"/>
      <c r="D42" s="9"/>
      <c r="E42" s="9"/>
      <c r="F42" s="9"/>
      <c r="G42" s="9"/>
    </row>
    <row r="43" spans="2:7" s="6" customFormat="1" ht="13.5" customHeight="1" x14ac:dyDescent="0.2">
      <c r="B43" s="9"/>
      <c r="C43" s="9"/>
      <c r="D43" s="9"/>
      <c r="E43" s="9"/>
      <c r="F43" s="9"/>
      <c r="G43" s="9"/>
    </row>
    <row r="44" spans="2:7" s="6" customFormat="1" ht="13.5" customHeight="1" x14ac:dyDescent="0.2">
      <c r="B44" s="9"/>
      <c r="C44" s="9"/>
      <c r="D44" s="9"/>
      <c r="E44" s="9"/>
      <c r="F44" s="9"/>
      <c r="G44" s="9"/>
    </row>
    <row r="45" spans="2:7" s="6" customFormat="1" ht="13.5" customHeight="1" x14ac:dyDescent="0.2">
      <c r="B45" s="9"/>
      <c r="C45" s="9"/>
      <c r="D45" s="9"/>
      <c r="E45" s="9"/>
      <c r="F45" s="9"/>
      <c r="G45" s="9"/>
    </row>
    <row r="46" spans="2:7" s="6" customFormat="1" ht="13.5" customHeight="1" x14ac:dyDescent="0.2">
      <c r="B46" s="9"/>
      <c r="C46" s="9"/>
      <c r="D46" s="9"/>
      <c r="E46" s="9"/>
      <c r="F46" s="9"/>
      <c r="G46" s="9"/>
    </row>
    <row r="47" spans="2:7" s="6" customFormat="1" ht="13.5" customHeight="1" x14ac:dyDescent="0.2">
      <c r="B47" s="9"/>
      <c r="C47" s="9"/>
      <c r="D47" s="9"/>
      <c r="E47" s="9"/>
      <c r="F47" s="9"/>
      <c r="G47" s="9"/>
    </row>
    <row r="48" spans="2:7" s="6" customFormat="1" ht="13.5" customHeight="1" x14ac:dyDescent="0.2">
      <c r="B48" s="9"/>
      <c r="C48" s="9"/>
      <c r="D48" s="9"/>
      <c r="E48" s="9"/>
      <c r="F48" s="9"/>
      <c r="G48" s="9"/>
    </row>
    <row r="49" spans="2:7" s="6" customFormat="1" ht="13.5" customHeight="1" x14ac:dyDescent="0.2">
      <c r="B49" s="9"/>
      <c r="C49" s="9"/>
      <c r="D49" s="9"/>
      <c r="E49" s="9"/>
      <c r="F49" s="9"/>
      <c r="G49" s="9"/>
    </row>
    <row r="50" spans="2:7" s="6" customFormat="1" ht="13.5" customHeight="1" x14ac:dyDescent="0.2">
      <c r="B50" s="9"/>
      <c r="C50" s="9"/>
      <c r="D50" s="9"/>
      <c r="E50" s="9"/>
      <c r="F50" s="9"/>
      <c r="G50" s="9"/>
    </row>
    <row r="51" spans="2:7" s="6" customFormat="1" ht="13.5" customHeight="1" x14ac:dyDescent="0.2">
      <c r="B51" s="9"/>
      <c r="C51" s="9"/>
      <c r="D51" s="9"/>
      <c r="E51" s="9"/>
      <c r="F51" s="9"/>
      <c r="G51" s="9"/>
    </row>
    <row r="52" spans="2:7" s="6" customFormat="1" ht="13.5" customHeight="1" x14ac:dyDescent="0.2">
      <c r="B52" s="9"/>
      <c r="C52" s="9"/>
      <c r="D52" s="9"/>
      <c r="E52" s="9"/>
      <c r="F52" s="9"/>
      <c r="G52" s="9"/>
    </row>
    <row r="53" spans="2:7" s="6" customFormat="1" ht="13.5" customHeight="1" x14ac:dyDescent="0.2">
      <c r="B53" s="9"/>
      <c r="C53" s="9"/>
      <c r="D53" s="9"/>
      <c r="E53" s="9"/>
      <c r="F53" s="9"/>
      <c r="G53" s="9"/>
    </row>
    <row r="54" spans="2:7" s="6" customFormat="1" ht="13.5" customHeight="1" x14ac:dyDescent="0.2">
      <c r="B54" s="9"/>
      <c r="C54" s="9"/>
      <c r="D54" s="9"/>
      <c r="E54" s="9"/>
      <c r="F54" s="9"/>
      <c r="G54" s="9"/>
    </row>
    <row r="55" spans="2:7" s="6" customFormat="1" ht="13.5" customHeight="1" x14ac:dyDescent="0.2">
      <c r="B55" s="9"/>
      <c r="C55" s="9"/>
      <c r="D55" s="9"/>
      <c r="E55" s="9"/>
      <c r="F55" s="9"/>
      <c r="G55" s="9"/>
    </row>
    <row r="56" spans="2:7" s="6" customFormat="1" ht="13.5" customHeight="1" x14ac:dyDescent="0.2">
      <c r="B56" s="9"/>
      <c r="C56" s="9"/>
      <c r="D56" s="9"/>
      <c r="E56" s="9"/>
      <c r="F56" s="9"/>
      <c r="G56" s="9"/>
    </row>
    <row r="57" spans="2:7" s="6" customFormat="1" ht="13.5" customHeight="1" x14ac:dyDescent="0.2">
      <c r="B57" s="9"/>
      <c r="C57" s="9"/>
      <c r="D57" s="9"/>
      <c r="E57" s="9"/>
      <c r="F57" s="9"/>
      <c r="G57" s="9"/>
    </row>
    <row r="58" spans="2:7" s="6" customFormat="1" ht="13.5" customHeight="1" x14ac:dyDescent="0.2">
      <c r="B58" s="9"/>
      <c r="C58" s="9"/>
      <c r="D58" s="9"/>
      <c r="E58" s="9"/>
      <c r="F58" s="9"/>
      <c r="G58" s="9"/>
    </row>
    <row r="59" spans="2:7" s="6" customFormat="1" ht="13.5" customHeight="1" x14ac:dyDescent="0.2">
      <c r="B59" s="9"/>
      <c r="C59" s="9"/>
      <c r="D59" s="9"/>
      <c r="E59" s="9"/>
      <c r="F59" s="9"/>
      <c r="G59" s="9"/>
    </row>
    <row r="60" spans="2:7" s="6" customFormat="1" ht="13.5" customHeight="1" x14ac:dyDescent="0.2">
      <c r="B60" s="9"/>
      <c r="C60" s="9"/>
      <c r="D60" s="9"/>
      <c r="E60" s="9"/>
      <c r="F60" s="9"/>
      <c r="G60" s="9"/>
    </row>
    <row r="61" spans="2:7" s="6" customFormat="1" ht="13.5" customHeight="1" x14ac:dyDescent="0.2">
      <c r="B61" s="9"/>
      <c r="C61" s="9"/>
      <c r="D61" s="9"/>
      <c r="E61" s="9"/>
      <c r="F61" s="9"/>
      <c r="G61" s="9"/>
    </row>
    <row r="62" spans="2:7" s="6" customFormat="1" ht="13.5" customHeight="1" x14ac:dyDescent="0.2">
      <c r="B62" s="9"/>
      <c r="C62" s="9"/>
      <c r="D62" s="9"/>
      <c r="E62" s="9"/>
      <c r="F62" s="9"/>
      <c r="G62" s="9"/>
    </row>
    <row r="63" spans="2:7" s="6" customFormat="1" ht="13.5" customHeight="1" x14ac:dyDescent="0.2">
      <c r="B63" s="9"/>
      <c r="C63" s="9"/>
      <c r="D63" s="9"/>
      <c r="E63" s="9"/>
      <c r="F63" s="9"/>
      <c r="G63" s="9"/>
    </row>
    <row r="64" spans="2:7" s="6" customFormat="1" ht="13.5" customHeight="1" x14ac:dyDescent="0.2">
      <c r="B64" s="9"/>
      <c r="C64" s="9"/>
      <c r="D64" s="9"/>
      <c r="E64" s="9"/>
      <c r="F64" s="9"/>
      <c r="G64" s="9"/>
    </row>
    <row r="65" spans="2:7" s="6" customFormat="1" ht="13.5" customHeight="1" x14ac:dyDescent="0.2">
      <c r="B65" s="9"/>
      <c r="C65" s="9"/>
      <c r="D65" s="9"/>
      <c r="E65" s="9"/>
      <c r="F65" s="9"/>
      <c r="G65" s="9"/>
    </row>
    <row r="66" spans="2:7" s="6" customFormat="1" ht="13.5" customHeight="1" x14ac:dyDescent="0.2">
      <c r="B66" s="9"/>
      <c r="C66" s="9"/>
      <c r="D66" s="9"/>
      <c r="E66" s="9"/>
      <c r="F66" s="9"/>
      <c r="G66" s="9"/>
    </row>
    <row r="67" spans="2:7" s="6" customFormat="1" ht="13.5" customHeight="1" x14ac:dyDescent="0.2">
      <c r="B67" s="9"/>
      <c r="C67" s="9"/>
      <c r="D67" s="9"/>
      <c r="E67" s="9"/>
      <c r="F67" s="9"/>
      <c r="G67" s="9"/>
    </row>
    <row r="68" spans="2:7" s="6" customFormat="1" ht="13.5" customHeight="1" x14ac:dyDescent="0.2">
      <c r="B68" s="9"/>
      <c r="C68" s="9"/>
      <c r="D68" s="9"/>
      <c r="E68" s="9"/>
      <c r="F68" s="9"/>
      <c r="G68" s="9"/>
    </row>
    <row r="69" spans="2:7" s="6" customFormat="1" ht="13.5" customHeight="1" x14ac:dyDescent="0.2">
      <c r="B69" s="9"/>
      <c r="C69" s="9"/>
      <c r="D69" s="9"/>
      <c r="E69" s="9"/>
      <c r="F69" s="9"/>
      <c r="G69" s="9"/>
    </row>
    <row r="70" spans="2:7" s="6" customFormat="1" ht="13.5" customHeight="1" x14ac:dyDescent="0.2">
      <c r="B70" s="9"/>
      <c r="C70" s="9"/>
      <c r="D70" s="9"/>
      <c r="E70" s="9"/>
      <c r="F70" s="9"/>
      <c r="G70" s="9"/>
    </row>
    <row r="71" spans="2:7" s="6" customFormat="1" ht="13.5" customHeight="1" x14ac:dyDescent="0.2">
      <c r="B71" s="9"/>
      <c r="C71" s="9"/>
      <c r="D71" s="9"/>
      <c r="E71" s="9"/>
      <c r="F71" s="9"/>
      <c r="G71" s="9"/>
    </row>
    <row r="72" spans="2:7" s="6" customFormat="1" ht="13.5" customHeight="1" x14ac:dyDescent="0.2">
      <c r="B72" s="9"/>
      <c r="C72" s="9"/>
      <c r="D72" s="9"/>
      <c r="E72" s="9"/>
      <c r="F72" s="9"/>
      <c r="G72" s="9"/>
    </row>
    <row r="73" spans="2:7" s="6" customFormat="1" ht="13.5" customHeight="1" x14ac:dyDescent="0.2">
      <c r="B73" s="9"/>
      <c r="C73" s="9"/>
      <c r="D73" s="9"/>
      <c r="E73" s="9"/>
      <c r="F73" s="9"/>
      <c r="G73" s="9"/>
    </row>
    <row r="74" spans="2:7" s="6" customFormat="1" ht="13.5" customHeight="1" x14ac:dyDescent="0.2">
      <c r="B74" s="9"/>
      <c r="C74" s="9"/>
      <c r="D74" s="9"/>
      <c r="E74" s="9"/>
      <c r="F74" s="9"/>
      <c r="G74" s="9"/>
    </row>
    <row r="75" spans="2:7" s="6" customFormat="1" ht="13.5" customHeight="1" x14ac:dyDescent="0.2">
      <c r="B75" s="9"/>
      <c r="C75" s="9"/>
      <c r="D75" s="9"/>
      <c r="E75" s="9"/>
      <c r="F75" s="9"/>
      <c r="G75" s="9"/>
    </row>
    <row r="76" spans="2:7" s="6" customFormat="1" ht="13.5" customHeight="1" x14ac:dyDescent="0.2">
      <c r="B76" s="9"/>
      <c r="C76" s="9"/>
      <c r="D76" s="9"/>
      <c r="E76" s="9"/>
      <c r="F76" s="9"/>
      <c r="G76" s="9"/>
    </row>
    <row r="77" spans="2:7" s="6" customFormat="1" ht="13.5" customHeight="1" x14ac:dyDescent="0.2">
      <c r="B77" s="9"/>
      <c r="C77" s="9"/>
      <c r="D77" s="9"/>
      <c r="E77" s="9"/>
      <c r="F77" s="9"/>
      <c r="G77" s="9"/>
    </row>
    <row r="78" spans="2:7" s="6" customFormat="1" ht="13.5" customHeight="1" x14ac:dyDescent="0.2">
      <c r="B78" s="9"/>
      <c r="C78" s="9"/>
      <c r="D78" s="9"/>
      <c r="E78" s="9"/>
      <c r="F78" s="9"/>
      <c r="G78" s="9"/>
    </row>
    <row r="79" spans="2:7" s="6" customFormat="1" ht="13.5" customHeight="1" x14ac:dyDescent="0.2">
      <c r="B79" s="9"/>
      <c r="C79" s="9"/>
      <c r="D79" s="9"/>
      <c r="E79" s="9"/>
      <c r="F79" s="9"/>
      <c r="G79" s="9"/>
    </row>
    <row r="80" spans="2:7" s="6" customFormat="1" ht="13.5" customHeight="1" x14ac:dyDescent="0.2">
      <c r="B80" s="9"/>
      <c r="C80" s="9"/>
      <c r="D80" s="9"/>
      <c r="E80" s="9"/>
      <c r="F80" s="9"/>
      <c r="G80" s="9"/>
    </row>
    <row r="81" spans="2:7" s="6" customFormat="1" ht="13.5" customHeight="1" x14ac:dyDescent="0.2">
      <c r="B81" s="9"/>
      <c r="C81" s="9"/>
      <c r="D81" s="9"/>
      <c r="E81" s="9"/>
      <c r="F81" s="9"/>
      <c r="G81" s="9"/>
    </row>
    <row r="82" spans="2:7" s="6" customFormat="1" ht="13.5" customHeight="1" x14ac:dyDescent="0.2">
      <c r="B82" s="9"/>
      <c r="C82" s="9"/>
      <c r="D82" s="9"/>
      <c r="E82" s="9"/>
      <c r="F82" s="9"/>
      <c r="G82" s="9"/>
    </row>
    <row r="83" spans="2:7" s="6" customFormat="1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118"/>
      <c r="C84" s="118"/>
      <c r="D84" s="118"/>
      <c r="E84" s="118"/>
      <c r="F84" s="118"/>
      <c r="G84" s="118"/>
    </row>
    <row r="85" spans="2:7" ht="13.5" customHeight="1" x14ac:dyDescent="0.2">
      <c r="B85" s="118"/>
      <c r="C85" s="118"/>
      <c r="D85" s="118"/>
      <c r="E85" s="118"/>
      <c r="F85" s="118"/>
      <c r="G85" s="118"/>
    </row>
    <row r="86" spans="2:7" ht="13.5" customHeight="1" x14ac:dyDescent="0.2">
      <c r="B86" s="118"/>
      <c r="C86" s="118"/>
      <c r="D86" s="118"/>
      <c r="E86" s="118"/>
      <c r="F86" s="118"/>
      <c r="G86" s="118"/>
    </row>
    <row r="87" spans="2:7" ht="13.5" customHeight="1" x14ac:dyDescent="0.2">
      <c r="B87" s="118"/>
      <c r="C87" s="118"/>
      <c r="D87" s="118"/>
      <c r="E87" s="118"/>
      <c r="F87" s="118"/>
      <c r="G87" s="118"/>
    </row>
    <row r="88" spans="2:7" ht="13.5" customHeight="1" x14ac:dyDescent="0.2">
      <c r="B88" s="118"/>
      <c r="C88" s="118"/>
      <c r="D88" s="118"/>
      <c r="E88" s="118"/>
      <c r="F88" s="118"/>
      <c r="G88" s="118"/>
    </row>
    <row r="89" spans="2:7" ht="13.5" customHeight="1" x14ac:dyDescent="0.2">
      <c r="B89" s="118"/>
      <c r="C89" s="118"/>
      <c r="D89" s="118"/>
      <c r="E89" s="118"/>
      <c r="F89" s="118"/>
      <c r="G89" s="118"/>
    </row>
    <row r="90" spans="2:7" ht="13.5" customHeight="1" x14ac:dyDescent="0.2">
      <c r="B90" s="118"/>
      <c r="C90" s="118"/>
      <c r="D90" s="118"/>
      <c r="E90" s="118"/>
      <c r="F90" s="118"/>
      <c r="G90" s="118"/>
    </row>
    <row r="91" spans="2:7" ht="13.5" customHeight="1" x14ac:dyDescent="0.2">
      <c r="B91" s="118"/>
      <c r="C91" s="118"/>
      <c r="D91" s="118"/>
      <c r="E91" s="118"/>
      <c r="F91" s="118"/>
      <c r="G91" s="118"/>
    </row>
    <row r="92" spans="2:7" ht="13.5" customHeight="1" x14ac:dyDescent="0.2">
      <c r="B92" s="118"/>
      <c r="C92" s="118"/>
      <c r="D92" s="118"/>
      <c r="E92" s="118"/>
      <c r="F92" s="118"/>
      <c r="G92" s="118"/>
    </row>
    <row r="93" spans="2:7" ht="13.5" customHeight="1" x14ac:dyDescent="0.2">
      <c r="B93" s="118"/>
      <c r="C93" s="118"/>
      <c r="D93" s="118"/>
      <c r="E93" s="118"/>
      <c r="F93" s="118"/>
      <c r="G93" s="118"/>
    </row>
    <row r="94" spans="2:7" ht="13.5" customHeight="1" x14ac:dyDescent="0.2">
      <c r="B94" s="118"/>
      <c r="C94" s="118"/>
      <c r="D94" s="118"/>
      <c r="E94" s="118"/>
      <c r="F94" s="118"/>
      <c r="G94" s="118"/>
    </row>
    <row r="95" spans="2:7" ht="13.5" customHeight="1" x14ac:dyDescent="0.2">
      <c r="B95" s="118"/>
      <c r="C95" s="118"/>
      <c r="D95" s="118"/>
      <c r="E95" s="118"/>
      <c r="F95" s="118"/>
      <c r="G95" s="118"/>
    </row>
    <row r="96" spans="2:7" ht="13.5" customHeight="1" x14ac:dyDescent="0.2">
      <c r="B96" s="118"/>
      <c r="C96" s="118"/>
      <c r="D96" s="118"/>
      <c r="E96" s="118"/>
      <c r="F96" s="118"/>
      <c r="G96" s="118"/>
    </row>
    <row r="97" spans="2:7" ht="13.5" customHeight="1" x14ac:dyDescent="0.2">
      <c r="B97" s="118"/>
      <c r="C97" s="118"/>
      <c r="D97" s="118"/>
      <c r="E97" s="118"/>
      <c r="F97" s="118"/>
      <c r="G97" s="118"/>
    </row>
    <row r="98" spans="2:7" ht="13.5" customHeight="1" x14ac:dyDescent="0.2">
      <c r="B98" s="118"/>
      <c r="C98" s="118"/>
      <c r="D98" s="118"/>
      <c r="E98" s="118"/>
      <c r="F98" s="118"/>
      <c r="G98" s="118"/>
    </row>
    <row r="99" spans="2:7" ht="13.5" customHeight="1" x14ac:dyDescent="0.2">
      <c r="B99" s="118"/>
      <c r="C99" s="118"/>
      <c r="D99" s="118"/>
      <c r="E99" s="118"/>
      <c r="F99" s="118"/>
      <c r="G99" s="118"/>
    </row>
    <row r="100" spans="2:7" ht="13.5" customHeight="1" x14ac:dyDescent="0.2">
      <c r="B100" s="118"/>
      <c r="C100" s="118"/>
      <c r="D100" s="118"/>
      <c r="E100" s="118"/>
      <c r="F100" s="118"/>
      <c r="G100" s="118"/>
    </row>
    <row r="101" spans="2:7" ht="13.5" customHeight="1" x14ac:dyDescent="0.2">
      <c r="B101" s="118"/>
      <c r="C101" s="118"/>
      <c r="D101" s="118"/>
      <c r="E101" s="118"/>
      <c r="F101" s="118"/>
      <c r="G101" s="118"/>
    </row>
    <row r="102" spans="2:7" ht="13.5" customHeight="1" x14ac:dyDescent="0.2">
      <c r="B102" s="118"/>
      <c r="C102" s="118"/>
      <c r="D102" s="118"/>
      <c r="E102" s="118"/>
      <c r="F102" s="118"/>
      <c r="G102" s="118"/>
    </row>
    <row r="103" spans="2:7" ht="13.5" customHeight="1" x14ac:dyDescent="0.2">
      <c r="B103" s="118"/>
      <c r="C103" s="118"/>
      <c r="D103" s="118"/>
      <c r="E103" s="118"/>
      <c r="F103" s="118"/>
      <c r="G103" s="118"/>
    </row>
    <row r="104" spans="2:7" ht="13.5" customHeight="1" x14ac:dyDescent="0.2">
      <c r="B104" s="118"/>
      <c r="C104" s="118"/>
      <c r="D104" s="118"/>
      <c r="E104" s="118"/>
      <c r="F104" s="118"/>
      <c r="G104" s="118"/>
    </row>
    <row r="105" spans="2:7" ht="13.5" customHeight="1" x14ac:dyDescent="0.2">
      <c r="B105" s="118"/>
      <c r="C105" s="118"/>
      <c r="D105" s="118"/>
      <c r="E105" s="118"/>
      <c r="F105" s="118"/>
      <c r="G105" s="118"/>
    </row>
    <row r="106" spans="2:7" ht="13.5" customHeight="1" x14ac:dyDescent="0.2">
      <c r="B106" s="118"/>
      <c r="C106" s="118"/>
      <c r="D106" s="118"/>
      <c r="E106" s="118"/>
      <c r="F106" s="118"/>
      <c r="G106" s="118"/>
    </row>
    <row r="107" spans="2:7" ht="13.5" customHeight="1" x14ac:dyDescent="0.2">
      <c r="B107" s="118"/>
      <c r="C107" s="118"/>
      <c r="D107" s="118"/>
      <c r="E107" s="118"/>
      <c r="F107" s="118"/>
      <c r="G107" s="118"/>
    </row>
    <row r="108" spans="2:7" ht="13.5" customHeight="1" x14ac:dyDescent="0.2">
      <c r="B108" s="118"/>
      <c r="C108" s="118"/>
      <c r="D108" s="118"/>
      <c r="E108" s="118"/>
      <c r="F108" s="118"/>
      <c r="G108" s="118"/>
    </row>
    <row r="109" spans="2:7" ht="13.5" customHeight="1" x14ac:dyDescent="0.2">
      <c r="B109" s="118"/>
      <c r="C109" s="118"/>
      <c r="D109" s="118"/>
      <c r="E109" s="118"/>
      <c r="F109" s="118"/>
      <c r="G109" s="118"/>
    </row>
    <row r="110" spans="2:7" ht="13.5" customHeight="1" x14ac:dyDescent="0.2">
      <c r="B110" s="118"/>
      <c r="C110" s="118"/>
      <c r="D110" s="118"/>
      <c r="E110" s="118"/>
      <c r="F110" s="118"/>
      <c r="G110" s="118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zoomScale="90" zoomScaleNormal="90" workbookViewId="0">
      <selection activeCell="F2" sqref="F2"/>
    </sheetView>
  </sheetViews>
  <sheetFormatPr defaultColWidth="9.25" defaultRowHeight="12.75" x14ac:dyDescent="0.2"/>
  <cols>
    <col min="1" max="1" width="58.375" style="6" customWidth="1"/>
    <col min="2" max="5" width="12.5" style="122" customWidth="1"/>
    <col min="6" max="6" width="59.25" style="122" customWidth="1"/>
    <col min="7" max="7" width="12.5" style="122" customWidth="1"/>
    <col min="8" max="9" width="12.5" style="6" customWidth="1"/>
    <col min="10" max="16384" width="9.25" style="6"/>
  </cols>
  <sheetData>
    <row r="1" spans="1:11" ht="15.75" customHeight="1" x14ac:dyDescent="0.2">
      <c r="A1" s="28" t="s">
        <v>35</v>
      </c>
      <c r="B1" s="28"/>
      <c r="C1" s="28"/>
      <c r="D1" s="28"/>
      <c r="E1" s="28"/>
      <c r="F1" s="28" t="s">
        <v>34</v>
      </c>
      <c r="G1" s="28"/>
      <c r="H1" s="28"/>
      <c r="I1" s="28"/>
      <c r="J1" s="28"/>
    </row>
    <row r="2" spans="1:1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1" ht="13.5" customHeight="1" x14ac:dyDescent="0.2">
      <c r="A3" s="26" t="s">
        <v>0</v>
      </c>
      <c r="B3" s="130" t="s">
        <v>2</v>
      </c>
      <c r="C3" s="131"/>
      <c r="D3" s="132"/>
      <c r="E3" s="6"/>
      <c r="F3" s="26" t="s">
        <v>0</v>
      </c>
      <c r="G3" s="130" t="s">
        <v>2</v>
      </c>
      <c r="H3" s="131"/>
      <c r="I3" s="132"/>
    </row>
    <row r="4" spans="1:11" ht="14.25" customHeight="1" thickBot="1" x14ac:dyDescent="0.25">
      <c r="A4" s="13"/>
      <c r="B4" s="37">
        <v>2024</v>
      </c>
      <c r="C4" s="32">
        <v>2025</v>
      </c>
      <c r="D4" s="33">
        <v>2026</v>
      </c>
      <c r="E4" s="6"/>
      <c r="F4" s="13"/>
      <c r="G4" s="37">
        <v>2024</v>
      </c>
      <c r="H4" s="32">
        <v>2025</v>
      </c>
      <c r="I4" s="33">
        <v>2026</v>
      </c>
    </row>
    <row r="5" spans="1:11" ht="13.5" customHeight="1" x14ac:dyDescent="0.2">
      <c r="A5" s="16"/>
      <c r="B5" s="34"/>
      <c r="C5" s="35"/>
      <c r="D5" s="36"/>
      <c r="E5" s="7"/>
      <c r="F5" s="16"/>
      <c r="G5" s="34"/>
      <c r="H5" s="35"/>
      <c r="I5" s="36"/>
    </row>
    <row r="6" spans="1:11" ht="13.5" customHeight="1" x14ac:dyDescent="0.2">
      <c r="A6" s="25" t="s">
        <v>3</v>
      </c>
      <c r="B6" s="1">
        <v>1100021.7843095842</v>
      </c>
      <c r="C6" s="31">
        <v>1107241.4912744528</v>
      </c>
      <c r="D6" s="2">
        <v>1144751.4424391477</v>
      </c>
      <c r="E6" s="7"/>
      <c r="F6" s="25" t="s">
        <v>3</v>
      </c>
      <c r="G6" s="1">
        <f>nov2023_vydavky_cash!D6-RVS_vydavky_cash!B6</f>
        <v>91708.019051263109</v>
      </c>
      <c r="H6" s="31">
        <f>nov2023_vydavky_cash!E6-RVS_vydavky_cash!C6</f>
        <v>205054.4804693379</v>
      </c>
      <c r="I6" s="2">
        <f>nov2023_vydavky_cash!F6-RVS_vydavky_cash!D6</f>
        <v>250225.02356945886</v>
      </c>
    </row>
    <row r="7" spans="1:11" ht="13.5" customHeight="1" x14ac:dyDescent="0.2">
      <c r="A7" s="17" t="s">
        <v>4</v>
      </c>
      <c r="B7" s="18">
        <v>600969.29570776399</v>
      </c>
      <c r="C7" s="47">
        <v>607026.82270662277</v>
      </c>
      <c r="D7" s="20">
        <v>638097.17730586731</v>
      </c>
      <c r="E7" s="7"/>
      <c r="F7" s="17" t="s">
        <v>4</v>
      </c>
      <c r="G7" s="18">
        <f>nov2023_vydavky_cash!D7-RVS_vydavky_cash!B7</f>
        <v>92076.519189097802</v>
      </c>
      <c r="H7" s="47">
        <f>nov2023_vydavky_cash!E7-RVS_vydavky_cash!C7</f>
        <v>169156.53357285843</v>
      </c>
      <c r="I7" s="20">
        <f>nov2023_vydavky_cash!F7-RVS_vydavky_cash!D7</f>
        <v>197608.26008645189</v>
      </c>
    </row>
    <row r="8" spans="1:11" ht="13.5" customHeight="1" x14ac:dyDescent="0.2">
      <c r="A8" s="17" t="s">
        <v>5</v>
      </c>
      <c r="B8" s="18">
        <v>42774.607976956111</v>
      </c>
      <c r="C8" s="47">
        <v>44853.835888336449</v>
      </c>
      <c r="D8" s="20">
        <v>49073.62572631058</v>
      </c>
      <c r="E8" s="7"/>
      <c r="F8" s="17" t="s">
        <v>5</v>
      </c>
      <c r="G8" s="18">
        <f>nov2023_vydavky_cash!D8-RVS_vydavky_cash!B8</f>
        <v>1487.7537953920764</v>
      </c>
      <c r="H8" s="47">
        <f>nov2023_vydavky_cash!E8-RVS_vydavky_cash!C8</f>
        <v>5666.0454107427722</v>
      </c>
      <c r="I8" s="20">
        <f>nov2023_vydavky_cash!F8-RVS_vydavky_cash!D8</f>
        <v>6775.7975587247347</v>
      </c>
    </row>
    <row r="9" spans="1:11" ht="13.5" customHeight="1" x14ac:dyDescent="0.2">
      <c r="A9" s="17" t="s">
        <v>6</v>
      </c>
      <c r="B9" s="18">
        <v>402799.66551717249</v>
      </c>
      <c r="C9" s="47">
        <v>403072.08332394081</v>
      </c>
      <c r="D9" s="20">
        <v>405626.73627283517</v>
      </c>
      <c r="E9" s="7"/>
      <c r="F9" s="17" t="s">
        <v>6</v>
      </c>
      <c r="G9" s="18">
        <f>nov2023_vydavky_cash!D9-RVS_vydavky_cash!B9</f>
        <v>-1711.765622435254</v>
      </c>
      <c r="H9" s="47">
        <f>nov2023_vydavky_cash!E9-RVS_vydavky_cash!C9</f>
        <v>26651.316452148254</v>
      </c>
      <c r="I9" s="20">
        <f>nov2023_vydavky_cash!F9-RVS_vydavky_cash!D9</f>
        <v>40552.053726641403</v>
      </c>
    </row>
    <row r="10" spans="1:11" ht="13.5" customHeight="1" x14ac:dyDescent="0.2">
      <c r="A10" s="17" t="s">
        <v>7</v>
      </c>
      <c r="B10" s="18">
        <v>83.601017509914158</v>
      </c>
      <c r="C10" s="47">
        <v>85.08624420016875</v>
      </c>
      <c r="D10" s="20">
        <v>89.065166339387332</v>
      </c>
      <c r="E10" s="7"/>
      <c r="F10" s="17" t="s">
        <v>7</v>
      </c>
      <c r="G10" s="18">
        <f>nov2023_vydavky_cash!D10-RVS_vydavky_cash!B10</f>
        <v>-2.8486472867529926</v>
      </c>
      <c r="H10" s="47">
        <f>nov2023_vydavky_cash!E10-RVS_vydavky_cash!C10</f>
        <v>0.1238466606963442</v>
      </c>
      <c r="I10" s="20">
        <f>nov2023_vydavky_cash!F10-RVS_vydavky_cash!D10</f>
        <v>6.5032525976917555E-2</v>
      </c>
    </row>
    <row r="11" spans="1:11" ht="13.5" customHeight="1" x14ac:dyDescent="0.2">
      <c r="A11" s="17" t="s">
        <v>11</v>
      </c>
      <c r="B11" s="48">
        <v>53394.614090181873</v>
      </c>
      <c r="C11" s="47">
        <v>52203.663111352595</v>
      </c>
      <c r="D11" s="20">
        <v>51864.837967795262</v>
      </c>
      <c r="E11" s="7"/>
      <c r="F11" s="17" t="s">
        <v>11</v>
      </c>
      <c r="G11" s="48">
        <f>nov2023_vydavky_cash!D11-RVS_vydavky_cash!B11</f>
        <v>-141.639663504895</v>
      </c>
      <c r="H11" s="47">
        <f>nov2023_vydavky_cash!E11-RVS_vydavky_cash!C11</f>
        <v>3580.4611869277142</v>
      </c>
      <c r="I11" s="20">
        <f>nov2023_vydavky_cash!F11-RVS_vydavky_cash!D11</f>
        <v>5288.8471651148284</v>
      </c>
    </row>
    <row r="12" spans="1:11" ht="13.5" customHeight="1" x14ac:dyDescent="0.2">
      <c r="A12" s="25" t="s">
        <v>12</v>
      </c>
      <c r="B12" s="1">
        <v>11261708.490045667</v>
      </c>
      <c r="C12" s="31">
        <v>12054906.907159284</v>
      </c>
      <c r="D12" s="2">
        <v>12248832.482216157</v>
      </c>
      <c r="E12" s="7"/>
      <c r="F12" s="25" t="s">
        <v>12</v>
      </c>
      <c r="G12" s="1">
        <f>nov2023_vydavky_cash!D12-RVS_vydavky_cash!B12</f>
        <v>84677.32046886906</v>
      </c>
      <c r="H12" s="31">
        <f>nov2023_vydavky_cash!E12-RVS_vydavky_cash!C12</f>
        <v>82333.002586307004</v>
      </c>
      <c r="I12" s="2">
        <f>nov2023_vydavky_cash!F12-RVS_vydavky_cash!D12</f>
        <v>429671.20436449721</v>
      </c>
    </row>
    <row r="13" spans="1:11" ht="13.5" customHeight="1" x14ac:dyDescent="0.2">
      <c r="A13" s="39" t="s">
        <v>15</v>
      </c>
      <c r="B13" s="18">
        <v>9989556.7067610901</v>
      </c>
      <c r="C13" s="47">
        <v>10711724.499627329</v>
      </c>
      <c r="D13" s="20">
        <v>10932953.787760053</v>
      </c>
      <c r="E13" s="7"/>
      <c r="F13" s="39" t="s">
        <v>15</v>
      </c>
      <c r="G13" s="18">
        <f>nov2023_vydavky_cash!D13-RVS_vydavky_cash!B13</f>
        <v>77695.576204162091</v>
      </c>
      <c r="H13" s="47">
        <f>nov2023_vydavky_cash!E13-RVS_vydavky_cash!C13</f>
        <v>77945.621121330187</v>
      </c>
      <c r="I13" s="20">
        <f>nov2023_vydavky_cash!F13-RVS_vydavky_cash!D13</f>
        <v>388854.07370538823</v>
      </c>
    </row>
    <row r="14" spans="1:11" ht="13.5" customHeight="1" x14ac:dyDescent="0.2">
      <c r="A14" s="42" t="s">
        <v>13</v>
      </c>
      <c r="B14" s="18">
        <v>8977576.9338577092</v>
      </c>
      <c r="C14" s="47">
        <v>9622423.4114878699</v>
      </c>
      <c r="D14" s="20">
        <v>9841858.0910043027</v>
      </c>
      <c r="E14" s="7"/>
      <c r="F14" s="42" t="s">
        <v>13</v>
      </c>
      <c r="G14" s="18">
        <f>nov2023_vydavky_cash!D14-RVS_vydavky_cash!B14</f>
        <v>51737.350141000003</v>
      </c>
      <c r="H14" s="47">
        <f>nov2023_vydavky_cash!E14-RVS_vydavky_cash!C14</f>
        <v>11611.500552741811</v>
      </c>
      <c r="I14" s="20">
        <f>nov2023_vydavky_cash!F14-RVS_vydavky_cash!D14</f>
        <v>297379.98847004026</v>
      </c>
      <c r="J14" s="7"/>
      <c r="K14" s="8"/>
    </row>
    <row r="15" spans="1:11" ht="13.5" customHeight="1" x14ac:dyDescent="0.2">
      <c r="A15" s="42" t="s">
        <v>14</v>
      </c>
      <c r="B15" s="18">
        <v>171574.64556246655</v>
      </c>
      <c r="C15" s="19">
        <v>189463.38500816346</v>
      </c>
      <c r="D15" s="20">
        <v>168235.08474295906</v>
      </c>
      <c r="E15" s="7"/>
      <c r="F15" s="42" t="s">
        <v>14</v>
      </c>
      <c r="G15" s="18">
        <f>nov2023_vydavky_cash!D15-RVS_vydavky_cash!B15</f>
        <v>19400.162379789312</v>
      </c>
      <c r="H15" s="19">
        <f>nov2023_vydavky_cash!E15-RVS_vydavky_cash!C15</f>
        <v>61087.475544034794</v>
      </c>
      <c r="I15" s="20">
        <f>nov2023_vydavky_cash!F15-RVS_vydavky_cash!D15</f>
        <v>59636.025036318169</v>
      </c>
      <c r="J15" s="7"/>
      <c r="K15" s="8"/>
    </row>
    <row r="16" spans="1:11" ht="13.5" customHeight="1" x14ac:dyDescent="0.2">
      <c r="A16" s="42" t="s">
        <v>16</v>
      </c>
      <c r="B16" s="18">
        <v>745764.69948929932</v>
      </c>
      <c r="C16" s="19">
        <v>797387.02179321868</v>
      </c>
      <c r="D16" s="20">
        <v>816840.58796084847</v>
      </c>
      <c r="E16" s="7"/>
      <c r="F16" s="42" t="s">
        <v>16</v>
      </c>
      <c r="G16" s="18">
        <f>nov2023_vydavky_cash!D16-RVS_vydavky_cash!B16</f>
        <v>5504.5974600284826</v>
      </c>
      <c r="H16" s="19">
        <f>nov2023_vydavky_cash!E16-RVS_vydavky_cash!C16</f>
        <v>4216.3350114206551</v>
      </c>
      <c r="I16" s="20">
        <f>nov2023_vydavky_cash!F16-RVS_vydavky_cash!D16</f>
        <v>27643.42338524526</v>
      </c>
      <c r="J16" s="7"/>
      <c r="K16" s="8"/>
    </row>
    <row r="17" spans="1:11" ht="13.5" customHeight="1" x14ac:dyDescent="0.2">
      <c r="A17" s="42" t="s">
        <v>17</v>
      </c>
      <c r="B17" s="18">
        <v>92736.154839508279</v>
      </c>
      <c r="C17" s="19">
        <v>100520.45297208081</v>
      </c>
      <c r="D17" s="20">
        <v>104160.30940232484</v>
      </c>
      <c r="E17" s="7"/>
      <c r="F17" s="42" t="s">
        <v>17</v>
      </c>
      <c r="G17" s="18">
        <f>nov2023_vydavky_cash!D17-RVS_vydavky_cash!B17</f>
        <v>1039.4955077801278</v>
      </c>
      <c r="H17" s="19">
        <f>nov2023_vydavky_cash!E17-RVS_vydavky_cash!C17</f>
        <v>1020.4502773385902</v>
      </c>
      <c r="I17" s="20">
        <f>nov2023_vydavky_cash!F17-RVS_vydavky_cash!D17</f>
        <v>4132.6877301558561</v>
      </c>
      <c r="J17" s="7"/>
      <c r="K17" s="8"/>
    </row>
    <row r="18" spans="1:11" ht="13.5" customHeight="1" x14ac:dyDescent="0.2">
      <c r="A18" s="42" t="s">
        <v>18</v>
      </c>
      <c r="B18" s="18">
        <v>1904.27301210674</v>
      </c>
      <c r="C18" s="19">
        <v>1930.228365997026</v>
      </c>
      <c r="D18" s="20">
        <v>1859.7146496181438</v>
      </c>
      <c r="E18" s="7"/>
      <c r="F18" s="42" t="s">
        <v>18</v>
      </c>
      <c r="G18" s="18">
        <f>nov2023_vydavky_cash!D18-RVS_vydavky_cash!B18</f>
        <v>13.97071556368428</v>
      </c>
      <c r="H18" s="19">
        <f>nov2023_vydavky_cash!E18-RVS_vydavky_cash!C18</f>
        <v>9.8597357936314438</v>
      </c>
      <c r="I18" s="20">
        <f>nov2023_vydavky_cash!F18-RVS_vydavky_cash!D18</f>
        <v>61.949083626735273</v>
      </c>
      <c r="J18" s="7"/>
      <c r="K18" s="8"/>
    </row>
    <row r="19" spans="1:11" ht="13.5" customHeight="1" x14ac:dyDescent="0.2">
      <c r="A19" s="17" t="s">
        <v>19</v>
      </c>
      <c r="B19" s="18">
        <v>1272151.7832845764</v>
      </c>
      <c r="C19" s="19">
        <v>1343182.4075319541</v>
      </c>
      <c r="D19" s="20">
        <v>1315878.6944561049</v>
      </c>
      <c r="E19" s="7"/>
      <c r="F19" s="17" t="s">
        <v>19</v>
      </c>
      <c r="G19" s="18">
        <f>nov2023_vydavky_cash!D19-RVS_vydavky_cash!B19</f>
        <v>6981.7442647081334</v>
      </c>
      <c r="H19" s="19">
        <f>nov2023_vydavky_cash!E19-RVS_vydavky_cash!C19</f>
        <v>4387.3814649763517</v>
      </c>
      <c r="I19" s="20">
        <f>nov2023_vydavky_cash!F19-RVS_vydavky_cash!D19</f>
        <v>40817.13065910805</v>
      </c>
      <c r="J19" s="7"/>
      <c r="K19" s="8"/>
    </row>
    <row r="20" spans="1:11" ht="13.5" customHeight="1" x14ac:dyDescent="0.2">
      <c r="A20" s="42" t="s">
        <v>20</v>
      </c>
      <c r="B20" s="18">
        <v>1085086.3424785405</v>
      </c>
      <c r="C20" s="19">
        <v>1152139.8217847557</v>
      </c>
      <c r="D20" s="20">
        <v>1129143.5004389472</v>
      </c>
      <c r="E20" s="7"/>
      <c r="F20" s="42" t="s">
        <v>20</v>
      </c>
      <c r="G20" s="18">
        <f>nov2023_vydavky_cash!D20-RVS_vydavky_cash!B20</f>
        <v>5595.8179399657529</v>
      </c>
      <c r="H20" s="19">
        <f>nov2023_vydavky_cash!E20-RVS_vydavky_cash!C20</f>
        <v>3338.693815320963</v>
      </c>
      <c r="I20" s="20">
        <f>nov2023_vydavky_cash!F20-RVS_vydavky_cash!D20</f>
        <v>34748.468486934435</v>
      </c>
    </row>
    <row r="21" spans="1:11" ht="14.25" customHeight="1" x14ac:dyDescent="0.2">
      <c r="A21" s="42" t="s">
        <v>16</v>
      </c>
      <c r="B21" s="18">
        <v>119120.19442508405</v>
      </c>
      <c r="C21" s="19">
        <v>120891.72342883941</v>
      </c>
      <c r="D21" s="20">
        <v>117826.44169215407</v>
      </c>
      <c r="E21" s="7"/>
      <c r="F21" s="42" t="s">
        <v>16</v>
      </c>
      <c r="G21" s="18">
        <f>nov2023_vydavky_cash!D21-RVS_vydavky_cash!B21</f>
        <v>825.17819345535827</v>
      </c>
      <c r="H21" s="19">
        <f>nov2023_vydavky_cash!E21-RVS_vydavky_cash!C21</f>
        <v>599.07114534894936</v>
      </c>
      <c r="I21" s="20">
        <f>nov2023_vydavky_cash!F21-RVS_vydavky_cash!D21</f>
        <v>3712.8685539930884</v>
      </c>
    </row>
    <row r="22" spans="1:11" ht="13.5" customHeight="1" x14ac:dyDescent="0.2">
      <c r="A22" s="42" t="s">
        <v>17</v>
      </c>
      <c r="B22" s="18">
        <v>21410.775473281974</v>
      </c>
      <c r="C22" s="19">
        <v>21987.505874180741</v>
      </c>
      <c r="D22" s="20">
        <v>21527.169414815711</v>
      </c>
      <c r="E22" s="7"/>
      <c r="F22" s="42" t="s">
        <v>17</v>
      </c>
      <c r="G22" s="18">
        <f>nov2023_vydavky_cash!D22-RVS_vydavky_cash!B22</f>
        <v>219.34757956738031</v>
      </c>
      <c r="H22" s="19">
        <f>nov2023_vydavky_cash!E22-RVS_vydavky_cash!C22</f>
        <v>203.5948532731054</v>
      </c>
      <c r="I22" s="20">
        <f>nov2023_vydavky_cash!F22-RVS_vydavky_cash!D22</f>
        <v>777.46242491222438</v>
      </c>
    </row>
    <row r="23" spans="1:11" ht="13.5" customHeight="1" x14ac:dyDescent="0.2">
      <c r="A23" s="42" t="s">
        <v>18</v>
      </c>
      <c r="B23" s="18">
        <v>46534.470907669944</v>
      </c>
      <c r="C23" s="19">
        <v>48163.356444178331</v>
      </c>
      <c r="D23" s="20">
        <v>47381.582910187775</v>
      </c>
      <c r="E23" s="7"/>
      <c r="F23" s="42" t="s">
        <v>18</v>
      </c>
      <c r="G23" s="18">
        <f>nov2023_vydavky_cash!D23-RVS_vydavky_cash!B23</f>
        <v>341.40055171940185</v>
      </c>
      <c r="H23" s="19">
        <f>nov2023_vydavky_cash!E23-RVS_vydavky_cash!C23</f>
        <v>246.02165103340667</v>
      </c>
      <c r="I23" s="20">
        <f>nov2023_vydavky_cash!F23-RVS_vydavky_cash!D23</f>
        <v>1578.3311932682846</v>
      </c>
    </row>
    <row r="24" spans="1:11" ht="13.5" customHeight="1" thickBot="1" x14ac:dyDescent="0.25">
      <c r="A24" s="25" t="s">
        <v>8</v>
      </c>
      <c r="B24" s="49">
        <v>444894.16796031286</v>
      </c>
      <c r="C24" s="50">
        <v>511178.24155418988</v>
      </c>
      <c r="D24" s="44">
        <v>535086.69378971611</v>
      </c>
      <c r="E24" s="7"/>
      <c r="F24" s="25" t="s">
        <v>8</v>
      </c>
      <c r="G24" s="49">
        <f>nov2023_vydavky_cash!D24-RVS_vydavky_cash!B24</f>
        <v>-153993.91747713939</v>
      </c>
      <c r="H24" s="50">
        <f>nov2023_vydavky_cash!E24-RVS_vydavky_cash!C24</f>
        <v>-201193.55728695996</v>
      </c>
      <c r="I24" s="44">
        <f>nov2023_vydavky_cash!F24-RVS_vydavky_cash!D24</f>
        <v>-207467.83455826709</v>
      </c>
    </row>
    <row r="25" spans="1:11" ht="13.5" customHeight="1" thickBot="1" x14ac:dyDescent="0.25">
      <c r="A25" s="3" t="s">
        <v>9</v>
      </c>
      <c r="B25" s="4">
        <v>12806624.442315564</v>
      </c>
      <c r="C25" s="38">
        <v>13673326.639987927</v>
      </c>
      <c r="D25" s="5">
        <v>13928670.618445022</v>
      </c>
      <c r="E25" s="7"/>
      <c r="F25" s="3" t="s">
        <v>9</v>
      </c>
      <c r="G25" s="4">
        <f>nov2023_vydavky_cash!D25-RVS_vydavky_cash!B25</f>
        <v>22391.422042993829</v>
      </c>
      <c r="H25" s="38">
        <f>nov2023_vydavky_cash!E25-RVS_vydavky_cash!C25</f>
        <v>86193.925768684596</v>
      </c>
      <c r="I25" s="5">
        <f>nov2023_vydavky_cash!F25-RVS_vydavky_cash!D25</f>
        <v>472428.39337568916</v>
      </c>
    </row>
    <row r="26" spans="1:11" ht="13.5" customHeight="1" thickBot="1" x14ac:dyDescent="0.25">
      <c r="A26" s="21" t="s">
        <v>10</v>
      </c>
      <c r="B26" s="27">
        <v>12806624.442315564</v>
      </c>
      <c r="C26" s="24">
        <v>13673326.639987927</v>
      </c>
      <c r="D26" s="23">
        <v>13928670.618445022</v>
      </c>
      <c r="E26" s="7"/>
      <c r="F26" s="21" t="s">
        <v>10</v>
      </c>
      <c r="G26" s="27">
        <f>nov2023_vydavky_cash!D26-RVS_vydavky_cash!B26</f>
        <v>22391.422042993829</v>
      </c>
      <c r="H26" s="24">
        <f>nov2023_vydavky_cash!E26-RVS_vydavky_cash!C26</f>
        <v>86193.925768684596</v>
      </c>
      <c r="I26" s="23">
        <f>nov2023_vydavky_cash!F26-RVS_vydavky_cash!D26</f>
        <v>472428.39337568916</v>
      </c>
    </row>
    <row r="27" spans="1:11" ht="13.5" customHeight="1" x14ac:dyDescent="0.2">
      <c r="B27" s="9"/>
      <c r="C27" s="9"/>
      <c r="D27" s="9"/>
      <c r="E27" s="9"/>
      <c r="F27" s="9"/>
      <c r="G27" s="9"/>
    </row>
    <row r="28" spans="1:11" ht="13.5" customHeight="1" x14ac:dyDescent="0.2">
      <c r="B28" s="9"/>
      <c r="C28" s="9"/>
      <c r="D28" s="9"/>
      <c r="E28" s="9"/>
      <c r="F28" s="9"/>
      <c r="G28" s="9"/>
    </row>
    <row r="29" spans="1:11" ht="13.5" customHeight="1" x14ac:dyDescent="0.2">
      <c r="B29" s="9"/>
      <c r="C29" s="9"/>
      <c r="D29" s="9"/>
      <c r="E29" s="9"/>
      <c r="F29" s="9"/>
      <c r="G29" s="9"/>
    </row>
    <row r="30" spans="1:11" ht="13.5" customHeight="1" x14ac:dyDescent="0.2">
      <c r="B30" s="9"/>
      <c r="C30" s="9"/>
      <c r="D30" s="9"/>
      <c r="E30" s="9"/>
      <c r="F30" s="9"/>
      <c r="G30" s="9"/>
    </row>
    <row r="31" spans="1:11" ht="13.5" customHeight="1" x14ac:dyDescent="0.2">
      <c r="B31" s="9"/>
      <c r="C31" s="9"/>
      <c r="D31" s="9"/>
      <c r="E31" s="9"/>
      <c r="F31" s="9"/>
      <c r="G31" s="9"/>
    </row>
    <row r="32" spans="1:11" ht="13.5" customHeight="1" x14ac:dyDescent="0.2">
      <c r="B32" s="9"/>
      <c r="C32" s="9"/>
      <c r="D32" s="9"/>
      <c r="E32" s="9"/>
      <c r="F32" s="9"/>
      <c r="G32" s="9"/>
    </row>
    <row r="33" spans="2:7" ht="13.5" customHeight="1" x14ac:dyDescent="0.2">
      <c r="B33" s="9"/>
      <c r="C33" s="9"/>
      <c r="D33" s="9"/>
      <c r="E33" s="9"/>
      <c r="F33" s="9"/>
      <c r="G33" s="9"/>
    </row>
    <row r="34" spans="2:7" ht="13.5" customHeight="1" x14ac:dyDescent="0.2">
      <c r="B34" s="9"/>
      <c r="C34" s="9"/>
      <c r="D34" s="9"/>
      <c r="E34" s="9"/>
      <c r="F34" s="9"/>
      <c r="G34" s="9"/>
    </row>
    <row r="35" spans="2:7" ht="13.5" customHeight="1" x14ac:dyDescent="0.2">
      <c r="B35" s="9"/>
      <c r="C35" s="9"/>
      <c r="D35" s="9"/>
      <c r="E35" s="9"/>
      <c r="F35" s="9"/>
      <c r="G35" s="9"/>
    </row>
    <row r="36" spans="2:7" ht="13.5" customHeight="1" x14ac:dyDescent="0.2">
      <c r="B36" s="9"/>
      <c r="C36" s="9"/>
      <c r="D36" s="9"/>
      <c r="E36" s="9"/>
      <c r="F36" s="9"/>
      <c r="G36" s="9"/>
    </row>
    <row r="37" spans="2:7" ht="13.5" customHeight="1" x14ac:dyDescent="0.2">
      <c r="B37" s="9"/>
      <c r="C37" s="9"/>
      <c r="D37" s="9"/>
      <c r="E37" s="9"/>
      <c r="F37" s="9"/>
      <c r="G37" s="9"/>
    </row>
    <row r="38" spans="2:7" ht="13.5" customHeight="1" x14ac:dyDescent="0.2">
      <c r="B38" s="9"/>
      <c r="C38" s="9"/>
      <c r="D38" s="9"/>
      <c r="E38" s="9"/>
      <c r="F38" s="9"/>
      <c r="G38" s="9"/>
    </row>
    <row r="39" spans="2:7" ht="13.5" customHeight="1" x14ac:dyDescent="0.2">
      <c r="B39" s="9"/>
      <c r="C39" s="9"/>
      <c r="D39" s="9"/>
      <c r="E39" s="9"/>
      <c r="F39" s="9"/>
      <c r="G39" s="9"/>
    </row>
    <row r="40" spans="2:7" ht="13.5" customHeight="1" x14ac:dyDescent="0.2">
      <c r="B40" s="9"/>
      <c r="C40" s="9"/>
      <c r="D40" s="9"/>
      <c r="E40" s="9"/>
      <c r="F40" s="9"/>
      <c r="G40" s="9"/>
    </row>
    <row r="41" spans="2:7" ht="13.5" customHeight="1" x14ac:dyDescent="0.2">
      <c r="B41" s="9"/>
      <c r="C41" s="9"/>
      <c r="D41" s="9"/>
      <c r="E41" s="9"/>
      <c r="F41" s="9"/>
      <c r="G41" s="9"/>
    </row>
    <row r="42" spans="2:7" ht="13.5" customHeight="1" x14ac:dyDescent="0.2">
      <c r="B42" s="9"/>
      <c r="C42" s="9"/>
      <c r="D42" s="9"/>
      <c r="E42" s="9"/>
      <c r="F42" s="9"/>
      <c r="G42" s="9"/>
    </row>
    <row r="43" spans="2:7" ht="13.5" customHeight="1" x14ac:dyDescent="0.2">
      <c r="B43" s="9"/>
      <c r="C43" s="9"/>
      <c r="D43" s="9"/>
      <c r="E43" s="9"/>
      <c r="F43" s="9"/>
      <c r="G43" s="9"/>
    </row>
    <row r="44" spans="2:7" ht="13.5" customHeight="1" x14ac:dyDescent="0.2">
      <c r="B44" s="9"/>
      <c r="C44" s="9"/>
      <c r="D44" s="9"/>
      <c r="E44" s="9"/>
      <c r="F44" s="9"/>
      <c r="G44" s="9"/>
    </row>
    <row r="45" spans="2:7" ht="13.5" customHeight="1" x14ac:dyDescent="0.2">
      <c r="B45" s="9"/>
      <c r="C45" s="9"/>
      <c r="D45" s="9"/>
      <c r="E45" s="9"/>
      <c r="F45" s="9"/>
      <c r="G45" s="9"/>
    </row>
    <row r="46" spans="2:7" ht="13.5" customHeight="1" x14ac:dyDescent="0.2">
      <c r="B46" s="9"/>
      <c r="C46" s="9"/>
      <c r="D46" s="9"/>
      <c r="E46" s="9"/>
      <c r="F46" s="9"/>
      <c r="G46" s="9"/>
    </row>
    <row r="47" spans="2:7" ht="13.5" customHeight="1" x14ac:dyDescent="0.2">
      <c r="B47" s="9"/>
      <c r="C47" s="9"/>
      <c r="D47" s="9"/>
      <c r="E47" s="9"/>
      <c r="F47" s="9"/>
      <c r="G47" s="9"/>
    </row>
    <row r="48" spans="2:7" ht="13.5" customHeight="1" x14ac:dyDescent="0.2">
      <c r="B48" s="9"/>
      <c r="C48" s="9"/>
      <c r="D48" s="9"/>
      <c r="E48" s="9"/>
      <c r="F48" s="9"/>
      <c r="G48" s="9"/>
    </row>
    <row r="49" spans="2:7" ht="13.5" customHeight="1" x14ac:dyDescent="0.2">
      <c r="B49" s="9"/>
      <c r="C49" s="9"/>
      <c r="D49" s="9"/>
      <c r="E49" s="9"/>
      <c r="F49" s="9"/>
      <c r="G49" s="9"/>
    </row>
    <row r="50" spans="2:7" ht="13.5" customHeight="1" x14ac:dyDescent="0.2">
      <c r="B50" s="9"/>
      <c r="C50" s="9"/>
      <c r="D50" s="9"/>
      <c r="E50" s="9"/>
      <c r="F50" s="9"/>
      <c r="G50" s="9"/>
    </row>
    <row r="51" spans="2:7" ht="13.5" customHeight="1" x14ac:dyDescent="0.2">
      <c r="B51" s="9"/>
      <c r="C51" s="9"/>
      <c r="D51" s="9"/>
      <c r="E51" s="9"/>
      <c r="F51" s="9"/>
      <c r="G51" s="9"/>
    </row>
    <row r="52" spans="2:7" ht="13.5" customHeight="1" x14ac:dyDescent="0.2">
      <c r="B52" s="9"/>
      <c r="C52" s="9"/>
      <c r="D52" s="9"/>
      <c r="E52" s="9"/>
      <c r="F52" s="9"/>
      <c r="G52" s="9"/>
    </row>
    <row r="53" spans="2:7" ht="13.5" customHeight="1" x14ac:dyDescent="0.2">
      <c r="B53" s="9"/>
      <c r="C53" s="9"/>
      <c r="D53" s="9"/>
      <c r="E53" s="9"/>
      <c r="F53" s="9"/>
      <c r="G53" s="9"/>
    </row>
    <row r="54" spans="2:7" ht="13.5" customHeight="1" x14ac:dyDescent="0.2">
      <c r="B54" s="9"/>
      <c r="C54" s="9"/>
      <c r="D54" s="9"/>
      <c r="E54" s="9"/>
      <c r="F54" s="9"/>
      <c r="G54" s="9"/>
    </row>
    <row r="55" spans="2:7" ht="13.5" customHeight="1" x14ac:dyDescent="0.2">
      <c r="B55" s="9"/>
      <c r="C55" s="9"/>
      <c r="D55" s="9"/>
      <c r="E55" s="9"/>
      <c r="F55" s="9"/>
      <c r="G55" s="9"/>
    </row>
    <row r="56" spans="2:7" ht="13.5" customHeight="1" x14ac:dyDescent="0.2">
      <c r="B56" s="9"/>
      <c r="C56" s="9"/>
      <c r="D56" s="9"/>
      <c r="E56" s="9"/>
      <c r="F56" s="9"/>
      <c r="G56" s="9"/>
    </row>
    <row r="57" spans="2:7" ht="13.5" customHeight="1" x14ac:dyDescent="0.2">
      <c r="B57" s="9"/>
      <c r="C57" s="9"/>
      <c r="D57" s="9"/>
      <c r="E57" s="9"/>
      <c r="F57" s="9"/>
      <c r="G57" s="9"/>
    </row>
    <row r="58" spans="2:7" ht="13.5" customHeight="1" x14ac:dyDescent="0.2">
      <c r="B58" s="9"/>
      <c r="C58" s="9"/>
      <c r="D58" s="9"/>
      <c r="E58" s="9"/>
      <c r="F58" s="9"/>
      <c r="G58" s="9"/>
    </row>
    <row r="59" spans="2:7" ht="13.5" customHeight="1" x14ac:dyDescent="0.2">
      <c r="B59" s="9"/>
      <c r="C59" s="9"/>
      <c r="D59" s="9"/>
      <c r="E59" s="9"/>
      <c r="F59" s="9"/>
      <c r="G59" s="9"/>
    </row>
    <row r="60" spans="2:7" ht="13.5" customHeight="1" x14ac:dyDescent="0.2">
      <c r="B60" s="9"/>
      <c r="C60" s="9"/>
      <c r="D60" s="9"/>
      <c r="E60" s="9"/>
      <c r="F60" s="9"/>
      <c r="G60" s="9"/>
    </row>
    <row r="61" spans="2:7" ht="13.5" customHeight="1" x14ac:dyDescent="0.2">
      <c r="B61" s="9"/>
      <c r="C61" s="9"/>
      <c r="D61" s="9"/>
      <c r="E61" s="9"/>
      <c r="F61" s="9"/>
      <c r="G61" s="9"/>
    </row>
    <row r="62" spans="2:7" ht="13.5" customHeight="1" x14ac:dyDescent="0.2">
      <c r="B62" s="9"/>
      <c r="C62" s="9"/>
      <c r="D62" s="9"/>
      <c r="E62" s="9"/>
      <c r="F62" s="9"/>
      <c r="G62" s="9"/>
    </row>
    <row r="63" spans="2:7" ht="13.5" customHeight="1" x14ac:dyDescent="0.2">
      <c r="B63" s="9"/>
      <c r="C63" s="9"/>
      <c r="D63" s="9"/>
      <c r="E63" s="9"/>
      <c r="F63" s="9"/>
      <c r="G63" s="9"/>
    </row>
    <row r="64" spans="2:7" ht="13.5" customHeight="1" x14ac:dyDescent="0.2">
      <c r="B64" s="9"/>
      <c r="C64" s="9"/>
      <c r="D64" s="9"/>
      <c r="E64" s="9"/>
      <c r="F64" s="9"/>
      <c r="G64" s="9"/>
    </row>
    <row r="65" spans="2:7" ht="13.5" customHeight="1" x14ac:dyDescent="0.2">
      <c r="B65" s="9"/>
      <c r="C65" s="9"/>
      <c r="D65" s="9"/>
      <c r="E65" s="9"/>
      <c r="F65" s="9"/>
      <c r="G65" s="9"/>
    </row>
    <row r="66" spans="2:7" ht="13.5" customHeight="1" x14ac:dyDescent="0.2">
      <c r="B66" s="9"/>
      <c r="C66" s="9"/>
      <c r="D66" s="9"/>
      <c r="E66" s="9"/>
      <c r="F66" s="9"/>
      <c r="G66" s="9"/>
    </row>
    <row r="67" spans="2:7" ht="13.5" customHeight="1" x14ac:dyDescent="0.2">
      <c r="B67" s="9"/>
      <c r="C67" s="9"/>
      <c r="D67" s="9"/>
      <c r="E67" s="9"/>
      <c r="F67" s="9"/>
      <c r="G67" s="9"/>
    </row>
    <row r="68" spans="2:7" ht="13.5" customHeight="1" x14ac:dyDescent="0.2">
      <c r="B68" s="9"/>
      <c r="C68" s="9"/>
      <c r="D68" s="9"/>
      <c r="E68" s="9"/>
      <c r="F68" s="9"/>
      <c r="G68" s="9"/>
    </row>
    <row r="69" spans="2:7" ht="13.5" customHeight="1" x14ac:dyDescent="0.2">
      <c r="B69" s="9"/>
      <c r="C69" s="9"/>
      <c r="D69" s="9"/>
      <c r="E69" s="9"/>
      <c r="F69" s="9"/>
      <c r="G69" s="9"/>
    </row>
    <row r="70" spans="2:7" ht="13.5" customHeight="1" x14ac:dyDescent="0.2">
      <c r="B70" s="9"/>
      <c r="C70" s="9"/>
      <c r="D70" s="9"/>
      <c r="E70" s="9"/>
      <c r="F70" s="9"/>
      <c r="G70" s="9"/>
    </row>
    <row r="71" spans="2:7" ht="13.5" customHeight="1" x14ac:dyDescent="0.2">
      <c r="B71" s="9"/>
      <c r="C71" s="9"/>
      <c r="D71" s="9"/>
      <c r="E71" s="9"/>
      <c r="F71" s="9"/>
      <c r="G71" s="9"/>
    </row>
    <row r="72" spans="2:7" ht="13.5" customHeight="1" x14ac:dyDescent="0.2">
      <c r="B72" s="9"/>
      <c r="C72" s="9"/>
      <c r="D72" s="9"/>
      <c r="E72" s="9"/>
      <c r="F72" s="9"/>
      <c r="G72" s="9"/>
    </row>
    <row r="73" spans="2:7" ht="13.5" customHeight="1" x14ac:dyDescent="0.2">
      <c r="B73" s="9"/>
      <c r="C73" s="9"/>
      <c r="D73" s="9"/>
      <c r="E73" s="9"/>
      <c r="F73" s="9"/>
      <c r="G73" s="9"/>
    </row>
    <row r="74" spans="2:7" ht="13.5" customHeight="1" x14ac:dyDescent="0.2">
      <c r="B74" s="9"/>
      <c r="C74" s="9"/>
      <c r="D74" s="9"/>
      <c r="E74" s="9"/>
      <c r="F74" s="9"/>
      <c r="G74" s="9"/>
    </row>
    <row r="75" spans="2:7" ht="13.5" customHeight="1" x14ac:dyDescent="0.2">
      <c r="B75" s="9"/>
      <c r="C75" s="9"/>
      <c r="D75" s="9"/>
      <c r="E75" s="9"/>
      <c r="F75" s="9"/>
      <c r="G75" s="9"/>
    </row>
    <row r="76" spans="2:7" ht="13.5" customHeight="1" x14ac:dyDescent="0.2">
      <c r="B76" s="9"/>
      <c r="C76" s="9"/>
      <c r="D76" s="9"/>
      <c r="E76" s="9"/>
      <c r="F76" s="9"/>
      <c r="G76" s="9"/>
    </row>
    <row r="77" spans="2:7" ht="13.5" customHeight="1" x14ac:dyDescent="0.2">
      <c r="B77" s="9"/>
      <c r="C77" s="9"/>
      <c r="D77" s="9"/>
      <c r="E77" s="9"/>
      <c r="F77" s="9"/>
      <c r="G77" s="9"/>
    </row>
    <row r="78" spans="2:7" ht="13.5" customHeight="1" x14ac:dyDescent="0.2">
      <c r="B78" s="9"/>
      <c r="C78" s="9"/>
      <c r="D78" s="9"/>
      <c r="E78" s="9"/>
      <c r="F78" s="9"/>
      <c r="G78" s="9"/>
    </row>
    <row r="79" spans="2:7" ht="13.5" customHeight="1" x14ac:dyDescent="0.2">
      <c r="B79" s="9"/>
      <c r="C79" s="9"/>
      <c r="D79" s="9"/>
      <c r="E79" s="9"/>
      <c r="F79" s="9"/>
      <c r="G79" s="9"/>
    </row>
    <row r="80" spans="2:7" ht="13.5" customHeight="1" x14ac:dyDescent="0.2">
      <c r="B80" s="9"/>
      <c r="C80" s="9"/>
      <c r="D80" s="9"/>
      <c r="E80" s="9"/>
      <c r="F80" s="9"/>
      <c r="G80" s="9"/>
    </row>
    <row r="81" spans="2:7" ht="13.5" customHeight="1" x14ac:dyDescent="0.2">
      <c r="B81" s="9"/>
      <c r="C81" s="9"/>
      <c r="D81" s="9"/>
      <c r="E81" s="9"/>
      <c r="F81" s="9"/>
      <c r="G81" s="9"/>
    </row>
    <row r="82" spans="2:7" ht="13.5" customHeight="1" x14ac:dyDescent="0.2">
      <c r="B82" s="9"/>
      <c r="C82" s="9"/>
      <c r="D82" s="9"/>
      <c r="E82" s="9"/>
      <c r="F82" s="9"/>
      <c r="G82" s="9"/>
    </row>
    <row r="83" spans="2:7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9"/>
      <c r="C84" s="9"/>
      <c r="D84" s="9"/>
      <c r="E84" s="9"/>
      <c r="F84" s="9"/>
      <c r="G84" s="9"/>
    </row>
    <row r="85" spans="2:7" ht="13.5" customHeight="1" x14ac:dyDescent="0.2">
      <c r="B85" s="9"/>
      <c r="C85" s="9"/>
      <c r="D85" s="9"/>
      <c r="E85" s="9"/>
      <c r="F85" s="9"/>
      <c r="G85" s="9"/>
    </row>
    <row r="86" spans="2:7" ht="13.5" customHeight="1" x14ac:dyDescent="0.2">
      <c r="B86" s="9"/>
      <c r="C86" s="9"/>
      <c r="D86" s="9"/>
      <c r="E86" s="9"/>
      <c r="F86" s="9"/>
      <c r="G86" s="9"/>
    </row>
    <row r="87" spans="2:7" ht="13.5" customHeight="1" x14ac:dyDescent="0.2">
      <c r="B87" s="9"/>
      <c r="C87" s="9"/>
      <c r="D87" s="9"/>
      <c r="E87" s="9"/>
      <c r="F87" s="9"/>
      <c r="G87" s="9"/>
    </row>
    <row r="88" spans="2:7" ht="13.5" customHeight="1" x14ac:dyDescent="0.2">
      <c r="B88" s="9"/>
      <c r="C88" s="9"/>
      <c r="D88" s="9"/>
      <c r="E88" s="9"/>
      <c r="F88" s="9"/>
      <c r="G88" s="9"/>
    </row>
    <row r="89" spans="2:7" ht="13.5" customHeight="1" x14ac:dyDescent="0.2">
      <c r="B89" s="9"/>
      <c r="C89" s="9"/>
      <c r="D89" s="9"/>
      <c r="E89" s="9"/>
      <c r="F89" s="9"/>
      <c r="G89" s="9"/>
    </row>
    <row r="90" spans="2:7" ht="13.5" customHeight="1" x14ac:dyDescent="0.2">
      <c r="B90" s="9"/>
      <c r="C90" s="9"/>
      <c r="D90" s="9"/>
      <c r="E90" s="9"/>
      <c r="F90" s="9"/>
      <c r="G90" s="9"/>
    </row>
    <row r="91" spans="2:7" ht="13.5" customHeight="1" x14ac:dyDescent="0.2">
      <c r="B91" s="9"/>
      <c r="C91" s="9"/>
      <c r="D91" s="9"/>
      <c r="E91" s="9"/>
      <c r="F91" s="9"/>
      <c r="G91" s="9"/>
    </row>
    <row r="92" spans="2:7" ht="13.5" customHeight="1" x14ac:dyDescent="0.2">
      <c r="B92" s="9"/>
      <c r="C92" s="9"/>
      <c r="D92" s="9"/>
      <c r="E92" s="9"/>
      <c r="F92" s="9"/>
      <c r="G92" s="9"/>
    </row>
    <row r="93" spans="2:7" ht="13.5" customHeight="1" x14ac:dyDescent="0.2">
      <c r="B93" s="9"/>
      <c r="C93" s="9"/>
      <c r="D93" s="9"/>
      <c r="E93" s="9"/>
      <c r="F93" s="9"/>
      <c r="G93" s="9"/>
    </row>
    <row r="94" spans="2:7" ht="13.5" customHeight="1" x14ac:dyDescent="0.2">
      <c r="B94" s="9"/>
      <c r="C94" s="9"/>
      <c r="D94" s="9"/>
      <c r="E94" s="9"/>
      <c r="F94" s="9"/>
      <c r="G94" s="9"/>
    </row>
    <row r="95" spans="2:7" ht="13.5" customHeight="1" x14ac:dyDescent="0.2">
      <c r="B95" s="9"/>
      <c r="C95" s="9"/>
      <c r="D95" s="9"/>
      <c r="E95" s="9"/>
      <c r="F95" s="9"/>
      <c r="G95" s="9"/>
    </row>
    <row r="96" spans="2:7" ht="13.5" customHeight="1" x14ac:dyDescent="0.2">
      <c r="B96" s="9"/>
      <c r="C96" s="9"/>
      <c r="D96" s="9"/>
      <c r="E96" s="9"/>
      <c r="F96" s="9"/>
      <c r="G96" s="9"/>
    </row>
    <row r="97" spans="2:7" ht="13.5" customHeight="1" x14ac:dyDescent="0.2">
      <c r="B97" s="9"/>
      <c r="C97" s="9"/>
      <c r="D97" s="9"/>
      <c r="E97" s="9"/>
      <c r="F97" s="9"/>
      <c r="G97" s="9"/>
    </row>
    <row r="98" spans="2:7" ht="13.5" customHeight="1" x14ac:dyDescent="0.2">
      <c r="B98" s="9"/>
      <c r="C98" s="9"/>
      <c r="D98" s="9"/>
      <c r="E98" s="9"/>
      <c r="F98" s="9"/>
      <c r="G98" s="9"/>
    </row>
    <row r="99" spans="2:7" ht="13.5" customHeight="1" x14ac:dyDescent="0.2">
      <c r="B99" s="9"/>
      <c r="C99" s="9"/>
      <c r="D99" s="9"/>
      <c r="E99" s="9"/>
      <c r="F99" s="9"/>
      <c r="G99" s="9"/>
    </row>
    <row r="100" spans="2:7" ht="13.5" customHeight="1" x14ac:dyDescent="0.2">
      <c r="B100" s="9"/>
      <c r="C100" s="9"/>
      <c r="D100" s="9"/>
      <c r="E100" s="9"/>
      <c r="F100" s="9"/>
      <c r="G100" s="9"/>
    </row>
    <row r="101" spans="2:7" ht="13.5" customHeight="1" x14ac:dyDescent="0.2">
      <c r="B101" s="9"/>
      <c r="C101" s="9"/>
      <c r="D101" s="9"/>
      <c r="E101" s="9"/>
      <c r="F101" s="9"/>
      <c r="G101" s="9"/>
    </row>
    <row r="102" spans="2:7" ht="13.5" customHeight="1" x14ac:dyDescent="0.2">
      <c r="B102" s="9"/>
      <c r="C102" s="9"/>
      <c r="D102" s="9"/>
      <c r="E102" s="9"/>
      <c r="F102" s="9"/>
      <c r="G102" s="9"/>
    </row>
    <row r="103" spans="2:7" ht="13.5" customHeight="1" x14ac:dyDescent="0.2">
      <c r="B103" s="9"/>
      <c r="C103" s="9"/>
      <c r="D103" s="9"/>
      <c r="E103" s="9"/>
      <c r="F103" s="9"/>
      <c r="G103" s="9"/>
    </row>
    <row r="104" spans="2:7" ht="13.5" customHeight="1" x14ac:dyDescent="0.2">
      <c r="B104" s="9"/>
      <c r="C104" s="9"/>
      <c r="D104" s="9"/>
      <c r="E104" s="9"/>
      <c r="F104" s="9"/>
      <c r="G104" s="9"/>
    </row>
    <row r="105" spans="2:7" ht="13.5" customHeight="1" x14ac:dyDescent="0.2">
      <c r="B105" s="9"/>
      <c r="C105" s="9"/>
      <c r="D105" s="9"/>
      <c r="E105" s="9"/>
      <c r="F105" s="9"/>
      <c r="G105" s="9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nov2023_vydavky_ESA 2010</vt:lpstr>
      <vt:lpstr>nov2023_vydavky_cash</vt:lpstr>
      <vt:lpstr>PS_vydavky_ESA2010</vt:lpstr>
      <vt:lpstr>PS_vydavky_cash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2023-11-09T11:47:05Z</dcterms:modified>
</cp:coreProperties>
</file>