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 tabRatio="899"/>
  </bookViews>
  <sheets>
    <sheet name="sept2023_vydavky_ESA 2010" sheetId="1" r:id="rId1"/>
    <sheet name="sept2023_vydavky_cash" sheetId="2" r:id="rId2"/>
    <sheet name="PS_vydavky_ESA2010" sheetId="3" r:id="rId3"/>
    <sheet name="PS_vydavky_cash" sheetId="4" r:id="rId4"/>
    <sheet name="RVS_vydavky_ESA2010" sheetId="5" r:id="rId5"/>
    <sheet name="RVS_vydavky_cash" sheetId="6" r:id="rId6"/>
  </sheets>
  <calcPr calcId="162913"/>
</workbook>
</file>

<file path=xl/calcChain.xml><?xml version="1.0" encoding="utf-8"?>
<calcChain xmlns="http://schemas.openxmlformats.org/spreadsheetml/2006/main">
  <c r="I23" i="6" l="1"/>
  <c r="H23" i="6"/>
  <c r="G23" i="6"/>
  <c r="I22" i="6"/>
  <c r="H22" i="6"/>
  <c r="G22" i="6"/>
  <c r="I21" i="6"/>
  <c r="H21" i="6"/>
  <c r="G21" i="6"/>
  <c r="I20" i="6"/>
  <c r="H20" i="6"/>
  <c r="G20" i="6"/>
  <c r="I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1" i="6"/>
  <c r="G9" i="6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H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1" i="5"/>
  <c r="H11" i="5"/>
  <c r="G11" i="5"/>
  <c r="I10" i="5"/>
  <c r="H10" i="5"/>
  <c r="G10" i="5"/>
  <c r="I9" i="5"/>
  <c r="H9" i="5"/>
  <c r="G9" i="5"/>
  <c r="I8" i="5"/>
  <c r="H8" i="5"/>
  <c r="G8" i="5"/>
  <c r="I7" i="5"/>
  <c r="H7" i="5"/>
  <c r="G7" i="5"/>
  <c r="G6" i="5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H13" i="4"/>
  <c r="H9" i="4"/>
  <c r="H7" i="4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H6" i="3"/>
  <c r="O24" i="2"/>
  <c r="N24" i="2"/>
  <c r="M24" i="2"/>
  <c r="L24" i="2"/>
  <c r="K24" i="2"/>
  <c r="J24" i="2"/>
  <c r="G24" i="2"/>
  <c r="F24" i="2"/>
  <c r="K24" i="4" s="1"/>
  <c r="E24" i="2"/>
  <c r="I24" i="6" s="1"/>
  <c r="D24" i="2"/>
  <c r="I24" i="4" s="1"/>
  <c r="C24" i="2"/>
  <c r="G24" i="6" s="1"/>
  <c r="G11" i="2"/>
  <c r="F11" i="2"/>
  <c r="K11" i="4" s="1"/>
  <c r="E11" i="2"/>
  <c r="J11" i="4" s="1"/>
  <c r="D11" i="2"/>
  <c r="I11" i="4" s="1"/>
  <c r="C11" i="2"/>
  <c r="AA11" i="2" s="1"/>
  <c r="G10" i="2"/>
  <c r="F10" i="2"/>
  <c r="K10" i="4" s="1"/>
  <c r="E10" i="2"/>
  <c r="I10" i="6" s="1"/>
  <c r="D10" i="2"/>
  <c r="I10" i="4" s="1"/>
  <c r="C10" i="2"/>
  <c r="H10" i="4" s="1"/>
  <c r="G9" i="2"/>
  <c r="F9" i="2"/>
  <c r="K9" i="4" s="1"/>
  <c r="E9" i="2"/>
  <c r="I9" i="6" s="1"/>
  <c r="D9" i="2"/>
  <c r="H9" i="6" s="1"/>
  <c r="C9" i="2"/>
  <c r="G8" i="2"/>
  <c r="F8" i="2"/>
  <c r="K8" i="4" s="1"/>
  <c r="E8" i="2"/>
  <c r="I8" i="6" s="1"/>
  <c r="D8" i="2"/>
  <c r="I8" i="4" s="1"/>
  <c r="C8" i="2"/>
  <c r="G8" i="6" s="1"/>
  <c r="G7" i="2"/>
  <c r="AE7" i="2" s="1"/>
  <c r="F7" i="2"/>
  <c r="K7" i="4" s="1"/>
  <c r="E7" i="2"/>
  <c r="I7" i="6" s="1"/>
  <c r="D7" i="2"/>
  <c r="H7" i="6" s="1"/>
  <c r="C7" i="2"/>
  <c r="G7" i="6" s="1"/>
  <c r="AE24" i="2"/>
  <c r="AC24" i="2"/>
  <c r="AB24" i="2"/>
  <c r="AA24" i="2"/>
  <c r="Z24" i="2"/>
  <c r="AE23" i="2"/>
  <c r="AD23" i="2"/>
  <c r="AC23" i="2"/>
  <c r="AB23" i="2"/>
  <c r="AA23" i="2"/>
  <c r="Z23" i="2"/>
  <c r="AE22" i="2"/>
  <c r="AD22" i="2"/>
  <c r="AC22" i="2"/>
  <c r="AB22" i="2"/>
  <c r="AA22" i="2"/>
  <c r="Z22" i="2"/>
  <c r="AE21" i="2"/>
  <c r="AD21" i="2"/>
  <c r="AC21" i="2"/>
  <c r="AB21" i="2"/>
  <c r="AA21" i="2"/>
  <c r="Z21" i="2"/>
  <c r="AE20" i="2"/>
  <c r="AD20" i="2"/>
  <c r="AC20" i="2"/>
  <c r="AB20" i="2"/>
  <c r="AA20" i="2"/>
  <c r="Z20" i="2"/>
  <c r="AD19" i="2"/>
  <c r="O19" i="2"/>
  <c r="N19" i="2"/>
  <c r="M19" i="2"/>
  <c r="L19" i="2"/>
  <c r="K19" i="2"/>
  <c r="J19" i="2"/>
  <c r="G19" i="2"/>
  <c r="AE19" i="2" s="1"/>
  <c r="F19" i="2"/>
  <c r="K19" i="4" s="1"/>
  <c r="E19" i="2"/>
  <c r="J19" i="4" s="1"/>
  <c r="D19" i="2"/>
  <c r="I19" i="4" s="1"/>
  <c r="C19" i="2"/>
  <c r="AA19" i="2" s="1"/>
  <c r="B19" i="2"/>
  <c r="Z19" i="2" s="1"/>
  <c r="AE18" i="2"/>
  <c r="AD18" i="2"/>
  <c r="AC18" i="2"/>
  <c r="AB18" i="2"/>
  <c r="AA18" i="2"/>
  <c r="Z18" i="2"/>
  <c r="AE17" i="2"/>
  <c r="AD17" i="2"/>
  <c r="AC17" i="2"/>
  <c r="AB17" i="2"/>
  <c r="AA17" i="2"/>
  <c r="Z17" i="2"/>
  <c r="AE16" i="2"/>
  <c r="AD16" i="2"/>
  <c r="AC16" i="2"/>
  <c r="AB16" i="2"/>
  <c r="AA16" i="2"/>
  <c r="Z16" i="2"/>
  <c r="AE15" i="2"/>
  <c r="AD15" i="2"/>
  <c r="AC15" i="2"/>
  <c r="AB15" i="2"/>
  <c r="AA15" i="2"/>
  <c r="Z15" i="2"/>
  <c r="AE14" i="2"/>
  <c r="AD14" i="2"/>
  <c r="AC14" i="2"/>
  <c r="AB14" i="2"/>
  <c r="AA14" i="2"/>
  <c r="Z14" i="2"/>
  <c r="AD13" i="2"/>
  <c r="O13" i="2"/>
  <c r="N13" i="2"/>
  <c r="M13" i="2"/>
  <c r="L13" i="2"/>
  <c r="L12" i="2" s="1"/>
  <c r="L25" i="2" s="1"/>
  <c r="L26" i="2" s="1"/>
  <c r="K13" i="2"/>
  <c r="J13" i="2"/>
  <c r="G13" i="2"/>
  <c r="AE13" i="2" s="1"/>
  <c r="F13" i="2"/>
  <c r="K13" i="4" s="1"/>
  <c r="E13" i="2"/>
  <c r="J13" i="4" s="1"/>
  <c r="D13" i="2"/>
  <c r="H13" i="6" s="1"/>
  <c r="C13" i="2"/>
  <c r="AA13" i="2" s="1"/>
  <c r="B13" i="2"/>
  <c r="Z13" i="2" s="1"/>
  <c r="O12" i="2"/>
  <c r="N12" i="2"/>
  <c r="M12" i="2"/>
  <c r="K12" i="2"/>
  <c r="J12" i="2"/>
  <c r="G12" i="2"/>
  <c r="AE12" i="2" s="1"/>
  <c r="F12" i="2"/>
  <c r="K12" i="4" s="1"/>
  <c r="E12" i="2"/>
  <c r="AC12" i="2" s="1"/>
  <c r="D12" i="2"/>
  <c r="I12" i="4" s="1"/>
  <c r="C12" i="2"/>
  <c r="H12" i="4" s="1"/>
  <c r="AE11" i="2"/>
  <c r="AD11" i="2"/>
  <c r="AC11" i="2"/>
  <c r="AB11" i="2"/>
  <c r="Z11" i="2"/>
  <c r="AE10" i="2"/>
  <c r="AD10" i="2"/>
  <c r="AC10" i="2"/>
  <c r="AB10" i="2"/>
  <c r="AA10" i="2"/>
  <c r="Z10" i="2"/>
  <c r="AE9" i="2"/>
  <c r="AD9" i="2"/>
  <c r="AB9" i="2"/>
  <c r="AA9" i="2"/>
  <c r="Z9" i="2"/>
  <c r="AE8" i="2"/>
  <c r="AD8" i="2"/>
  <c r="AC8" i="2"/>
  <c r="AB8" i="2"/>
  <c r="AA8" i="2"/>
  <c r="Z8" i="2"/>
  <c r="AD7" i="2"/>
  <c r="AC7" i="2"/>
  <c r="AB7" i="2"/>
  <c r="AA7" i="2"/>
  <c r="Z7" i="2"/>
  <c r="Z6" i="2"/>
  <c r="O6" i="2"/>
  <c r="O25" i="2" s="1"/>
  <c r="O26" i="2" s="1"/>
  <c r="N6" i="2"/>
  <c r="N25" i="2" s="1"/>
  <c r="N26" i="2" s="1"/>
  <c r="M6" i="2"/>
  <c r="M25" i="2" s="1"/>
  <c r="M26" i="2" s="1"/>
  <c r="L6" i="2"/>
  <c r="K6" i="2"/>
  <c r="K25" i="2" s="1"/>
  <c r="K26" i="2" s="1"/>
  <c r="J6" i="2"/>
  <c r="J25" i="2" s="1"/>
  <c r="J26" i="2" s="1"/>
  <c r="F6" i="2"/>
  <c r="F25" i="2" s="1"/>
  <c r="D6" i="2"/>
  <c r="I6" i="4" s="1"/>
  <c r="B6" i="2"/>
  <c r="AE24" i="1"/>
  <c r="AD24" i="1"/>
  <c r="AC24" i="1"/>
  <c r="AB24" i="1"/>
  <c r="AA24" i="1"/>
  <c r="Z24" i="1"/>
  <c r="AE23" i="1"/>
  <c r="AD23" i="1"/>
  <c r="AC23" i="1"/>
  <c r="AB23" i="1"/>
  <c r="AA23" i="1"/>
  <c r="Z23" i="1"/>
  <c r="AE22" i="1"/>
  <c r="AD22" i="1"/>
  <c r="AC22" i="1"/>
  <c r="AB22" i="1"/>
  <c r="AA22" i="1"/>
  <c r="Z22" i="1"/>
  <c r="AE21" i="1"/>
  <c r="AD21" i="1"/>
  <c r="AC21" i="1"/>
  <c r="AB21" i="1"/>
  <c r="AA21" i="1"/>
  <c r="Z21" i="1"/>
  <c r="AE20" i="1"/>
  <c r="AD20" i="1"/>
  <c r="AC20" i="1"/>
  <c r="AB20" i="1"/>
  <c r="AA20" i="1"/>
  <c r="Z20" i="1"/>
  <c r="AB19" i="1"/>
  <c r="O19" i="1"/>
  <c r="N19" i="1"/>
  <c r="M19" i="1"/>
  <c r="L19" i="1"/>
  <c r="K19" i="1"/>
  <c r="J19" i="1"/>
  <c r="G19" i="1"/>
  <c r="AE19" i="1" s="1"/>
  <c r="F19" i="1"/>
  <c r="AD19" i="1" s="1"/>
  <c r="E19" i="1"/>
  <c r="I19" i="5" s="1"/>
  <c r="D19" i="1"/>
  <c r="I19" i="3" s="1"/>
  <c r="C19" i="1"/>
  <c r="H19" i="3" s="1"/>
  <c r="B19" i="1"/>
  <c r="Z19" i="1" s="1"/>
  <c r="AE18" i="1"/>
  <c r="AD18" i="1"/>
  <c r="AC18" i="1"/>
  <c r="AB18" i="1"/>
  <c r="AA18" i="1"/>
  <c r="Z18" i="1"/>
  <c r="AE17" i="1"/>
  <c r="AD17" i="1"/>
  <c r="AC17" i="1"/>
  <c r="AB17" i="1"/>
  <c r="AA17" i="1"/>
  <c r="Z17" i="1"/>
  <c r="AE16" i="1"/>
  <c r="AD16" i="1"/>
  <c r="AC16" i="1"/>
  <c r="AB16" i="1"/>
  <c r="AA16" i="1"/>
  <c r="Z16" i="1"/>
  <c r="AE15" i="1"/>
  <c r="AD15" i="1"/>
  <c r="AC15" i="1"/>
  <c r="AB15" i="1"/>
  <c r="AA15" i="1"/>
  <c r="Z15" i="1"/>
  <c r="AE14" i="1"/>
  <c r="AD14" i="1"/>
  <c r="AC14" i="1"/>
  <c r="AB14" i="1"/>
  <c r="AA14" i="1"/>
  <c r="Z14" i="1"/>
  <c r="AB13" i="1"/>
  <c r="O13" i="1"/>
  <c r="O12" i="1" s="1"/>
  <c r="N13" i="1"/>
  <c r="N12" i="1" s="1"/>
  <c r="M13" i="1"/>
  <c r="L13" i="1"/>
  <c r="K13" i="1"/>
  <c r="J13" i="1"/>
  <c r="J12" i="1" s="1"/>
  <c r="J25" i="1" s="1"/>
  <c r="J26" i="1" s="1"/>
  <c r="G13" i="1"/>
  <c r="AE13" i="1" s="1"/>
  <c r="F13" i="1"/>
  <c r="AD13" i="1" s="1"/>
  <c r="E13" i="1"/>
  <c r="E12" i="1" s="1"/>
  <c r="D13" i="1"/>
  <c r="I13" i="3" s="1"/>
  <c r="C13" i="1"/>
  <c r="G13" i="5" s="1"/>
  <c r="B13" i="1"/>
  <c r="Z13" i="1" s="1"/>
  <c r="AD12" i="1"/>
  <c r="M12" i="1"/>
  <c r="L12" i="1"/>
  <c r="K12" i="1"/>
  <c r="G12" i="1"/>
  <c r="AE12" i="1" s="1"/>
  <c r="F12" i="1"/>
  <c r="K12" i="3" s="1"/>
  <c r="C12" i="1"/>
  <c r="AA12" i="1" s="1"/>
  <c r="B12" i="1"/>
  <c r="Z12" i="1" s="1"/>
  <c r="AE11" i="1"/>
  <c r="AD11" i="1"/>
  <c r="AC11" i="1"/>
  <c r="AB11" i="1"/>
  <c r="AA11" i="1"/>
  <c r="Z11" i="1"/>
  <c r="AE10" i="1"/>
  <c r="AD10" i="1"/>
  <c r="AC10" i="1"/>
  <c r="AB10" i="1"/>
  <c r="AA10" i="1"/>
  <c r="Z10" i="1"/>
  <c r="AE9" i="1"/>
  <c r="AD9" i="1"/>
  <c r="AC9" i="1"/>
  <c r="AB9" i="1"/>
  <c r="AA9" i="1"/>
  <c r="Z9" i="1"/>
  <c r="AE8" i="1"/>
  <c r="AD8" i="1"/>
  <c r="AC8" i="1"/>
  <c r="AB8" i="1"/>
  <c r="AA8" i="1"/>
  <c r="Z8" i="1"/>
  <c r="AE7" i="1"/>
  <c r="AD7" i="1"/>
  <c r="AC7" i="1"/>
  <c r="AB7" i="1"/>
  <c r="AA7" i="1"/>
  <c r="Z7" i="1"/>
  <c r="AD6" i="1"/>
  <c r="O6" i="1"/>
  <c r="N6" i="1"/>
  <c r="M6" i="1"/>
  <c r="M25" i="1" s="1"/>
  <c r="M26" i="1" s="1"/>
  <c r="L6" i="1"/>
  <c r="L25" i="1" s="1"/>
  <c r="L26" i="1" s="1"/>
  <c r="K6" i="1"/>
  <c r="K25" i="1" s="1"/>
  <c r="K26" i="1" s="1"/>
  <c r="J6" i="1"/>
  <c r="G6" i="1"/>
  <c r="AE6" i="1" s="1"/>
  <c r="F6" i="1"/>
  <c r="K6" i="3" s="1"/>
  <c r="E6" i="1"/>
  <c r="D6" i="1"/>
  <c r="C6" i="1"/>
  <c r="C25" i="1" s="1"/>
  <c r="B6" i="1"/>
  <c r="Z6" i="1" s="1"/>
  <c r="I12" i="5" l="1"/>
  <c r="J12" i="3"/>
  <c r="AC12" i="1"/>
  <c r="C26" i="1"/>
  <c r="H25" i="3"/>
  <c r="G25" i="5"/>
  <c r="AA25" i="1"/>
  <c r="D25" i="1"/>
  <c r="N25" i="1"/>
  <c r="N26" i="1" s="1"/>
  <c r="E25" i="1"/>
  <c r="O25" i="1"/>
  <c r="O26" i="1" s="1"/>
  <c r="K25" i="4"/>
  <c r="AD25" i="2"/>
  <c r="F26" i="2"/>
  <c r="H11" i="4"/>
  <c r="AA6" i="1"/>
  <c r="AB6" i="1"/>
  <c r="F25" i="1"/>
  <c r="AD6" i="2"/>
  <c r="B12" i="2"/>
  <c r="AD12" i="2"/>
  <c r="AB13" i="2"/>
  <c r="AB19" i="2"/>
  <c r="AD24" i="2"/>
  <c r="J13" i="3"/>
  <c r="J19" i="3"/>
  <c r="J8" i="4"/>
  <c r="J10" i="4"/>
  <c r="J12" i="4"/>
  <c r="J24" i="4"/>
  <c r="H13" i="5"/>
  <c r="H8" i="6"/>
  <c r="G11" i="6"/>
  <c r="I13" i="6"/>
  <c r="G19" i="6"/>
  <c r="H24" i="6"/>
  <c r="AC6" i="1"/>
  <c r="AA13" i="1"/>
  <c r="AA19" i="1"/>
  <c r="G25" i="1"/>
  <c r="C6" i="2"/>
  <c r="AC9" i="2"/>
  <c r="AC13" i="2"/>
  <c r="AC19" i="2"/>
  <c r="K13" i="3"/>
  <c r="K19" i="3"/>
  <c r="K6" i="4"/>
  <c r="I13" i="5"/>
  <c r="G19" i="5"/>
  <c r="H11" i="6"/>
  <c r="H19" i="6"/>
  <c r="AC13" i="1"/>
  <c r="AC19" i="1"/>
  <c r="E6" i="2"/>
  <c r="I6" i="3"/>
  <c r="I7" i="4"/>
  <c r="I9" i="4"/>
  <c r="I13" i="4"/>
  <c r="H6" i="5"/>
  <c r="G12" i="6"/>
  <c r="H6" i="6"/>
  <c r="D12" i="1"/>
  <c r="B25" i="1"/>
  <c r="D25" i="2"/>
  <c r="J6" i="3"/>
  <c r="J7" i="4"/>
  <c r="J9" i="4"/>
  <c r="I6" i="5"/>
  <c r="G12" i="5"/>
  <c r="H12" i="6"/>
  <c r="G6" i="2"/>
  <c r="AA12" i="2"/>
  <c r="G10" i="6"/>
  <c r="I12" i="6"/>
  <c r="AB6" i="2"/>
  <c r="AB12" i="2"/>
  <c r="H13" i="3"/>
  <c r="H8" i="4"/>
  <c r="H24" i="4"/>
  <c r="H10" i="6"/>
  <c r="G13" i="6"/>
  <c r="AE25" i="1" l="1"/>
  <c r="G26" i="1"/>
  <c r="AE26" i="1" s="1"/>
  <c r="G25" i="2"/>
  <c r="AE6" i="2"/>
  <c r="B26" i="1"/>
  <c r="Z26" i="1" s="1"/>
  <c r="Z25" i="1"/>
  <c r="I25" i="3"/>
  <c r="H25" i="5"/>
  <c r="AB25" i="1"/>
  <c r="D26" i="1"/>
  <c r="H12" i="5"/>
  <c r="I12" i="3"/>
  <c r="AB12" i="1"/>
  <c r="Z12" i="2"/>
  <c r="B25" i="2"/>
  <c r="G26" i="5"/>
  <c r="H26" i="3"/>
  <c r="AA26" i="1"/>
  <c r="AC6" i="2"/>
  <c r="E25" i="2"/>
  <c r="I6" i="6"/>
  <c r="J6" i="4"/>
  <c r="AD26" i="2"/>
  <c r="K26" i="4"/>
  <c r="AD25" i="1"/>
  <c r="K25" i="3"/>
  <c r="F26" i="1"/>
  <c r="I25" i="5"/>
  <c r="AC25" i="1"/>
  <c r="E26" i="1"/>
  <c r="J25" i="3"/>
  <c r="D26" i="2"/>
  <c r="H25" i="6"/>
  <c r="I25" i="4"/>
  <c r="AB25" i="2"/>
  <c r="H6" i="4"/>
  <c r="AA6" i="2"/>
  <c r="C25" i="2"/>
  <c r="G6" i="6"/>
  <c r="Z25" i="2" l="1"/>
  <c r="B26" i="2"/>
  <c r="Z26" i="2" s="1"/>
  <c r="AC26" i="1"/>
  <c r="J26" i="3"/>
  <c r="I26" i="5"/>
  <c r="E26" i="2"/>
  <c r="I25" i="6"/>
  <c r="J25" i="4"/>
  <c r="AC25" i="2"/>
  <c r="AE25" i="2"/>
  <c r="G26" i="2"/>
  <c r="AE26" i="2" s="1"/>
  <c r="AA25" i="2"/>
  <c r="H25" i="4"/>
  <c r="C26" i="2"/>
  <c r="G25" i="6"/>
  <c r="H26" i="5"/>
  <c r="AB26" i="1"/>
  <c r="I26" i="3"/>
  <c r="I26" i="4"/>
  <c r="H26" i="6"/>
  <c r="AB26" i="2"/>
  <c r="AD26" i="1"/>
  <c r="K26" i="3"/>
  <c r="I26" i="6" l="1"/>
  <c r="AC26" i="2"/>
  <c r="J26" i="4"/>
  <c r="H26" i="4"/>
  <c r="G26" i="6"/>
  <c r="AA26" i="2"/>
</calcChain>
</file>

<file path=xl/sharedStrings.xml><?xml version="1.0" encoding="utf-8"?>
<sst xmlns="http://schemas.openxmlformats.org/spreadsheetml/2006/main" count="392" uniqueCount="36">
  <si>
    <t>Prognóza vybraných výdavkov verejnej správy v metodike ESA2010 (v tis. EUR) - september 2023</t>
  </si>
  <si>
    <t>Prognóza vybraných výdavkov verejnej správy v metodike ESA2010 (v tis. EUR) - vplyv legislatívy september 2023</t>
  </si>
  <si>
    <t>Prognóza vybraných výdavkov verejnej správy v metodike ESA2010 (v tis. EUR) - jún 2023</t>
  </si>
  <si>
    <t>Prognóza vybraných výdavkov verejnej správy v metodike ESA2010 (v tis. EUR) - zmeny oproti júnu 2023</t>
  </si>
  <si>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</si>
  <si>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</si>
  <si>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</si>
  <si>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</si>
  <si>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</si>
  <si>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</si>
  <si>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</si>
  <si>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</si>
  <si>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Tehotenské</t>
  </si>
  <si>
    <t>Dôchodkové dávky zo starobného a invalidného poistenia (len SP)</t>
  </si>
  <si>
    <t xml:space="preserve">   Základný fond starobného poistenia</t>
  </si>
  <si>
    <t xml:space="preserve">   Starobné dôchodky</t>
  </si>
  <si>
    <t xml:space="preserve">   Predčasné starobné dôchodky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</si>
  <si>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</si>
  <si>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</si>
  <si>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</si>
  <si>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</si>
  <si>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</si>
  <si>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Dávka v nezamestnanosti</t>
  </si>
  <si>
    <t>Vybrané výdavky spolu</t>
  </si>
  <si>
    <t>výdavky SP</t>
  </si>
  <si>
    <t>Prognóza vybraných výdavkov verejnej správy v hotovostnej metodike (v tis. EUR) - september 2023</t>
  </si>
  <si>
    <t>Prognóza vybraných výdavkov verejnej správy v hotovostnej metodike (v tis. EUR) - jún 2023</t>
  </si>
  <si>
    <t>Prognóza vybraných výdavkov verejnej správy v hotovostnej metodike (v tis. EUR) - zmeny oproti júnu 2023</t>
  </si>
  <si>
    <t>Odhad</t>
  </si>
  <si>
    <t>Prognóza vybraných výdavkov verejnej správy z Programu stability 2023 v metodike ESA 2010 (v tis. EUR)</t>
  </si>
  <si>
    <t>Prognóza vybraných výdavkov verejnej správy - rozdiel prognóza vs. PS na roky 2023 až 2026 (v tis. EUR)</t>
  </si>
  <si>
    <t>Prognóza vybraných výdavkov verejnej správy z Programu stability 2023 v hotovostnej metodike (v tis. EUR)</t>
  </si>
  <si>
    <t>Prognóza vybraných výdavkov verejnej správy - rozdiel prognóza vs. PS v hotovostnej metodike (v tis. EUR)</t>
  </si>
  <si>
    <t>Prognóza vybraných výdavkov verejnej správy RVS na roky 2023 až 2025 v metodike ESA 2010 (v tis. EUR)</t>
  </si>
  <si>
    <t>Prognóza vybraných výdavkov verejnej správy - rozdiel prognóza vs. RVS na roky 2023 až 2025 (v tis. EUR)</t>
  </si>
  <si>
    <t>Prognóza vybraných výdavkov verejnej správy RVS na roky 2023 až 2025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</si>
</sst>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6" formatCode="#,##0.000"/>
    <numFmt numFmtId="167" formatCode="_-* #,##0.00\ _€_-;\-* #,##0.00\ _€_-;_-* &quot;-&quot;??\ _€_-;_-@_-"/>
    <numFmt numFmtId="168" formatCode="_-* #,##0\ _€_-;\-* #,##0\ _€_-;_-* &quot;-&quot;??\ _€_-;_-@_-"/>
  </numFmts>
  <fonts count="36" x14ac:knownFonts="1">
    <font>
      <sz val="11"/>
      <color indexed="63"/>
      <name val="Yu Gothic UI"/>
      <family val="2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9"/>
      <color indexed="23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132">
    <xf numFmtId="0" fontId="0" fillId="0" borderId="0" xfId="0"/>
    <xf numFmtId="0" fontId="23" fillId="33" borderId="0" xfId="43" applyFont="1" applyFill="1"/>
    <xf numFmtId="0" fontId="24" fillId="33" borderId="0" xfId="43" applyFont="1" applyFill="1"/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vertical="center"/>
    </xf>
    <xf numFmtId="0" fontId="25" fillId="33" borderId="0" xfId="44" applyFont="1" applyFill="1" applyAlignment="1">
      <alignment horizontal="left" vertical="center"/>
    </xf>
    <xf numFmtId="3" fontId="26" fillId="33" borderId="0" xfId="44" applyNumberFormat="1" applyFont="1" applyFill="1"/>
    <xf numFmtId="0" fontId="22" fillId="33" borderId="10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2" xfId="46" applyFont="1" applyFill="1" applyBorder="1" applyAlignment="1">
      <alignment horizontal="center" vertical="center"/>
    </xf>
    <xf numFmtId="0" fontId="20" fillId="33" borderId="13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2" fillId="33" borderId="15" xfId="46" applyFont="1" applyFill="1" applyBorder="1" applyAlignment="1">
      <alignment horizontal="center" vertical="center"/>
    </xf>
    <xf numFmtId="0" fontId="20" fillId="33" borderId="10" xfId="46" applyFont="1" applyFill="1" applyBorder="1" applyAlignment="1">
      <alignment horizontal="center" vertical="center"/>
    </xf>
    <xf numFmtId="0" fontId="22" fillId="33" borderId="16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0" fillId="33" borderId="17" xfId="46" applyFont="1" applyFill="1" applyBorder="1" applyAlignment="1">
      <alignment horizontal="center" vertical="center"/>
    </xf>
    <xf numFmtId="0" fontId="20" fillId="33" borderId="18" xfId="46" applyFont="1" applyFill="1" applyBorder="1" applyAlignment="1">
      <alignment horizontal="center" vertical="center"/>
    </xf>
    <xf numFmtId="0" fontId="20" fillId="33" borderId="19" xfId="46" applyFont="1" applyFill="1" applyBorder="1" applyAlignment="1">
      <alignment horizontal="center" vertical="center"/>
    </xf>
    <xf numFmtId="0" fontId="22" fillId="33" borderId="20" xfId="46" applyFont="1" applyFill="1" applyBorder="1" applyAlignment="1">
      <alignment horizontal="center" vertical="center"/>
    </xf>
    <xf numFmtId="0" fontId="20" fillId="33" borderId="21" xfId="46" applyFont="1" applyFill="1" applyBorder="1" applyAlignment="1">
      <alignment horizontal="center" vertical="center"/>
    </xf>
    <xf numFmtId="0" fontId="20" fillId="33" borderId="22" xfId="46" applyFont="1" applyFill="1" applyBorder="1" applyAlignment="1">
      <alignment horizontal="center" vertical="center"/>
    </xf>
    <xf numFmtId="0" fontId="20" fillId="33" borderId="23" xfId="46" applyFont="1" applyFill="1" applyBorder="1" applyAlignment="1">
      <alignment horizontal="center" vertical="center"/>
    </xf>
    <xf numFmtId="0" fontId="22" fillId="33" borderId="24" xfId="44" applyFont="1" applyFill="1" applyBorder="1" applyAlignment="1">
      <alignment vertical="center"/>
    </xf>
    <xf numFmtId="3" fontId="20" fillId="33" borderId="25" xfId="44" applyNumberFormat="1" applyFont="1" applyFill="1" applyBorder="1" applyAlignment="1">
      <alignment vertical="center"/>
    </xf>
    <xf numFmtId="3" fontId="20" fillId="33" borderId="26" xfId="44" applyNumberFormat="1" applyFont="1" applyFill="1" applyBorder="1" applyAlignment="1">
      <alignment vertical="center"/>
    </xf>
    <xf numFmtId="3" fontId="20" fillId="33" borderId="27" xfId="44" applyNumberFormat="1" applyFont="1" applyFill="1" applyBorder="1" applyAlignment="1">
      <alignment vertical="center"/>
    </xf>
    <xf numFmtId="3" fontId="20" fillId="33" borderId="28" xfId="44" applyNumberFormat="1" applyFont="1" applyFill="1" applyBorder="1" applyAlignment="1">
      <alignment vertical="center"/>
    </xf>
    <xf numFmtId="3" fontId="23" fillId="33" borderId="0" xfId="43" applyNumberFormat="1" applyFont="1" applyFill="1"/>
    <xf numFmtId="0" fontId="22" fillId="33" borderId="29" xfId="44" applyFont="1" applyFill="1" applyBorder="1" applyAlignment="1">
      <alignment vertical="center"/>
    </xf>
    <xf numFmtId="3" fontId="20" fillId="33" borderId="30" xfId="44" applyNumberFormat="1" applyFont="1" applyFill="1" applyBorder="1" applyAlignment="1">
      <alignment vertical="center"/>
    </xf>
    <xf numFmtId="3" fontId="20" fillId="33" borderId="31" xfId="44" applyNumberFormat="1" applyFont="1" applyFill="1" applyBorder="1" applyAlignment="1">
      <alignment vertical="center"/>
    </xf>
    <xf numFmtId="3" fontId="20" fillId="33" borderId="32" xfId="44" applyNumberFormat="1" applyFont="1" applyFill="1" applyBorder="1" applyAlignment="1">
      <alignment vertical="center"/>
    </xf>
    <xf numFmtId="3" fontId="20" fillId="33" borderId="33" xfId="44" applyNumberFormat="1" applyFont="1" applyFill="1" applyBorder="1" applyAlignment="1">
      <alignment vertical="center"/>
    </xf>
    <xf numFmtId="0" fontId="28" fillId="33" borderId="34" xfId="44" applyFont="1" applyFill="1" applyBorder="1" applyAlignment="1">
      <alignment horizontal="left" vertical="center"/>
    </xf>
    <xf numFmtId="3" fontId="21" fillId="34" borderId="35" xfId="44" applyNumberFormat="1" applyFont="1" applyFill="1" applyBorder="1" applyAlignment="1">
      <alignment horizontal="center" vertical="center"/>
    </xf>
    <xf numFmtId="3" fontId="21" fillId="34" borderId="36" xfId="44" applyNumberFormat="1" applyFont="1" applyFill="1" applyBorder="1" applyAlignment="1">
      <alignment horizontal="center" vertical="center"/>
    </xf>
    <xf numFmtId="3" fontId="21" fillId="34" borderId="37" xfId="44" applyNumberFormat="1" applyFont="1" applyFill="1" applyBorder="1" applyAlignment="1">
      <alignment horizontal="center" vertical="center"/>
    </xf>
    <xf numFmtId="3" fontId="21" fillId="34" borderId="38" xfId="44" applyNumberFormat="1" applyFont="1" applyFill="1" applyBorder="1" applyAlignment="1">
      <alignment horizontal="center" vertical="center"/>
    </xf>
    <xf numFmtId="0" fontId="28" fillId="33" borderId="39" xfId="44" applyFont="1" applyFill="1" applyBorder="1" applyAlignment="1">
      <alignment horizontal="left" vertical="center"/>
    </xf>
    <xf numFmtId="3" fontId="21" fillId="34" borderId="34" xfId="44" applyNumberFormat="1" applyFont="1" applyFill="1" applyBorder="1" applyAlignment="1">
      <alignment horizontal="center" vertical="center"/>
    </xf>
    <xf numFmtId="3" fontId="21" fillId="34" borderId="40" xfId="44" applyNumberFormat="1" applyFont="1" applyFill="1" applyBorder="1" applyAlignment="1">
      <alignment horizontal="center" vertical="center"/>
    </xf>
    <xf numFmtId="0" fontId="25" fillId="33" borderId="34" xfId="44" applyFont="1" applyFill="1" applyBorder="1" applyAlignment="1">
      <alignment horizontal="left" vertical="center" indent="1"/>
    </xf>
    <xf numFmtId="3" fontId="27" fillId="33" borderId="35" xfId="45" applyNumberFormat="1" applyFont="1" applyFill="1" applyBorder="1" applyAlignment="1">
      <alignment vertical="center"/>
    </xf>
    <xf numFmtId="3" fontId="27" fillId="33" borderId="36" xfId="45" applyNumberFormat="1" applyFont="1" applyFill="1" applyBorder="1" applyAlignment="1">
      <alignment vertical="center"/>
    </xf>
    <xf numFmtId="3" fontId="27" fillId="33" borderId="37" xfId="45" applyNumberFormat="1" applyFont="1" applyFill="1" applyBorder="1" applyAlignment="1">
      <alignment vertical="center"/>
    </xf>
    <xf numFmtId="3" fontId="27" fillId="33" borderId="38" xfId="45" applyNumberFormat="1" applyFont="1" applyFill="1" applyBorder="1" applyAlignment="1">
      <alignment vertical="center"/>
    </xf>
    <xf numFmtId="0" fontId="25" fillId="33" borderId="39" xfId="44" applyFont="1" applyFill="1" applyBorder="1" applyAlignment="1">
      <alignment horizontal="left" vertical="center" indent="1"/>
    </xf>
    <xf numFmtId="3" fontId="27" fillId="33" borderId="34" xfId="45" applyNumberFormat="1" applyFont="1" applyFill="1" applyBorder="1" applyAlignment="1">
      <alignment vertical="center"/>
    </xf>
    <xf numFmtId="3" fontId="27" fillId="33" borderId="40" xfId="45" applyNumberFormat="1" applyFont="1" applyFill="1" applyBorder="1" applyAlignment="1">
      <alignment vertical="center"/>
    </xf>
    <xf numFmtId="0" fontId="31" fillId="33" borderId="34" xfId="44" applyFont="1" applyFill="1" applyBorder="1" applyAlignment="1">
      <alignment horizontal="left" vertical="center"/>
    </xf>
    <xf numFmtId="3" fontId="21" fillId="0" borderId="35" xfId="44" applyNumberFormat="1" applyFont="1" applyFill="1" applyBorder="1" applyAlignment="1">
      <alignment horizontal="center" vertical="center"/>
    </xf>
    <xf numFmtId="3" fontId="21" fillId="0" borderId="36" xfId="44" applyNumberFormat="1" applyFont="1" applyFill="1" applyBorder="1" applyAlignment="1">
      <alignment horizontal="center" vertical="center"/>
    </xf>
    <xf numFmtId="3" fontId="21" fillId="0" borderId="37" xfId="44" applyNumberFormat="1" applyFont="1" applyFill="1" applyBorder="1" applyAlignment="1">
      <alignment horizontal="center" vertical="center"/>
    </xf>
    <xf numFmtId="3" fontId="21" fillId="0" borderId="38" xfId="44" applyNumberFormat="1" applyFont="1" applyFill="1" applyBorder="1" applyAlignment="1">
      <alignment horizontal="center" vertical="center"/>
    </xf>
    <xf numFmtId="0" fontId="31" fillId="33" borderId="39" xfId="44" applyFont="1" applyFill="1" applyBorder="1" applyAlignment="1">
      <alignment horizontal="left" vertical="center"/>
    </xf>
    <xf numFmtId="3" fontId="21" fillId="0" borderId="34" xfId="44" applyNumberFormat="1" applyFont="1" applyFill="1" applyBorder="1" applyAlignment="1">
      <alignment horizontal="center" vertical="center"/>
    </xf>
    <xf numFmtId="3" fontId="21" fillId="0" borderId="40" xfId="44" applyNumberFormat="1" applyFont="1" applyFill="1" applyBorder="1" applyAlignment="1">
      <alignment horizontal="center" vertical="center"/>
    </xf>
    <xf numFmtId="0" fontId="31" fillId="33" borderId="34" xfId="44" applyFont="1" applyFill="1" applyBorder="1" applyAlignment="1">
      <alignment horizontal="left" vertical="center" indent="1"/>
    </xf>
    <xf numFmtId="0" fontId="31" fillId="33" borderId="39" xfId="44" applyFont="1" applyFill="1" applyBorder="1" applyAlignment="1">
      <alignment horizontal="left" vertical="center" indent="1"/>
    </xf>
    <xf numFmtId="3" fontId="21" fillId="34" borderId="41" xfId="44" applyNumberFormat="1" applyFont="1" applyFill="1" applyBorder="1" applyAlignment="1">
      <alignment horizontal="center" vertical="center"/>
    </xf>
    <xf numFmtId="3" fontId="21" fillId="34" borderId="42" xfId="44" applyNumberFormat="1" applyFont="1" applyFill="1" applyBorder="1" applyAlignment="1">
      <alignment horizontal="center" vertical="center"/>
    </xf>
    <xf numFmtId="3" fontId="21" fillId="34" borderId="43" xfId="44" applyNumberFormat="1" applyFont="1" applyFill="1" applyBorder="1" applyAlignment="1">
      <alignment horizontal="center" vertical="center"/>
    </xf>
    <xf numFmtId="3" fontId="21" fillId="34" borderId="44" xfId="44" applyNumberFormat="1" applyFont="1" applyFill="1" applyBorder="1" applyAlignment="1">
      <alignment horizontal="center" vertical="center"/>
    </xf>
    <xf numFmtId="3" fontId="21" fillId="34" borderId="45" xfId="44" applyNumberFormat="1" applyFont="1" applyFill="1" applyBorder="1" applyAlignment="1">
      <alignment horizontal="center" vertical="center"/>
    </xf>
    <xf numFmtId="3" fontId="21" fillId="34" borderId="46" xfId="44" applyNumberFormat="1" applyFont="1" applyFill="1" applyBorder="1" applyAlignment="1">
      <alignment horizontal="center" vertical="center"/>
    </xf>
    <xf numFmtId="3" fontId="21" fillId="34" borderId="47" xfId="44" applyNumberFormat="1" applyFont="1" applyFill="1" applyBorder="1" applyAlignment="1">
      <alignment horizontal="center" vertical="center"/>
    </xf>
    <xf numFmtId="3" fontId="21" fillId="34" borderId="48" xfId="44" applyNumberFormat="1" applyFont="1" applyFill="1" applyBorder="1" applyAlignment="1">
      <alignment horizontal="center" vertical="center"/>
    </xf>
    <xf numFmtId="0" fontId="22" fillId="35" borderId="12" xfId="44" applyFont="1" applyFill="1" applyBorder="1" applyAlignment="1">
      <alignment horizontal="left" vertical="center"/>
    </xf>
    <xf numFmtId="3" fontId="20" fillId="35" borderId="14" xfId="44" applyNumberFormat="1" applyFont="1" applyFill="1" applyBorder="1" applyAlignment="1">
      <alignment vertical="center"/>
    </xf>
    <xf numFmtId="3" fontId="20" fillId="35" borderId="17" xfId="44" applyNumberFormat="1" applyFont="1" applyFill="1" applyBorder="1" applyAlignment="1">
      <alignment vertical="center"/>
    </xf>
    <xf numFmtId="3" fontId="20" fillId="35" borderId="18" xfId="44" applyNumberFormat="1" applyFont="1" applyFill="1" applyBorder="1" applyAlignment="1">
      <alignment vertical="center"/>
    </xf>
    <xf numFmtId="3" fontId="20" fillId="35" borderId="19" xfId="44" applyNumberFormat="1" applyFont="1" applyFill="1" applyBorder="1" applyAlignment="1">
      <alignment vertical="center"/>
    </xf>
    <xf numFmtId="0" fontId="22" fillId="35" borderId="13" xfId="44" applyFont="1" applyFill="1" applyBorder="1" applyAlignment="1">
      <alignment horizontal="left" vertical="center"/>
    </xf>
    <xf numFmtId="3" fontId="20" fillId="35" borderId="12" xfId="44" applyNumberFormat="1" applyFont="1" applyFill="1" applyBorder="1" applyAlignment="1">
      <alignment vertical="center"/>
    </xf>
    <xf numFmtId="3" fontId="20" fillId="35" borderId="49" xfId="44" applyNumberFormat="1" applyFont="1" applyFill="1" applyBorder="1" applyAlignment="1">
      <alignment vertical="center"/>
    </xf>
    <xf numFmtId="0" fontId="25" fillId="33" borderId="16" xfId="44" applyFont="1" applyFill="1" applyBorder="1" applyAlignment="1">
      <alignment horizontal="left" vertical="center" indent="2"/>
    </xf>
    <xf numFmtId="3" fontId="27" fillId="33" borderId="50" xfId="44" applyNumberFormat="1" applyFont="1" applyFill="1" applyBorder="1" applyAlignment="1">
      <alignment vertical="center"/>
    </xf>
    <xf numFmtId="3" fontId="27" fillId="33" borderId="51" xfId="44" applyNumberFormat="1" applyFont="1" applyFill="1" applyBorder="1" applyAlignment="1">
      <alignment vertical="center"/>
    </xf>
    <xf numFmtId="3" fontId="27" fillId="33" borderId="52" xfId="44" applyNumberFormat="1" applyFont="1" applyFill="1" applyBorder="1" applyAlignment="1">
      <alignment vertical="center"/>
    </xf>
    <xf numFmtId="3" fontId="27" fillId="33" borderId="53" xfId="44" applyNumberFormat="1" applyFont="1" applyFill="1" applyBorder="1" applyAlignment="1">
      <alignment vertical="center"/>
    </xf>
    <xf numFmtId="0" fontId="25" fillId="33" borderId="20" xfId="44" applyFont="1" applyFill="1" applyBorder="1" applyAlignment="1">
      <alignment horizontal="left" vertical="center" indent="2"/>
    </xf>
    <xf numFmtId="3" fontId="27" fillId="33" borderId="16" xfId="44" applyNumberFormat="1" applyFont="1" applyFill="1" applyBorder="1" applyAlignment="1">
      <alignment vertical="center"/>
    </xf>
    <xf numFmtId="3" fontId="27" fillId="33" borderId="12" xfId="44" applyNumberFormat="1" applyFont="1" applyFill="1" applyBorder="1" applyAlignment="1">
      <alignment vertical="center"/>
    </xf>
    <xf numFmtId="3" fontId="27" fillId="33" borderId="49" xfId="44" applyNumberFormat="1" applyFont="1" applyFill="1" applyBorder="1" applyAlignment="1">
      <alignment vertical="center"/>
    </xf>
    <xf numFmtId="3" fontId="27" fillId="33" borderId="18" xfId="44" applyNumberFormat="1" applyFont="1" applyFill="1" applyBorder="1" applyAlignment="1">
      <alignment vertical="center"/>
    </xf>
    <xf numFmtId="3" fontId="27" fillId="33" borderId="19" xfId="44" applyNumberFormat="1" applyFont="1" applyFill="1" applyBorder="1" applyAlignment="1">
      <alignment vertical="center"/>
    </xf>
    <xf numFmtId="166" fontId="24" fillId="33" borderId="0" xfId="43" applyNumberFormat="1" applyFont="1" applyFill="1"/>
    <xf numFmtId="44" fontId="24" fillId="33" borderId="0" xfId="43" applyNumberFormat="1" applyFont="1" applyFill="1"/>
    <xf numFmtId="0" fontId="30" fillId="33" borderId="0" xfId="43" applyFont="1" applyFill="1" applyAlignment="1">
      <alignment horizontal="left" vertical="top"/>
    </xf>
    <xf numFmtId="3" fontId="24" fillId="33" borderId="0" xfId="43" applyNumberFormat="1" applyFont="1" applyFill="1"/>
    <xf numFmtId="43" fontId="24" fillId="33" borderId="0" xfId="1" applyFont="1" applyFill="1"/>
    <xf numFmtId="0" fontId="31" fillId="33" borderId="0" xfId="44" applyFont="1" applyFill="1" applyBorder="1" applyAlignment="1">
      <alignment horizontal="left" vertical="center" indent="1"/>
    </xf>
    <xf numFmtId="43" fontId="23" fillId="33" borderId="0" xfId="1" applyFont="1" applyFill="1"/>
    <xf numFmtId="168" fontId="23" fillId="33" borderId="0" xfId="43" applyNumberFormat="1" applyFont="1" applyFill="1"/>
    <xf numFmtId="0" fontId="20" fillId="33" borderId="0" xfId="46" applyFont="1" applyFill="1" applyBorder="1" applyAlignment="1">
      <alignment horizontal="center" vertical="center"/>
    </xf>
    <xf numFmtId="3" fontId="20" fillId="33" borderId="0" xfId="44" applyNumberFormat="1" applyFont="1" applyFill="1" applyBorder="1" applyAlignment="1">
      <alignment vertical="center"/>
    </xf>
    <xf numFmtId="3" fontId="21" fillId="33" borderId="0" xfId="44" applyNumberFormat="1" applyFont="1" applyFill="1" applyBorder="1" applyAlignment="1">
      <alignment horizontal="center" vertical="center"/>
    </xf>
    <xf numFmtId="3" fontId="27" fillId="33" borderId="0" xfId="45" applyNumberFormat="1" applyFont="1" applyFill="1" applyBorder="1" applyAlignment="1">
      <alignment vertical="center"/>
    </xf>
    <xf numFmtId="3" fontId="27" fillId="33" borderId="0" xfId="44" applyNumberFormat="1" applyFont="1" applyFill="1" applyBorder="1" applyAlignment="1">
      <alignment vertical="center"/>
    </xf>
    <xf numFmtId="167" fontId="23" fillId="33" borderId="0" xfId="43" applyNumberFormat="1" applyFont="1" applyFill="1"/>
    <xf numFmtId="0" fontId="20" fillId="33" borderId="54" xfId="46" applyFont="1" applyFill="1" applyBorder="1" applyAlignment="1">
      <alignment horizontal="center" vertical="center"/>
    </xf>
    <xf numFmtId="0" fontId="20" fillId="33" borderId="55" xfId="46" applyFont="1" applyFill="1" applyBorder="1" applyAlignment="1">
      <alignment horizontal="center" vertical="center"/>
    </xf>
    <xf numFmtId="0" fontId="20" fillId="33" borderId="25" xfId="46" applyFont="1" applyFill="1" applyBorder="1" applyAlignment="1">
      <alignment horizontal="center" vertical="center"/>
    </xf>
    <xf numFmtId="0" fontId="20" fillId="33" borderId="56" xfId="46" applyFont="1" applyFill="1" applyBorder="1" applyAlignment="1">
      <alignment horizontal="center" vertical="center"/>
    </xf>
    <xf numFmtId="0" fontId="20" fillId="33" borderId="47" xfId="46" applyFont="1" applyFill="1" applyBorder="1" applyAlignment="1">
      <alignment horizontal="center" vertical="center"/>
    </xf>
    <xf numFmtId="0" fontId="20" fillId="33" borderId="48" xfId="46" applyFont="1" applyFill="1" applyBorder="1" applyAlignment="1">
      <alignment horizontal="center" vertical="center"/>
    </xf>
    <xf numFmtId="3" fontId="20" fillId="33" borderId="57" xfId="44" applyNumberFormat="1" applyFont="1" applyFill="1" applyBorder="1" applyAlignment="1">
      <alignment vertical="center"/>
    </xf>
    <xf numFmtId="166" fontId="23" fillId="33" borderId="0" xfId="43" applyNumberFormat="1" applyFont="1" applyFill="1"/>
    <xf numFmtId="3" fontId="21" fillId="34" borderId="56" xfId="44" applyNumberFormat="1" applyFont="1" applyFill="1" applyBorder="1" applyAlignment="1">
      <alignment horizontal="center" vertical="center"/>
    </xf>
    <xf numFmtId="3" fontId="27" fillId="33" borderId="17" xfId="44" applyNumberFormat="1" applyFont="1" applyFill="1" applyBorder="1" applyAlignment="1">
      <alignment vertical="center"/>
    </xf>
    <xf numFmtId="0" fontId="34" fillId="33" borderId="0" xfId="43" applyFont="1" applyFill="1"/>
    <xf numFmtId="0" fontId="35" fillId="33" borderId="0" xfId="43" applyFont="1" applyFill="1"/>
    <xf numFmtId="0" fontId="20" fillId="33" borderId="58" xfId="46" applyFont="1" applyFill="1" applyBorder="1" applyAlignment="1">
      <alignment horizontal="center" vertical="center"/>
    </xf>
    <xf numFmtId="0" fontId="20" fillId="33" borderId="59" xfId="46" applyFont="1" applyFill="1" applyBorder="1" applyAlignment="1">
      <alignment horizontal="center" vertical="center"/>
    </xf>
    <xf numFmtId="0" fontId="20" fillId="33" borderId="44" xfId="46" applyFont="1" applyFill="1" applyBorder="1" applyAlignment="1">
      <alignment horizontal="center" vertical="center"/>
    </xf>
    <xf numFmtId="0" fontId="20" fillId="33" borderId="60" xfId="46" applyFont="1" applyFill="1" applyBorder="1" applyAlignment="1">
      <alignment horizontal="center" vertical="center"/>
    </xf>
    <xf numFmtId="0" fontId="20" fillId="33" borderId="61" xfId="46" applyFont="1" applyFill="1" applyBorder="1" applyAlignment="1">
      <alignment horizontal="center" vertical="center"/>
    </xf>
    <xf numFmtId="1" fontId="23" fillId="33" borderId="0" xfId="43" applyNumberFormat="1" applyFont="1" applyFill="1"/>
    <xf numFmtId="3" fontId="27" fillId="33" borderId="20" xfId="44" applyNumberFormat="1" applyFont="1" applyFill="1" applyBorder="1" applyAlignment="1">
      <alignment vertical="center"/>
    </xf>
    <xf numFmtId="3" fontId="27" fillId="33" borderId="62" xfId="44" applyNumberFormat="1" applyFont="1" applyFill="1" applyBorder="1" applyAlignment="1">
      <alignment vertical="center"/>
    </xf>
    <xf numFmtId="0" fontId="25" fillId="33" borderId="0" xfId="44" applyFont="1" applyFill="1" applyBorder="1" applyAlignment="1">
      <alignment horizontal="left" vertical="center" indent="2"/>
    </xf>
    <xf numFmtId="166" fontId="32" fillId="33" borderId="0" xfId="43" applyNumberFormat="1" applyFont="1" applyFill="1"/>
    <xf numFmtId="3" fontId="32" fillId="33" borderId="0" xfId="43" applyNumberFormat="1" applyFont="1" applyFill="1"/>
    <xf numFmtId="3" fontId="33" fillId="33" borderId="0" xfId="43" applyNumberFormat="1" applyFont="1" applyFill="1"/>
    <xf numFmtId="166" fontId="35" fillId="33" borderId="0" xfId="43" applyNumberFormat="1" applyFont="1" applyFill="1"/>
    <xf numFmtId="3" fontId="27" fillId="33" borderId="63" xfId="45" applyNumberFormat="1" applyFont="1" applyFill="1" applyBorder="1" applyAlignment="1">
      <alignment vertical="center"/>
    </xf>
    <xf numFmtId="3" fontId="27" fillId="33" borderId="39" xfId="45" applyNumberFormat="1" applyFont="1" applyFill="1" applyBorder="1" applyAlignment="1">
      <alignment vertical="center"/>
    </xf>
    <xf numFmtId="3" fontId="21" fillId="34" borderId="58" xfId="44" applyNumberFormat="1" applyFont="1" applyFill="1" applyBorder="1" applyAlignment="1">
      <alignment horizontal="center" vertical="center"/>
    </xf>
    <xf numFmtId="3" fontId="21" fillId="34" borderId="59" xfId="44" applyNumberFormat="1" applyFont="1" applyFill="1" applyBorder="1" applyAlignment="1">
      <alignment horizontal="center" vertical="center"/>
    </xf>
  </cellXfs>
  <cellStyles count="47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eutrálna" xfId="9" builtinId="28" customBuiltin="1"/>
    <cellStyle name="Normálna" xfId="0" builtinId="0" customBuiltin="1"/>
    <cellStyle name="Normálne 2" xfId="43"/>
    <cellStyle name="normálne_dane pre rozpocet 2006-2008_JUN2005_final" xfId="44"/>
    <cellStyle name="normálne_dane pre rozpocet 2006-2008_JUN2005_final 2" xfId="45"/>
    <cellStyle name="normálne_IFP_DANE_20081103" xfId="46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Titul" xfId="2" builtinId="15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"/>
  <sheetViews>
    <sheetView tabSelected="1" zoomScale="87" workbookViewId="0">
      <selection activeCell="K20" sqref="K20:O20"/>
    </sheetView>
  </sheetViews>
  <sheetFormatPr defaultColWidth="9.25" defaultRowHeight="12.6" customHeight="1" x14ac:dyDescent="0.2"/>
  <cols>
    <col min="1" max="1" width="55.25" style="1" customWidth="1"/>
    <col min="2" max="4" width="12.5" style="2" customWidth="1"/>
    <col min="5" max="7" width="12.5" style="1" customWidth="1"/>
    <col min="8" max="8" width="9.25" style="1"/>
    <col min="9" max="9" width="55.25" style="1" customWidth="1"/>
    <col min="10" max="11" width="12.5" style="2" customWidth="1"/>
    <col min="12" max="12" width="13.5" style="2" customWidth="1"/>
    <col min="13" max="15" width="13.875" style="1" customWidth="1"/>
    <col min="16" max="16" width="9.25" style="1"/>
    <col min="17" max="17" width="55.25" style="1" customWidth="1"/>
    <col min="18" max="19" width="12.5" style="2" customWidth="1"/>
    <col min="20" max="20" width="13.5" style="2" customWidth="1"/>
    <col min="21" max="23" width="13.875" style="1" customWidth="1"/>
    <col min="24" max="24" width="9.25" style="1"/>
    <col min="25" max="25" width="55.25" style="1" customWidth="1"/>
    <col min="26" max="27" width="12.5" style="2" customWidth="1"/>
    <col min="28" max="28" width="13.5" style="2" customWidth="1"/>
    <col min="29" max="31" width="13.875" style="1" customWidth="1"/>
    <col min="32" max="16384" width="9.25" style="1"/>
  </cols>
  <sheetData>
    <row r="1" spans="1:31" ht="15.75" customHeight="1" x14ac:dyDescent="0.2">
      <c r="A1" s="4" t="s">
        <v>0</v>
      </c>
      <c r="B1" s="4"/>
      <c r="C1" s="4"/>
      <c r="D1" s="4"/>
      <c r="I1" s="4" t="s">
        <v>1</v>
      </c>
      <c r="J1" s="4"/>
      <c r="K1" s="4"/>
      <c r="L1" s="4"/>
      <c r="M1" s="4"/>
      <c r="Q1" s="4" t="s">
        <v>2</v>
      </c>
      <c r="R1" s="4"/>
      <c r="S1" s="4"/>
      <c r="T1" s="4"/>
      <c r="Y1" s="5" t="s">
        <v>3</v>
      </c>
      <c r="Z1" s="5"/>
      <c r="AA1" s="5"/>
      <c r="AB1" s="5"/>
    </row>
    <row r="2" spans="1:31" ht="14.25" customHeight="1" thickBot="1" x14ac:dyDescent="0.3">
      <c r="A2" s="6"/>
      <c r="B2" s="7"/>
      <c r="C2" s="7"/>
      <c r="D2" s="7"/>
      <c r="I2" s="6"/>
      <c r="J2" s="7"/>
      <c r="K2" s="7"/>
      <c r="L2" s="7"/>
      <c r="Q2" s="6"/>
      <c r="R2" s="7"/>
      <c r="S2" s="7"/>
      <c r="T2" s="7"/>
      <c r="Y2" s="6"/>
      <c r="Z2" s="7"/>
      <c r="AA2" s="7"/>
      <c r="AB2" s="7"/>
    </row>
    <row r="3" spans="1:31" ht="13.5" customHeight="1" thickBot="1" x14ac:dyDescent="0.25">
      <c r="A3" s="8" t="s">
        <v>4</v>
      </c>
      <c r="B3" s="9" t="s">
        <v>5</v>
      </c>
      <c r="C3" s="11" t="s">
        <v>6</v>
      </c>
      <c r="D3" s="13"/>
      <c r="E3" s="13"/>
      <c r="F3" s="13"/>
      <c r="G3" s="12"/>
      <c r="I3" s="8" t="s">
        <v>4</v>
      </c>
      <c r="J3" s="9" t="s">
        <v>5</v>
      </c>
      <c r="K3" s="11" t="s">
        <v>6</v>
      </c>
      <c r="L3" s="13"/>
      <c r="M3" s="13"/>
      <c r="N3" s="13"/>
      <c r="O3" s="12"/>
      <c r="Q3" s="14" t="s">
        <v>4</v>
      </c>
      <c r="R3" s="15" t="s">
        <v>5</v>
      </c>
      <c r="S3" s="13" t="s">
        <v>6</v>
      </c>
      <c r="T3" s="13"/>
      <c r="U3" s="13"/>
      <c r="V3" s="13"/>
      <c r="W3" s="12"/>
      <c r="Y3" s="14" t="s">
        <v>4</v>
      </c>
      <c r="Z3" s="15" t="s">
        <v>5</v>
      </c>
      <c r="AA3" s="13" t="s">
        <v>6</v>
      </c>
      <c r="AB3" s="13"/>
      <c r="AC3" s="13"/>
      <c r="AD3" s="13"/>
      <c r="AE3" s="12"/>
    </row>
    <row r="4" spans="1:31" ht="14.25" customHeight="1" thickBot="1" x14ac:dyDescent="0.25">
      <c r="A4" s="16"/>
      <c r="B4" s="17">
        <v>2022</v>
      </c>
      <c r="C4" s="18">
        <v>2023</v>
      </c>
      <c r="D4" s="19">
        <v>2024</v>
      </c>
      <c r="E4" s="19">
        <v>2025</v>
      </c>
      <c r="F4" s="19">
        <v>2026</v>
      </c>
      <c r="G4" s="20">
        <v>2027</v>
      </c>
      <c r="I4" s="16"/>
      <c r="J4" s="17">
        <v>2022</v>
      </c>
      <c r="K4" s="18">
        <v>2023</v>
      </c>
      <c r="L4" s="19">
        <v>2024</v>
      </c>
      <c r="M4" s="19">
        <v>2025</v>
      </c>
      <c r="N4" s="19">
        <v>2026</v>
      </c>
      <c r="O4" s="20">
        <v>2027</v>
      </c>
      <c r="Q4" s="21"/>
      <c r="R4" s="15">
        <v>2022</v>
      </c>
      <c r="S4" s="22">
        <v>2023</v>
      </c>
      <c r="T4" s="23">
        <v>2024</v>
      </c>
      <c r="U4" s="23">
        <v>2025</v>
      </c>
      <c r="V4" s="23">
        <v>2026</v>
      </c>
      <c r="W4" s="24">
        <v>2027</v>
      </c>
      <c r="Y4" s="21"/>
      <c r="Z4" s="15">
        <v>2022</v>
      </c>
      <c r="AA4" s="22">
        <v>2023</v>
      </c>
      <c r="AB4" s="23">
        <v>2024</v>
      </c>
      <c r="AC4" s="23">
        <v>2025</v>
      </c>
      <c r="AD4" s="23">
        <v>2026</v>
      </c>
      <c r="AE4" s="24">
        <v>2027</v>
      </c>
    </row>
    <row r="5" spans="1:31" ht="13.5" customHeight="1" x14ac:dyDescent="0.2">
      <c r="A5" s="25"/>
      <c r="B5" s="26"/>
      <c r="C5" s="27"/>
      <c r="D5" s="28"/>
      <c r="E5" s="28"/>
      <c r="F5" s="28"/>
      <c r="G5" s="29"/>
      <c r="H5" s="30"/>
      <c r="I5" s="31"/>
      <c r="J5" s="32"/>
      <c r="K5" s="27"/>
      <c r="L5" s="28"/>
      <c r="M5" s="28"/>
      <c r="N5" s="28"/>
      <c r="O5" s="29"/>
      <c r="P5" s="30"/>
      <c r="Q5" s="31"/>
      <c r="R5" s="32"/>
      <c r="S5" s="33"/>
      <c r="T5" s="34"/>
      <c r="U5" s="34"/>
      <c r="V5" s="34"/>
      <c r="W5" s="35"/>
      <c r="Y5" s="31"/>
      <c r="Z5" s="32"/>
      <c r="AA5" s="33"/>
      <c r="AB5" s="34"/>
      <c r="AC5" s="34"/>
      <c r="AD5" s="34"/>
      <c r="AE5" s="35"/>
    </row>
    <row r="6" spans="1:31" ht="13.5" customHeight="1" x14ac:dyDescent="0.2">
      <c r="A6" s="36" t="s">
        <v>7</v>
      </c>
      <c r="B6" s="37">
        <f t="shared" ref="B6:G6" si="0">SUM(B7:B11)</f>
        <v>1022480.4802699998</v>
      </c>
      <c r="C6" s="38">
        <f t="shared" si="0"/>
        <v>1062782.5364306776</v>
      </c>
      <c r="D6" s="39">
        <f t="shared" si="0"/>
        <v>1100021.7843095842</v>
      </c>
      <c r="E6" s="39">
        <f t="shared" si="0"/>
        <v>1107241.4912744528</v>
      </c>
      <c r="F6" s="39">
        <f t="shared" si="0"/>
        <v>1144751.4424391477</v>
      </c>
      <c r="G6" s="40">
        <f t="shared" si="0"/>
        <v>1191149.9783931246</v>
      </c>
      <c r="I6" s="41" t="s">
        <v>7</v>
      </c>
      <c r="J6" s="42">
        <f t="shared" ref="J6:O6" si="1">SUM(J7:J11)</f>
        <v>0</v>
      </c>
      <c r="K6" s="38">
        <f t="shared" si="1"/>
        <v>0</v>
      </c>
      <c r="L6" s="39">
        <f t="shared" si="1"/>
        <v>0</v>
      </c>
      <c r="M6" s="39">
        <f t="shared" si="1"/>
        <v>0</v>
      </c>
      <c r="N6" s="39">
        <f t="shared" si="1"/>
        <v>0</v>
      </c>
      <c r="O6" s="40">
        <f t="shared" si="1"/>
        <v>0</v>
      </c>
      <c r="Q6" s="41" t="s">
        <v>7</v>
      </c>
      <c r="R6" s="42">
        <v>1022480.4802699998</v>
      </c>
      <c r="S6" s="43">
        <v>1077637.7033935627</v>
      </c>
      <c r="T6" s="39">
        <v>1210876.6330477344</v>
      </c>
      <c r="U6" s="39">
        <v>1329038.3996935235</v>
      </c>
      <c r="V6" s="39">
        <v>1431693.4436901174</v>
      </c>
      <c r="W6" s="40">
        <v>1515247.38763534</v>
      </c>
      <c r="Y6" s="41" t="s">
        <v>7</v>
      </c>
      <c r="Z6" s="42">
        <f t="shared" ref="Z6:Z26" si="2">B6-R6</f>
        <v>0</v>
      </c>
      <c r="AA6" s="43">
        <f t="shared" ref="AA6:AA26" si="3">C6-S6</f>
        <v>-14855.166962885065</v>
      </c>
      <c r="AB6" s="39">
        <f t="shared" ref="AB6:AB26" si="4">D6-T6</f>
        <v>-110854.84873815021</v>
      </c>
      <c r="AC6" s="39">
        <f t="shared" ref="AC6:AC26" si="5">E6-U6</f>
        <v>-221796.90841907077</v>
      </c>
      <c r="AD6" s="39">
        <f t="shared" ref="AD6:AD26" si="6">F6-V6</f>
        <v>-286942.00125096971</v>
      </c>
      <c r="AE6" s="40">
        <f t="shared" ref="AE6:AE26" si="7">G6-W6</f>
        <v>-324097.40924221533</v>
      </c>
    </row>
    <row r="7" spans="1:31" ht="13.5" customHeight="1" x14ac:dyDescent="0.2">
      <c r="A7" s="44" t="s">
        <v>8</v>
      </c>
      <c r="B7" s="45">
        <v>598455.59486999991</v>
      </c>
      <c r="C7" s="46">
        <v>600742.94739510247</v>
      </c>
      <c r="D7" s="47">
        <v>600969.29570776399</v>
      </c>
      <c r="E7" s="47">
        <v>607026.82270662277</v>
      </c>
      <c r="F7" s="47">
        <v>638097.17730586731</v>
      </c>
      <c r="G7" s="48">
        <v>669985.04802980705</v>
      </c>
      <c r="I7" s="49" t="s">
        <v>8</v>
      </c>
      <c r="J7" s="50"/>
      <c r="K7" s="46"/>
      <c r="L7" s="47"/>
      <c r="M7" s="47"/>
      <c r="N7" s="47"/>
      <c r="O7" s="48"/>
      <c r="Q7" s="49" t="s">
        <v>8</v>
      </c>
      <c r="R7" s="50">
        <v>598455.59486999991</v>
      </c>
      <c r="S7" s="51">
        <v>616672.53919259156</v>
      </c>
      <c r="T7" s="47">
        <v>708564.38727479184</v>
      </c>
      <c r="U7" s="47">
        <v>791100.90852528252</v>
      </c>
      <c r="V7" s="47">
        <v>865661.64709414344</v>
      </c>
      <c r="W7" s="48">
        <v>927212.57501175115</v>
      </c>
      <c r="Y7" s="49" t="s">
        <v>8</v>
      </c>
      <c r="Z7" s="50">
        <f t="shared" si="2"/>
        <v>0</v>
      </c>
      <c r="AA7" s="51">
        <f t="shared" si="3"/>
        <v>-15929.591797489091</v>
      </c>
      <c r="AB7" s="47">
        <f t="shared" si="4"/>
        <v>-107595.09156702785</v>
      </c>
      <c r="AC7" s="47">
        <f t="shared" si="5"/>
        <v>-184074.08581865975</v>
      </c>
      <c r="AD7" s="47">
        <f t="shared" si="6"/>
        <v>-227564.46978827612</v>
      </c>
      <c r="AE7" s="48">
        <f t="shared" si="7"/>
        <v>-257227.5269819441</v>
      </c>
    </row>
    <row r="8" spans="1:31" ht="13.5" customHeight="1" x14ac:dyDescent="0.2">
      <c r="A8" s="44" t="s">
        <v>9</v>
      </c>
      <c r="B8" s="45">
        <v>41625.225509999997</v>
      </c>
      <c r="C8" s="46">
        <v>43154.703189921769</v>
      </c>
      <c r="D8" s="47">
        <v>42774.607976956111</v>
      </c>
      <c r="E8" s="47">
        <v>44853.835888336449</v>
      </c>
      <c r="F8" s="47">
        <v>49073.62572631058</v>
      </c>
      <c r="G8" s="48">
        <v>53142.245007604441</v>
      </c>
      <c r="I8" s="49" t="s">
        <v>9</v>
      </c>
      <c r="J8" s="50"/>
      <c r="K8" s="46"/>
      <c r="L8" s="47"/>
      <c r="M8" s="47"/>
      <c r="N8" s="47"/>
      <c r="O8" s="48"/>
      <c r="Q8" s="49" t="s">
        <v>9</v>
      </c>
      <c r="R8" s="50">
        <v>41625.225509999997</v>
      </c>
      <c r="S8" s="51">
        <v>40241.573423598355</v>
      </c>
      <c r="T8" s="47">
        <v>46622.786131565183</v>
      </c>
      <c r="U8" s="47">
        <v>53145.796353269587</v>
      </c>
      <c r="V8" s="47">
        <v>59619.20899077777</v>
      </c>
      <c r="W8" s="48">
        <v>65774.016153086559</v>
      </c>
      <c r="Y8" s="49" t="s">
        <v>9</v>
      </c>
      <c r="Z8" s="50">
        <f t="shared" si="2"/>
        <v>0</v>
      </c>
      <c r="AA8" s="51">
        <f t="shared" si="3"/>
        <v>2913.1297663234145</v>
      </c>
      <c r="AB8" s="47">
        <f t="shared" si="4"/>
        <v>-3848.1781546090715</v>
      </c>
      <c r="AC8" s="47">
        <f t="shared" si="5"/>
        <v>-8291.9604649331377</v>
      </c>
      <c r="AD8" s="47">
        <f t="shared" si="6"/>
        <v>-10545.58326446719</v>
      </c>
      <c r="AE8" s="48">
        <f t="shared" si="7"/>
        <v>-12631.771145482118</v>
      </c>
    </row>
    <row r="9" spans="1:31" ht="13.5" customHeight="1" x14ac:dyDescent="0.2">
      <c r="A9" s="44" t="s">
        <v>10</v>
      </c>
      <c r="B9" s="45">
        <v>335682.81054999994</v>
      </c>
      <c r="C9" s="46">
        <v>370294.30771676626</v>
      </c>
      <c r="D9" s="47">
        <v>402799.66551717249</v>
      </c>
      <c r="E9" s="47">
        <v>403072.08332394081</v>
      </c>
      <c r="F9" s="47">
        <v>405626.73627283517</v>
      </c>
      <c r="G9" s="48">
        <v>415420.39573665051</v>
      </c>
      <c r="I9" s="49" t="s">
        <v>10</v>
      </c>
      <c r="J9" s="50"/>
      <c r="K9" s="46"/>
      <c r="L9" s="47"/>
      <c r="M9" s="47"/>
      <c r="N9" s="47"/>
      <c r="O9" s="48"/>
      <c r="Q9" s="49" t="s">
        <v>10</v>
      </c>
      <c r="R9" s="50">
        <v>335682.81054999994</v>
      </c>
      <c r="S9" s="51">
        <v>370294.30771676626</v>
      </c>
      <c r="T9" s="47">
        <v>401686.09825059719</v>
      </c>
      <c r="U9" s="47">
        <v>428465.27067886642</v>
      </c>
      <c r="V9" s="47">
        <v>448251.81248011685</v>
      </c>
      <c r="W9" s="48">
        <v>462900.17153098143</v>
      </c>
      <c r="Y9" s="49" t="s">
        <v>10</v>
      </c>
      <c r="Z9" s="50">
        <f t="shared" si="2"/>
        <v>0</v>
      </c>
      <c r="AA9" s="51">
        <f t="shared" si="3"/>
        <v>0</v>
      </c>
      <c r="AB9" s="47">
        <f t="shared" si="4"/>
        <v>1113.5672665752936</v>
      </c>
      <c r="AC9" s="47">
        <f t="shared" si="5"/>
        <v>-25393.187354925612</v>
      </c>
      <c r="AD9" s="47">
        <f t="shared" si="6"/>
        <v>-42625.076207281672</v>
      </c>
      <c r="AE9" s="48">
        <f t="shared" si="7"/>
        <v>-47479.775794330926</v>
      </c>
    </row>
    <row r="10" spans="1:31" ht="13.5" customHeight="1" x14ac:dyDescent="0.2">
      <c r="A10" s="44" t="s">
        <v>11</v>
      </c>
      <c r="B10" s="45">
        <v>71.969300000000004</v>
      </c>
      <c r="C10" s="46">
        <v>88.018155210035786</v>
      </c>
      <c r="D10" s="47">
        <v>83.601017509914158</v>
      </c>
      <c r="E10" s="47">
        <v>85.08624420016875</v>
      </c>
      <c r="F10" s="47">
        <v>89.065166339387332</v>
      </c>
      <c r="G10" s="48">
        <v>89.711934946413024</v>
      </c>
      <c r="H10" s="30"/>
      <c r="I10" s="49" t="s">
        <v>11</v>
      </c>
      <c r="J10" s="50"/>
      <c r="K10" s="46"/>
      <c r="L10" s="47"/>
      <c r="M10" s="47"/>
      <c r="N10" s="47"/>
      <c r="O10" s="48"/>
      <c r="P10" s="30"/>
      <c r="Q10" s="49" t="s">
        <v>11</v>
      </c>
      <c r="R10" s="50">
        <v>71.969300000000004</v>
      </c>
      <c r="S10" s="51">
        <v>97.267646496359731</v>
      </c>
      <c r="T10" s="47">
        <v>104.33928046293279</v>
      </c>
      <c r="U10" s="47">
        <v>111.05210150251993</v>
      </c>
      <c r="V10" s="47">
        <v>116.48538809287707</v>
      </c>
      <c r="W10" s="48">
        <v>122.97280014957646</v>
      </c>
      <c r="Y10" s="49" t="s">
        <v>11</v>
      </c>
      <c r="Z10" s="50">
        <f t="shared" si="2"/>
        <v>0</v>
      </c>
      <c r="AA10" s="51">
        <f t="shared" si="3"/>
        <v>-9.2494912863239449</v>
      </c>
      <c r="AB10" s="47">
        <f t="shared" si="4"/>
        <v>-20.738262953018634</v>
      </c>
      <c r="AC10" s="47">
        <f t="shared" si="5"/>
        <v>-25.965857302351182</v>
      </c>
      <c r="AD10" s="47">
        <f t="shared" si="6"/>
        <v>-27.420221753489741</v>
      </c>
      <c r="AE10" s="48">
        <f t="shared" si="7"/>
        <v>-33.260865203163434</v>
      </c>
    </row>
    <row r="11" spans="1:31" ht="13.5" customHeight="1" x14ac:dyDescent="0.2">
      <c r="A11" s="44" t="s">
        <v>12</v>
      </c>
      <c r="B11" s="45">
        <v>46644.880039999996</v>
      </c>
      <c r="C11" s="46">
        <v>48502.559973677096</v>
      </c>
      <c r="D11" s="47">
        <v>53394.614090181873</v>
      </c>
      <c r="E11" s="47">
        <v>52203.663111352595</v>
      </c>
      <c r="F11" s="47">
        <v>51864.837967795262</v>
      </c>
      <c r="G11" s="48">
        <v>52512.577684116171</v>
      </c>
      <c r="H11" s="30"/>
      <c r="I11" s="49" t="s">
        <v>12</v>
      </c>
      <c r="J11" s="50"/>
      <c r="K11" s="46"/>
      <c r="L11" s="47"/>
      <c r="M11" s="47"/>
      <c r="N11" s="47"/>
      <c r="O11" s="48"/>
      <c r="P11" s="30"/>
      <c r="Q11" s="49" t="s">
        <v>12</v>
      </c>
      <c r="R11" s="50">
        <v>46644.880039999996</v>
      </c>
      <c r="S11" s="51">
        <v>50332.015414110043</v>
      </c>
      <c r="T11" s="47">
        <v>53899.022110317368</v>
      </c>
      <c r="U11" s="47">
        <v>56215.372034602624</v>
      </c>
      <c r="V11" s="47">
        <v>58044.289736986306</v>
      </c>
      <c r="W11" s="48">
        <v>59237.652139371334</v>
      </c>
      <c r="Y11" s="49" t="s">
        <v>12</v>
      </c>
      <c r="Z11" s="50">
        <f t="shared" si="2"/>
        <v>0</v>
      </c>
      <c r="AA11" s="51">
        <f t="shared" si="3"/>
        <v>-1829.4554404329465</v>
      </c>
      <c r="AB11" s="47">
        <f t="shared" si="4"/>
        <v>-504.40802013549546</v>
      </c>
      <c r="AC11" s="47">
        <f t="shared" si="5"/>
        <v>-4011.7089232500293</v>
      </c>
      <c r="AD11" s="47">
        <f t="shared" si="6"/>
        <v>-6179.4517691910441</v>
      </c>
      <c r="AE11" s="48">
        <f t="shared" si="7"/>
        <v>-6725.0744552551623</v>
      </c>
    </row>
    <row r="12" spans="1:31" ht="13.5" customHeight="1" x14ac:dyDescent="0.2">
      <c r="A12" s="36" t="s">
        <v>13</v>
      </c>
      <c r="B12" s="37">
        <f t="shared" ref="B12:G12" si="8">B13+B19</f>
        <v>8264692.6213491885</v>
      </c>
      <c r="C12" s="38">
        <f t="shared" si="8"/>
        <v>10182072.905251615</v>
      </c>
      <c r="D12" s="39">
        <f t="shared" si="8"/>
        <v>11258837.609836021</v>
      </c>
      <c r="E12" s="39">
        <f t="shared" si="8"/>
        <v>12054906.907159284</v>
      </c>
      <c r="F12" s="39">
        <f t="shared" si="8"/>
        <v>12154149.740352808</v>
      </c>
      <c r="G12" s="40">
        <f t="shared" si="8"/>
        <v>12304271.08568443</v>
      </c>
      <c r="I12" s="41" t="s">
        <v>13</v>
      </c>
      <c r="J12" s="42">
        <f t="shared" ref="J12:O12" si="9">J13+J19</f>
        <v>0</v>
      </c>
      <c r="K12" s="38">
        <f t="shared" si="9"/>
        <v>4129.9799999999996</v>
      </c>
      <c r="L12" s="39">
        <f t="shared" si="9"/>
        <v>43363.79</v>
      </c>
      <c r="M12" s="39">
        <f t="shared" si="9"/>
        <v>70950.031999999992</v>
      </c>
      <c r="N12" s="39">
        <f t="shared" si="9"/>
        <v>62051.71</v>
      </c>
      <c r="O12" s="40">
        <f t="shared" si="9"/>
        <v>70957.217999999993</v>
      </c>
      <c r="Q12" s="41" t="s">
        <v>13</v>
      </c>
      <c r="R12" s="42">
        <v>8264692.6213491885</v>
      </c>
      <c r="S12" s="43">
        <v>10176335.912106961</v>
      </c>
      <c r="T12" s="39">
        <v>11219268.718297297</v>
      </c>
      <c r="U12" s="39">
        <v>11960386.616884645</v>
      </c>
      <c r="V12" s="39">
        <v>12451422.289943684</v>
      </c>
      <c r="W12" s="40">
        <v>12935902.631118393</v>
      </c>
      <c r="Y12" s="41" t="s">
        <v>13</v>
      </c>
      <c r="Z12" s="42">
        <f t="shared" si="2"/>
        <v>0</v>
      </c>
      <c r="AA12" s="43">
        <f t="shared" si="3"/>
        <v>5736.9931446537375</v>
      </c>
      <c r="AB12" s="39">
        <f t="shared" si="4"/>
        <v>39568.891538724303</v>
      </c>
      <c r="AC12" s="39">
        <f t="shared" si="5"/>
        <v>94520.290274638683</v>
      </c>
      <c r="AD12" s="39">
        <f t="shared" si="6"/>
        <v>-297272.54959087633</v>
      </c>
      <c r="AE12" s="40">
        <f t="shared" si="7"/>
        <v>-631631.54543396272</v>
      </c>
    </row>
    <row r="13" spans="1:31" ht="13.5" customHeight="1" x14ac:dyDescent="0.2">
      <c r="A13" s="52" t="s">
        <v>14</v>
      </c>
      <c r="B13" s="53">
        <f t="shared" ref="B13:G13" si="10">SUM(B14:B18)</f>
        <v>7297432.6628389638</v>
      </c>
      <c r="C13" s="54">
        <f t="shared" si="10"/>
        <v>9034973.3906901106</v>
      </c>
      <c r="D13" s="55">
        <f t="shared" si="10"/>
        <v>9987018.0745031908</v>
      </c>
      <c r="E13" s="55">
        <f t="shared" si="10"/>
        <v>10711724.499627329</v>
      </c>
      <c r="F13" s="55">
        <f t="shared" si="10"/>
        <v>10849121.850155285</v>
      </c>
      <c r="G13" s="56">
        <f t="shared" si="10"/>
        <v>11036356.646065859</v>
      </c>
      <c r="I13" s="57" t="s">
        <v>14</v>
      </c>
      <c r="J13" s="58">
        <f t="shared" ref="J13:O13" si="11">SUM(J14:J18)</f>
        <v>0</v>
      </c>
      <c r="K13" s="54">
        <f t="shared" si="11"/>
        <v>0</v>
      </c>
      <c r="L13" s="55">
        <f t="shared" si="11"/>
        <v>0</v>
      </c>
      <c r="M13" s="55">
        <f t="shared" si="11"/>
        <v>0</v>
      </c>
      <c r="N13" s="55">
        <f t="shared" si="11"/>
        <v>0</v>
      </c>
      <c r="O13" s="56">
        <f t="shared" si="11"/>
        <v>0</v>
      </c>
      <c r="Q13" s="57" t="s">
        <v>14</v>
      </c>
      <c r="R13" s="58">
        <v>7297432.6628389638</v>
      </c>
      <c r="S13" s="59">
        <v>9034745.8299585618</v>
      </c>
      <c r="T13" s="55">
        <v>9992432.215420302</v>
      </c>
      <c r="U13" s="55">
        <v>10695009.893701078</v>
      </c>
      <c r="V13" s="55">
        <v>11178087.433453282</v>
      </c>
      <c r="W13" s="56">
        <v>11680216.353296706</v>
      </c>
      <c r="Y13" s="57" t="s">
        <v>14</v>
      </c>
      <c r="Z13" s="58">
        <f t="shared" si="2"/>
        <v>0</v>
      </c>
      <c r="AA13" s="59">
        <f t="shared" si="3"/>
        <v>227.56073154881597</v>
      </c>
      <c r="AB13" s="55">
        <f t="shared" si="4"/>
        <v>-5414.1409171111882</v>
      </c>
      <c r="AC13" s="55">
        <f t="shared" si="5"/>
        <v>16714.605926251039</v>
      </c>
      <c r="AD13" s="55">
        <f t="shared" si="6"/>
        <v>-328965.58329799771</v>
      </c>
      <c r="AE13" s="56">
        <f t="shared" si="7"/>
        <v>-643859.70723084733</v>
      </c>
    </row>
    <row r="14" spans="1:31" ht="13.5" customHeight="1" x14ac:dyDescent="0.2">
      <c r="A14" s="60" t="s">
        <v>15</v>
      </c>
      <c r="B14" s="45">
        <v>6571620.9608994108</v>
      </c>
      <c r="C14" s="46">
        <v>8145967.0966832004</v>
      </c>
      <c r="D14" s="47">
        <v>8975293.3793550227</v>
      </c>
      <c r="E14" s="47">
        <v>9622423.4114878699</v>
      </c>
      <c r="F14" s="47">
        <v>9766545.5785622206</v>
      </c>
      <c r="G14" s="48">
        <v>9926181.8523761071</v>
      </c>
      <c r="H14" s="30"/>
      <c r="I14" s="61" t="s">
        <v>15</v>
      </c>
      <c r="J14" s="50"/>
      <c r="K14" s="46"/>
      <c r="L14" s="47"/>
      <c r="M14" s="47"/>
      <c r="N14" s="47"/>
      <c r="O14" s="48"/>
      <c r="P14" s="30"/>
      <c r="Q14" s="61" t="s">
        <v>15</v>
      </c>
      <c r="R14" s="50">
        <v>6571620.9608994108</v>
      </c>
      <c r="S14" s="51">
        <v>8147243.438255907</v>
      </c>
      <c r="T14" s="47">
        <v>8983273.2773440368</v>
      </c>
      <c r="U14" s="47">
        <v>9587418.0324678961</v>
      </c>
      <c r="V14" s="47">
        <v>10042775.200838894</v>
      </c>
      <c r="W14" s="48">
        <v>10487588.601957856</v>
      </c>
      <c r="Y14" s="61" t="s">
        <v>15</v>
      </c>
      <c r="Z14" s="50">
        <f t="shared" si="2"/>
        <v>0</v>
      </c>
      <c r="AA14" s="51">
        <f t="shared" si="3"/>
        <v>-1276.3415727065876</v>
      </c>
      <c r="AB14" s="47">
        <f t="shared" si="4"/>
        <v>-7979.8979890141636</v>
      </c>
      <c r="AC14" s="47">
        <f t="shared" si="5"/>
        <v>35005.3790199738</v>
      </c>
      <c r="AD14" s="47">
        <f t="shared" si="6"/>
        <v>-276229.62227667309</v>
      </c>
      <c r="AE14" s="48">
        <f t="shared" si="7"/>
        <v>-561406.74958174862</v>
      </c>
    </row>
    <row r="15" spans="1:31" ht="13.5" customHeight="1" x14ac:dyDescent="0.2">
      <c r="A15" s="60" t="s">
        <v>16</v>
      </c>
      <c r="B15" s="45">
        <v>90283.853176594799</v>
      </c>
      <c r="C15" s="46">
        <v>128836.2918983548</v>
      </c>
      <c r="D15" s="47">
        <v>171545.87644557597</v>
      </c>
      <c r="E15" s="47">
        <v>189463.38500816346</v>
      </c>
      <c r="F15" s="47">
        <v>167286.26811904134</v>
      </c>
      <c r="G15" s="48">
        <v>168497.04401576871</v>
      </c>
      <c r="H15" s="30"/>
      <c r="I15" s="61" t="s">
        <v>16</v>
      </c>
      <c r="J15" s="50"/>
      <c r="K15" s="46"/>
      <c r="L15" s="47"/>
      <c r="M15" s="47"/>
      <c r="N15" s="47"/>
      <c r="O15" s="48"/>
      <c r="P15" s="30"/>
      <c r="Q15" s="61" t="s">
        <v>16</v>
      </c>
      <c r="R15" s="50">
        <v>90283.853176594799</v>
      </c>
      <c r="S15" s="51">
        <v>126940.80119434813</v>
      </c>
      <c r="T15" s="47">
        <v>167830.76624610904</v>
      </c>
      <c r="U15" s="47">
        <v>208221.63697484319</v>
      </c>
      <c r="V15" s="47">
        <v>191523.20152665721</v>
      </c>
      <c r="W15" s="48">
        <v>197054.8615306725</v>
      </c>
      <c r="Y15" s="61" t="s">
        <v>16</v>
      </c>
      <c r="Z15" s="50">
        <f t="shared" si="2"/>
        <v>0</v>
      </c>
      <c r="AA15" s="51">
        <f t="shared" si="3"/>
        <v>1895.4907040066755</v>
      </c>
      <c r="AB15" s="47">
        <f t="shared" si="4"/>
        <v>3715.1101994669298</v>
      </c>
      <c r="AC15" s="47">
        <f t="shared" si="5"/>
        <v>-18758.251966679731</v>
      </c>
      <c r="AD15" s="47">
        <f t="shared" si="6"/>
        <v>-24236.93340761587</v>
      </c>
      <c r="AE15" s="48">
        <f t="shared" si="7"/>
        <v>-28557.817514903785</v>
      </c>
    </row>
    <row r="16" spans="1:31" ht="13.5" customHeight="1" x14ac:dyDescent="0.2">
      <c r="A16" s="60" t="s">
        <v>17</v>
      </c>
      <c r="B16" s="45">
        <v>565374.02449461422</v>
      </c>
      <c r="C16" s="46">
        <v>675655.08565193659</v>
      </c>
      <c r="D16" s="47">
        <v>745561.76495618687</v>
      </c>
      <c r="E16" s="47">
        <v>797387.02179321868</v>
      </c>
      <c r="F16" s="47">
        <v>810055.71704573941</v>
      </c>
      <c r="G16" s="48">
        <v>831848.87088904658</v>
      </c>
      <c r="H16" s="30"/>
      <c r="I16" s="61" t="s">
        <v>17</v>
      </c>
      <c r="J16" s="50"/>
      <c r="K16" s="46"/>
      <c r="L16" s="47"/>
      <c r="M16" s="47"/>
      <c r="N16" s="47"/>
      <c r="O16" s="48"/>
      <c r="P16" s="30"/>
      <c r="Q16" s="61" t="s">
        <v>17</v>
      </c>
      <c r="R16" s="50">
        <v>565374.02449461422</v>
      </c>
      <c r="S16" s="51">
        <v>675917.84324719245</v>
      </c>
      <c r="T16" s="47">
        <v>746481.80448601034</v>
      </c>
      <c r="U16" s="47">
        <v>796800.20963237551</v>
      </c>
      <c r="V16" s="47">
        <v>835031.70507480472</v>
      </c>
      <c r="W16" s="48">
        <v>879194.1738685579</v>
      </c>
      <c r="Y16" s="61" t="s">
        <v>17</v>
      </c>
      <c r="Z16" s="50">
        <f t="shared" si="2"/>
        <v>0</v>
      </c>
      <c r="AA16" s="51">
        <f t="shared" si="3"/>
        <v>-262.75759525585454</v>
      </c>
      <c r="AB16" s="47">
        <f t="shared" si="4"/>
        <v>-920.03952982346527</v>
      </c>
      <c r="AC16" s="47">
        <f t="shared" si="5"/>
        <v>586.81216084316839</v>
      </c>
      <c r="AD16" s="47">
        <f t="shared" si="6"/>
        <v>-24975.988029065309</v>
      </c>
      <c r="AE16" s="48">
        <f t="shared" si="7"/>
        <v>-47345.302979511325</v>
      </c>
    </row>
    <row r="17" spans="1:31" ht="13.5" customHeight="1" x14ac:dyDescent="0.2">
      <c r="A17" s="60" t="s">
        <v>18</v>
      </c>
      <c r="B17" s="45">
        <v>68347.82426834412</v>
      </c>
      <c r="C17" s="46">
        <v>82716.976538243529</v>
      </c>
      <c r="D17" s="47">
        <v>92712.780734296597</v>
      </c>
      <c r="E17" s="47">
        <v>100520.45297208081</v>
      </c>
      <c r="F17" s="47">
        <v>103374.57177866589</v>
      </c>
      <c r="G17" s="48">
        <v>108034.3986204871</v>
      </c>
      <c r="H17" s="30"/>
      <c r="I17" s="61" t="s">
        <v>18</v>
      </c>
      <c r="J17" s="50"/>
      <c r="K17" s="46"/>
      <c r="L17" s="47"/>
      <c r="M17" s="47"/>
      <c r="N17" s="47"/>
      <c r="O17" s="48"/>
      <c r="P17" s="30"/>
      <c r="Q17" s="61" t="s">
        <v>18</v>
      </c>
      <c r="R17" s="50">
        <v>68347.82426834412</v>
      </c>
      <c r="S17" s="51">
        <v>82845.105362319562</v>
      </c>
      <c r="T17" s="47">
        <v>92939.764324460746</v>
      </c>
      <c r="U17" s="47">
        <v>100641.19500072257</v>
      </c>
      <c r="V17" s="47">
        <v>106840.77375691886</v>
      </c>
      <c r="W17" s="48">
        <v>114482.10158944226</v>
      </c>
      <c r="Y17" s="61" t="s">
        <v>18</v>
      </c>
      <c r="Z17" s="50">
        <f t="shared" si="2"/>
        <v>0</v>
      </c>
      <c r="AA17" s="51">
        <f t="shared" si="3"/>
        <v>-128.1288240760332</v>
      </c>
      <c r="AB17" s="47">
        <f t="shared" si="4"/>
        <v>-226.98359016414906</v>
      </c>
      <c r="AC17" s="47">
        <f t="shared" si="5"/>
        <v>-120.74202864176186</v>
      </c>
      <c r="AD17" s="47">
        <f t="shared" si="6"/>
        <v>-3466.2019782529678</v>
      </c>
      <c r="AE17" s="48">
        <f t="shared" si="7"/>
        <v>-6447.7029689551564</v>
      </c>
    </row>
    <row r="18" spans="1:31" ht="13.5" customHeight="1" x14ac:dyDescent="0.2">
      <c r="A18" s="60" t="s">
        <v>19</v>
      </c>
      <c r="B18" s="45">
        <v>1806</v>
      </c>
      <c r="C18" s="46">
        <v>1797.9399183764851</v>
      </c>
      <c r="D18" s="47">
        <v>1904.27301210674</v>
      </c>
      <c r="E18" s="47">
        <v>1930.228365997026</v>
      </c>
      <c r="F18" s="47">
        <v>1859.7146496181438</v>
      </c>
      <c r="G18" s="48">
        <v>1794.4801644495333</v>
      </c>
      <c r="H18" s="30"/>
      <c r="I18" s="61" t="s">
        <v>19</v>
      </c>
      <c r="J18" s="50"/>
      <c r="K18" s="46"/>
      <c r="L18" s="47"/>
      <c r="M18" s="47"/>
      <c r="N18" s="47"/>
      <c r="O18" s="48"/>
      <c r="P18" s="30"/>
      <c r="Q18" s="61" t="s">
        <v>19</v>
      </c>
      <c r="R18" s="50">
        <v>1806</v>
      </c>
      <c r="S18" s="51">
        <v>1798.6418987933466</v>
      </c>
      <c r="T18" s="47">
        <v>1906.6030196857855</v>
      </c>
      <c r="U18" s="47">
        <v>1928.8196252391308</v>
      </c>
      <c r="V18" s="47">
        <v>1916.5522560087484</v>
      </c>
      <c r="W18" s="48">
        <v>1896.6143501770255</v>
      </c>
      <c r="Y18" s="61" t="s">
        <v>19</v>
      </c>
      <c r="Z18" s="50">
        <f t="shared" si="2"/>
        <v>0</v>
      </c>
      <c r="AA18" s="51">
        <f t="shared" si="3"/>
        <v>-0.70198041686148827</v>
      </c>
      <c r="AB18" s="47">
        <f t="shared" si="4"/>
        <v>-2.3300075790455139</v>
      </c>
      <c r="AC18" s="47">
        <f t="shared" si="5"/>
        <v>1.4087407578952025</v>
      </c>
      <c r="AD18" s="47">
        <f t="shared" si="6"/>
        <v>-56.837606390604606</v>
      </c>
      <c r="AE18" s="48">
        <f t="shared" si="7"/>
        <v>-102.13418572749219</v>
      </c>
    </row>
    <row r="19" spans="1:31" ht="13.5" customHeight="1" x14ac:dyDescent="0.2">
      <c r="A19" s="44" t="s">
        <v>20</v>
      </c>
      <c r="B19" s="53">
        <f t="shared" ref="B19:G19" si="12">SUM(B20:B23)</f>
        <v>967259.95851022447</v>
      </c>
      <c r="C19" s="54">
        <f t="shared" si="12"/>
        <v>1147099.5145615041</v>
      </c>
      <c r="D19" s="55">
        <f t="shared" si="12"/>
        <v>1271819.5353328309</v>
      </c>
      <c r="E19" s="55">
        <f t="shared" si="12"/>
        <v>1343182.4075319541</v>
      </c>
      <c r="F19" s="55">
        <f t="shared" si="12"/>
        <v>1305027.8901975236</v>
      </c>
      <c r="G19" s="56">
        <f t="shared" si="12"/>
        <v>1267914.4396185703</v>
      </c>
      <c r="H19" s="30"/>
      <c r="I19" s="49" t="s">
        <v>20</v>
      </c>
      <c r="J19" s="58">
        <f t="shared" ref="J19:O19" si="13">SUM(J20:J23)</f>
        <v>0</v>
      </c>
      <c r="K19" s="54">
        <f t="shared" si="13"/>
        <v>4129.9799999999996</v>
      </c>
      <c r="L19" s="55">
        <f t="shared" si="13"/>
        <v>43363.79</v>
      </c>
      <c r="M19" s="55">
        <f t="shared" si="13"/>
        <v>70950.031999999992</v>
      </c>
      <c r="N19" s="55">
        <f t="shared" si="13"/>
        <v>62051.71</v>
      </c>
      <c r="O19" s="56">
        <f t="shared" si="13"/>
        <v>70957.217999999993</v>
      </c>
      <c r="P19" s="30"/>
      <c r="Q19" s="49" t="s">
        <v>20</v>
      </c>
      <c r="R19" s="58">
        <v>967259.95851022447</v>
      </c>
      <c r="S19" s="59">
        <v>1141590.0821483985</v>
      </c>
      <c r="T19" s="55">
        <v>1226836.5028769949</v>
      </c>
      <c r="U19" s="55">
        <v>1265376.7231835676</v>
      </c>
      <c r="V19" s="55">
        <v>1273334.8564904011</v>
      </c>
      <c r="W19" s="56">
        <v>1255686.2778216868</v>
      </c>
      <c r="Y19" s="49" t="s">
        <v>20</v>
      </c>
      <c r="Z19" s="58">
        <f t="shared" si="2"/>
        <v>0</v>
      </c>
      <c r="AA19" s="59">
        <f t="shared" si="3"/>
        <v>5509.4324131056201</v>
      </c>
      <c r="AB19" s="55">
        <f t="shared" si="4"/>
        <v>44983.032455835957</v>
      </c>
      <c r="AC19" s="55">
        <f t="shared" si="5"/>
        <v>77805.68434838648</v>
      </c>
      <c r="AD19" s="55">
        <f t="shared" si="6"/>
        <v>31693.033707122551</v>
      </c>
      <c r="AE19" s="56">
        <f t="shared" si="7"/>
        <v>12228.161796883447</v>
      </c>
    </row>
    <row r="20" spans="1:31" ht="13.5" customHeight="1" x14ac:dyDescent="0.2">
      <c r="A20" s="60" t="s">
        <v>21</v>
      </c>
      <c r="B20" s="45">
        <v>818823.8097566535</v>
      </c>
      <c r="C20" s="46">
        <v>970552.85655560473</v>
      </c>
      <c r="D20" s="47">
        <v>1084789.4481039783</v>
      </c>
      <c r="E20" s="47">
        <v>1152139.8217847557</v>
      </c>
      <c r="F20" s="47">
        <v>1119351.8089107168</v>
      </c>
      <c r="G20" s="48">
        <v>1096819.0239127802</v>
      </c>
      <c r="H20" s="30"/>
      <c r="I20" s="61" t="s">
        <v>21</v>
      </c>
      <c r="J20" s="50"/>
      <c r="K20" s="46">
        <v>4129.9799999999996</v>
      </c>
      <c r="L20" s="47">
        <v>43363.79</v>
      </c>
      <c r="M20" s="47">
        <v>70950.031999999992</v>
      </c>
      <c r="N20" s="47">
        <v>62051.71</v>
      </c>
      <c r="O20" s="48">
        <v>70957.217999999993</v>
      </c>
      <c r="P20" s="30"/>
      <c r="Q20" s="61" t="s">
        <v>21</v>
      </c>
      <c r="R20" s="50">
        <v>818823.8097566535</v>
      </c>
      <c r="S20" s="51">
        <v>964956.64107013401</v>
      </c>
      <c r="T20" s="47">
        <v>1039563.6605069726</v>
      </c>
      <c r="U20" s="47">
        <v>1074428.5749985978</v>
      </c>
      <c r="V20" s="47">
        <v>1082203.9963416839</v>
      </c>
      <c r="W20" s="48">
        <v>1074799.9893977505</v>
      </c>
      <c r="Y20" s="61" t="s">
        <v>21</v>
      </c>
      <c r="Z20" s="50">
        <f t="shared" si="2"/>
        <v>0</v>
      </c>
      <c r="AA20" s="51">
        <f t="shared" si="3"/>
        <v>5596.2154854707187</v>
      </c>
      <c r="AB20" s="47">
        <f t="shared" si="4"/>
        <v>45225.787597005721</v>
      </c>
      <c r="AC20" s="47">
        <f t="shared" si="5"/>
        <v>77711.246786157833</v>
      </c>
      <c r="AD20" s="47">
        <f t="shared" si="6"/>
        <v>37147.812569032889</v>
      </c>
      <c r="AE20" s="48">
        <f t="shared" si="7"/>
        <v>22019.034515029751</v>
      </c>
    </row>
    <row r="21" spans="1:31" ht="13.5" customHeight="1" x14ac:dyDescent="0.2">
      <c r="A21" s="60" t="s">
        <v>17</v>
      </c>
      <c r="B21" s="45">
        <v>93691.329303610066</v>
      </c>
      <c r="C21" s="46">
        <v>113453.25885073894</v>
      </c>
      <c r="D21" s="47">
        <v>119089.77309952129</v>
      </c>
      <c r="E21" s="47">
        <v>120891.72342883941</v>
      </c>
      <c r="F21" s="47">
        <v>116915.14595600235</v>
      </c>
      <c r="G21" s="48">
        <v>105308.15637896623</v>
      </c>
      <c r="H21" s="30"/>
      <c r="I21" s="61" t="s">
        <v>17</v>
      </c>
      <c r="J21" s="50"/>
      <c r="K21" s="46"/>
      <c r="L21" s="47"/>
      <c r="M21" s="47"/>
      <c r="N21" s="47"/>
      <c r="O21" s="48"/>
      <c r="P21" s="30"/>
      <c r="Q21" s="61" t="s">
        <v>17</v>
      </c>
      <c r="R21" s="50">
        <v>93691.329303610066</v>
      </c>
      <c r="S21" s="51">
        <v>113494.71789869013</v>
      </c>
      <c r="T21" s="47">
        <v>119227.6935492254</v>
      </c>
      <c r="U21" s="47">
        <v>120808.3471714147</v>
      </c>
      <c r="V21" s="47">
        <v>120269.74351310235</v>
      </c>
      <c r="W21" s="48">
        <v>111301.84915713547</v>
      </c>
      <c r="Y21" s="61" t="s">
        <v>17</v>
      </c>
      <c r="Z21" s="50">
        <f t="shared" si="2"/>
        <v>0</v>
      </c>
      <c r="AA21" s="51">
        <f t="shared" si="3"/>
        <v>-41.459047951182583</v>
      </c>
      <c r="AB21" s="47">
        <f t="shared" si="4"/>
        <v>-137.92044970410643</v>
      </c>
      <c r="AC21" s="47">
        <f t="shared" si="5"/>
        <v>83.376257424708456</v>
      </c>
      <c r="AD21" s="47">
        <f t="shared" si="6"/>
        <v>-3354.5975571000017</v>
      </c>
      <c r="AE21" s="48">
        <f t="shared" si="7"/>
        <v>-5993.6927781692357</v>
      </c>
    </row>
    <row r="22" spans="1:31" ht="13.5" customHeight="1" x14ac:dyDescent="0.2">
      <c r="A22" s="60" t="s">
        <v>18</v>
      </c>
      <c r="B22" s="45">
        <v>16016.819449961</v>
      </c>
      <c r="C22" s="46">
        <v>20065.432968160527</v>
      </c>
      <c r="D22" s="47">
        <v>21405.843221661489</v>
      </c>
      <c r="E22" s="47">
        <v>21987.505874180741</v>
      </c>
      <c r="F22" s="47">
        <v>21379.352420616731</v>
      </c>
      <c r="G22" s="48">
        <v>19105.201507982219</v>
      </c>
      <c r="H22" s="30"/>
      <c r="I22" s="61" t="s">
        <v>18</v>
      </c>
      <c r="J22" s="50"/>
      <c r="K22" s="46"/>
      <c r="L22" s="47"/>
      <c r="M22" s="47"/>
      <c r="N22" s="47"/>
      <c r="O22" s="48"/>
      <c r="P22" s="30"/>
      <c r="Q22" s="61" t="s">
        <v>18</v>
      </c>
      <c r="R22" s="50">
        <v>16016.819449961</v>
      </c>
      <c r="S22" s="51">
        <v>20093.95732683954</v>
      </c>
      <c r="T22" s="47">
        <v>21453.739822206062</v>
      </c>
      <c r="U22" s="47">
        <v>22011.595686444136</v>
      </c>
      <c r="V22" s="47">
        <v>22031.432125449996</v>
      </c>
      <c r="W22" s="48">
        <v>20245.437081637214</v>
      </c>
      <c r="Y22" s="61" t="s">
        <v>18</v>
      </c>
      <c r="Z22" s="50">
        <f t="shared" si="2"/>
        <v>0</v>
      </c>
      <c r="AA22" s="51">
        <f t="shared" si="3"/>
        <v>-28.524358679012948</v>
      </c>
      <c r="AB22" s="47">
        <f t="shared" si="4"/>
        <v>-47.896600544572721</v>
      </c>
      <c r="AC22" s="47">
        <f t="shared" si="5"/>
        <v>-24.089812263395288</v>
      </c>
      <c r="AD22" s="47">
        <f t="shared" si="6"/>
        <v>-652.07970483326426</v>
      </c>
      <c r="AE22" s="48">
        <f t="shared" si="7"/>
        <v>-1140.2355736549944</v>
      </c>
    </row>
    <row r="23" spans="1:31" ht="13.5" customHeight="1" x14ac:dyDescent="0.2">
      <c r="A23" s="60" t="s">
        <v>19</v>
      </c>
      <c r="B23" s="45">
        <v>38728</v>
      </c>
      <c r="C23" s="46">
        <v>43027.966186999787</v>
      </c>
      <c r="D23" s="47">
        <v>46534.470907669944</v>
      </c>
      <c r="E23" s="47">
        <v>48163.356444178331</v>
      </c>
      <c r="F23" s="47">
        <v>47381.582910187775</v>
      </c>
      <c r="G23" s="48">
        <v>46682.057818841386</v>
      </c>
      <c r="H23" s="30"/>
      <c r="I23" s="61" t="s">
        <v>19</v>
      </c>
      <c r="J23" s="50"/>
      <c r="K23" s="46"/>
      <c r="L23" s="47"/>
      <c r="M23" s="47"/>
      <c r="N23" s="47"/>
      <c r="O23" s="48"/>
      <c r="P23" s="30"/>
      <c r="Q23" s="61" t="s">
        <v>19</v>
      </c>
      <c r="R23" s="50">
        <v>38728</v>
      </c>
      <c r="S23" s="51">
        <v>43044.765852734963</v>
      </c>
      <c r="T23" s="47">
        <v>46591.408998590952</v>
      </c>
      <c r="U23" s="47">
        <v>48128.205327110954</v>
      </c>
      <c r="V23" s="47">
        <v>48829.684510164967</v>
      </c>
      <c r="W23" s="48">
        <v>49339.002185163554</v>
      </c>
      <c r="Y23" s="61" t="s">
        <v>19</v>
      </c>
      <c r="Z23" s="50">
        <f t="shared" si="2"/>
        <v>0</v>
      </c>
      <c r="AA23" s="51">
        <f t="shared" si="3"/>
        <v>-16.79966573517595</v>
      </c>
      <c r="AB23" s="47">
        <f t="shared" si="4"/>
        <v>-56.938090921008552</v>
      </c>
      <c r="AC23" s="47">
        <f t="shared" si="5"/>
        <v>35.151117067376617</v>
      </c>
      <c r="AD23" s="47">
        <f t="shared" si="6"/>
        <v>-1448.1015999771917</v>
      </c>
      <c r="AE23" s="48">
        <f t="shared" si="7"/>
        <v>-2656.9443663221682</v>
      </c>
    </row>
    <row r="24" spans="1:31" ht="13.5" customHeight="1" thickBot="1" x14ac:dyDescent="0.25">
      <c r="A24" s="36" t="s">
        <v>22</v>
      </c>
      <c r="B24" s="62">
        <v>239393.39986</v>
      </c>
      <c r="C24" s="63">
        <v>262535.66091523407</v>
      </c>
      <c r="D24" s="64">
        <v>444894.16796031286</v>
      </c>
      <c r="E24" s="64">
        <v>511178.24155418988</v>
      </c>
      <c r="F24" s="64">
        <v>535086.69378971611</v>
      </c>
      <c r="G24" s="65">
        <v>562454.37129250786</v>
      </c>
      <c r="H24" s="30"/>
      <c r="I24" s="41" t="s">
        <v>22</v>
      </c>
      <c r="J24" s="66"/>
      <c r="K24" s="63"/>
      <c r="L24" s="64"/>
      <c r="M24" s="64"/>
      <c r="N24" s="64"/>
      <c r="O24" s="65"/>
      <c r="P24" s="30"/>
      <c r="Q24" s="41" t="s">
        <v>22</v>
      </c>
      <c r="R24" s="66">
        <v>239393.39986</v>
      </c>
      <c r="S24" s="67">
        <v>258593.78245950164</v>
      </c>
      <c r="T24" s="68">
        <v>271635.75207256008</v>
      </c>
      <c r="U24" s="68">
        <v>273071.72477565065</v>
      </c>
      <c r="V24" s="68">
        <v>276538.65321706422</v>
      </c>
      <c r="W24" s="69">
        <v>287489.19331553695</v>
      </c>
      <c r="Y24" s="41" t="s">
        <v>22</v>
      </c>
      <c r="Z24" s="66">
        <f t="shared" si="2"/>
        <v>0</v>
      </c>
      <c r="AA24" s="67">
        <f t="shared" si="3"/>
        <v>3941.8784557324252</v>
      </c>
      <c r="AB24" s="68">
        <f t="shared" si="4"/>
        <v>173258.41588775278</v>
      </c>
      <c r="AC24" s="68">
        <f t="shared" si="5"/>
        <v>238106.51677853923</v>
      </c>
      <c r="AD24" s="68">
        <f t="shared" si="6"/>
        <v>258548.04057265189</v>
      </c>
      <c r="AE24" s="69">
        <f t="shared" si="7"/>
        <v>274965.17797697091</v>
      </c>
    </row>
    <row r="25" spans="1:31" ht="14.25" customHeight="1" thickBot="1" x14ac:dyDescent="0.25">
      <c r="A25" s="70" t="s">
        <v>23</v>
      </c>
      <c r="B25" s="71">
        <f t="shared" ref="B25:G25" si="14">B6+B12+B24</f>
        <v>9526566.501479188</v>
      </c>
      <c r="C25" s="72">
        <f t="shared" si="14"/>
        <v>11507391.102597525</v>
      </c>
      <c r="D25" s="73">
        <f t="shared" si="14"/>
        <v>12803753.562105918</v>
      </c>
      <c r="E25" s="73">
        <f t="shared" si="14"/>
        <v>13673326.639987927</v>
      </c>
      <c r="F25" s="73">
        <f t="shared" si="14"/>
        <v>13833987.876581673</v>
      </c>
      <c r="G25" s="74">
        <f t="shared" si="14"/>
        <v>14057875.435370062</v>
      </c>
      <c r="H25" s="30"/>
      <c r="I25" s="75" t="s">
        <v>23</v>
      </c>
      <c r="J25" s="76">
        <f t="shared" ref="J25:O25" si="15">J6+J12+J24</f>
        <v>0</v>
      </c>
      <c r="K25" s="72">
        <f t="shared" si="15"/>
        <v>4129.9799999999996</v>
      </c>
      <c r="L25" s="73">
        <f t="shared" si="15"/>
        <v>43363.79</v>
      </c>
      <c r="M25" s="73">
        <f t="shared" si="15"/>
        <v>70950.031999999992</v>
      </c>
      <c r="N25" s="73">
        <f t="shared" si="15"/>
        <v>62051.71</v>
      </c>
      <c r="O25" s="74">
        <f t="shared" si="15"/>
        <v>70957.217999999993</v>
      </c>
      <c r="P25" s="30"/>
      <c r="Q25" s="75" t="s">
        <v>23</v>
      </c>
      <c r="R25" s="76">
        <v>9526566.501479188</v>
      </c>
      <c r="S25" s="77">
        <v>11512567.397960026</v>
      </c>
      <c r="T25" s="73">
        <v>12701781.103417592</v>
      </c>
      <c r="U25" s="73">
        <v>13562496.741353819</v>
      </c>
      <c r="V25" s="73">
        <v>14159654.386850866</v>
      </c>
      <c r="W25" s="74">
        <v>14738639.212069271</v>
      </c>
      <c r="Y25" s="75" t="s">
        <v>23</v>
      </c>
      <c r="Z25" s="76">
        <f t="shared" si="2"/>
        <v>0</v>
      </c>
      <c r="AA25" s="77">
        <f t="shared" si="3"/>
        <v>-5176.2953625004739</v>
      </c>
      <c r="AB25" s="73">
        <f t="shared" si="4"/>
        <v>101972.45868832618</v>
      </c>
      <c r="AC25" s="73">
        <f t="shared" si="5"/>
        <v>110829.89863410778</v>
      </c>
      <c r="AD25" s="73">
        <f t="shared" si="6"/>
        <v>-325666.51026919298</v>
      </c>
      <c r="AE25" s="74">
        <f t="shared" si="7"/>
        <v>-680763.77669920959</v>
      </c>
    </row>
    <row r="26" spans="1:31" ht="13.5" customHeight="1" thickBot="1" x14ac:dyDescent="0.25">
      <c r="A26" s="78" t="s">
        <v>24</v>
      </c>
      <c r="B26" s="79">
        <f t="shared" ref="B26:G26" si="16">B25</f>
        <v>9526566.501479188</v>
      </c>
      <c r="C26" s="80">
        <f t="shared" si="16"/>
        <v>11507391.102597525</v>
      </c>
      <c r="D26" s="81">
        <f t="shared" si="16"/>
        <v>12803753.562105918</v>
      </c>
      <c r="E26" s="81">
        <f t="shared" si="16"/>
        <v>13673326.639987927</v>
      </c>
      <c r="F26" s="81">
        <f t="shared" si="16"/>
        <v>13833987.876581673</v>
      </c>
      <c r="G26" s="82">
        <f t="shared" si="16"/>
        <v>14057875.435370062</v>
      </c>
      <c r="I26" s="83" t="s">
        <v>24</v>
      </c>
      <c r="J26" s="84">
        <f t="shared" ref="J26:O26" si="17">J25</f>
        <v>0</v>
      </c>
      <c r="K26" s="80">
        <f t="shared" si="17"/>
        <v>4129.9799999999996</v>
      </c>
      <c r="L26" s="81">
        <f t="shared" si="17"/>
        <v>43363.79</v>
      </c>
      <c r="M26" s="81">
        <f t="shared" si="17"/>
        <v>70950.031999999992</v>
      </c>
      <c r="N26" s="81">
        <f t="shared" si="17"/>
        <v>62051.71</v>
      </c>
      <c r="O26" s="82">
        <f t="shared" si="17"/>
        <v>70957.217999999993</v>
      </c>
      <c r="Q26" s="83" t="s">
        <v>24</v>
      </c>
      <c r="R26" s="85">
        <v>9526566.501479188</v>
      </c>
      <c r="S26" s="86">
        <v>11512567.397960026</v>
      </c>
      <c r="T26" s="87">
        <v>12701781.103417592</v>
      </c>
      <c r="U26" s="87">
        <v>13562496.741353819</v>
      </c>
      <c r="V26" s="87">
        <v>14159654.386850866</v>
      </c>
      <c r="W26" s="88">
        <v>14738639.212069271</v>
      </c>
      <c r="Y26" s="83" t="s">
        <v>24</v>
      </c>
      <c r="Z26" s="85">
        <f t="shared" si="2"/>
        <v>0</v>
      </c>
      <c r="AA26" s="86">
        <f t="shared" si="3"/>
        <v>-5176.2953625004739</v>
      </c>
      <c r="AB26" s="87">
        <f t="shared" si="4"/>
        <v>101972.45868832618</v>
      </c>
      <c r="AC26" s="87">
        <f t="shared" si="5"/>
        <v>110829.89863410778</v>
      </c>
      <c r="AD26" s="87">
        <f t="shared" si="6"/>
        <v>-325666.51026919298</v>
      </c>
      <c r="AE26" s="88">
        <f t="shared" si="7"/>
        <v>-680763.77669920959</v>
      </c>
    </row>
    <row r="27" spans="1:31" ht="13.5" customHeight="1" x14ac:dyDescent="0.2">
      <c r="B27" s="89"/>
      <c r="C27" s="89"/>
      <c r="D27" s="89"/>
      <c r="J27" s="89"/>
      <c r="K27" s="89"/>
      <c r="L27" s="89"/>
      <c r="R27" s="89"/>
      <c r="S27" s="89"/>
      <c r="T27" s="89"/>
      <c r="Z27" s="89"/>
      <c r="AA27" s="89"/>
      <c r="AB27" s="89"/>
    </row>
    <row r="28" spans="1:31" ht="13.5" customHeight="1" x14ac:dyDescent="0.2">
      <c r="B28" s="1"/>
      <c r="C28" s="1"/>
      <c r="D28" s="1"/>
      <c r="F28" s="90"/>
      <c r="G28" s="90"/>
      <c r="I28" s="91"/>
      <c r="J28" s="89"/>
      <c r="K28" s="89"/>
      <c r="L28" s="89"/>
      <c r="Q28" s="91"/>
      <c r="R28" s="89"/>
      <c r="S28" s="89"/>
      <c r="T28" s="89"/>
      <c r="Y28" s="91"/>
      <c r="Z28" s="89"/>
      <c r="AA28" s="89"/>
      <c r="AB28" s="89"/>
      <c r="AC28" s="89"/>
      <c r="AD28" s="89"/>
    </row>
    <row r="29" spans="1:31" ht="13.5" customHeight="1" x14ac:dyDescent="0.2">
      <c r="B29" s="1"/>
      <c r="C29" s="1"/>
      <c r="D29" s="1"/>
      <c r="F29" s="92"/>
      <c r="G29" s="92"/>
      <c r="I29" s="91"/>
      <c r="J29" s="89"/>
      <c r="K29" s="89"/>
      <c r="L29" s="89"/>
      <c r="M29" s="89"/>
      <c r="N29" s="89"/>
      <c r="Q29" s="91"/>
      <c r="R29" s="89"/>
      <c r="S29" s="93"/>
      <c r="T29" s="93"/>
      <c r="U29" s="93"/>
      <c r="V29" s="93"/>
      <c r="W29" s="89"/>
      <c r="Y29" s="91"/>
      <c r="Z29" s="89"/>
      <c r="AA29" s="89"/>
      <c r="AB29" s="89"/>
      <c r="AC29" s="89"/>
      <c r="AD29" s="89"/>
    </row>
    <row r="30" spans="1:31" ht="13.5" customHeight="1" x14ac:dyDescent="0.2">
      <c r="B30" s="1"/>
      <c r="C30" s="1"/>
      <c r="D30" s="1"/>
      <c r="I30" s="94"/>
      <c r="J30" s="89"/>
      <c r="K30" s="89"/>
      <c r="L30" s="89"/>
      <c r="R30" s="89"/>
      <c r="S30" s="89"/>
      <c r="T30" s="89"/>
      <c r="U30" s="89"/>
      <c r="V30" s="89"/>
      <c r="W30" s="89"/>
      <c r="Z30" s="89"/>
      <c r="AA30" s="89"/>
      <c r="AB30" s="89"/>
      <c r="AC30" s="89"/>
      <c r="AD30" s="89"/>
    </row>
    <row r="31" spans="1:31" ht="13.5" customHeight="1" x14ac:dyDescent="0.2">
      <c r="B31" s="1"/>
      <c r="C31" s="95"/>
      <c r="D31" s="95"/>
      <c r="E31" s="95"/>
      <c r="F31" s="95"/>
      <c r="G31" s="95"/>
      <c r="I31" s="94"/>
      <c r="J31" s="89"/>
      <c r="K31" s="89"/>
      <c r="L31" s="1"/>
      <c r="R31" s="1"/>
      <c r="S31" s="89"/>
      <c r="T31" s="89"/>
      <c r="U31" s="89"/>
      <c r="V31" s="89"/>
      <c r="W31" s="89"/>
      <c r="Z31" s="1"/>
      <c r="AA31" s="89"/>
      <c r="AB31" s="89"/>
      <c r="AC31" s="89"/>
      <c r="AD31" s="89"/>
    </row>
    <row r="32" spans="1:31" ht="13.5" customHeight="1" x14ac:dyDescent="0.2">
      <c r="B32" s="1"/>
      <c r="C32" s="1"/>
      <c r="D32" s="1"/>
      <c r="I32" s="94"/>
      <c r="J32" s="89"/>
      <c r="K32" s="89"/>
      <c r="L32" s="93"/>
      <c r="M32" s="95"/>
      <c r="N32" s="95"/>
      <c r="O32" s="95"/>
      <c r="R32" s="89"/>
      <c r="S32" s="89"/>
      <c r="T32" s="89"/>
      <c r="U32" s="89"/>
      <c r="V32" s="89"/>
      <c r="W32" s="89"/>
      <c r="Z32" s="89"/>
      <c r="AA32" s="89"/>
      <c r="AB32" s="89"/>
      <c r="AC32" s="89"/>
      <c r="AD32" s="89"/>
      <c r="AE32" s="95"/>
    </row>
    <row r="33" spans="2:31" ht="13.5" customHeight="1" x14ac:dyDescent="0.2">
      <c r="B33" s="1"/>
      <c r="C33" s="1"/>
      <c r="D33" s="1"/>
      <c r="J33" s="89"/>
      <c r="K33" s="89"/>
      <c r="L33" s="96"/>
      <c r="M33" s="96"/>
      <c r="N33" s="96"/>
      <c r="O33" s="96"/>
      <c r="R33" s="89"/>
      <c r="S33" s="89"/>
      <c r="T33" s="89"/>
      <c r="U33" s="89"/>
      <c r="V33" s="89"/>
      <c r="W33" s="89"/>
      <c r="Z33" s="89"/>
      <c r="AA33" s="89"/>
      <c r="AB33" s="89"/>
      <c r="AC33" s="89"/>
      <c r="AD33" s="89"/>
      <c r="AE33" s="96"/>
    </row>
    <row r="34" spans="2:31" ht="13.5" customHeight="1" x14ac:dyDescent="0.2">
      <c r="B34" s="1"/>
      <c r="C34" s="1"/>
      <c r="D34" s="1"/>
      <c r="J34" s="89"/>
      <c r="K34" s="89"/>
      <c r="L34" s="89"/>
      <c r="R34" s="89"/>
      <c r="S34" s="89"/>
      <c r="T34" s="89"/>
      <c r="Z34" s="89"/>
      <c r="AA34" s="89"/>
      <c r="AB34" s="89"/>
    </row>
    <row r="35" spans="2:31" ht="13.5" customHeight="1" x14ac:dyDescent="0.2">
      <c r="B35" s="1"/>
      <c r="C35" s="1"/>
      <c r="D35" s="1"/>
      <c r="J35" s="89"/>
      <c r="K35" s="89"/>
      <c r="L35" s="96"/>
      <c r="M35" s="96"/>
      <c r="N35" s="96"/>
      <c r="O35" s="96"/>
      <c r="R35" s="89"/>
      <c r="S35" s="89"/>
      <c r="T35" s="89"/>
      <c r="U35" s="89"/>
      <c r="V35" s="89"/>
      <c r="W35" s="89"/>
      <c r="Z35" s="89"/>
      <c r="AA35" s="96"/>
      <c r="AB35" s="96"/>
      <c r="AC35" s="96"/>
      <c r="AD35" s="96"/>
      <c r="AE35" s="96"/>
    </row>
    <row r="36" spans="2:31" ht="13.5" customHeight="1" x14ac:dyDescent="0.2">
      <c r="B36" s="1"/>
      <c r="C36" s="1"/>
      <c r="D36" s="1"/>
      <c r="J36" s="89"/>
      <c r="K36" s="89"/>
      <c r="L36" s="89"/>
      <c r="R36" s="89"/>
      <c r="S36" s="89"/>
      <c r="T36" s="89"/>
      <c r="Z36" s="89"/>
      <c r="AA36" s="89"/>
      <c r="AB36" s="89"/>
    </row>
    <row r="37" spans="2:31" ht="13.5" customHeight="1" x14ac:dyDescent="0.2">
      <c r="B37" s="1"/>
      <c r="C37" s="1"/>
      <c r="D37" s="1"/>
      <c r="J37" s="89"/>
      <c r="K37" s="96"/>
      <c r="L37" s="96"/>
      <c r="M37" s="96"/>
      <c r="N37" s="96"/>
      <c r="O37" s="96"/>
      <c r="R37" s="89"/>
      <c r="S37" s="96"/>
      <c r="T37" s="96"/>
      <c r="U37" s="96"/>
      <c r="V37" s="96"/>
      <c r="W37" s="96"/>
      <c r="Z37" s="89"/>
      <c r="AA37" s="96"/>
      <c r="AB37" s="96"/>
      <c r="AC37" s="96"/>
      <c r="AD37" s="96"/>
      <c r="AE37" s="96"/>
    </row>
    <row r="38" spans="2:31" ht="13.5" customHeight="1" x14ac:dyDescent="0.2">
      <c r="B38" s="1"/>
      <c r="C38" s="1"/>
      <c r="D38" s="1"/>
      <c r="J38" s="89"/>
      <c r="K38" s="89"/>
      <c r="L38" s="89"/>
      <c r="R38" s="89"/>
      <c r="S38" s="89"/>
      <c r="T38" s="89"/>
      <c r="Z38" s="89"/>
      <c r="AA38" s="89"/>
      <c r="AB38" s="89"/>
    </row>
    <row r="39" spans="2:31" ht="13.5" customHeight="1" x14ac:dyDescent="0.2">
      <c r="B39" s="1"/>
      <c r="C39" s="1"/>
      <c r="D39" s="1"/>
      <c r="J39" s="89"/>
      <c r="K39" s="89"/>
      <c r="L39" s="89"/>
      <c r="R39" s="89"/>
      <c r="S39" s="89"/>
      <c r="T39" s="89"/>
      <c r="Z39" s="89"/>
      <c r="AA39" s="89"/>
      <c r="AB39" s="89"/>
    </row>
    <row r="40" spans="2:31" ht="13.5" customHeight="1" x14ac:dyDescent="0.2">
      <c r="B40" s="1"/>
      <c r="C40" s="1"/>
      <c r="D40" s="1"/>
      <c r="F40" s="89"/>
      <c r="G40" s="89"/>
      <c r="J40" s="89"/>
      <c r="K40" s="89"/>
      <c r="L40" s="92"/>
      <c r="M40" s="92"/>
      <c r="N40" s="92"/>
      <c r="O40" s="92"/>
      <c r="R40" s="89"/>
      <c r="S40" s="89"/>
      <c r="T40" s="92"/>
      <c r="U40" s="92"/>
      <c r="V40" s="92"/>
      <c r="W40" s="92"/>
      <c r="Z40" s="89"/>
      <c r="AA40" s="89"/>
      <c r="AB40" s="92"/>
      <c r="AC40" s="92"/>
      <c r="AD40" s="92"/>
      <c r="AE40" s="92"/>
    </row>
    <row r="41" spans="2:31" ht="13.5" customHeight="1" x14ac:dyDescent="0.2">
      <c r="B41" s="1"/>
      <c r="C41" s="1"/>
      <c r="D41" s="1"/>
      <c r="J41" s="89"/>
      <c r="K41" s="89"/>
      <c r="L41" s="92"/>
      <c r="M41" s="92"/>
      <c r="N41" s="92"/>
      <c r="O41" s="92"/>
      <c r="R41" s="89"/>
      <c r="S41" s="89"/>
      <c r="T41" s="92"/>
      <c r="U41" s="92"/>
      <c r="V41" s="92"/>
      <c r="W41" s="92"/>
      <c r="Z41" s="89"/>
      <c r="AA41" s="89"/>
      <c r="AB41" s="92"/>
      <c r="AC41" s="92"/>
      <c r="AD41" s="92"/>
      <c r="AE41" s="92"/>
    </row>
    <row r="42" spans="2:31" ht="13.5" customHeight="1" x14ac:dyDescent="0.2">
      <c r="B42" s="1"/>
      <c r="C42" s="1"/>
      <c r="D42" s="1"/>
      <c r="J42" s="89"/>
      <c r="K42" s="89"/>
      <c r="L42" s="89"/>
      <c r="R42" s="89"/>
      <c r="S42" s="89"/>
      <c r="T42" s="89"/>
      <c r="Z42" s="89"/>
      <c r="AA42" s="89"/>
      <c r="AB42" s="89"/>
    </row>
    <row r="43" spans="2:31" ht="13.5" customHeight="1" x14ac:dyDescent="0.2">
      <c r="B43" s="1"/>
      <c r="C43" s="1"/>
      <c r="D43" s="1"/>
      <c r="J43" s="89"/>
      <c r="K43" s="89"/>
      <c r="L43" s="89"/>
      <c r="R43" s="89"/>
      <c r="S43" s="89"/>
      <c r="T43" s="89"/>
      <c r="Z43" s="89"/>
      <c r="AA43" s="89"/>
      <c r="AB43" s="89"/>
    </row>
    <row r="44" spans="2:31" ht="13.5" customHeight="1" x14ac:dyDescent="0.2">
      <c r="B44" s="1"/>
      <c r="C44" s="1"/>
      <c r="D44" s="1"/>
      <c r="J44" s="89"/>
      <c r="K44" s="89"/>
      <c r="L44" s="89"/>
      <c r="R44" s="89"/>
      <c r="S44" s="89"/>
      <c r="T44" s="89"/>
      <c r="Z44" s="89"/>
      <c r="AA44" s="89"/>
      <c r="AB44" s="89"/>
    </row>
    <row r="45" spans="2:31" ht="13.5" customHeight="1" x14ac:dyDescent="0.2">
      <c r="B45" s="1"/>
      <c r="C45" s="1"/>
      <c r="D45" s="1"/>
      <c r="J45" s="89"/>
      <c r="K45" s="89"/>
      <c r="L45" s="89"/>
      <c r="R45" s="89"/>
      <c r="S45" s="89"/>
      <c r="T45" s="89"/>
      <c r="Z45" s="89"/>
      <c r="AA45" s="89"/>
      <c r="AB45" s="89"/>
    </row>
    <row r="46" spans="2:31" ht="13.5" customHeight="1" x14ac:dyDescent="0.2">
      <c r="B46" s="1"/>
      <c r="C46" s="1"/>
      <c r="D46" s="1"/>
      <c r="J46" s="89"/>
      <c r="K46" s="89"/>
      <c r="L46" s="89"/>
      <c r="R46" s="89"/>
      <c r="S46" s="89"/>
      <c r="T46" s="89"/>
      <c r="Z46" s="89"/>
      <c r="AA46" s="89"/>
      <c r="AB46" s="89"/>
    </row>
    <row r="47" spans="2:31" ht="13.5" customHeight="1" x14ac:dyDescent="0.2">
      <c r="B47" s="1"/>
      <c r="C47" s="1"/>
      <c r="D47" s="1"/>
      <c r="J47" s="89"/>
      <c r="K47" s="89"/>
      <c r="L47" s="89"/>
      <c r="R47" s="89"/>
      <c r="S47" s="89"/>
      <c r="T47" s="89"/>
      <c r="Z47" s="89"/>
      <c r="AA47" s="89"/>
      <c r="AB47" s="89"/>
    </row>
    <row r="48" spans="2:31" ht="13.5" customHeight="1" x14ac:dyDescent="0.2">
      <c r="B48" s="1"/>
      <c r="C48" s="1"/>
      <c r="D48" s="1"/>
      <c r="J48" s="89"/>
      <c r="K48" s="89"/>
      <c r="L48" s="89"/>
      <c r="R48" s="89"/>
      <c r="S48" s="89"/>
      <c r="T48" s="89"/>
      <c r="Z48" s="89"/>
      <c r="AA48" s="89"/>
      <c r="AB48" s="89"/>
    </row>
    <row r="49" spans="2:28" ht="13.5" customHeight="1" x14ac:dyDescent="0.2">
      <c r="B49" s="1"/>
      <c r="C49" s="1"/>
      <c r="D49" s="1"/>
      <c r="J49" s="89"/>
      <c r="K49" s="89"/>
      <c r="L49" s="89"/>
      <c r="R49" s="89"/>
      <c r="S49" s="89"/>
      <c r="T49" s="89"/>
      <c r="Z49" s="89"/>
      <c r="AA49" s="89"/>
      <c r="AB49" s="89"/>
    </row>
    <row r="50" spans="2:28" ht="13.5" customHeight="1" x14ac:dyDescent="0.2">
      <c r="B50" s="1"/>
      <c r="C50" s="1"/>
      <c r="D50" s="1"/>
      <c r="J50" s="89"/>
      <c r="K50" s="89"/>
      <c r="L50" s="89"/>
      <c r="R50" s="89"/>
      <c r="S50" s="89"/>
      <c r="T50" s="89"/>
      <c r="Z50" s="89"/>
      <c r="AA50" s="89"/>
      <c r="AB50" s="89"/>
    </row>
    <row r="51" spans="2:28" ht="13.5" customHeight="1" x14ac:dyDescent="0.2">
      <c r="B51" s="1"/>
      <c r="C51" s="1"/>
      <c r="D51" s="1"/>
      <c r="J51" s="89"/>
      <c r="K51" s="89"/>
      <c r="L51" s="89"/>
      <c r="R51" s="89"/>
      <c r="S51" s="89"/>
      <c r="T51" s="89"/>
      <c r="Z51" s="89"/>
      <c r="AA51" s="89"/>
      <c r="AB51" s="89"/>
    </row>
    <row r="52" spans="2:28" ht="13.5" customHeight="1" x14ac:dyDescent="0.2">
      <c r="B52" s="1"/>
      <c r="C52" s="1"/>
      <c r="D52" s="1"/>
      <c r="J52" s="89"/>
      <c r="K52" s="89"/>
      <c r="L52" s="89"/>
      <c r="R52" s="89"/>
      <c r="S52" s="89"/>
      <c r="T52" s="89"/>
      <c r="Z52" s="89"/>
      <c r="AA52" s="89"/>
      <c r="AB52" s="89"/>
    </row>
    <row r="53" spans="2:28" ht="13.5" customHeight="1" x14ac:dyDescent="0.2">
      <c r="B53" s="1"/>
      <c r="C53" s="1"/>
      <c r="D53" s="1"/>
      <c r="J53" s="89"/>
      <c r="K53" s="89"/>
      <c r="L53" s="89"/>
      <c r="R53" s="89"/>
      <c r="S53" s="89"/>
      <c r="T53" s="89"/>
      <c r="Z53" s="89"/>
      <c r="AA53" s="89"/>
      <c r="AB53" s="89"/>
    </row>
    <row r="54" spans="2:28" ht="13.5" customHeight="1" x14ac:dyDescent="0.2">
      <c r="B54" s="1"/>
      <c r="C54" s="1"/>
      <c r="D54" s="1"/>
      <c r="J54" s="89"/>
      <c r="K54" s="89"/>
      <c r="L54" s="89"/>
      <c r="R54" s="89"/>
      <c r="S54" s="89"/>
      <c r="T54" s="89"/>
      <c r="Z54" s="89"/>
      <c r="AA54" s="89"/>
      <c r="AB54" s="89"/>
    </row>
    <row r="55" spans="2:28" ht="13.5" customHeight="1" x14ac:dyDescent="0.2">
      <c r="B55" s="1"/>
      <c r="C55" s="1"/>
      <c r="D55" s="1"/>
      <c r="J55" s="89"/>
      <c r="K55" s="89"/>
      <c r="L55" s="89"/>
      <c r="R55" s="89"/>
      <c r="S55" s="89"/>
      <c r="T55" s="89"/>
      <c r="Z55" s="89"/>
      <c r="AA55" s="89"/>
      <c r="AB55" s="89"/>
    </row>
    <row r="56" spans="2:28" ht="13.5" customHeight="1" x14ac:dyDescent="0.2">
      <c r="B56" s="1"/>
      <c r="C56" s="1"/>
      <c r="D56" s="1"/>
      <c r="J56" s="89"/>
      <c r="K56" s="89"/>
      <c r="L56" s="89"/>
      <c r="R56" s="89"/>
      <c r="S56" s="89"/>
      <c r="T56" s="89"/>
      <c r="Z56" s="89"/>
      <c r="AA56" s="89"/>
      <c r="AB56" s="89"/>
    </row>
    <row r="57" spans="2:28" ht="13.5" customHeight="1" x14ac:dyDescent="0.2">
      <c r="B57" s="1"/>
      <c r="C57" s="1"/>
      <c r="D57" s="1"/>
      <c r="J57" s="89"/>
      <c r="K57" s="89"/>
      <c r="L57" s="89"/>
      <c r="R57" s="89"/>
      <c r="S57" s="89"/>
      <c r="T57" s="89"/>
      <c r="Z57" s="89"/>
      <c r="AA57" s="89"/>
      <c r="AB57" s="89"/>
    </row>
    <row r="58" spans="2:28" ht="13.5" customHeight="1" x14ac:dyDescent="0.2">
      <c r="B58" s="1"/>
      <c r="C58" s="1"/>
      <c r="D58" s="1"/>
      <c r="J58" s="89"/>
      <c r="K58" s="89"/>
      <c r="L58" s="89"/>
      <c r="R58" s="89"/>
      <c r="S58" s="89"/>
      <c r="T58" s="89"/>
      <c r="Z58" s="89"/>
      <c r="AA58" s="89"/>
      <c r="AB58" s="89"/>
    </row>
    <row r="59" spans="2:28" ht="13.5" customHeight="1" x14ac:dyDescent="0.2">
      <c r="B59" s="1"/>
      <c r="C59" s="1"/>
      <c r="D59" s="1"/>
      <c r="J59" s="89"/>
      <c r="K59" s="89"/>
      <c r="L59" s="89"/>
      <c r="R59" s="89"/>
      <c r="S59" s="89"/>
      <c r="T59" s="89"/>
      <c r="Z59" s="89"/>
      <c r="AA59" s="89"/>
      <c r="AB59" s="89"/>
    </row>
    <row r="60" spans="2:28" ht="13.5" customHeight="1" x14ac:dyDescent="0.2">
      <c r="B60" s="1"/>
      <c r="C60" s="1"/>
      <c r="D60" s="1"/>
      <c r="J60" s="89"/>
      <c r="K60" s="89"/>
      <c r="L60" s="89"/>
      <c r="R60" s="89"/>
      <c r="S60" s="89"/>
      <c r="T60" s="89"/>
      <c r="Z60" s="89"/>
      <c r="AA60" s="89"/>
      <c r="AB60" s="89"/>
    </row>
    <row r="61" spans="2:28" ht="13.5" customHeight="1" x14ac:dyDescent="0.2">
      <c r="B61" s="1"/>
      <c r="C61" s="1"/>
      <c r="D61" s="1"/>
      <c r="J61" s="89"/>
      <c r="K61" s="89"/>
      <c r="L61" s="89"/>
      <c r="R61" s="89"/>
      <c r="S61" s="89"/>
      <c r="T61" s="89"/>
      <c r="Z61" s="89"/>
      <c r="AA61" s="89"/>
      <c r="AB61" s="89"/>
    </row>
    <row r="62" spans="2:28" ht="13.5" customHeight="1" x14ac:dyDescent="0.2">
      <c r="B62" s="1"/>
      <c r="C62" s="1"/>
      <c r="D62" s="1"/>
      <c r="J62" s="89"/>
      <c r="K62" s="89"/>
      <c r="L62" s="89"/>
      <c r="R62" s="89"/>
      <c r="S62" s="89"/>
      <c r="T62" s="89"/>
      <c r="Z62" s="89"/>
      <c r="AA62" s="89"/>
      <c r="AB62" s="89"/>
    </row>
    <row r="63" spans="2:28" ht="13.5" customHeight="1" x14ac:dyDescent="0.2">
      <c r="B63" s="1"/>
      <c r="C63" s="1"/>
      <c r="D63" s="1"/>
      <c r="J63" s="89"/>
      <c r="K63" s="89"/>
      <c r="L63" s="89"/>
      <c r="R63" s="89"/>
      <c r="S63" s="89"/>
      <c r="T63" s="89"/>
      <c r="Z63" s="89"/>
      <c r="AA63" s="89"/>
      <c r="AB63" s="89"/>
    </row>
    <row r="64" spans="2:28" ht="13.5" customHeight="1" x14ac:dyDescent="0.2">
      <c r="B64" s="1"/>
      <c r="C64" s="1"/>
      <c r="D64" s="1"/>
      <c r="F64" s="89"/>
      <c r="G64" s="89"/>
      <c r="J64" s="89"/>
      <c r="K64" s="89"/>
      <c r="L64" s="89"/>
      <c r="R64" s="89"/>
      <c r="S64" s="89"/>
      <c r="T64" s="89"/>
      <c r="Z64" s="89"/>
      <c r="AA64" s="89"/>
      <c r="AB64" s="89"/>
    </row>
    <row r="65" spans="2:28" ht="13.5" customHeight="1" x14ac:dyDescent="0.2">
      <c r="B65" s="1"/>
      <c r="C65" s="1"/>
      <c r="D65" s="1"/>
      <c r="J65" s="89"/>
      <c r="K65" s="89"/>
      <c r="L65" s="89"/>
      <c r="R65" s="89"/>
      <c r="S65" s="89"/>
      <c r="T65" s="89"/>
      <c r="Z65" s="89"/>
      <c r="AA65" s="89"/>
      <c r="AB65" s="89"/>
    </row>
    <row r="66" spans="2:28" ht="13.5" customHeight="1" x14ac:dyDescent="0.2">
      <c r="B66" s="1"/>
      <c r="C66" s="1"/>
      <c r="D66" s="1"/>
      <c r="J66" s="89"/>
      <c r="K66" s="89"/>
      <c r="L66" s="89"/>
      <c r="R66" s="89"/>
      <c r="S66" s="89"/>
      <c r="T66" s="89"/>
      <c r="Z66" s="89"/>
      <c r="AA66" s="89"/>
      <c r="AB66" s="89"/>
    </row>
    <row r="67" spans="2:28" ht="13.5" customHeight="1" x14ac:dyDescent="0.2">
      <c r="B67" s="1"/>
      <c r="C67" s="1"/>
      <c r="D67" s="1"/>
      <c r="J67" s="89"/>
      <c r="K67" s="89"/>
      <c r="L67" s="89"/>
      <c r="R67" s="89"/>
      <c r="S67" s="89"/>
      <c r="T67" s="89"/>
      <c r="Z67" s="89"/>
      <c r="AA67" s="89"/>
      <c r="AB67" s="89"/>
    </row>
    <row r="68" spans="2:28" ht="13.5" customHeight="1" x14ac:dyDescent="0.2">
      <c r="B68" s="1"/>
      <c r="C68" s="1"/>
      <c r="D68" s="1"/>
      <c r="J68" s="89"/>
      <c r="K68" s="89"/>
      <c r="L68" s="89"/>
      <c r="R68" s="89"/>
      <c r="S68" s="89"/>
      <c r="T68" s="89"/>
      <c r="Z68" s="89"/>
      <c r="AA68" s="89"/>
      <c r="AB68" s="89"/>
    </row>
    <row r="69" spans="2:28" ht="13.5" customHeight="1" x14ac:dyDescent="0.2">
      <c r="B69" s="1"/>
      <c r="C69" s="1"/>
      <c r="D69" s="1"/>
      <c r="J69" s="89"/>
      <c r="K69" s="89"/>
      <c r="L69" s="89"/>
      <c r="R69" s="89"/>
      <c r="S69" s="89"/>
      <c r="T69" s="89"/>
      <c r="Z69" s="89"/>
      <c r="AA69" s="89"/>
      <c r="AB69" s="89"/>
    </row>
    <row r="70" spans="2:28" ht="13.5" customHeight="1" x14ac:dyDescent="0.2">
      <c r="B70" s="1"/>
      <c r="C70" s="1"/>
      <c r="D70" s="1"/>
      <c r="J70" s="89"/>
      <c r="K70" s="89"/>
      <c r="L70" s="89"/>
      <c r="R70" s="89"/>
      <c r="S70" s="89"/>
      <c r="T70" s="89"/>
      <c r="Z70" s="89"/>
      <c r="AA70" s="89"/>
      <c r="AB70" s="89"/>
    </row>
    <row r="71" spans="2:28" ht="13.5" customHeight="1" x14ac:dyDescent="0.2">
      <c r="B71" s="1"/>
      <c r="C71" s="1"/>
      <c r="D71" s="1"/>
      <c r="J71" s="89"/>
      <c r="K71" s="89"/>
      <c r="L71" s="89"/>
      <c r="R71" s="89"/>
      <c r="S71" s="89"/>
      <c r="T71" s="89"/>
      <c r="Z71" s="89"/>
      <c r="AA71" s="89"/>
      <c r="AB71" s="89"/>
    </row>
    <row r="72" spans="2:28" ht="13.5" customHeight="1" x14ac:dyDescent="0.2">
      <c r="B72" s="1"/>
      <c r="C72" s="1"/>
      <c r="D72" s="1"/>
      <c r="J72" s="89"/>
      <c r="K72" s="89"/>
      <c r="L72" s="89"/>
      <c r="R72" s="89"/>
      <c r="S72" s="89"/>
      <c r="T72" s="89"/>
      <c r="Z72" s="89"/>
      <c r="AA72" s="89"/>
      <c r="AB72" s="89"/>
    </row>
    <row r="73" spans="2:28" ht="13.5" customHeight="1" x14ac:dyDescent="0.2">
      <c r="B73" s="1"/>
      <c r="C73" s="1"/>
      <c r="D73" s="1"/>
      <c r="J73" s="89"/>
      <c r="K73" s="89"/>
      <c r="L73" s="89"/>
      <c r="R73" s="89"/>
      <c r="S73" s="89"/>
      <c r="T73" s="89"/>
      <c r="Z73" s="89"/>
      <c r="AA73" s="89"/>
      <c r="AB73" s="89"/>
    </row>
    <row r="74" spans="2:28" ht="13.5" customHeight="1" x14ac:dyDescent="0.2">
      <c r="B74" s="1"/>
      <c r="C74" s="1"/>
      <c r="D74" s="1"/>
      <c r="J74" s="89"/>
      <c r="K74" s="89"/>
      <c r="L74" s="89"/>
      <c r="R74" s="89"/>
      <c r="S74" s="89"/>
      <c r="T74" s="89"/>
      <c r="Z74" s="89"/>
      <c r="AA74" s="89"/>
      <c r="AB74" s="89"/>
    </row>
    <row r="75" spans="2:28" ht="13.5" customHeight="1" x14ac:dyDescent="0.2">
      <c r="B75" s="1"/>
      <c r="C75" s="1"/>
      <c r="D75" s="1"/>
      <c r="J75" s="89"/>
      <c r="K75" s="89"/>
      <c r="L75" s="89"/>
      <c r="R75" s="89"/>
      <c r="S75" s="89"/>
      <c r="T75" s="89"/>
      <c r="Z75" s="89"/>
      <c r="AA75" s="89"/>
      <c r="AB75" s="89"/>
    </row>
    <row r="76" spans="2:28" ht="13.5" customHeight="1" x14ac:dyDescent="0.2">
      <c r="B76" s="1"/>
      <c r="C76" s="1"/>
      <c r="D76" s="1"/>
      <c r="J76" s="89"/>
      <c r="K76" s="89"/>
      <c r="L76" s="89"/>
      <c r="R76" s="89"/>
      <c r="S76" s="89"/>
      <c r="T76" s="89"/>
      <c r="Z76" s="89"/>
      <c r="AA76" s="89"/>
      <c r="AB76" s="89"/>
    </row>
    <row r="77" spans="2:28" ht="13.5" customHeight="1" x14ac:dyDescent="0.2">
      <c r="B77" s="1"/>
      <c r="C77" s="1"/>
      <c r="D77" s="1"/>
      <c r="J77" s="89"/>
      <c r="K77" s="89"/>
      <c r="L77" s="89"/>
      <c r="R77" s="89"/>
      <c r="S77" s="89"/>
      <c r="T77" s="89"/>
      <c r="Z77" s="89"/>
      <c r="AA77" s="89"/>
      <c r="AB77" s="89"/>
    </row>
    <row r="78" spans="2:28" ht="13.5" customHeight="1" x14ac:dyDescent="0.2">
      <c r="B78" s="1"/>
      <c r="C78" s="1"/>
      <c r="D78" s="1"/>
      <c r="J78" s="89"/>
      <c r="K78" s="89"/>
      <c r="L78" s="89"/>
      <c r="R78" s="89"/>
      <c r="S78" s="89"/>
      <c r="T78" s="89"/>
      <c r="Z78" s="89"/>
      <c r="AA78" s="89"/>
      <c r="AB78" s="89"/>
    </row>
    <row r="79" spans="2:28" ht="13.5" customHeight="1" x14ac:dyDescent="0.2">
      <c r="B79" s="1"/>
      <c r="C79" s="1"/>
      <c r="D79" s="1"/>
      <c r="J79" s="89"/>
      <c r="K79" s="89"/>
      <c r="L79" s="89"/>
      <c r="R79" s="89"/>
      <c r="S79" s="89"/>
      <c r="T79" s="89"/>
      <c r="Z79" s="89"/>
      <c r="AA79" s="89"/>
      <c r="AB79" s="89"/>
    </row>
    <row r="80" spans="2:28" ht="13.5" customHeight="1" x14ac:dyDescent="0.2">
      <c r="B80" s="1"/>
      <c r="C80" s="1"/>
      <c r="D80" s="1"/>
      <c r="J80" s="89"/>
      <c r="K80" s="89"/>
      <c r="L80" s="89"/>
      <c r="R80" s="89"/>
      <c r="S80" s="89"/>
      <c r="T80" s="89"/>
      <c r="Z80" s="89"/>
      <c r="AA80" s="89"/>
      <c r="AB80" s="89"/>
    </row>
    <row r="81" spans="2:28" ht="13.5" customHeight="1" x14ac:dyDescent="0.2">
      <c r="B81" s="1"/>
      <c r="C81" s="1"/>
      <c r="D81" s="1"/>
      <c r="J81" s="89"/>
      <c r="K81" s="89"/>
      <c r="L81" s="89"/>
      <c r="R81" s="89"/>
      <c r="S81" s="89"/>
      <c r="T81" s="89"/>
      <c r="Z81" s="89"/>
      <c r="AA81" s="89"/>
      <c r="AB81" s="89"/>
    </row>
    <row r="82" spans="2:28" ht="13.5" customHeight="1" x14ac:dyDescent="0.2">
      <c r="B82" s="1"/>
      <c r="C82" s="1"/>
      <c r="D82" s="1"/>
      <c r="J82" s="89"/>
      <c r="K82" s="89"/>
      <c r="L82" s="89"/>
      <c r="R82" s="89"/>
      <c r="S82" s="89"/>
      <c r="T82" s="89"/>
      <c r="Z82" s="89"/>
      <c r="AA82" s="89"/>
      <c r="AB82" s="89"/>
    </row>
    <row r="83" spans="2:28" ht="13.5" customHeight="1" x14ac:dyDescent="0.2">
      <c r="B83" s="1"/>
      <c r="C83" s="1"/>
      <c r="D83" s="1"/>
      <c r="J83" s="89"/>
      <c r="K83" s="89"/>
      <c r="L83" s="89"/>
      <c r="R83" s="89"/>
      <c r="S83" s="89"/>
      <c r="T83" s="89"/>
      <c r="Z83" s="89"/>
      <c r="AA83" s="89"/>
      <c r="AB83" s="89"/>
    </row>
    <row r="84" spans="2:28" ht="13.5" customHeight="1" x14ac:dyDescent="0.2">
      <c r="B84" s="1"/>
      <c r="C84" s="1"/>
      <c r="D84" s="1"/>
      <c r="J84" s="89"/>
      <c r="K84" s="89"/>
      <c r="L84" s="89"/>
      <c r="R84" s="89"/>
      <c r="S84" s="89"/>
      <c r="T84" s="89"/>
      <c r="Z84" s="89"/>
      <c r="AA84" s="89"/>
      <c r="AB84" s="89"/>
    </row>
    <row r="85" spans="2:28" ht="13.5" customHeight="1" x14ac:dyDescent="0.2">
      <c r="B85" s="1"/>
      <c r="C85" s="1"/>
      <c r="D85" s="1"/>
      <c r="J85" s="89"/>
      <c r="K85" s="89"/>
      <c r="L85" s="89"/>
      <c r="R85" s="89"/>
      <c r="S85" s="89"/>
      <c r="T85" s="89"/>
      <c r="Z85" s="89"/>
      <c r="AA85" s="89"/>
      <c r="AB85" s="89"/>
    </row>
    <row r="86" spans="2:28" ht="13.5" customHeight="1" x14ac:dyDescent="0.2">
      <c r="B86" s="1"/>
      <c r="C86" s="1"/>
      <c r="D86" s="1"/>
      <c r="J86" s="89"/>
      <c r="K86" s="89"/>
      <c r="L86" s="89"/>
      <c r="R86" s="89"/>
      <c r="S86" s="89"/>
      <c r="T86" s="89"/>
      <c r="Z86" s="89"/>
      <c r="AA86" s="89"/>
      <c r="AB86" s="89"/>
    </row>
    <row r="87" spans="2:28" ht="13.5" customHeight="1" x14ac:dyDescent="0.2">
      <c r="B87" s="1"/>
      <c r="C87" s="1"/>
      <c r="D87" s="1"/>
      <c r="J87" s="89"/>
      <c r="K87" s="89"/>
      <c r="L87" s="89"/>
      <c r="R87" s="89"/>
      <c r="S87" s="89"/>
      <c r="T87" s="89"/>
      <c r="Z87" s="89"/>
      <c r="AA87" s="89"/>
      <c r="AB87" s="89"/>
    </row>
    <row r="88" spans="2:28" ht="13.5" customHeight="1" x14ac:dyDescent="0.2">
      <c r="B88" s="1"/>
      <c r="C88" s="1"/>
      <c r="D88" s="1"/>
      <c r="J88" s="89"/>
      <c r="K88" s="89"/>
      <c r="L88" s="89"/>
      <c r="R88" s="89"/>
      <c r="S88" s="89"/>
      <c r="T88" s="89"/>
      <c r="Z88" s="89"/>
      <c r="AA88" s="89"/>
      <c r="AB88" s="89"/>
    </row>
    <row r="89" spans="2:28" ht="13.5" customHeight="1" x14ac:dyDescent="0.2">
      <c r="B89" s="1"/>
      <c r="C89" s="1"/>
      <c r="D89" s="1"/>
      <c r="J89" s="89"/>
      <c r="K89" s="89"/>
      <c r="L89" s="89"/>
      <c r="R89" s="89"/>
      <c r="S89" s="89"/>
      <c r="T89" s="89"/>
      <c r="Z89" s="89"/>
      <c r="AA89" s="89"/>
      <c r="AB89" s="89"/>
    </row>
    <row r="90" spans="2:28" ht="13.5" customHeight="1" x14ac:dyDescent="0.2">
      <c r="B90" s="1"/>
      <c r="C90" s="1"/>
      <c r="D90" s="1"/>
      <c r="J90" s="89"/>
      <c r="K90" s="89"/>
      <c r="L90" s="89"/>
      <c r="R90" s="89"/>
      <c r="S90" s="89"/>
      <c r="T90" s="89"/>
      <c r="Z90" s="89"/>
      <c r="AA90" s="89"/>
      <c r="AB90" s="89"/>
    </row>
    <row r="91" spans="2:28" ht="13.5" customHeight="1" x14ac:dyDescent="0.2">
      <c r="B91" s="1"/>
      <c r="C91" s="1"/>
      <c r="D91" s="1"/>
      <c r="J91" s="89"/>
      <c r="K91" s="89"/>
      <c r="L91" s="89"/>
      <c r="R91" s="89"/>
      <c r="S91" s="89"/>
      <c r="T91" s="89"/>
      <c r="Z91" s="89"/>
      <c r="AA91" s="89"/>
      <c r="AB91" s="89"/>
    </row>
    <row r="92" spans="2:28" ht="13.5" customHeight="1" x14ac:dyDescent="0.2">
      <c r="B92" s="1"/>
      <c r="C92" s="1"/>
      <c r="D92" s="1"/>
      <c r="J92" s="89"/>
      <c r="K92" s="89"/>
      <c r="L92" s="89"/>
      <c r="R92" s="89"/>
      <c r="S92" s="89"/>
      <c r="T92" s="89"/>
      <c r="Z92" s="89"/>
      <c r="AA92" s="89"/>
      <c r="AB92" s="89"/>
    </row>
    <row r="93" spans="2:28" ht="13.5" customHeight="1" x14ac:dyDescent="0.2">
      <c r="B93" s="1"/>
      <c r="C93" s="1"/>
      <c r="D93" s="1"/>
      <c r="J93" s="89"/>
      <c r="K93" s="89"/>
      <c r="L93" s="89"/>
      <c r="R93" s="89"/>
      <c r="S93" s="89"/>
      <c r="T93" s="89"/>
      <c r="Z93" s="89"/>
      <c r="AA93" s="89"/>
      <c r="AB93" s="89"/>
    </row>
    <row r="94" spans="2:28" ht="13.5" customHeight="1" x14ac:dyDescent="0.2">
      <c r="B94" s="89"/>
      <c r="C94" s="89"/>
      <c r="D94" s="89"/>
      <c r="J94" s="89"/>
      <c r="K94" s="89"/>
      <c r="L94" s="89"/>
      <c r="R94" s="89"/>
      <c r="S94" s="89"/>
      <c r="T94" s="89"/>
      <c r="Z94" s="89"/>
      <c r="AA94" s="89"/>
      <c r="AB94" s="89"/>
    </row>
    <row r="95" spans="2:28" ht="13.5" customHeight="1" x14ac:dyDescent="0.2">
      <c r="B95" s="89"/>
      <c r="C95" s="89"/>
      <c r="D95" s="89"/>
      <c r="J95" s="89"/>
      <c r="K95" s="89"/>
      <c r="L95" s="89"/>
      <c r="R95" s="89"/>
      <c r="S95" s="89"/>
      <c r="T95" s="89"/>
      <c r="Z95" s="89"/>
      <c r="AA95" s="89"/>
      <c r="AB95" s="89"/>
    </row>
    <row r="96" spans="2:28" ht="13.5" customHeight="1" x14ac:dyDescent="0.2">
      <c r="B96" s="89"/>
      <c r="C96" s="89"/>
      <c r="D96" s="89"/>
      <c r="J96" s="89"/>
      <c r="K96" s="89"/>
      <c r="L96" s="89"/>
      <c r="R96" s="89"/>
      <c r="S96" s="89"/>
      <c r="T96" s="89"/>
      <c r="Z96" s="89"/>
      <c r="AA96" s="89"/>
      <c r="AB96" s="89"/>
    </row>
    <row r="97" spans="2:28" ht="13.5" customHeight="1" x14ac:dyDescent="0.2">
      <c r="B97" s="89"/>
      <c r="C97" s="89"/>
      <c r="D97" s="89"/>
      <c r="J97" s="89"/>
      <c r="K97" s="89"/>
      <c r="L97" s="89"/>
      <c r="R97" s="89"/>
      <c r="S97" s="89"/>
      <c r="T97" s="89"/>
      <c r="Z97" s="89"/>
      <c r="AA97" s="89"/>
      <c r="AB97" s="89"/>
    </row>
    <row r="98" spans="2:28" ht="13.5" customHeight="1" x14ac:dyDescent="0.2">
      <c r="B98" s="89"/>
      <c r="C98" s="89"/>
      <c r="D98" s="89"/>
      <c r="J98" s="89"/>
      <c r="K98" s="89"/>
      <c r="L98" s="89"/>
      <c r="R98" s="89"/>
      <c r="S98" s="89"/>
      <c r="T98" s="89"/>
      <c r="Z98" s="89"/>
      <c r="AA98" s="89"/>
      <c r="AB98" s="89"/>
    </row>
    <row r="99" spans="2:28" ht="13.5" customHeight="1" x14ac:dyDescent="0.2">
      <c r="B99" s="89"/>
      <c r="C99" s="89"/>
      <c r="D99" s="89"/>
      <c r="J99" s="89"/>
      <c r="K99" s="89"/>
      <c r="L99" s="89"/>
      <c r="R99" s="89"/>
      <c r="S99" s="89"/>
      <c r="T99" s="89"/>
      <c r="Z99" s="89"/>
      <c r="AA99" s="89"/>
      <c r="AB99" s="89"/>
    </row>
    <row r="100" spans="2:28" ht="13.5" customHeight="1" x14ac:dyDescent="0.2">
      <c r="B100" s="89"/>
      <c r="C100" s="89"/>
      <c r="D100" s="89"/>
      <c r="J100" s="89"/>
      <c r="K100" s="89"/>
      <c r="L100" s="89"/>
      <c r="R100" s="89"/>
      <c r="S100" s="89"/>
      <c r="T100" s="89"/>
      <c r="Z100" s="89"/>
      <c r="AA100" s="89"/>
      <c r="AB100" s="89"/>
    </row>
    <row r="101" spans="2:28" ht="13.5" customHeight="1" x14ac:dyDescent="0.2">
      <c r="B101" s="89"/>
      <c r="C101" s="89"/>
      <c r="D101" s="89"/>
      <c r="J101" s="89"/>
      <c r="K101" s="89"/>
      <c r="L101" s="89"/>
      <c r="R101" s="89"/>
      <c r="S101" s="89"/>
      <c r="T101" s="89"/>
      <c r="Z101" s="89"/>
      <c r="AA101" s="89"/>
      <c r="AB101" s="89"/>
    </row>
    <row r="102" spans="2:28" ht="13.5" customHeight="1" x14ac:dyDescent="0.2">
      <c r="B102" s="89"/>
      <c r="C102" s="89"/>
      <c r="D102" s="89"/>
      <c r="J102" s="89"/>
      <c r="K102" s="89"/>
      <c r="L102" s="89"/>
      <c r="R102" s="89"/>
      <c r="S102" s="89"/>
      <c r="T102" s="89"/>
      <c r="Z102" s="89"/>
      <c r="AA102" s="89"/>
      <c r="AB102" s="89"/>
    </row>
    <row r="103" spans="2:28" ht="13.5" customHeight="1" x14ac:dyDescent="0.2">
      <c r="B103" s="89"/>
      <c r="C103" s="89"/>
      <c r="D103" s="89"/>
      <c r="J103" s="89"/>
      <c r="K103" s="89"/>
      <c r="L103" s="89"/>
      <c r="R103" s="89"/>
      <c r="S103" s="89"/>
      <c r="T103" s="89"/>
      <c r="Z103" s="89"/>
      <c r="AA103" s="89"/>
      <c r="AB103" s="89"/>
    </row>
    <row r="104" spans="2:28" ht="13.5" customHeight="1" x14ac:dyDescent="0.2">
      <c r="B104" s="89"/>
      <c r="C104" s="89"/>
      <c r="D104" s="89"/>
      <c r="J104" s="89"/>
      <c r="K104" s="89"/>
      <c r="L104" s="89"/>
      <c r="R104" s="89"/>
      <c r="S104" s="89"/>
      <c r="T104" s="89"/>
      <c r="Z104" s="89"/>
      <c r="AA104" s="89"/>
      <c r="AB104" s="89"/>
    </row>
    <row r="105" spans="2:28" ht="13.5" customHeight="1" x14ac:dyDescent="0.2">
      <c r="B105" s="89"/>
      <c r="C105" s="89"/>
      <c r="D105" s="89"/>
      <c r="J105" s="89"/>
      <c r="K105" s="89"/>
      <c r="L105" s="89"/>
      <c r="R105" s="89"/>
      <c r="S105" s="89"/>
      <c r="T105" s="89"/>
      <c r="Z105" s="89"/>
      <c r="AA105" s="89"/>
      <c r="AB105" s="89"/>
    </row>
    <row r="106" spans="2:28" ht="13.5" customHeight="1" x14ac:dyDescent="0.2">
      <c r="B106" s="89"/>
      <c r="C106" s="89"/>
      <c r="D106" s="89"/>
      <c r="J106" s="89"/>
      <c r="K106" s="89"/>
      <c r="L106" s="89"/>
      <c r="R106" s="89"/>
      <c r="S106" s="89"/>
      <c r="T106" s="89"/>
      <c r="Z106" s="89"/>
      <c r="AA106" s="89"/>
      <c r="AB106" s="89"/>
    </row>
    <row r="107" spans="2:28" ht="13.5" customHeight="1" x14ac:dyDescent="0.2">
      <c r="B107" s="89"/>
      <c r="C107" s="89"/>
      <c r="D107" s="89"/>
      <c r="J107" s="89"/>
      <c r="K107" s="89"/>
      <c r="L107" s="89"/>
      <c r="R107" s="89"/>
      <c r="S107" s="89"/>
      <c r="T107" s="89"/>
      <c r="Z107" s="89"/>
      <c r="AA107" s="89"/>
      <c r="AB107" s="89"/>
    </row>
    <row r="108" spans="2:28" ht="13.5" customHeight="1" x14ac:dyDescent="0.2">
      <c r="B108" s="89"/>
      <c r="C108" s="89"/>
      <c r="D108" s="89"/>
      <c r="J108" s="89"/>
      <c r="K108" s="89"/>
      <c r="L108" s="89"/>
      <c r="R108" s="89"/>
      <c r="S108" s="89"/>
      <c r="T108" s="89"/>
      <c r="Z108" s="89"/>
      <c r="AA108" s="89"/>
      <c r="AB108" s="89"/>
    </row>
    <row r="109" spans="2:28" ht="13.5" customHeight="1" x14ac:dyDescent="0.2">
      <c r="B109" s="89"/>
      <c r="C109" s="89"/>
      <c r="D109" s="89"/>
      <c r="J109" s="89"/>
      <c r="K109" s="89"/>
      <c r="L109" s="89"/>
      <c r="R109" s="89"/>
      <c r="S109" s="89"/>
      <c r="T109" s="89"/>
      <c r="Z109" s="89"/>
      <c r="AA109" s="89"/>
      <c r="AB109" s="89"/>
    </row>
    <row r="110" spans="2:28" ht="13.5" customHeight="1" x14ac:dyDescent="0.2">
      <c r="B110" s="89"/>
      <c r="C110" s="89"/>
      <c r="D110" s="89"/>
      <c r="J110" s="89"/>
      <c r="K110" s="89"/>
      <c r="L110" s="89"/>
      <c r="R110" s="89"/>
      <c r="S110" s="89"/>
      <c r="T110" s="89"/>
      <c r="Z110" s="89"/>
      <c r="AA110" s="89"/>
      <c r="AB110" s="89"/>
    </row>
  </sheetData>
  <mergeCells count="7">
    <mergeCell ref="AA3:AE3"/>
    <mergeCell ref="A1:D1"/>
    <mergeCell ref="I1:M1"/>
    <mergeCell ref="Q1:T1"/>
    <mergeCell ref="C3:G3"/>
    <mergeCell ref="K3:O3"/>
    <mergeCell ref="S3:W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zoomScale="90" workbookViewId="0">
      <selection activeCell="C20" sqref="C20:G23"/>
    </sheetView>
  </sheetViews>
  <sheetFormatPr defaultColWidth="9.25" defaultRowHeight="12.6" customHeight="1" x14ac:dyDescent="0.2"/>
  <cols>
    <col min="1" max="1" width="52.375" style="1" customWidth="1"/>
    <col min="2" max="4" width="12.5" style="2" customWidth="1"/>
    <col min="5" max="8" width="12.5" style="1" customWidth="1"/>
    <col min="9" max="9" width="55.25" style="1" customWidth="1"/>
    <col min="10" max="11" width="12.5" style="2" customWidth="1"/>
    <col min="12" max="12" width="13.5" style="2" customWidth="1"/>
    <col min="13" max="15" width="13.875" style="1" customWidth="1"/>
    <col min="16" max="16" width="9.25" style="1"/>
    <col min="17" max="17" width="52.375" style="1" customWidth="1"/>
    <col min="18" max="20" width="12.5" style="2" customWidth="1"/>
    <col min="21" max="23" width="12.5" style="1" customWidth="1"/>
    <col min="24" max="24" width="9.25" style="1"/>
    <col min="25" max="25" width="52.375" style="1" customWidth="1"/>
    <col min="26" max="28" width="12.5" style="2" customWidth="1"/>
    <col min="29" max="31" width="12.5" style="1" customWidth="1"/>
    <col min="32" max="16384" width="9.25" style="1"/>
  </cols>
  <sheetData>
    <row r="1" spans="1:31" ht="15.75" customHeight="1" x14ac:dyDescent="0.2">
      <c r="A1" s="4" t="s">
        <v>25</v>
      </c>
      <c r="B1" s="4"/>
      <c r="C1" s="4"/>
      <c r="D1" s="4"/>
      <c r="I1" s="4" t="s">
        <v>1</v>
      </c>
      <c r="J1" s="4"/>
      <c r="K1" s="4"/>
      <c r="L1" s="4"/>
      <c r="Q1" s="4" t="s">
        <v>26</v>
      </c>
      <c r="R1" s="4"/>
      <c r="S1" s="4"/>
      <c r="T1" s="4"/>
      <c r="Y1" s="5" t="s">
        <v>27</v>
      </c>
      <c r="Z1" s="5"/>
      <c r="AA1" s="5"/>
      <c r="AB1" s="5"/>
    </row>
    <row r="2" spans="1:31" ht="14.25" customHeight="1" thickBot="1" x14ac:dyDescent="0.3">
      <c r="A2" s="6"/>
      <c r="B2" s="7"/>
      <c r="C2" s="7"/>
      <c r="D2" s="7"/>
      <c r="I2" s="6"/>
      <c r="J2" s="7"/>
      <c r="K2" s="7"/>
      <c r="L2" s="7"/>
      <c r="Q2" s="6"/>
      <c r="R2" s="7"/>
      <c r="S2" s="7"/>
      <c r="T2" s="7"/>
      <c r="Y2" s="6"/>
      <c r="Z2" s="7"/>
      <c r="AA2" s="7"/>
      <c r="AB2" s="7"/>
    </row>
    <row r="3" spans="1:31" ht="13.5" customHeight="1" thickBot="1" x14ac:dyDescent="0.25">
      <c r="A3" s="8" t="s">
        <v>4</v>
      </c>
      <c r="B3" s="9" t="s">
        <v>5</v>
      </c>
      <c r="C3" s="11" t="s">
        <v>6</v>
      </c>
      <c r="D3" s="13"/>
      <c r="E3" s="13"/>
      <c r="F3" s="13"/>
      <c r="G3" s="12"/>
      <c r="H3" s="97"/>
      <c r="I3" s="8" t="s">
        <v>4</v>
      </c>
      <c r="J3" s="9" t="s">
        <v>28</v>
      </c>
      <c r="K3" s="11" t="s">
        <v>6</v>
      </c>
      <c r="L3" s="13"/>
      <c r="M3" s="13"/>
      <c r="N3" s="13"/>
      <c r="O3" s="12"/>
      <c r="Q3" s="14" t="s">
        <v>4</v>
      </c>
      <c r="R3" s="10" t="s">
        <v>5</v>
      </c>
      <c r="S3" s="13" t="s">
        <v>6</v>
      </c>
      <c r="T3" s="13"/>
      <c r="U3" s="13"/>
      <c r="V3" s="13"/>
      <c r="W3" s="12"/>
      <c r="Y3" s="14" t="s">
        <v>4</v>
      </c>
      <c r="Z3" s="10" t="s">
        <v>5</v>
      </c>
      <c r="AA3" s="13" t="s">
        <v>6</v>
      </c>
      <c r="AB3" s="13"/>
      <c r="AC3" s="13"/>
      <c r="AD3" s="13"/>
      <c r="AE3" s="12"/>
    </row>
    <row r="4" spans="1:31" ht="14.25" customHeight="1" thickBot="1" x14ac:dyDescent="0.25">
      <c r="A4" s="16"/>
      <c r="B4" s="17">
        <v>2022</v>
      </c>
      <c r="C4" s="18">
        <v>2023</v>
      </c>
      <c r="D4" s="19">
        <v>2024</v>
      </c>
      <c r="E4" s="19">
        <v>2025</v>
      </c>
      <c r="F4" s="19">
        <v>2026</v>
      </c>
      <c r="G4" s="20">
        <v>2027</v>
      </c>
      <c r="H4" s="97"/>
      <c r="I4" s="16"/>
      <c r="J4" s="17">
        <v>2022</v>
      </c>
      <c r="K4" s="18">
        <v>2023</v>
      </c>
      <c r="L4" s="19">
        <v>2024</v>
      </c>
      <c r="M4" s="19">
        <v>2025</v>
      </c>
      <c r="N4" s="19">
        <v>2026</v>
      </c>
      <c r="O4" s="20">
        <v>2027</v>
      </c>
      <c r="Q4" s="21"/>
      <c r="R4" s="15">
        <v>2022</v>
      </c>
      <c r="S4" s="22">
        <v>2023</v>
      </c>
      <c r="T4" s="23">
        <v>2024</v>
      </c>
      <c r="U4" s="23">
        <v>2025</v>
      </c>
      <c r="V4" s="23">
        <v>2026</v>
      </c>
      <c r="W4" s="24">
        <v>2027</v>
      </c>
      <c r="Y4" s="21"/>
      <c r="Z4" s="15">
        <v>2022</v>
      </c>
      <c r="AA4" s="22">
        <v>2023</v>
      </c>
      <c r="AB4" s="23">
        <v>2024</v>
      </c>
      <c r="AC4" s="23">
        <v>2025</v>
      </c>
      <c r="AD4" s="23">
        <v>2026</v>
      </c>
      <c r="AE4" s="24">
        <v>2027</v>
      </c>
    </row>
    <row r="5" spans="1:31" ht="13.5" customHeight="1" x14ac:dyDescent="0.2">
      <c r="A5" s="25"/>
      <c r="B5" s="26"/>
      <c r="C5" s="27"/>
      <c r="D5" s="28"/>
      <c r="E5" s="28"/>
      <c r="F5" s="28"/>
      <c r="G5" s="29"/>
      <c r="H5" s="98"/>
      <c r="I5" s="31"/>
      <c r="J5" s="32"/>
      <c r="K5" s="27"/>
      <c r="L5" s="28"/>
      <c r="M5" s="28"/>
      <c r="N5" s="28"/>
      <c r="O5" s="29"/>
      <c r="P5" s="30"/>
      <c r="Q5" s="31"/>
      <c r="R5" s="32"/>
      <c r="S5" s="33"/>
      <c r="T5" s="34"/>
      <c r="U5" s="34"/>
      <c r="V5" s="34"/>
      <c r="W5" s="35"/>
      <c r="Y5" s="31"/>
      <c r="Z5" s="32"/>
      <c r="AA5" s="33"/>
      <c r="AB5" s="34"/>
      <c r="AC5" s="34"/>
      <c r="AD5" s="34"/>
      <c r="AE5" s="35"/>
    </row>
    <row r="6" spans="1:31" ht="13.5" customHeight="1" x14ac:dyDescent="0.2">
      <c r="A6" s="36" t="s">
        <v>7</v>
      </c>
      <c r="B6" s="37">
        <f t="shared" ref="B6:G6" si="0">SUM(B7:B11)</f>
        <v>1022480.4802699998</v>
      </c>
      <c r="C6" s="38">
        <f t="shared" si="0"/>
        <v>1062782.5364306776</v>
      </c>
      <c r="D6" s="39">
        <f t="shared" si="0"/>
        <v>1100021.7843095842</v>
      </c>
      <c r="E6" s="39">
        <f t="shared" si="0"/>
        <v>1107241.4912744528</v>
      </c>
      <c r="F6" s="39">
        <f t="shared" si="0"/>
        <v>1144751.4424391477</v>
      </c>
      <c r="G6" s="40">
        <f t="shared" si="0"/>
        <v>1191149.9783931246</v>
      </c>
      <c r="H6" s="99"/>
      <c r="I6" s="41" t="s">
        <v>7</v>
      </c>
      <c r="J6" s="42">
        <f t="shared" ref="J6:O6" si="1">SUM(J7:J11)</f>
        <v>0</v>
      </c>
      <c r="K6" s="38">
        <f t="shared" si="1"/>
        <v>0</v>
      </c>
      <c r="L6" s="39">
        <f t="shared" si="1"/>
        <v>0</v>
      </c>
      <c r="M6" s="39">
        <f t="shared" si="1"/>
        <v>0</v>
      </c>
      <c r="N6" s="39">
        <f t="shared" si="1"/>
        <v>0</v>
      </c>
      <c r="O6" s="40">
        <f t="shared" si="1"/>
        <v>0</v>
      </c>
      <c r="P6" s="30"/>
      <c r="Q6" s="41" t="s">
        <v>7</v>
      </c>
      <c r="R6" s="42">
        <v>1022480.4802699998</v>
      </c>
      <c r="S6" s="43">
        <v>1077637.7033935627</v>
      </c>
      <c r="T6" s="39">
        <v>1210876.6330477344</v>
      </c>
      <c r="U6" s="39">
        <v>1329038.3996935235</v>
      </c>
      <c r="V6" s="39">
        <v>1431693.4436901174</v>
      </c>
      <c r="W6" s="40">
        <v>1515247.38763534</v>
      </c>
      <c r="Y6" s="41" t="s">
        <v>7</v>
      </c>
      <c r="Z6" s="42">
        <f t="shared" ref="Z6:Z26" si="2">B6-R6</f>
        <v>0</v>
      </c>
      <c r="AA6" s="43">
        <f t="shared" ref="AA6:AA26" si="3">C6-S6</f>
        <v>-14855.166962885065</v>
      </c>
      <c r="AB6" s="39">
        <f t="shared" ref="AB6:AB26" si="4">D6-T6</f>
        <v>-110854.84873815021</v>
      </c>
      <c r="AC6" s="39">
        <f t="shared" ref="AC6:AC26" si="5">E6-U6</f>
        <v>-221796.90841907077</v>
      </c>
      <c r="AD6" s="39">
        <f t="shared" ref="AD6:AD26" si="6">F6-V6</f>
        <v>-286942.00125096971</v>
      </c>
      <c r="AE6" s="40">
        <f t="shared" ref="AE6:AE26" si="7">G6-W6</f>
        <v>-324097.40924221533</v>
      </c>
    </row>
    <row r="7" spans="1:31" ht="13.5" customHeight="1" x14ac:dyDescent="0.2">
      <c r="A7" s="44" t="s">
        <v>8</v>
      </c>
      <c r="B7" s="45">
        <v>598455.59486999991</v>
      </c>
      <c r="C7" s="46">
        <f>'sept2023_vydavky_ESA 2010'!C7</f>
        <v>600742.94739510247</v>
      </c>
      <c r="D7" s="47">
        <f>'sept2023_vydavky_ESA 2010'!D7</f>
        <v>600969.29570776399</v>
      </c>
      <c r="E7" s="47">
        <f>'sept2023_vydavky_ESA 2010'!E7</f>
        <v>607026.82270662277</v>
      </c>
      <c r="F7" s="47">
        <f>'sept2023_vydavky_ESA 2010'!F7</f>
        <v>638097.17730586731</v>
      </c>
      <c r="G7" s="48">
        <f>'sept2023_vydavky_ESA 2010'!G7</f>
        <v>669985.04802980705</v>
      </c>
      <c r="H7" s="100"/>
      <c r="I7" s="49" t="s">
        <v>8</v>
      </c>
      <c r="J7" s="50"/>
      <c r="K7" s="46"/>
      <c r="L7" s="47"/>
      <c r="M7" s="47"/>
      <c r="N7" s="47"/>
      <c r="O7" s="48"/>
      <c r="P7" s="30"/>
      <c r="Q7" s="49" t="s">
        <v>8</v>
      </c>
      <c r="R7" s="50">
        <v>598455.59486999991</v>
      </c>
      <c r="S7" s="51">
        <v>616672.53919259156</v>
      </c>
      <c r="T7" s="47">
        <v>708564.38727479184</v>
      </c>
      <c r="U7" s="47">
        <v>791100.90852528252</v>
      </c>
      <c r="V7" s="47">
        <v>865661.64709414344</v>
      </c>
      <c r="W7" s="48">
        <v>927212.57501175115</v>
      </c>
      <c r="Y7" s="49" t="s">
        <v>8</v>
      </c>
      <c r="Z7" s="50">
        <f t="shared" si="2"/>
        <v>0</v>
      </c>
      <c r="AA7" s="51">
        <f t="shared" si="3"/>
        <v>-15929.591797489091</v>
      </c>
      <c r="AB7" s="47">
        <f t="shared" si="4"/>
        <v>-107595.09156702785</v>
      </c>
      <c r="AC7" s="47">
        <f t="shared" si="5"/>
        <v>-184074.08581865975</v>
      </c>
      <c r="AD7" s="47">
        <f t="shared" si="6"/>
        <v>-227564.46978827612</v>
      </c>
      <c r="AE7" s="48">
        <f t="shared" si="7"/>
        <v>-257227.5269819441</v>
      </c>
    </row>
    <row r="8" spans="1:31" ht="13.5" customHeight="1" x14ac:dyDescent="0.2">
      <c r="A8" s="44" t="s">
        <v>9</v>
      </c>
      <c r="B8" s="45">
        <v>41625.225509999997</v>
      </c>
      <c r="C8" s="46">
        <f>'sept2023_vydavky_ESA 2010'!C8</f>
        <v>43154.703189921769</v>
      </c>
      <c r="D8" s="47">
        <f>'sept2023_vydavky_ESA 2010'!D8</f>
        <v>42774.607976956111</v>
      </c>
      <c r="E8" s="47">
        <f>'sept2023_vydavky_ESA 2010'!E8</f>
        <v>44853.835888336449</v>
      </c>
      <c r="F8" s="47">
        <f>'sept2023_vydavky_ESA 2010'!F8</f>
        <v>49073.62572631058</v>
      </c>
      <c r="G8" s="48">
        <f>'sept2023_vydavky_ESA 2010'!G8</f>
        <v>53142.245007604441</v>
      </c>
      <c r="H8" s="100"/>
      <c r="I8" s="49" t="s">
        <v>9</v>
      </c>
      <c r="J8" s="50"/>
      <c r="K8" s="46"/>
      <c r="L8" s="47"/>
      <c r="M8" s="47"/>
      <c r="N8" s="47"/>
      <c r="O8" s="48"/>
      <c r="P8" s="30"/>
      <c r="Q8" s="49" t="s">
        <v>9</v>
      </c>
      <c r="R8" s="50">
        <v>41625.225509999997</v>
      </c>
      <c r="S8" s="51">
        <v>40241.573423598355</v>
      </c>
      <c r="T8" s="47">
        <v>46622.786131565183</v>
      </c>
      <c r="U8" s="47">
        <v>53145.796353269587</v>
      </c>
      <c r="V8" s="47">
        <v>59619.20899077777</v>
      </c>
      <c r="W8" s="48">
        <v>65774.016153086559</v>
      </c>
      <c r="Y8" s="49" t="s">
        <v>9</v>
      </c>
      <c r="Z8" s="50">
        <f t="shared" si="2"/>
        <v>0</v>
      </c>
      <c r="AA8" s="51">
        <f t="shared" si="3"/>
        <v>2913.1297663234145</v>
      </c>
      <c r="AB8" s="47">
        <f t="shared" si="4"/>
        <v>-3848.1781546090715</v>
      </c>
      <c r="AC8" s="47">
        <f t="shared" si="5"/>
        <v>-8291.9604649331377</v>
      </c>
      <c r="AD8" s="47">
        <f t="shared" si="6"/>
        <v>-10545.58326446719</v>
      </c>
      <c r="AE8" s="48">
        <f t="shared" si="7"/>
        <v>-12631.771145482118</v>
      </c>
    </row>
    <row r="9" spans="1:31" ht="13.5" customHeight="1" x14ac:dyDescent="0.2">
      <c r="A9" s="44" t="s">
        <v>10</v>
      </c>
      <c r="B9" s="45">
        <v>335682.81054999994</v>
      </c>
      <c r="C9" s="46">
        <f>'sept2023_vydavky_ESA 2010'!C9</f>
        <v>370294.30771676626</v>
      </c>
      <c r="D9" s="47">
        <f>'sept2023_vydavky_ESA 2010'!D9</f>
        <v>402799.66551717249</v>
      </c>
      <c r="E9" s="47">
        <f>'sept2023_vydavky_ESA 2010'!E9</f>
        <v>403072.08332394081</v>
      </c>
      <c r="F9" s="47">
        <f>'sept2023_vydavky_ESA 2010'!F9</f>
        <v>405626.73627283517</v>
      </c>
      <c r="G9" s="48">
        <f>'sept2023_vydavky_ESA 2010'!G9</f>
        <v>415420.39573665051</v>
      </c>
      <c r="H9" s="100"/>
      <c r="I9" s="49" t="s">
        <v>10</v>
      </c>
      <c r="J9" s="50"/>
      <c r="K9" s="46"/>
      <c r="L9" s="47"/>
      <c r="M9" s="47"/>
      <c r="N9" s="47"/>
      <c r="O9" s="48"/>
      <c r="P9" s="30"/>
      <c r="Q9" s="49" t="s">
        <v>10</v>
      </c>
      <c r="R9" s="50">
        <v>335682.81054999994</v>
      </c>
      <c r="S9" s="51">
        <v>370294.30771676626</v>
      </c>
      <c r="T9" s="47">
        <v>401686.09825059719</v>
      </c>
      <c r="U9" s="47">
        <v>428465.27067886642</v>
      </c>
      <c r="V9" s="47">
        <v>448251.81248011685</v>
      </c>
      <c r="W9" s="48">
        <v>462900.17153098143</v>
      </c>
      <c r="Y9" s="49" t="s">
        <v>10</v>
      </c>
      <c r="Z9" s="50">
        <f t="shared" si="2"/>
        <v>0</v>
      </c>
      <c r="AA9" s="51">
        <f t="shared" si="3"/>
        <v>0</v>
      </c>
      <c r="AB9" s="47">
        <f t="shared" si="4"/>
        <v>1113.5672665752936</v>
      </c>
      <c r="AC9" s="47">
        <f t="shared" si="5"/>
        <v>-25393.187354925612</v>
      </c>
      <c r="AD9" s="47">
        <f t="shared" si="6"/>
        <v>-42625.076207281672</v>
      </c>
      <c r="AE9" s="48">
        <f t="shared" si="7"/>
        <v>-47479.775794330926</v>
      </c>
    </row>
    <row r="10" spans="1:31" ht="13.5" customHeight="1" x14ac:dyDescent="0.2">
      <c r="A10" s="44" t="s">
        <v>11</v>
      </c>
      <c r="B10" s="45">
        <v>71.969300000000004</v>
      </c>
      <c r="C10" s="46">
        <f>'sept2023_vydavky_ESA 2010'!C10</f>
        <v>88.018155210035786</v>
      </c>
      <c r="D10" s="47">
        <f>'sept2023_vydavky_ESA 2010'!D10</f>
        <v>83.601017509914158</v>
      </c>
      <c r="E10" s="47">
        <f>'sept2023_vydavky_ESA 2010'!E10</f>
        <v>85.08624420016875</v>
      </c>
      <c r="F10" s="47">
        <f>'sept2023_vydavky_ESA 2010'!F10</f>
        <v>89.065166339387332</v>
      </c>
      <c r="G10" s="48">
        <f>'sept2023_vydavky_ESA 2010'!G10</f>
        <v>89.711934946413024</v>
      </c>
      <c r="H10" s="100"/>
      <c r="I10" s="49" t="s">
        <v>11</v>
      </c>
      <c r="J10" s="50"/>
      <c r="K10" s="46"/>
      <c r="L10" s="47"/>
      <c r="M10" s="47"/>
      <c r="N10" s="47"/>
      <c r="O10" s="48"/>
      <c r="P10" s="30"/>
      <c r="Q10" s="49" t="s">
        <v>11</v>
      </c>
      <c r="R10" s="50">
        <v>71.969300000000004</v>
      </c>
      <c r="S10" s="51">
        <v>97.267646496359731</v>
      </c>
      <c r="T10" s="47">
        <v>104.33928046293279</v>
      </c>
      <c r="U10" s="47">
        <v>111.05210150251993</v>
      </c>
      <c r="V10" s="47">
        <v>116.48538809287707</v>
      </c>
      <c r="W10" s="48">
        <v>122.97280014957646</v>
      </c>
      <c r="Y10" s="49" t="s">
        <v>11</v>
      </c>
      <c r="Z10" s="50">
        <f t="shared" si="2"/>
        <v>0</v>
      </c>
      <c r="AA10" s="51">
        <f t="shared" si="3"/>
        <v>-9.2494912863239449</v>
      </c>
      <c r="AB10" s="47">
        <f t="shared" si="4"/>
        <v>-20.738262953018634</v>
      </c>
      <c r="AC10" s="47">
        <f t="shared" si="5"/>
        <v>-25.965857302351182</v>
      </c>
      <c r="AD10" s="47">
        <f t="shared" si="6"/>
        <v>-27.420221753489741</v>
      </c>
      <c r="AE10" s="48">
        <f t="shared" si="7"/>
        <v>-33.260865203163434</v>
      </c>
    </row>
    <row r="11" spans="1:31" ht="13.5" customHeight="1" x14ac:dyDescent="0.2">
      <c r="A11" s="44" t="s">
        <v>12</v>
      </c>
      <c r="B11" s="45">
        <v>46644.880039999996</v>
      </c>
      <c r="C11" s="46">
        <f>'sept2023_vydavky_ESA 2010'!C11</f>
        <v>48502.559973677096</v>
      </c>
      <c r="D11" s="47">
        <f>'sept2023_vydavky_ESA 2010'!D11</f>
        <v>53394.614090181873</v>
      </c>
      <c r="E11" s="47">
        <f>'sept2023_vydavky_ESA 2010'!E11</f>
        <v>52203.663111352595</v>
      </c>
      <c r="F11" s="47">
        <f>'sept2023_vydavky_ESA 2010'!F11</f>
        <v>51864.837967795262</v>
      </c>
      <c r="G11" s="48">
        <f>'sept2023_vydavky_ESA 2010'!G11</f>
        <v>52512.577684116171</v>
      </c>
      <c r="H11" s="100"/>
      <c r="I11" s="49" t="s">
        <v>12</v>
      </c>
      <c r="J11" s="50"/>
      <c r="K11" s="46"/>
      <c r="L11" s="47"/>
      <c r="M11" s="47"/>
      <c r="N11" s="47"/>
      <c r="O11" s="48"/>
      <c r="P11" s="30"/>
      <c r="Q11" s="49" t="s">
        <v>12</v>
      </c>
      <c r="R11" s="50">
        <v>46644.880039999996</v>
      </c>
      <c r="S11" s="51">
        <v>50332.015414110043</v>
      </c>
      <c r="T11" s="47">
        <v>53899.022110317368</v>
      </c>
      <c r="U11" s="47">
        <v>56215.372034602624</v>
      </c>
      <c r="V11" s="47">
        <v>58044.289736986306</v>
      </c>
      <c r="W11" s="48">
        <v>59237.652139371334</v>
      </c>
      <c r="Y11" s="49" t="s">
        <v>12</v>
      </c>
      <c r="Z11" s="50">
        <f t="shared" si="2"/>
        <v>0</v>
      </c>
      <c r="AA11" s="51">
        <f t="shared" si="3"/>
        <v>-1829.4554404329465</v>
      </c>
      <c r="AB11" s="47">
        <f t="shared" si="4"/>
        <v>-504.40802013549546</v>
      </c>
      <c r="AC11" s="47">
        <f t="shared" si="5"/>
        <v>-4011.7089232500293</v>
      </c>
      <c r="AD11" s="47">
        <f t="shared" si="6"/>
        <v>-6179.4517691910441</v>
      </c>
      <c r="AE11" s="48">
        <f t="shared" si="7"/>
        <v>-6725.0744552551623</v>
      </c>
    </row>
    <row r="12" spans="1:31" ht="13.5" customHeight="1" x14ac:dyDescent="0.2">
      <c r="A12" s="36" t="s">
        <v>13</v>
      </c>
      <c r="B12" s="37">
        <f t="shared" ref="B12:G12" si="8">B13+B19</f>
        <v>8269597</v>
      </c>
      <c r="C12" s="38">
        <f t="shared" si="8"/>
        <v>10188844.026069954</v>
      </c>
      <c r="D12" s="39">
        <f t="shared" si="8"/>
        <v>11261708.490045667</v>
      </c>
      <c r="E12" s="39">
        <f t="shared" si="8"/>
        <v>12054906.907159284</v>
      </c>
      <c r="F12" s="39">
        <f t="shared" si="8"/>
        <v>12248832.482216157</v>
      </c>
      <c r="G12" s="40">
        <f t="shared" si="8"/>
        <v>12205995.032979224</v>
      </c>
      <c r="H12" s="99"/>
      <c r="I12" s="41" t="s">
        <v>13</v>
      </c>
      <c r="J12" s="42">
        <f t="shared" ref="J12:O12" si="9">J13+J19</f>
        <v>0</v>
      </c>
      <c r="K12" s="38">
        <f t="shared" si="9"/>
        <v>4129.9799999999996</v>
      </c>
      <c r="L12" s="39">
        <f t="shared" si="9"/>
        <v>43363.79</v>
      </c>
      <c r="M12" s="39">
        <f t="shared" si="9"/>
        <v>70950.031999999992</v>
      </c>
      <c r="N12" s="39">
        <f t="shared" si="9"/>
        <v>62051.71</v>
      </c>
      <c r="O12" s="40">
        <f t="shared" si="9"/>
        <v>70957.217999999993</v>
      </c>
      <c r="Q12" s="41" t="s">
        <v>13</v>
      </c>
      <c r="R12" s="42">
        <v>8269597</v>
      </c>
      <c r="S12" s="43">
        <v>10183150.837397953</v>
      </c>
      <c r="T12" s="39">
        <v>11221998.620453434</v>
      </c>
      <c r="U12" s="39">
        <v>11962117.432228893</v>
      </c>
      <c r="V12" s="39">
        <v>12552760.82384366</v>
      </c>
      <c r="W12" s="40">
        <v>12833627.415173022</v>
      </c>
      <c r="Y12" s="41" t="s">
        <v>13</v>
      </c>
      <c r="Z12" s="42">
        <f t="shared" si="2"/>
        <v>0</v>
      </c>
      <c r="AA12" s="43">
        <f t="shared" si="3"/>
        <v>5693.1886720005423</v>
      </c>
      <c r="AB12" s="39">
        <f t="shared" si="4"/>
        <v>39709.86959223263</v>
      </c>
      <c r="AC12" s="39">
        <f t="shared" si="5"/>
        <v>92789.474930390716</v>
      </c>
      <c r="AD12" s="39">
        <f t="shared" si="6"/>
        <v>-303928.34162750281</v>
      </c>
      <c r="AE12" s="40">
        <f t="shared" si="7"/>
        <v>-627632.3821937982</v>
      </c>
    </row>
    <row r="13" spans="1:31" ht="13.5" customHeight="1" x14ac:dyDescent="0.2">
      <c r="A13" s="52" t="s">
        <v>14</v>
      </c>
      <c r="B13" s="53">
        <f t="shared" ref="B13:G13" si="10">SUM(B14:B18)</f>
        <v>7301764</v>
      </c>
      <c r="C13" s="54">
        <f t="shared" si="10"/>
        <v>9040957.1074117608</v>
      </c>
      <c r="D13" s="55">
        <f t="shared" si="10"/>
        <v>9989556.7067610901</v>
      </c>
      <c r="E13" s="55">
        <f t="shared" si="10"/>
        <v>10711724.499627329</v>
      </c>
      <c r="F13" s="55">
        <f t="shared" si="10"/>
        <v>10932953.787760053</v>
      </c>
      <c r="G13" s="56">
        <f t="shared" si="10"/>
        <v>10949245.7163061</v>
      </c>
      <c r="H13" s="99"/>
      <c r="I13" s="57" t="s">
        <v>14</v>
      </c>
      <c r="J13" s="58">
        <f t="shared" ref="J13:O13" si="11">SUM(J14:J18)</f>
        <v>0</v>
      </c>
      <c r="K13" s="54">
        <f t="shared" si="11"/>
        <v>0</v>
      </c>
      <c r="L13" s="55">
        <f t="shared" si="11"/>
        <v>0</v>
      </c>
      <c r="M13" s="55">
        <f t="shared" si="11"/>
        <v>0</v>
      </c>
      <c r="N13" s="55">
        <f t="shared" si="11"/>
        <v>0</v>
      </c>
      <c r="O13" s="56">
        <f t="shared" si="11"/>
        <v>0</v>
      </c>
      <c r="P13" s="30"/>
      <c r="Q13" s="57" t="s">
        <v>14</v>
      </c>
      <c r="R13" s="58">
        <v>7301764</v>
      </c>
      <c r="S13" s="59">
        <v>9040768.2571924794</v>
      </c>
      <c r="T13" s="55">
        <v>9994846.1850632001</v>
      </c>
      <c r="U13" s="55">
        <v>10696541.374399979</v>
      </c>
      <c r="V13" s="55">
        <v>11267812.397936488</v>
      </c>
      <c r="W13" s="56">
        <v>11589559.810292149</v>
      </c>
      <c r="Y13" s="57" t="s">
        <v>14</v>
      </c>
      <c r="Z13" s="58">
        <f t="shared" si="2"/>
        <v>0</v>
      </c>
      <c r="AA13" s="59">
        <f t="shared" si="3"/>
        <v>188.85021928139031</v>
      </c>
      <c r="AB13" s="55">
        <f t="shared" si="4"/>
        <v>-5289.4783021099865</v>
      </c>
      <c r="AC13" s="55">
        <f t="shared" si="5"/>
        <v>15183.125227350742</v>
      </c>
      <c r="AD13" s="55">
        <f t="shared" si="6"/>
        <v>-334858.61017643474</v>
      </c>
      <c r="AE13" s="56">
        <f t="shared" si="7"/>
        <v>-640314.09398604929</v>
      </c>
    </row>
    <row r="14" spans="1:31" ht="13.5" customHeight="1" x14ac:dyDescent="0.2">
      <c r="A14" s="60" t="s">
        <v>15</v>
      </c>
      <c r="B14" s="45">
        <v>6575522</v>
      </c>
      <c r="C14" s="46">
        <v>8151352.9791665552</v>
      </c>
      <c r="D14" s="47">
        <v>8977576.9338577092</v>
      </c>
      <c r="E14" s="47">
        <v>9622423.4114878699</v>
      </c>
      <c r="F14" s="47">
        <v>9841858.0910043027</v>
      </c>
      <c r="G14" s="48">
        <v>9850911.5696523599</v>
      </c>
      <c r="H14" s="100"/>
      <c r="I14" s="61" t="s">
        <v>15</v>
      </c>
      <c r="J14" s="50"/>
      <c r="K14" s="46"/>
      <c r="L14" s="47"/>
      <c r="M14" s="47"/>
      <c r="N14" s="47"/>
      <c r="O14" s="48"/>
      <c r="P14" s="30"/>
      <c r="Q14" s="61" t="s">
        <v>15</v>
      </c>
      <c r="R14" s="50">
        <v>6575522</v>
      </c>
      <c r="S14" s="51">
        <v>8151352.9791665552</v>
      </c>
      <c r="T14" s="47">
        <v>8977576.9338577092</v>
      </c>
      <c r="U14" s="47">
        <v>9621971.0139285475</v>
      </c>
      <c r="V14" s="47">
        <v>9842064.3731673528</v>
      </c>
      <c r="W14" s="48">
        <v>9851118.0463894643</v>
      </c>
      <c r="Y14" s="61" t="s">
        <v>15</v>
      </c>
      <c r="Z14" s="50">
        <f t="shared" si="2"/>
        <v>0</v>
      </c>
      <c r="AA14" s="51">
        <f t="shared" si="3"/>
        <v>0</v>
      </c>
      <c r="AB14" s="47">
        <f t="shared" si="4"/>
        <v>0</v>
      </c>
      <c r="AC14" s="47">
        <f t="shared" si="5"/>
        <v>452.39755932241678</v>
      </c>
      <c r="AD14" s="47">
        <f t="shared" si="6"/>
        <v>-206.2821630500257</v>
      </c>
      <c r="AE14" s="48">
        <f t="shared" si="7"/>
        <v>-206.47673710435629</v>
      </c>
    </row>
    <row r="15" spans="1:31" ht="13.5" customHeight="1" x14ac:dyDescent="0.2">
      <c r="A15" s="60" t="s">
        <v>16</v>
      </c>
      <c r="B15" s="45">
        <v>90333</v>
      </c>
      <c r="C15" s="46">
        <v>128904.14536212824</v>
      </c>
      <c r="D15" s="47">
        <v>171574.64556246655</v>
      </c>
      <c r="E15" s="47">
        <v>189463.38500816346</v>
      </c>
      <c r="F15" s="47">
        <v>168235.08474295906</v>
      </c>
      <c r="G15" s="48">
        <v>167548.75941843574</v>
      </c>
      <c r="H15" s="100"/>
      <c r="I15" s="61" t="s">
        <v>16</v>
      </c>
      <c r="J15" s="50"/>
      <c r="K15" s="46"/>
      <c r="L15" s="47"/>
      <c r="M15" s="47"/>
      <c r="N15" s="47"/>
      <c r="O15" s="48"/>
      <c r="P15" s="30"/>
      <c r="Q15" s="61" t="s">
        <v>16</v>
      </c>
      <c r="R15" s="50">
        <v>90333</v>
      </c>
      <c r="S15" s="51">
        <v>128659.26583712826</v>
      </c>
      <c r="T15" s="47">
        <v>171994.93288142074</v>
      </c>
      <c r="U15" s="47">
        <v>190472.25535892468</v>
      </c>
      <c r="V15" s="47">
        <v>168585.27537134741</v>
      </c>
      <c r="W15" s="48">
        <v>167899.28036141925</v>
      </c>
      <c r="Y15" s="61" t="s">
        <v>16</v>
      </c>
      <c r="Z15" s="50">
        <f t="shared" si="2"/>
        <v>0</v>
      </c>
      <c r="AA15" s="51">
        <f t="shared" si="3"/>
        <v>244.8795249999821</v>
      </c>
      <c r="AB15" s="47">
        <f t="shared" si="4"/>
        <v>-420.28731895418605</v>
      </c>
      <c r="AC15" s="47">
        <f t="shared" si="5"/>
        <v>-1008.8703507612227</v>
      </c>
      <c r="AD15" s="47">
        <f t="shared" si="6"/>
        <v>-350.19062838834361</v>
      </c>
      <c r="AE15" s="48">
        <f t="shared" si="7"/>
        <v>-350.52094298350858</v>
      </c>
    </row>
    <row r="16" spans="1:31" ht="13.5" customHeight="1" x14ac:dyDescent="0.2">
      <c r="A16" s="60" t="s">
        <v>17</v>
      </c>
      <c r="B16" s="45">
        <v>565716</v>
      </c>
      <c r="C16" s="46">
        <v>676130.46083869948</v>
      </c>
      <c r="D16" s="47">
        <v>745764.69948929932</v>
      </c>
      <c r="E16" s="47">
        <v>797387.02179321868</v>
      </c>
      <c r="F16" s="47">
        <v>816840.58796084847</v>
      </c>
      <c r="G16" s="48">
        <v>820956.50845036912</v>
      </c>
      <c r="H16" s="100"/>
      <c r="I16" s="61" t="s">
        <v>17</v>
      </c>
      <c r="J16" s="50"/>
      <c r="K16" s="46"/>
      <c r="L16" s="47"/>
      <c r="M16" s="47"/>
      <c r="N16" s="47"/>
      <c r="O16" s="48"/>
      <c r="P16" s="30"/>
      <c r="Q16" s="61" t="s">
        <v>17</v>
      </c>
      <c r="R16" s="50">
        <v>565716</v>
      </c>
      <c r="S16" s="51">
        <v>676130.46083869948</v>
      </c>
      <c r="T16" s="47">
        <v>745764.69948929932</v>
      </c>
      <c r="U16" s="47">
        <v>797387.02179321868</v>
      </c>
      <c r="V16" s="47">
        <v>816840.58796084847</v>
      </c>
      <c r="W16" s="48">
        <v>820956.50845036912</v>
      </c>
      <c r="Y16" s="61" t="s">
        <v>17</v>
      </c>
      <c r="Z16" s="50">
        <f t="shared" si="2"/>
        <v>0</v>
      </c>
      <c r="AA16" s="51">
        <f t="shared" si="3"/>
        <v>0</v>
      </c>
      <c r="AB16" s="47">
        <f t="shared" si="4"/>
        <v>0</v>
      </c>
      <c r="AC16" s="47">
        <f t="shared" si="5"/>
        <v>0</v>
      </c>
      <c r="AD16" s="47">
        <f t="shared" si="6"/>
        <v>0</v>
      </c>
      <c r="AE16" s="48">
        <f t="shared" si="7"/>
        <v>0</v>
      </c>
    </row>
    <row r="17" spans="1:31" ht="13.5" customHeight="1" x14ac:dyDescent="0.2">
      <c r="A17" s="60" t="s">
        <v>18</v>
      </c>
      <c r="B17" s="45">
        <v>68387.000000000015</v>
      </c>
      <c r="C17" s="46">
        <v>82771.582126000751</v>
      </c>
      <c r="D17" s="47">
        <v>92736.154839508279</v>
      </c>
      <c r="E17" s="47">
        <v>100520.45297208081</v>
      </c>
      <c r="F17" s="47">
        <v>104160.30940232484</v>
      </c>
      <c r="G17" s="48">
        <v>108034.3986204871</v>
      </c>
      <c r="H17" s="100"/>
      <c r="I17" s="61" t="s">
        <v>18</v>
      </c>
      <c r="J17" s="50"/>
      <c r="K17" s="46"/>
      <c r="L17" s="47"/>
      <c r="M17" s="47"/>
      <c r="N17" s="47"/>
      <c r="O17" s="48"/>
      <c r="P17" s="30"/>
      <c r="Q17" s="61" t="s">
        <v>18</v>
      </c>
      <c r="R17" s="50">
        <v>68387.000000000015</v>
      </c>
      <c r="S17" s="51">
        <v>82771.582126000751</v>
      </c>
      <c r="T17" s="47">
        <v>92736.154839508279</v>
      </c>
      <c r="U17" s="47">
        <v>100520.45297208081</v>
      </c>
      <c r="V17" s="47">
        <v>104160.30940232484</v>
      </c>
      <c r="W17" s="48">
        <v>108034.3986204871</v>
      </c>
      <c r="Y17" s="61" t="s">
        <v>18</v>
      </c>
      <c r="Z17" s="50">
        <f t="shared" si="2"/>
        <v>0</v>
      </c>
      <c r="AA17" s="51">
        <f t="shared" si="3"/>
        <v>0</v>
      </c>
      <c r="AB17" s="47">
        <f t="shared" si="4"/>
        <v>0</v>
      </c>
      <c r="AC17" s="47">
        <f t="shared" si="5"/>
        <v>0</v>
      </c>
      <c r="AD17" s="47">
        <f t="shared" si="6"/>
        <v>0</v>
      </c>
      <c r="AE17" s="48">
        <f t="shared" si="7"/>
        <v>0</v>
      </c>
    </row>
    <row r="18" spans="1:31" ht="13.5" customHeight="1" x14ac:dyDescent="0.2">
      <c r="A18" s="60" t="s">
        <v>19</v>
      </c>
      <c r="B18" s="45">
        <v>1806</v>
      </c>
      <c r="C18" s="46">
        <v>1797.9399183764851</v>
      </c>
      <c r="D18" s="47">
        <v>1904.27301210674</v>
      </c>
      <c r="E18" s="47">
        <v>1930.228365997026</v>
      </c>
      <c r="F18" s="47">
        <v>1859.7146496181438</v>
      </c>
      <c r="G18" s="48">
        <v>1794.4801644495333</v>
      </c>
      <c r="H18" s="100"/>
      <c r="I18" s="61" t="s">
        <v>19</v>
      </c>
      <c r="J18" s="50"/>
      <c r="K18" s="46"/>
      <c r="L18" s="47"/>
      <c r="M18" s="47"/>
      <c r="N18" s="47"/>
      <c r="O18" s="48"/>
      <c r="P18" s="30"/>
      <c r="Q18" s="61" t="s">
        <v>19</v>
      </c>
      <c r="R18" s="50">
        <v>1806</v>
      </c>
      <c r="S18" s="51">
        <v>1797.9399183764851</v>
      </c>
      <c r="T18" s="47">
        <v>1904.27301210674</v>
      </c>
      <c r="U18" s="47">
        <v>1930.228365997026</v>
      </c>
      <c r="V18" s="47">
        <v>1859.7146496181438</v>
      </c>
      <c r="W18" s="48">
        <v>1794.4801644495333</v>
      </c>
      <c r="Y18" s="61" t="s">
        <v>19</v>
      </c>
      <c r="Z18" s="50">
        <f t="shared" si="2"/>
        <v>0</v>
      </c>
      <c r="AA18" s="51">
        <f t="shared" si="3"/>
        <v>0</v>
      </c>
      <c r="AB18" s="47">
        <f t="shared" si="4"/>
        <v>0</v>
      </c>
      <c r="AC18" s="47">
        <f t="shared" si="5"/>
        <v>0</v>
      </c>
      <c r="AD18" s="47">
        <f t="shared" si="6"/>
        <v>0</v>
      </c>
      <c r="AE18" s="48">
        <f t="shared" si="7"/>
        <v>0</v>
      </c>
    </row>
    <row r="19" spans="1:31" ht="13.5" customHeight="1" x14ac:dyDescent="0.2">
      <c r="A19" s="44" t="s">
        <v>20</v>
      </c>
      <c r="B19" s="53">
        <f t="shared" ref="B19:G19" si="12">SUM(B20:B23)</f>
        <v>967833</v>
      </c>
      <c r="C19" s="54">
        <f t="shared" si="12"/>
        <v>1147886.9186581925</v>
      </c>
      <c r="D19" s="55">
        <f t="shared" si="12"/>
        <v>1272151.7832845764</v>
      </c>
      <c r="E19" s="55">
        <f t="shared" si="12"/>
        <v>1343182.4075319541</v>
      </c>
      <c r="F19" s="55">
        <f t="shared" si="12"/>
        <v>1315878.6944561049</v>
      </c>
      <c r="G19" s="56">
        <f t="shared" si="12"/>
        <v>1256749.3166731233</v>
      </c>
      <c r="H19" s="99"/>
      <c r="I19" s="49" t="s">
        <v>20</v>
      </c>
      <c r="J19" s="58">
        <f t="shared" ref="J19:O19" si="13">SUM(J20:J23)</f>
        <v>0</v>
      </c>
      <c r="K19" s="54">
        <f t="shared" si="13"/>
        <v>4129.9799999999996</v>
      </c>
      <c r="L19" s="55">
        <f t="shared" si="13"/>
        <v>43363.79</v>
      </c>
      <c r="M19" s="55">
        <f t="shared" si="13"/>
        <v>70950.031999999992</v>
      </c>
      <c r="N19" s="55">
        <f t="shared" si="13"/>
        <v>62051.71</v>
      </c>
      <c r="O19" s="56">
        <f t="shared" si="13"/>
        <v>70957.217999999993</v>
      </c>
      <c r="P19" s="30"/>
      <c r="Q19" s="49" t="s">
        <v>20</v>
      </c>
      <c r="R19" s="58">
        <v>967833</v>
      </c>
      <c r="S19" s="59">
        <v>1142382.5802054738</v>
      </c>
      <c r="T19" s="55">
        <v>1227152.435390234</v>
      </c>
      <c r="U19" s="55">
        <v>1265576.0578289144</v>
      </c>
      <c r="V19" s="55">
        <v>1284948.4259071723</v>
      </c>
      <c r="W19" s="56">
        <v>1244067.6048808738</v>
      </c>
      <c r="Y19" s="49" t="s">
        <v>20</v>
      </c>
      <c r="Z19" s="58">
        <f t="shared" si="2"/>
        <v>0</v>
      </c>
      <c r="AA19" s="59">
        <f t="shared" si="3"/>
        <v>5504.3384527186863</v>
      </c>
      <c r="AB19" s="55">
        <f t="shared" si="4"/>
        <v>44999.347894342383</v>
      </c>
      <c r="AC19" s="55">
        <f t="shared" si="5"/>
        <v>77606.349703039741</v>
      </c>
      <c r="AD19" s="55">
        <f t="shared" si="6"/>
        <v>30930.268548932625</v>
      </c>
      <c r="AE19" s="56">
        <f t="shared" si="7"/>
        <v>12681.711792249465</v>
      </c>
    </row>
    <row r="20" spans="1:31" ht="14.25" customHeight="1" x14ac:dyDescent="0.2">
      <c r="A20" s="60" t="s">
        <v>21</v>
      </c>
      <c r="B20" s="45">
        <v>819331</v>
      </c>
      <c r="C20" s="46">
        <v>971253.09743423527</v>
      </c>
      <c r="D20" s="47">
        <v>1085086.3424785405</v>
      </c>
      <c r="E20" s="47">
        <v>1152139.8217847557</v>
      </c>
      <c r="F20" s="47">
        <v>1129143.5004389472</v>
      </c>
      <c r="G20" s="48">
        <v>1087032.8228450569</v>
      </c>
      <c r="H20" s="100"/>
      <c r="I20" s="61" t="s">
        <v>21</v>
      </c>
      <c r="J20" s="50"/>
      <c r="K20" s="46">
        <v>4129.9799999999996</v>
      </c>
      <c r="L20" s="47">
        <v>43363.79</v>
      </c>
      <c r="M20" s="47">
        <v>70950.031999999992</v>
      </c>
      <c r="N20" s="47">
        <v>62051.71</v>
      </c>
      <c r="O20" s="48">
        <v>70957.217999999993</v>
      </c>
      <c r="P20" s="30"/>
      <c r="Q20" s="61" t="s">
        <v>21</v>
      </c>
      <c r="R20" s="50">
        <v>819331</v>
      </c>
      <c r="S20" s="51">
        <v>971253.09743423527</v>
      </c>
      <c r="T20" s="47">
        <v>1085086.3424785405</v>
      </c>
      <c r="U20" s="47">
        <v>1152139.8217847557</v>
      </c>
      <c r="V20" s="47">
        <v>1129143.5004389472</v>
      </c>
      <c r="W20" s="48">
        <v>1087032.8228450569</v>
      </c>
      <c r="Y20" s="61" t="s">
        <v>21</v>
      </c>
      <c r="Z20" s="50">
        <f t="shared" si="2"/>
        <v>0</v>
      </c>
      <c r="AA20" s="51">
        <f t="shared" si="3"/>
        <v>0</v>
      </c>
      <c r="AB20" s="47">
        <f t="shared" si="4"/>
        <v>0</v>
      </c>
      <c r="AC20" s="47">
        <f t="shared" si="5"/>
        <v>0</v>
      </c>
      <c r="AD20" s="47">
        <f t="shared" si="6"/>
        <v>0</v>
      </c>
      <c r="AE20" s="48">
        <f t="shared" si="7"/>
        <v>0</v>
      </c>
    </row>
    <row r="21" spans="1:31" ht="13.5" customHeight="1" x14ac:dyDescent="0.2">
      <c r="A21" s="60" t="s">
        <v>17</v>
      </c>
      <c r="B21" s="45">
        <v>93747.999999999985</v>
      </c>
      <c r="C21" s="46">
        <v>113528.2656365318</v>
      </c>
      <c r="D21" s="47">
        <v>119120.19442508405</v>
      </c>
      <c r="E21" s="47">
        <v>120891.72342883941</v>
      </c>
      <c r="F21" s="47">
        <v>117826.44169215407</v>
      </c>
      <c r="G21" s="48">
        <v>103929.23450124258</v>
      </c>
      <c r="H21" s="100"/>
      <c r="I21" s="61" t="s">
        <v>17</v>
      </c>
      <c r="J21" s="50"/>
      <c r="K21" s="46"/>
      <c r="L21" s="47"/>
      <c r="M21" s="47"/>
      <c r="N21" s="47"/>
      <c r="O21" s="48"/>
      <c r="Q21" s="61" t="s">
        <v>17</v>
      </c>
      <c r="R21" s="50">
        <v>93747.999999999985</v>
      </c>
      <c r="S21" s="51">
        <v>113528.2656365318</v>
      </c>
      <c r="T21" s="47">
        <v>119120.19442508405</v>
      </c>
      <c r="U21" s="47">
        <v>120891.72342883941</v>
      </c>
      <c r="V21" s="47">
        <v>117826.44169215407</v>
      </c>
      <c r="W21" s="48">
        <v>103929.23450124258</v>
      </c>
      <c r="Y21" s="61" t="s">
        <v>17</v>
      </c>
      <c r="Z21" s="50">
        <f t="shared" si="2"/>
        <v>0</v>
      </c>
      <c r="AA21" s="51">
        <f t="shared" si="3"/>
        <v>0</v>
      </c>
      <c r="AB21" s="47">
        <f t="shared" si="4"/>
        <v>0</v>
      </c>
      <c r="AC21" s="47">
        <f t="shared" si="5"/>
        <v>0</v>
      </c>
      <c r="AD21" s="47">
        <f t="shared" si="6"/>
        <v>0</v>
      </c>
      <c r="AE21" s="48">
        <f t="shared" si="7"/>
        <v>0</v>
      </c>
    </row>
    <row r="22" spans="1:31" ht="13.5" customHeight="1" x14ac:dyDescent="0.2">
      <c r="A22" s="60" t="s">
        <v>18</v>
      </c>
      <c r="B22" s="45">
        <v>16026.000000000004</v>
      </c>
      <c r="C22" s="46">
        <v>20077.589400425459</v>
      </c>
      <c r="D22" s="47">
        <v>21410.775473281974</v>
      </c>
      <c r="E22" s="47">
        <v>21987.505874180741</v>
      </c>
      <c r="F22" s="47">
        <v>21527.169414815711</v>
      </c>
      <c r="G22" s="48">
        <v>19105.201507982219</v>
      </c>
      <c r="H22" s="100"/>
      <c r="I22" s="61" t="s">
        <v>18</v>
      </c>
      <c r="J22" s="50"/>
      <c r="K22" s="46"/>
      <c r="L22" s="47"/>
      <c r="M22" s="47"/>
      <c r="N22" s="47"/>
      <c r="O22" s="48"/>
      <c r="Q22" s="61" t="s">
        <v>18</v>
      </c>
      <c r="R22" s="50">
        <v>16026.000000000004</v>
      </c>
      <c r="S22" s="51">
        <v>20077.589400425459</v>
      </c>
      <c r="T22" s="47">
        <v>21410.775473281974</v>
      </c>
      <c r="U22" s="47">
        <v>21987.505874180741</v>
      </c>
      <c r="V22" s="47">
        <v>21527.169414815711</v>
      </c>
      <c r="W22" s="48">
        <v>19105.201507982219</v>
      </c>
      <c r="Y22" s="61" t="s">
        <v>18</v>
      </c>
      <c r="Z22" s="50">
        <f t="shared" si="2"/>
        <v>0</v>
      </c>
      <c r="AA22" s="51">
        <f t="shared" si="3"/>
        <v>0</v>
      </c>
      <c r="AB22" s="47">
        <f t="shared" si="4"/>
        <v>0</v>
      </c>
      <c r="AC22" s="47">
        <f t="shared" si="5"/>
        <v>0</v>
      </c>
      <c r="AD22" s="47">
        <f t="shared" si="6"/>
        <v>0</v>
      </c>
      <c r="AE22" s="48">
        <f t="shared" si="7"/>
        <v>0</v>
      </c>
    </row>
    <row r="23" spans="1:31" ht="13.5" customHeight="1" x14ac:dyDescent="0.2">
      <c r="A23" s="60" t="s">
        <v>19</v>
      </c>
      <c r="B23" s="45">
        <v>38728</v>
      </c>
      <c r="C23" s="46">
        <v>43027.966186999787</v>
      </c>
      <c r="D23" s="47">
        <v>46534.470907669944</v>
      </c>
      <c r="E23" s="47">
        <v>48163.356444178331</v>
      </c>
      <c r="F23" s="47">
        <v>47381.582910187775</v>
      </c>
      <c r="G23" s="48">
        <v>46682.057818841386</v>
      </c>
      <c r="H23" s="100"/>
      <c r="I23" s="61" t="s">
        <v>19</v>
      </c>
      <c r="J23" s="50"/>
      <c r="K23" s="46"/>
      <c r="L23" s="47"/>
      <c r="M23" s="47"/>
      <c r="N23" s="47"/>
      <c r="O23" s="48"/>
      <c r="Q23" s="61" t="s">
        <v>19</v>
      </c>
      <c r="R23" s="50">
        <v>38728</v>
      </c>
      <c r="S23" s="51">
        <v>43027.966186999787</v>
      </c>
      <c r="T23" s="47">
        <v>46534.470907669944</v>
      </c>
      <c r="U23" s="47">
        <v>48163.356444178331</v>
      </c>
      <c r="V23" s="47">
        <v>47381.582910187775</v>
      </c>
      <c r="W23" s="48">
        <v>46682.057818841386</v>
      </c>
      <c r="Y23" s="61" t="s">
        <v>19</v>
      </c>
      <c r="Z23" s="50">
        <f t="shared" si="2"/>
        <v>0</v>
      </c>
      <c r="AA23" s="51">
        <f t="shared" si="3"/>
        <v>0</v>
      </c>
      <c r="AB23" s="47">
        <f t="shared" si="4"/>
        <v>0</v>
      </c>
      <c r="AC23" s="47">
        <f t="shared" si="5"/>
        <v>0</v>
      </c>
      <c r="AD23" s="47">
        <f t="shared" si="6"/>
        <v>0</v>
      </c>
      <c r="AE23" s="48">
        <f t="shared" si="7"/>
        <v>0</v>
      </c>
    </row>
    <row r="24" spans="1:31" ht="13.5" customHeight="1" thickBot="1" x14ac:dyDescent="0.25">
      <c r="A24" s="36" t="s">
        <v>22</v>
      </c>
      <c r="B24" s="62">
        <v>239393.39986</v>
      </c>
      <c r="C24" s="63">
        <f>'sept2023_vydavky_ESA 2010'!C24</f>
        <v>262535.66091523407</v>
      </c>
      <c r="D24" s="64">
        <f>'sept2023_vydavky_ESA 2010'!D24</f>
        <v>444894.16796031286</v>
      </c>
      <c r="E24" s="64">
        <f>'sept2023_vydavky_ESA 2010'!E24</f>
        <v>511178.24155418988</v>
      </c>
      <c r="F24" s="64">
        <f>'sept2023_vydavky_ESA 2010'!F24</f>
        <v>535086.69378971611</v>
      </c>
      <c r="G24" s="65">
        <f>'sept2023_vydavky_ESA 2010'!G24</f>
        <v>562454.37129250786</v>
      </c>
      <c r="H24" s="99"/>
      <c r="I24" s="41" t="s">
        <v>22</v>
      </c>
      <c r="J24" s="66">
        <f>'sept2023_vydavky_ESA 2010'!J24</f>
        <v>0</v>
      </c>
      <c r="K24" s="63">
        <f>'sept2023_vydavky_ESA 2010'!K24</f>
        <v>0</v>
      </c>
      <c r="L24" s="64">
        <f>'sept2023_vydavky_ESA 2010'!L24</f>
        <v>0</v>
      </c>
      <c r="M24" s="64">
        <f>'sept2023_vydavky_ESA 2010'!M24</f>
        <v>0</v>
      </c>
      <c r="N24" s="64">
        <f>'sept2023_vydavky_ESA 2010'!N24</f>
        <v>0</v>
      </c>
      <c r="O24" s="65">
        <f>'sept2023_vydavky_ESA 2010'!O24</f>
        <v>0</v>
      </c>
      <c r="Q24" s="41" t="s">
        <v>22</v>
      </c>
      <c r="R24" s="66">
        <v>239393.39986</v>
      </c>
      <c r="S24" s="67">
        <v>258593.78245950164</v>
      </c>
      <c r="T24" s="68">
        <v>271635.75207256008</v>
      </c>
      <c r="U24" s="68">
        <v>273071.72477565065</v>
      </c>
      <c r="V24" s="68">
        <v>276538.65321706422</v>
      </c>
      <c r="W24" s="69">
        <v>287489.19331553695</v>
      </c>
      <c r="Y24" s="41" t="s">
        <v>22</v>
      </c>
      <c r="Z24" s="66">
        <f t="shared" si="2"/>
        <v>0</v>
      </c>
      <c r="AA24" s="67">
        <f t="shared" si="3"/>
        <v>3941.8784557324252</v>
      </c>
      <c r="AB24" s="68">
        <f t="shared" si="4"/>
        <v>173258.41588775278</v>
      </c>
      <c r="AC24" s="68">
        <f t="shared" si="5"/>
        <v>238106.51677853923</v>
      </c>
      <c r="AD24" s="68">
        <f t="shared" si="6"/>
        <v>258548.04057265189</v>
      </c>
      <c r="AE24" s="69">
        <f t="shared" si="7"/>
        <v>274965.17797697091</v>
      </c>
    </row>
    <row r="25" spans="1:31" ht="13.5" customHeight="1" thickBot="1" x14ac:dyDescent="0.25">
      <c r="A25" s="70" t="s">
        <v>23</v>
      </c>
      <c r="B25" s="71">
        <f t="shared" ref="B25:G25" si="14">B6+B12+B24</f>
        <v>9531470.8801300004</v>
      </c>
      <c r="C25" s="72">
        <f t="shared" si="14"/>
        <v>11514162.223415865</v>
      </c>
      <c r="D25" s="73">
        <f t="shared" si="14"/>
        <v>12806624.442315564</v>
      </c>
      <c r="E25" s="73">
        <f t="shared" si="14"/>
        <v>13673326.639987927</v>
      </c>
      <c r="F25" s="73">
        <f t="shared" si="14"/>
        <v>13928670.618445022</v>
      </c>
      <c r="G25" s="74">
        <f t="shared" si="14"/>
        <v>13959599.382664856</v>
      </c>
      <c r="H25" s="98"/>
      <c r="I25" s="75" t="s">
        <v>23</v>
      </c>
      <c r="J25" s="76">
        <f t="shared" ref="J25:O25" si="15">J6+J12+J24</f>
        <v>0</v>
      </c>
      <c r="K25" s="72">
        <f t="shared" si="15"/>
        <v>4129.9799999999996</v>
      </c>
      <c r="L25" s="73">
        <f t="shared" si="15"/>
        <v>43363.79</v>
      </c>
      <c r="M25" s="73">
        <f t="shared" si="15"/>
        <v>70950.031999999992</v>
      </c>
      <c r="N25" s="73">
        <f t="shared" si="15"/>
        <v>62051.71</v>
      </c>
      <c r="O25" s="74">
        <f t="shared" si="15"/>
        <v>70957.217999999993</v>
      </c>
      <c r="Q25" s="75" t="s">
        <v>23</v>
      </c>
      <c r="R25" s="76">
        <v>9531470.8801300004</v>
      </c>
      <c r="S25" s="77">
        <v>11519382.323251016</v>
      </c>
      <c r="T25" s="73">
        <v>12704511.005573729</v>
      </c>
      <c r="U25" s="73">
        <v>13564227.556698067</v>
      </c>
      <c r="V25" s="73">
        <v>14260992.920750841</v>
      </c>
      <c r="W25" s="74">
        <v>14636363.996123901</v>
      </c>
      <c r="Y25" s="75" t="s">
        <v>23</v>
      </c>
      <c r="Z25" s="76">
        <f t="shared" si="2"/>
        <v>0</v>
      </c>
      <c r="AA25" s="77">
        <f t="shared" si="3"/>
        <v>-5220.0998351518065</v>
      </c>
      <c r="AB25" s="73">
        <f t="shared" si="4"/>
        <v>102113.43674183451</v>
      </c>
      <c r="AC25" s="73">
        <f t="shared" si="5"/>
        <v>109099.08328985982</v>
      </c>
      <c r="AD25" s="73">
        <f t="shared" si="6"/>
        <v>-332322.30230581947</v>
      </c>
      <c r="AE25" s="74">
        <f t="shared" si="7"/>
        <v>-676764.61345904507</v>
      </c>
    </row>
    <row r="26" spans="1:31" ht="13.5" customHeight="1" thickBot="1" x14ac:dyDescent="0.25">
      <c r="A26" s="78" t="s">
        <v>24</v>
      </c>
      <c r="B26" s="79">
        <f t="shared" ref="B26:G26" si="16">B25</f>
        <v>9531470.8801300004</v>
      </c>
      <c r="C26" s="80">
        <f t="shared" si="16"/>
        <v>11514162.223415865</v>
      </c>
      <c r="D26" s="81">
        <f t="shared" si="16"/>
        <v>12806624.442315564</v>
      </c>
      <c r="E26" s="81">
        <f t="shared" si="16"/>
        <v>13673326.639987927</v>
      </c>
      <c r="F26" s="81">
        <f t="shared" si="16"/>
        <v>13928670.618445022</v>
      </c>
      <c r="G26" s="82">
        <f t="shared" si="16"/>
        <v>13959599.382664856</v>
      </c>
      <c r="H26" s="101"/>
      <c r="I26" s="83" t="s">
        <v>24</v>
      </c>
      <c r="J26" s="84">
        <f t="shared" ref="J26:O26" si="17">J25</f>
        <v>0</v>
      </c>
      <c r="K26" s="80">
        <f t="shared" si="17"/>
        <v>4129.9799999999996</v>
      </c>
      <c r="L26" s="81">
        <f t="shared" si="17"/>
        <v>43363.79</v>
      </c>
      <c r="M26" s="81">
        <f t="shared" si="17"/>
        <v>70950.031999999992</v>
      </c>
      <c r="N26" s="81">
        <f t="shared" si="17"/>
        <v>62051.71</v>
      </c>
      <c r="O26" s="82">
        <f t="shared" si="17"/>
        <v>70957.217999999993</v>
      </c>
      <c r="Q26" s="83" t="s">
        <v>24</v>
      </c>
      <c r="R26" s="85">
        <v>9531470.8801300004</v>
      </c>
      <c r="S26" s="86">
        <v>11519382.323251016</v>
      </c>
      <c r="T26" s="87">
        <v>12704511.005573729</v>
      </c>
      <c r="U26" s="87">
        <v>13564227.556698067</v>
      </c>
      <c r="V26" s="87">
        <v>14260992.920750841</v>
      </c>
      <c r="W26" s="88">
        <v>14636363.996123901</v>
      </c>
      <c r="Y26" s="83" t="s">
        <v>24</v>
      </c>
      <c r="Z26" s="85">
        <f t="shared" si="2"/>
        <v>0</v>
      </c>
      <c r="AA26" s="86">
        <f t="shared" si="3"/>
        <v>-5220.0998351518065</v>
      </c>
      <c r="AB26" s="87">
        <f t="shared" si="4"/>
        <v>102113.43674183451</v>
      </c>
      <c r="AC26" s="87">
        <f t="shared" si="5"/>
        <v>109099.08328985982</v>
      </c>
      <c r="AD26" s="87">
        <f t="shared" si="6"/>
        <v>-332322.30230581947</v>
      </c>
      <c r="AE26" s="88">
        <f t="shared" si="7"/>
        <v>-676764.61345904507</v>
      </c>
    </row>
    <row r="27" spans="1:31" ht="13.5" customHeight="1" x14ac:dyDescent="0.2">
      <c r="B27" s="89"/>
      <c r="C27" s="89"/>
      <c r="D27" s="89"/>
      <c r="J27" s="89"/>
      <c r="K27" s="89"/>
      <c r="L27" s="89"/>
      <c r="R27" s="89"/>
      <c r="S27" s="89"/>
      <c r="T27" s="89"/>
      <c r="Z27" s="89"/>
      <c r="AA27" s="89"/>
      <c r="AB27" s="89"/>
    </row>
    <row r="28" spans="1:31" ht="13.5" customHeight="1" x14ac:dyDescent="0.2">
      <c r="B28" s="89"/>
      <c r="C28" s="89"/>
      <c r="D28" s="89"/>
      <c r="I28" s="91"/>
      <c r="J28" s="89"/>
      <c r="K28" s="89"/>
      <c r="L28" s="89"/>
      <c r="R28" s="89"/>
      <c r="S28" s="89"/>
      <c r="T28" s="89"/>
      <c r="Z28" s="89"/>
      <c r="AA28" s="89"/>
      <c r="AB28" s="89"/>
    </row>
    <row r="29" spans="1:31" ht="13.5" customHeight="1" x14ac:dyDescent="0.2">
      <c r="B29" s="89"/>
      <c r="C29" s="89"/>
      <c r="D29" s="89"/>
      <c r="I29" s="91"/>
      <c r="J29" s="89"/>
      <c r="K29" s="89"/>
      <c r="L29" s="89"/>
      <c r="R29" s="89"/>
      <c r="S29" s="93"/>
      <c r="T29" s="93"/>
      <c r="U29" s="93"/>
      <c r="V29" s="93"/>
      <c r="Z29" s="89"/>
      <c r="AA29" s="89"/>
      <c r="AB29" s="89"/>
    </row>
    <row r="30" spans="1:31" ht="13.5" customHeight="1" x14ac:dyDescent="0.2">
      <c r="B30" s="89"/>
      <c r="C30" s="89"/>
      <c r="D30" s="89"/>
      <c r="J30" s="89"/>
      <c r="K30" s="89"/>
      <c r="L30" s="89"/>
      <c r="R30" s="89"/>
      <c r="S30" s="89"/>
      <c r="T30" s="89"/>
      <c r="Z30" s="89"/>
      <c r="AA30" s="89"/>
      <c r="AB30" s="89"/>
    </row>
    <row r="31" spans="1:31" ht="13.5" customHeight="1" x14ac:dyDescent="0.2">
      <c r="B31" s="89"/>
      <c r="C31" s="89"/>
      <c r="D31" s="89"/>
      <c r="J31" s="1"/>
      <c r="K31" s="1"/>
      <c r="L31" s="1"/>
      <c r="R31" s="89"/>
      <c r="S31" s="89"/>
      <c r="T31" s="89"/>
      <c r="Z31" s="89"/>
      <c r="AA31" s="89"/>
      <c r="AB31" s="89"/>
    </row>
    <row r="32" spans="1:31" ht="13.5" customHeight="1" x14ac:dyDescent="0.2">
      <c r="B32" s="89"/>
      <c r="C32" s="89"/>
      <c r="D32" s="89"/>
      <c r="J32" s="89"/>
      <c r="K32" s="93"/>
      <c r="L32" s="93"/>
      <c r="M32" s="95"/>
      <c r="N32" s="95"/>
      <c r="O32" s="95"/>
      <c r="R32" s="89"/>
      <c r="S32" s="89"/>
      <c r="T32" s="89"/>
      <c r="Z32" s="89"/>
      <c r="AA32" s="89"/>
      <c r="AB32" s="89"/>
    </row>
    <row r="33" spans="2:28" ht="13.5" customHeight="1" x14ac:dyDescent="0.2">
      <c r="B33" s="89"/>
      <c r="C33" s="89"/>
      <c r="D33" s="89"/>
      <c r="J33" s="89"/>
      <c r="K33" s="102"/>
      <c r="L33" s="96"/>
      <c r="M33" s="96"/>
      <c r="N33" s="96"/>
      <c r="O33" s="96"/>
      <c r="R33" s="89"/>
      <c r="S33" s="89"/>
      <c r="T33" s="89"/>
      <c r="Z33" s="89"/>
      <c r="AA33" s="89"/>
      <c r="AB33" s="89"/>
    </row>
    <row r="34" spans="2:28" ht="13.5" customHeight="1" x14ac:dyDescent="0.2">
      <c r="B34" s="89"/>
      <c r="C34" s="89"/>
      <c r="D34" s="89"/>
      <c r="J34" s="89"/>
      <c r="K34" s="89"/>
      <c r="L34" s="89"/>
      <c r="R34" s="89"/>
      <c r="S34" s="89"/>
      <c r="T34" s="89"/>
      <c r="Z34" s="89"/>
      <c r="AA34" s="89"/>
      <c r="AB34" s="89"/>
    </row>
    <row r="35" spans="2:28" ht="13.5" customHeight="1" x14ac:dyDescent="0.2">
      <c r="B35" s="89"/>
      <c r="C35" s="89"/>
      <c r="D35" s="89"/>
      <c r="J35" s="89"/>
      <c r="K35" s="96"/>
      <c r="L35" s="96"/>
      <c r="M35" s="96"/>
      <c r="N35" s="96"/>
      <c r="O35" s="96"/>
      <c r="R35" s="89"/>
      <c r="S35" s="89"/>
      <c r="T35" s="89"/>
      <c r="Z35" s="89"/>
      <c r="AA35" s="89"/>
      <c r="AB35" s="89"/>
    </row>
    <row r="36" spans="2:28" ht="13.5" customHeight="1" x14ac:dyDescent="0.2">
      <c r="B36" s="89"/>
      <c r="C36" s="89"/>
      <c r="D36" s="89"/>
      <c r="J36" s="89"/>
      <c r="K36" s="89"/>
      <c r="L36" s="89"/>
      <c r="R36" s="89"/>
      <c r="S36" s="89"/>
      <c r="T36" s="89"/>
      <c r="Z36" s="89"/>
      <c r="AA36" s="89"/>
      <c r="AB36" s="89"/>
    </row>
    <row r="37" spans="2:28" ht="13.5" customHeight="1" x14ac:dyDescent="0.2">
      <c r="B37" s="89"/>
      <c r="C37" s="89"/>
      <c r="D37" s="89"/>
      <c r="J37" s="89"/>
      <c r="K37" s="96"/>
      <c r="L37" s="96"/>
      <c r="M37" s="96"/>
      <c r="N37" s="96"/>
      <c r="O37" s="96"/>
      <c r="R37" s="89"/>
      <c r="S37" s="89"/>
      <c r="T37" s="89"/>
      <c r="Z37" s="89"/>
      <c r="AA37" s="89"/>
      <c r="AB37" s="89"/>
    </row>
    <row r="38" spans="2:28" ht="13.5" customHeight="1" x14ac:dyDescent="0.2">
      <c r="B38" s="89"/>
      <c r="C38" s="89"/>
      <c r="D38" s="89"/>
      <c r="J38" s="89"/>
      <c r="K38" s="89"/>
      <c r="L38" s="89"/>
      <c r="R38" s="89"/>
      <c r="S38" s="89"/>
      <c r="T38" s="89"/>
      <c r="Z38" s="89"/>
      <c r="AA38" s="89"/>
      <c r="AB38" s="89"/>
    </row>
    <row r="39" spans="2:28" ht="13.5" customHeight="1" x14ac:dyDescent="0.2">
      <c r="B39" s="89"/>
      <c r="C39" s="89"/>
      <c r="D39" s="89"/>
      <c r="J39" s="89"/>
      <c r="K39" s="89"/>
      <c r="L39" s="92"/>
      <c r="M39" s="92"/>
      <c r="N39" s="92"/>
      <c r="O39" s="92"/>
      <c r="R39" s="89"/>
      <c r="S39" s="89"/>
      <c r="T39" s="89"/>
      <c r="Z39" s="89"/>
      <c r="AA39" s="89"/>
      <c r="AB39" s="89"/>
    </row>
    <row r="40" spans="2:28" ht="13.5" customHeight="1" x14ac:dyDescent="0.2">
      <c r="B40" s="89"/>
      <c r="C40" s="89"/>
      <c r="D40" s="89"/>
      <c r="J40" s="89"/>
      <c r="K40" s="89"/>
      <c r="L40" s="92"/>
      <c r="M40" s="92"/>
      <c r="N40" s="92"/>
      <c r="O40" s="92"/>
      <c r="R40" s="89"/>
      <c r="S40" s="89"/>
      <c r="T40" s="89"/>
      <c r="Z40" s="89"/>
      <c r="AA40" s="89"/>
      <c r="AB40" s="89"/>
    </row>
    <row r="41" spans="2:28" ht="13.5" customHeight="1" x14ac:dyDescent="0.2">
      <c r="B41" s="89"/>
      <c r="C41" s="89"/>
      <c r="D41" s="89"/>
      <c r="J41" s="89"/>
      <c r="K41" s="89"/>
      <c r="L41" s="89"/>
      <c r="R41" s="89"/>
      <c r="S41" s="89"/>
      <c r="T41" s="89"/>
      <c r="Z41" s="89"/>
      <c r="AA41" s="89"/>
      <c r="AB41" s="89"/>
    </row>
    <row r="42" spans="2:28" ht="13.5" customHeight="1" x14ac:dyDescent="0.2">
      <c r="B42" s="89"/>
      <c r="C42" s="89"/>
      <c r="D42" s="89"/>
      <c r="J42" s="89"/>
      <c r="K42" s="89"/>
      <c r="L42" s="89"/>
      <c r="R42" s="89"/>
      <c r="S42" s="89"/>
      <c r="T42" s="89"/>
      <c r="Z42" s="89"/>
      <c r="AA42" s="89"/>
      <c r="AB42" s="89"/>
    </row>
    <row r="43" spans="2:28" ht="13.5" customHeight="1" x14ac:dyDescent="0.2">
      <c r="B43" s="89"/>
      <c r="C43" s="89"/>
      <c r="D43" s="89"/>
      <c r="J43" s="89"/>
      <c r="K43" s="89"/>
      <c r="L43" s="89"/>
      <c r="R43" s="89"/>
      <c r="S43" s="89"/>
      <c r="T43" s="89"/>
      <c r="Z43" s="89"/>
      <c r="AA43" s="89"/>
      <c r="AB43" s="89"/>
    </row>
    <row r="44" spans="2:28" ht="13.5" customHeight="1" x14ac:dyDescent="0.2">
      <c r="B44" s="89"/>
      <c r="C44" s="89"/>
      <c r="D44" s="89"/>
      <c r="J44" s="89"/>
      <c r="K44" s="89"/>
      <c r="L44" s="89"/>
      <c r="R44" s="89"/>
      <c r="S44" s="89"/>
      <c r="T44" s="89"/>
      <c r="Z44" s="89"/>
      <c r="AA44" s="89"/>
      <c r="AB44" s="89"/>
    </row>
    <row r="45" spans="2:28" ht="13.5" customHeight="1" x14ac:dyDescent="0.2">
      <c r="B45" s="89"/>
      <c r="C45" s="89"/>
      <c r="D45" s="89"/>
      <c r="J45" s="89"/>
      <c r="K45" s="89"/>
      <c r="L45" s="89"/>
      <c r="R45" s="89"/>
      <c r="S45" s="89"/>
      <c r="T45" s="89"/>
      <c r="Z45" s="89"/>
      <c r="AA45" s="89"/>
      <c r="AB45" s="89"/>
    </row>
    <row r="46" spans="2:28" ht="13.5" customHeight="1" x14ac:dyDescent="0.2">
      <c r="B46" s="89"/>
      <c r="C46" s="89"/>
      <c r="D46" s="89"/>
      <c r="J46" s="89"/>
      <c r="K46" s="89"/>
      <c r="L46" s="89"/>
      <c r="R46" s="89"/>
      <c r="S46" s="89"/>
      <c r="T46" s="89"/>
      <c r="Z46" s="89"/>
      <c r="AA46" s="89"/>
      <c r="AB46" s="89"/>
    </row>
    <row r="47" spans="2:28" ht="13.5" customHeight="1" x14ac:dyDescent="0.2">
      <c r="B47" s="89"/>
      <c r="C47" s="89"/>
      <c r="D47" s="89"/>
      <c r="J47" s="89"/>
      <c r="K47" s="89"/>
      <c r="L47" s="89"/>
      <c r="R47" s="89"/>
      <c r="S47" s="89"/>
      <c r="T47" s="89"/>
      <c r="Z47" s="89"/>
      <c r="AA47" s="89"/>
      <c r="AB47" s="89"/>
    </row>
    <row r="48" spans="2:28" ht="13.5" customHeight="1" x14ac:dyDescent="0.2">
      <c r="B48" s="89"/>
      <c r="C48" s="89"/>
      <c r="D48" s="89"/>
      <c r="J48" s="89"/>
      <c r="K48" s="89"/>
      <c r="L48" s="89"/>
      <c r="R48" s="89"/>
      <c r="S48" s="89"/>
      <c r="T48" s="89"/>
      <c r="Z48" s="89"/>
      <c r="AA48" s="89"/>
      <c r="AB48" s="89"/>
    </row>
    <row r="49" spans="2:28" ht="13.5" customHeight="1" x14ac:dyDescent="0.2">
      <c r="B49" s="89"/>
      <c r="C49" s="89"/>
      <c r="D49" s="89"/>
      <c r="J49" s="89"/>
      <c r="K49" s="89"/>
      <c r="L49" s="89"/>
      <c r="R49" s="89"/>
      <c r="S49" s="89"/>
      <c r="T49" s="89"/>
      <c r="Z49" s="89"/>
      <c r="AA49" s="89"/>
      <c r="AB49" s="89"/>
    </row>
    <row r="50" spans="2:28" ht="13.5" customHeight="1" x14ac:dyDescent="0.2">
      <c r="B50" s="89"/>
      <c r="C50" s="89"/>
      <c r="D50" s="89"/>
      <c r="J50" s="89"/>
      <c r="K50" s="89"/>
      <c r="L50" s="89"/>
      <c r="R50" s="89"/>
      <c r="S50" s="89"/>
      <c r="T50" s="89"/>
      <c r="Z50" s="89"/>
      <c r="AA50" s="89"/>
      <c r="AB50" s="89"/>
    </row>
    <row r="51" spans="2:28" ht="13.5" customHeight="1" x14ac:dyDescent="0.2">
      <c r="B51" s="89"/>
      <c r="C51" s="89"/>
      <c r="D51" s="89"/>
      <c r="J51" s="89"/>
      <c r="K51" s="89"/>
      <c r="L51" s="89"/>
      <c r="R51" s="89"/>
      <c r="S51" s="89"/>
      <c r="T51" s="89"/>
      <c r="Z51" s="89"/>
      <c r="AA51" s="89"/>
      <c r="AB51" s="89"/>
    </row>
    <row r="52" spans="2:28" ht="13.5" customHeight="1" x14ac:dyDescent="0.2">
      <c r="B52" s="89"/>
      <c r="C52" s="89"/>
      <c r="D52" s="89"/>
      <c r="J52" s="89"/>
      <c r="K52" s="89"/>
      <c r="L52" s="89"/>
      <c r="R52" s="89"/>
      <c r="S52" s="89"/>
      <c r="T52" s="89"/>
      <c r="Z52" s="89"/>
      <c r="AA52" s="89"/>
      <c r="AB52" s="89"/>
    </row>
    <row r="53" spans="2:28" ht="13.5" customHeight="1" x14ac:dyDescent="0.2">
      <c r="B53" s="89"/>
      <c r="C53" s="89"/>
      <c r="D53" s="89"/>
      <c r="J53" s="89"/>
      <c r="K53" s="89"/>
      <c r="L53" s="89"/>
      <c r="R53" s="89"/>
      <c r="S53" s="89"/>
      <c r="T53" s="89"/>
      <c r="Z53" s="89"/>
      <c r="AA53" s="89"/>
      <c r="AB53" s="89"/>
    </row>
    <row r="54" spans="2:28" ht="13.5" customHeight="1" x14ac:dyDescent="0.2">
      <c r="B54" s="89"/>
      <c r="C54" s="89"/>
      <c r="D54" s="89"/>
      <c r="J54" s="89"/>
      <c r="K54" s="89"/>
      <c r="L54" s="89"/>
      <c r="R54" s="89"/>
      <c r="S54" s="89"/>
      <c r="T54" s="89"/>
      <c r="Z54" s="89"/>
      <c r="AA54" s="89"/>
      <c r="AB54" s="89"/>
    </row>
    <row r="55" spans="2:28" ht="13.5" customHeight="1" x14ac:dyDescent="0.2">
      <c r="B55" s="89"/>
      <c r="C55" s="89"/>
      <c r="D55" s="89"/>
      <c r="J55" s="89"/>
      <c r="K55" s="89"/>
      <c r="L55" s="89"/>
      <c r="R55" s="89"/>
      <c r="S55" s="89"/>
      <c r="T55" s="89"/>
      <c r="Z55" s="89"/>
      <c r="AA55" s="89"/>
      <c r="AB55" s="89"/>
    </row>
    <row r="56" spans="2:28" ht="13.5" customHeight="1" x14ac:dyDescent="0.2">
      <c r="B56" s="89"/>
      <c r="C56" s="89"/>
      <c r="D56" s="89"/>
      <c r="J56" s="89"/>
      <c r="K56" s="89"/>
      <c r="L56" s="89"/>
      <c r="R56" s="89"/>
      <c r="S56" s="89"/>
      <c r="T56" s="89"/>
      <c r="Z56" s="89"/>
      <c r="AA56" s="89"/>
      <c r="AB56" s="89"/>
    </row>
    <row r="57" spans="2:28" ht="13.5" customHeight="1" x14ac:dyDescent="0.2">
      <c r="B57" s="89"/>
      <c r="C57" s="89"/>
      <c r="D57" s="89"/>
      <c r="J57" s="89"/>
      <c r="K57" s="89"/>
      <c r="L57" s="89"/>
      <c r="R57" s="89"/>
      <c r="S57" s="89"/>
      <c r="T57" s="89"/>
      <c r="Z57" s="89"/>
      <c r="AA57" s="89"/>
      <c r="AB57" s="89"/>
    </row>
    <row r="58" spans="2:28" ht="13.5" customHeight="1" x14ac:dyDescent="0.2">
      <c r="B58" s="89"/>
      <c r="C58" s="89"/>
      <c r="D58" s="89"/>
      <c r="J58" s="89"/>
      <c r="K58" s="89"/>
      <c r="L58" s="89"/>
      <c r="R58" s="89"/>
      <c r="S58" s="89"/>
      <c r="T58" s="89"/>
      <c r="Z58" s="89"/>
      <c r="AA58" s="89"/>
      <c r="AB58" s="89"/>
    </row>
    <row r="59" spans="2:28" ht="13.5" customHeight="1" x14ac:dyDescent="0.2">
      <c r="B59" s="89"/>
      <c r="C59" s="89"/>
      <c r="D59" s="89"/>
      <c r="J59" s="89"/>
      <c r="K59" s="89"/>
      <c r="L59" s="89"/>
      <c r="R59" s="89"/>
      <c r="S59" s="89"/>
      <c r="T59" s="89"/>
      <c r="Z59" s="89"/>
      <c r="AA59" s="89"/>
      <c r="AB59" s="89"/>
    </row>
    <row r="60" spans="2:28" ht="13.5" customHeight="1" x14ac:dyDescent="0.2">
      <c r="B60" s="89"/>
      <c r="C60" s="89"/>
      <c r="D60" s="89"/>
      <c r="J60" s="89"/>
      <c r="K60" s="89"/>
      <c r="L60" s="89"/>
      <c r="R60" s="89"/>
      <c r="S60" s="89"/>
      <c r="T60" s="89"/>
      <c r="Z60" s="89"/>
      <c r="AA60" s="89"/>
      <c r="AB60" s="89"/>
    </row>
    <row r="61" spans="2:28" ht="13.5" customHeight="1" x14ac:dyDescent="0.2">
      <c r="B61" s="89"/>
      <c r="C61" s="89"/>
      <c r="D61" s="89"/>
      <c r="J61" s="89"/>
      <c r="K61" s="89"/>
      <c r="L61" s="89"/>
      <c r="R61" s="89"/>
      <c r="S61" s="89"/>
      <c r="T61" s="89"/>
      <c r="Z61" s="89"/>
      <c r="AA61" s="89"/>
      <c r="AB61" s="89"/>
    </row>
    <row r="62" spans="2:28" ht="13.5" customHeight="1" x14ac:dyDescent="0.2">
      <c r="B62" s="89"/>
      <c r="C62" s="89"/>
      <c r="D62" s="89"/>
      <c r="J62" s="89"/>
      <c r="K62" s="89"/>
      <c r="L62" s="89"/>
      <c r="R62" s="89"/>
      <c r="S62" s="89"/>
      <c r="T62" s="89"/>
      <c r="Z62" s="89"/>
      <c r="AA62" s="89"/>
      <c r="AB62" s="89"/>
    </row>
    <row r="63" spans="2:28" ht="13.5" customHeight="1" x14ac:dyDescent="0.2">
      <c r="B63" s="89"/>
      <c r="C63" s="89"/>
      <c r="D63" s="89"/>
      <c r="J63" s="89"/>
      <c r="K63" s="89"/>
      <c r="L63" s="89"/>
      <c r="R63" s="89"/>
      <c r="S63" s="89"/>
      <c r="T63" s="89"/>
      <c r="Z63" s="89"/>
      <c r="AA63" s="89"/>
      <c r="AB63" s="89"/>
    </row>
    <row r="64" spans="2:28" ht="13.5" customHeight="1" x14ac:dyDescent="0.2">
      <c r="B64" s="89"/>
      <c r="C64" s="89"/>
      <c r="D64" s="89"/>
      <c r="J64" s="89"/>
      <c r="K64" s="89"/>
      <c r="L64" s="89"/>
      <c r="R64" s="89"/>
      <c r="S64" s="89"/>
      <c r="T64" s="89"/>
      <c r="Z64" s="89"/>
      <c r="AA64" s="89"/>
      <c r="AB64" s="89"/>
    </row>
    <row r="65" spans="2:28" ht="13.5" customHeight="1" x14ac:dyDescent="0.2">
      <c r="B65" s="89"/>
      <c r="C65" s="89"/>
      <c r="D65" s="89"/>
      <c r="J65" s="89"/>
      <c r="K65" s="89"/>
      <c r="L65" s="89"/>
      <c r="R65" s="89"/>
      <c r="S65" s="89"/>
      <c r="T65" s="89"/>
      <c r="Z65" s="89"/>
      <c r="AA65" s="89"/>
      <c r="AB65" s="89"/>
    </row>
    <row r="66" spans="2:28" ht="13.5" customHeight="1" x14ac:dyDescent="0.2">
      <c r="B66" s="89"/>
      <c r="C66" s="89"/>
      <c r="D66" s="89"/>
      <c r="J66" s="89"/>
      <c r="K66" s="89"/>
      <c r="L66" s="89"/>
      <c r="R66" s="89"/>
      <c r="S66" s="89"/>
      <c r="T66" s="89"/>
      <c r="Z66" s="89"/>
      <c r="AA66" s="89"/>
      <c r="AB66" s="89"/>
    </row>
    <row r="67" spans="2:28" ht="13.5" customHeight="1" x14ac:dyDescent="0.2">
      <c r="B67" s="89"/>
      <c r="C67" s="89"/>
      <c r="D67" s="89"/>
      <c r="J67" s="89"/>
      <c r="K67" s="89"/>
      <c r="L67" s="89"/>
      <c r="R67" s="89"/>
      <c r="S67" s="89"/>
      <c r="T67" s="89"/>
      <c r="Z67" s="89"/>
      <c r="AA67" s="89"/>
      <c r="AB67" s="89"/>
    </row>
    <row r="68" spans="2:28" ht="13.5" customHeight="1" x14ac:dyDescent="0.2">
      <c r="B68" s="89"/>
      <c r="C68" s="89"/>
      <c r="D68" s="89"/>
      <c r="J68" s="89"/>
      <c r="K68" s="89"/>
      <c r="L68" s="89"/>
      <c r="R68" s="89"/>
      <c r="S68" s="89"/>
      <c r="T68" s="89"/>
      <c r="Z68" s="89"/>
      <c r="AA68" s="89"/>
      <c r="AB68" s="89"/>
    </row>
    <row r="69" spans="2:28" ht="13.5" customHeight="1" x14ac:dyDescent="0.2">
      <c r="B69" s="89"/>
      <c r="C69" s="89"/>
      <c r="D69" s="89"/>
      <c r="J69" s="89"/>
      <c r="K69" s="89"/>
      <c r="L69" s="89"/>
      <c r="R69" s="89"/>
      <c r="S69" s="89"/>
      <c r="T69" s="89"/>
      <c r="Z69" s="89"/>
      <c r="AA69" s="89"/>
      <c r="AB69" s="89"/>
    </row>
    <row r="70" spans="2:28" ht="13.5" customHeight="1" x14ac:dyDescent="0.2">
      <c r="B70" s="89"/>
      <c r="C70" s="89"/>
      <c r="D70" s="89"/>
      <c r="J70" s="89"/>
      <c r="K70" s="89"/>
      <c r="L70" s="89"/>
      <c r="R70" s="89"/>
      <c r="S70" s="89"/>
      <c r="T70" s="89"/>
      <c r="Z70" s="89"/>
      <c r="AA70" s="89"/>
      <c r="AB70" s="89"/>
    </row>
    <row r="71" spans="2:28" ht="13.5" customHeight="1" x14ac:dyDescent="0.2">
      <c r="B71" s="89"/>
      <c r="C71" s="89"/>
      <c r="D71" s="89"/>
      <c r="J71" s="89"/>
      <c r="K71" s="89"/>
      <c r="L71" s="89"/>
      <c r="R71" s="89"/>
      <c r="S71" s="89"/>
      <c r="T71" s="89"/>
      <c r="Z71" s="89"/>
      <c r="AA71" s="89"/>
      <c r="AB71" s="89"/>
    </row>
    <row r="72" spans="2:28" ht="13.5" customHeight="1" x14ac:dyDescent="0.2">
      <c r="B72" s="89"/>
      <c r="C72" s="89"/>
      <c r="D72" s="89"/>
      <c r="J72" s="89"/>
      <c r="K72" s="89"/>
      <c r="L72" s="89"/>
      <c r="R72" s="89"/>
      <c r="S72" s="89"/>
      <c r="T72" s="89"/>
      <c r="Z72" s="89"/>
      <c r="AA72" s="89"/>
      <c r="AB72" s="89"/>
    </row>
    <row r="73" spans="2:28" ht="13.5" customHeight="1" x14ac:dyDescent="0.2">
      <c r="B73" s="89"/>
      <c r="C73" s="89"/>
      <c r="D73" s="89"/>
      <c r="J73" s="89"/>
      <c r="K73" s="89"/>
      <c r="L73" s="89"/>
      <c r="R73" s="89"/>
      <c r="S73" s="89"/>
      <c r="T73" s="89"/>
      <c r="Z73" s="89"/>
      <c r="AA73" s="89"/>
      <c r="AB73" s="89"/>
    </row>
    <row r="74" spans="2:28" ht="13.5" customHeight="1" x14ac:dyDescent="0.2">
      <c r="B74" s="89"/>
      <c r="C74" s="89"/>
      <c r="D74" s="89"/>
      <c r="J74" s="89"/>
      <c r="K74" s="89"/>
      <c r="L74" s="89"/>
      <c r="R74" s="89"/>
      <c r="S74" s="89"/>
      <c r="T74" s="89"/>
      <c r="Z74" s="89"/>
      <c r="AA74" s="89"/>
      <c r="AB74" s="89"/>
    </row>
    <row r="75" spans="2:28" ht="13.5" customHeight="1" x14ac:dyDescent="0.2">
      <c r="B75" s="89"/>
      <c r="C75" s="89"/>
      <c r="D75" s="89"/>
      <c r="J75" s="89"/>
      <c r="K75" s="89"/>
      <c r="L75" s="89"/>
      <c r="R75" s="89"/>
      <c r="S75" s="89"/>
      <c r="T75" s="89"/>
      <c r="Z75" s="89"/>
      <c r="AA75" s="89"/>
      <c r="AB75" s="89"/>
    </row>
    <row r="76" spans="2:28" ht="13.5" customHeight="1" x14ac:dyDescent="0.2">
      <c r="B76" s="89"/>
      <c r="C76" s="89"/>
      <c r="D76" s="89"/>
      <c r="J76" s="89"/>
      <c r="K76" s="89"/>
      <c r="L76" s="89"/>
      <c r="R76" s="89"/>
      <c r="S76" s="89"/>
      <c r="T76" s="89"/>
      <c r="Z76" s="89"/>
      <c r="AA76" s="89"/>
      <c r="AB76" s="89"/>
    </row>
    <row r="77" spans="2:28" ht="13.5" customHeight="1" x14ac:dyDescent="0.2">
      <c r="B77" s="89"/>
      <c r="C77" s="89"/>
      <c r="D77" s="89"/>
      <c r="J77" s="89"/>
      <c r="K77" s="89"/>
      <c r="L77" s="89"/>
      <c r="R77" s="89"/>
      <c r="S77" s="89"/>
      <c r="T77" s="89"/>
      <c r="Z77" s="89"/>
      <c r="AA77" s="89"/>
      <c r="AB77" s="89"/>
    </row>
    <row r="78" spans="2:28" ht="13.5" customHeight="1" x14ac:dyDescent="0.2">
      <c r="B78" s="89"/>
      <c r="C78" s="89"/>
      <c r="D78" s="89"/>
      <c r="J78" s="89"/>
      <c r="K78" s="89"/>
      <c r="L78" s="89"/>
      <c r="R78" s="89"/>
      <c r="S78" s="89"/>
      <c r="T78" s="89"/>
      <c r="Z78" s="89"/>
      <c r="AA78" s="89"/>
      <c r="AB78" s="89"/>
    </row>
    <row r="79" spans="2:28" ht="13.5" customHeight="1" x14ac:dyDescent="0.2">
      <c r="B79" s="89"/>
      <c r="C79" s="89"/>
      <c r="D79" s="89"/>
      <c r="J79" s="89"/>
      <c r="K79" s="89"/>
      <c r="L79" s="89"/>
      <c r="R79" s="89"/>
      <c r="S79" s="89"/>
      <c r="T79" s="89"/>
      <c r="Z79" s="89"/>
      <c r="AA79" s="89"/>
      <c r="AB79" s="89"/>
    </row>
    <row r="80" spans="2:28" ht="13.5" customHeight="1" x14ac:dyDescent="0.2">
      <c r="B80" s="89"/>
      <c r="C80" s="89"/>
      <c r="D80" s="89"/>
      <c r="J80" s="89"/>
      <c r="K80" s="89"/>
      <c r="L80" s="89"/>
      <c r="R80" s="89"/>
      <c r="S80" s="89"/>
      <c r="T80" s="89"/>
      <c r="Z80" s="89"/>
      <c r="AA80" s="89"/>
      <c r="AB80" s="89"/>
    </row>
    <row r="81" spans="2:28" ht="13.5" customHeight="1" x14ac:dyDescent="0.2">
      <c r="B81" s="89"/>
      <c r="C81" s="89"/>
      <c r="D81" s="89"/>
      <c r="J81" s="89"/>
      <c r="K81" s="89"/>
      <c r="L81" s="89"/>
      <c r="R81" s="89"/>
      <c r="S81" s="89"/>
      <c r="T81" s="89"/>
      <c r="Z81" s="89"/>
      <c r="AA81" s="89"/>
      <c r="AB81" s="89"/>
    </row>
    <row r="82" spans="2:28" ht="13.5" customHeight="1" x14ac:dyDescent="0.2">
      <c r="B82" s="89"/>
      <c r="C82" s="89"/>
      <c r="D82" s="89"/>
      <c r="J82" s="89"/>
      <c r="K82" s="89"/>
      <c r="L82" s="89"/>
      <c r="R82" s="89"/>
      <c r="S82" s="89"/>
      <c r="T82" s="89"/>
      <c r="Z82" s="89"/>
      <c r="AA82" s="89"/>
      <c r="AB82" s="89"/>
    </row>
    <row r="83" spans="2:28" ht="13.5" customHeight="1" x14ac:dyDescent="0.2">
      <c r="B83" s="89"/>
      <c r="C83" s="89"/>
      <c r="D83" s="89"/>
      <c r="J83" s="89"/>
      <c r="K83" s="89"/>
      <c r="L83" s="89"/>
      <c r="R83" s="89"/>
      <c r="S83" s="89"/>
      <c r="T83" s="89"/>
      <c r="Z83" s="89"/>
      <c r="AA83" s="89"/>
      <c r="AB83" s="89"/>
    </row>
    <row r="84" spans="2:28" ht="13.5" customHeight="1" x14ac:dyDescent="0.2">
      <c r="B84" s="89"/>
      <c r="C84" s="89"/>
      <c r="D84" s="89"/>
      <c r="J84" s="89"/>
      <c r="K84" s="89"/>
      <c r="L84" s="89"/>
      <c r="R84" s="89"/>
      <c r="S84" s="89"/>
      <c r="T84" s="89"/>
      <c r="Z84" s="89"/>
      <c r="AA84" s="89"/>
      <c r="AB84" s="89"/>
    </row>
    <row r="85" spans="2:28" ht="13.5" customHeight="1" x14ac:dyDescent="0.2">
      <c r="B85" s="89"/>
      <c r="C85" s="89"/>
      <c r="D85" s="89"/>
      <c r="J85" s="89"/>
      <c r="K85" s="89"/>
      <c r="L85" s="89"/>
      <c r="R85" s="89"/>
      <c r="S85" s="89"/>
      <c r="T85" s="89"/>
      <c r="Z85" s="89"/>
      <c r="AA85" s="89"/>
      <c r="AB85" s="89"/>
    </row>
    <row r="86" spans="2:28" ht="13.5" customHeight="1" x14ac:dyDescent="0.2">
      <c r="B86" s="89"/>
      <c r="C86" s="89"/>
      <c r="D86" s="89"/>
      <c r="J86" s="89"/>
      <c r="K86" s="89"/>
      <c r="L86" s="89"/>
      <c r="R86" s="89"/>
      <c r="S86" s="89"/>
      <c r="T86" s="89"/>
      <c r="Z86" s="89"/>
      <c r="AA86" s="89"/>
      <c r="AB86" s="89"/>
    </row>
    <row r="87" spans="2:28" ht="13.5" customHeight="1" x14ac:dyDescent="0.2">
      <c r="B87" s="89"/>
      <c r="C87" s="89"/>
      <c r="D87" s="89"/>
      <c r="J87" s="89"/>
      <c r="K87" s="89"/>
      <c r="L87" s="89"/>
      <c r="R87" s="89"/>
      <c r="S87" s="89"/>
      <c r="T87" s="89"/>
      <c r="Z87" s="89"/>
      <c r="AA87" s="89"/>
      <c r="AB87" s="89"/>
    </row>
    <row r="88" spans="2:28" ht="13.5" customHeight="1" x14ac:dyDescent="0.2">
      <c r="B88" s="89"/>
      <c r="C88" s="89"/>
      <c r="D88" s="89"/>
      <c r="J88" s="89"/>
      <c r="K88" s="89"/>
      <c r="L88" s="89"/>
      <c r="R88" s="89"/>
      <c r="S88" s="89"/>
      <c r="T88" s="89"/>
      <c r="Z88" s="89"/>
      <c r="AA88" s="89"/>
      <c r="AB88" s="89"/>
    </row>
    <row r="89" spans="2:28" ht="13.5" customHeight="1" x14ac:dyDescent="0.2">
      <c r="B89" s="89"/>
      <c r="C89" s="89"/>
      <c r="D89" s="89"/>
      <c r="J89" s="89"/>
      <c r="K89" s="89"/>
      <c r="L89" s="89"/>
      <c r="R89" s="89"/>
      <c r="S89" s="89"/>
      <c r="T89" s="89"/>
      <c r="Z89" s="89"/>
      <c r="AA89" s="89"/>
      <c r="AB89" s="89"/>
    </row>
    <row r="90" spans="2:28" ht="13.5" customHeight="1" x14ac:dyDescent="0.2">
      <c r="B90" s="89"/>
      <c r="C90" s="89"/>
      <c r="D90" s="89"/>
      <c r="J90" s="89"/>
      <c r="K90" s="89"/>
      <c r="L90" s="89"/>
      <c r="R90" s="89"/>
      <c r="S90" s="89"/>
      <c r="T90" s="89"/>
      <c r="Z90" s="89"/>
      <c r="AA90" s="89"/>
      <c r="AB90" s="89"/>
    </row>
    <row r="91" spans="2:28" ht="13.5" customHeight="1" x14ac:dyDescent="0.2">
      <c r="B91" s="89"/>
      <c r="C91" s="89"/>
      <c r="D91" s="89"/>
      <c r="J91" s="89"/>
      <c r="K91" s="89"/>
      <c r="L91" s="89"/>
      <c r="R91" s="89"/>
      <c r="S91" s="89"/>
      <c r="T91" s="89"/>
      <c r="Z91" s="89"/>
      <c r="AA91" s="89"/>
      <c r="AB91" s="89"/>
    </row>
    <row r="92" spans="2:28" ht="13.5" customHeight="1" x14ac:dyDescent="0.2">
      <c r="B92" s="89"/>
      <c r="C92" s="89"/>
      <c r="D92" s="89"/>
      <c r="J92" s="89"/>
      <c r="K92" s="89"/>
      <c r="L92" s="89"/>
      <c r="R92" s="89"/>
      <c r="S92" s="89"/>
      <c r="T92" s="89"/>
      <c r="Z92" s="89"/>
      <c r="AA92" s="89"/>
      <c r="AB92" s="89"/>
    </row>
    <row r="93" spans="2:28" ht="13.5" customHeight="1" x14ac:dyDescent="0.2">
      <c r="B93" s="89"/>
      <c r="C93" s="89"/>
      <c r="D93" s="89"/>
      <c r="J93" s="89"/>
      <c r="K93" s="89"/>
      <c r="L93" s="89"/>
      <c r="R93" s="89"/>
      <c r="S93" s="89"/>
      <c r="T93" s="89"/>
      <c r="Z93" s="89"/>
      <c r="AA93" s="89"/>
      <c r="AB93" s="89"/>
    </row>
    <row r="94" spans="2:28" ht="13.5" customHeight="1" x14ac:dyDescent="0.2">
      <c r="B94" s="89"/>
      <c r="C94" s="89"/>
      <c r="D94" s="89"/>
      <c r="J94" s="89"/>
      <c r="K94" s="89"/>
      <c r="L94" s="89"/>
      <c r="R94" s="89"/>
      <c r="S94" s="89"/>
      <c r="T94" s="89"/>
      <c r="Z94" s="89"/>
      <c r="AA94" s="89"/>
      <c r="AB94" s="89"/>
    </row>
    <row r="95" spans="2:28" ht="13.5" customHeight="1" x14ac:dyDescent="0.2">
      <c r="B95" s="89"/>
      <c r="C95" s="89"/>
      <c r="D95" s="89"/>
      <c r="J95" s="89"/>
      <c r="K95" s="89"/>
      <c r="L95" s="89"/>
      <c r="R95" s="89"/>
      <c r="S95" s="89"/>
      <c r="T95" s="89"/>
      <c r="Z95" s="89"/>
      <c r="AA95" s="89"/>
      <c r="AB95" s="89"/>
    </row>
    <row r="96" spans="2:28" ht="13.5" customHeight="1" x14ac:dyDescent="0.2">
      <c r="B96" s="89"/>
      <c r="C96" s="89"/>
      <c r="D96" s="89"/>
      <c r="J96" s="89"/>
      <c r="K96" s="89"/>
      <c r="L96" s="89"/>
      <c r="R96" s="89"/>
      <c r="S96" s="89"/>
      <c r="T96" s="89"/>
      <c r="Z96" s="89"/>
      <c r="AA96" s="89"/>
      <c r="AB96" s="89"/>
    </row>
    <row r="97" spans="2:28" ht="13.5" customHeight="1" x14ac:dyDescent="0.2">
      <c r="B97" s="89"/>
      <c r="C97" s="89"/>
      <c r="D97" s="89"/>
      <c r="J97" s="89"/>
      <c r="K97" s="89"/>
      <c r="L97" s="89"/>
      <c r="R97" s="89"/>
      <c r="S97" s="89"/>
      <c r="T97" s="89"/>
      <c r="Z97" s="89"/>
      <c r="AA97" s="89"/>
      <c r="AB97" s="89"/>
    </row>
    <row r="98" spans="2:28" ht="13.5" customHeight="1" x14ac:dyDescent="0.2">
      <c r="B98" s="89"/>
      <c r="C98" s="89"/>
      <c r="D98" s="89"/>
      <c r="J98" s="89"/>
      <c r="K98" s="89"/>
      <c r="L98" s="89"/>
      <c r="R98" s="89"/>
      <c r="S98" s="89"/>
      <c r="T98" s="89"/>
      <c r="Z98" s="89"/>
      <c r="AA98" s="89"/>
      <c r="AB98" s="89"/>
    </row>
    <row r="99" spans="2:28" ht="13.5" customHeight="1" x14ac:dyDescent="0.2">
      <c r="B99" s="89"/>
      <c r="C99" s="89"/>
      <c r="D99" s="89"/>
      <c r="J99" s="89"/>
      <c r="K99" s="89"/>
      <c r="L99" s="89"/>
      <c r="R99" s="89"/>
      <c r="S99" s="89"/>
      <c r="T99" s="89"/>
      <c r="Z99" s="89"/>
      <c r="AA99" s="89"/>
      <c r="AB99" s="89"/>
    </row>
    <row r="100" spans="2:28" ht="13.5" customHeight="1" x14ac:dyDescent="0.2">
      <c r="B100" s="89"/>
      <c r="C100" s="89"/>
      <c r="D100" s="89"/>
      <c r="J100" s="89"/>
      <c r="K100" s="89"/>
      <c r="L100" s="89"/>
      <c r="R100" s="89"/>
      <c r="S100" s="89"/>
      <c r="T100" s="89"/>
      <c r="Z100" s="89"/>
      <c r="AA100" s="89"/>
      <c r="AB100" s="89"/>
    </row>
    <row r="101" spans="2:28" ht="13.5" customHeight="1" x14ac:dyDescent="0.2">
      <c r="B101" s="89"/>
      <c r="C101" s="89"/>
      <c r="D101" s="89"/>
      <c r="J101" s="89"/>
      <c r="K101" s="89"/>
      <c r="L101" s="89"/>
      <c r="R101" s="89"/>
      <c r="S101" s="89"/>
      <c r="T101" s="89"/>
      <c r="Z101" s="89"/>
      <c r="AA101" s="89"/>
      <c r="AB101" s="89"/>
    </row>
    <row r="102" spans="2:28" ht="13.5" customHeight="1" x14ac:dyDescent="0.2">
      <c r="B102" s="89"/>
      <c r="C102" s="89"/>
      <c r="D102" s="89"/>
      <c r="J102" s="89"/>
      <c r="K102" s="89"/>
      <c r="L102" s="89"/>
      <c r="R102" s="89"/>
      <c r="S102" s="89"/>
      <c r="T102" s="89"/>
      <c r="Z102" s="89"/>
      <c r="AA102" s="89"/>
      <c r="AB102" s="89"/>
    </row>
    <row r="103" spans="2:28" ht="13.5" customHeight="1" x14ac:dyDescent="0.2">
      <c r="B103" s="89"/>
      <c r="C103" s="89"/>
      <c r="D103" s="89"/>
      <c r="J103" s="89"/>
      <c r="K103" s="89"/>
      <c r="L103" s="89"/>
      <c r="R103" s="89"/>
      <c r="S103" s="89"/>
      <c r="T103" s="89"/>
      <c r="Z103" s="89"/>
      <c r="AA103" s="89"/>
      <c r="AB103" s="89"/>
    </row>
    <row r="104" spans="2:28" ht="13.5" customHeight="1" x14ac:dyDescent="0.2">
      <c r="B104" s="89"/>
      <c r="C104" s="89"/>
      <c r="D104" s="89"/>
      <c r="J104" s="89"/>
      <c r="K104" s="89"/>
      <c r="L104" s="89"/>
      <c r="R104" s="89"/>
      <c r="S104" s="89"/>
      <c r="T104" s="89"/>
      <c r="Z104" s="89"/>
      <c r="AA104" s="89"/>
      <c r="AB104" s="89"/>
    </row>
    <row r="105" spans="2:28" ht="12.6" customHeight="1" x14ac:dyDescent="0.2">
      <c r="J105" s="89"/>
      <c r="K105" s="89"/>
      <c r="L105" s="89"/>
    </row>
    <row r="106" spans="2:28" ht="12.6" customHeight="1" x14ac:dyDescent="0.2">
      <c r="J106" s="89"/>
      <c r="K106" s="89"/>
      <c r="L106" s="89"/>
    </row>
    <row r="107" spans="2:28" ht="12.6" customHeight="1" x14ac:dyDescent="0.2">
      <c r="J107" s="89"/>
      <c r="K107" s="89"/>
      <c r="L107" s="89"/>
    </row>
    <row r="108" spans="2:28" ht="12.6" customHeight="1" x14ac:dyDescent="0.2">
      <c r="J108" s="89"/>
      <c r="K108" s="89"/>
      <c r="L108" s="89"/>
    </row>
    <row r="109" spans="2:28" ht="12.6" customHeight="1" x14ac:dyDescent="0.2">
      <c r="J109" s="89"/>
      <c r="K109" s="89"/>
      <c r="L109" s="89"/>
    </row>
  </sheetData>
  <mergeCells count="7">
    <mergeCell ref="AA3:AE3"/>
    <mergeCell ref="A1:D1"/>
    <mergeCell ref="I1:L1"/>
    <mergeCell ref="Q1:T1"/>
    <mergeCell ref="C3:G3"/>
    <mergeCell ref="K3:O3"/>
    <mergeCell ref="S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opLeftCell="B1" workbookViewId="0">
      <selection activeCell="P34" sqref="P34"/>
    </sheetView>
  </sheetViews>
  <sheetFormatPr defaultColWidth="9.25" defaultRowHeight="12.6" customHeight="1" x14ac:dyDescent="0.2"/>
  <cols>
    <col min="1" max="1" width="57.5" style="1" customWidth="1"/>
    <col min="2" max="6" width="12.5" style="2" customWidth="1"/>
    <col min="7" max="7" width="56.25" style="2" customWidth="1"/>
    <col min="8" max="8" width="12.5" style="2" customWidth="1"/>
    <col min="9" max="11" width="12.5" style="1" customWidth="1"/>
    <col min="12" max="16384" width="9.25" style="1"/>
  </cols>
  <sheetData>
    <row r="1" spans="1:12" ht="15.75" customHeight="1" x14ac:dyDescent="0.2">
      <c r="A1" s="5" t="s">
        <v>29</v>
      </c>
      <c r="B1" s="5"/>
      <c r="C1" s="5"/>
      <c r="D1" s="5"/>
      <c r="E1" s="5"/>
      <c r="F1" s="5"/>
      <c r="G1" s="5" t="s">
        <v>30</v>
      </c>
      <c r="H1" s="5"/>
      <c r="I1" s="5"/>
      <c r="J1" s="5"/>
      <c r="K1" s="5"/>
    </row>
    <row r="2" spans="1:12" ht="14.25" customHeight="1" thickBot="1" x14ac:dyDescent="0.3">
      <c r="A2" s="6"/>
      <c r="B2" s="7"/>
      <c r="C2" s="7"/>
      <c r="D2" s="7"/>
      <c r="E2" s="7"/>
      <c r="F2" s="7"/>
      <c r="G2" s="6"/>
      <c r="H2" s="7"/>
      <c r="I2" s="7"/>
      <c r="J2" s="7"/>
      <c r="K2" s="7"/>
    </row>
    <row r="3" spans="1:12" ht="13.5" customHeight="1" x14ac:dyDescent="0.2">
      <c r="A3" s="14" t="s">
        <v>4</v>
      </c>
      <c r="B3" s="103" t="s">
        <v>6</v>
      </c>
      <c r="C3" s="105"/>
      <c r="D3" s="105"/>
      <c r="E3" s="104"/>
      <c r="F3" s="1"/>
      <c r="G3" s="14" t="s">
        <v>4</v>
      </c>
      <c r="H3" s="103" t="s">
        <v>6</v>
      </c>
      <c r="I3" s="105"/>
      <c r="J3" s="105"/>
      <c r="K3" s="104"/>
    </row>
    <row r="4" spans="1:12" ht="14.25" customHeight="1" thickBot="1" x14ac:dyDescent="0.25">
      <c r="A4" s="21"/>
      <c r="B4" s="106">
        <v>2023</v>
      </c>
      <c r="C4" s="107">
        <v>2024</v>
      </c>
      <c r="D4" s="107">
        <v>2025</v>
      </c>
      <c r="E4" s="108">
        <v>2026</v>
      </c>
      <c r="F4" s="1"/>
      <c r="G4" s="21"/>
      <c r="H4" s="106">
        <v>2023</v>
      </c>
      <c r="I4" s="107">
        <v>2024</v>
      </c>
      <c r="J4" s="107">
        <v>2025</v>
      </c>
      <c r="K4" s="108">
        <v>2026</v>
      </c>
    </row>
    <row r="5" spans="1:12" ht="13.5" customHeight="1" x14ac:dyDescent="0.2">
      <c r="A5" s="31"/>
      <c r="B5" s="109"/>
      <c r="C5" s="34"/>
      <c r="D5" s="34"/>
      <c r="E5" s="35"/>
      <c r="F5" s="30"/>
      <c r="G5" s="31"/>
      <c r="H5" s="109"/>
      <c r="I5" s="34"/>
      <c r="J5" s="34"/>
      <c r="K5" s="35"/>
    </row>
    <row r="6" spans="1:12" ht="13.5" customHeight="1" x14ac:dyDescent="0.2">
      <c r="A6" s="41" t="s">
        <v>7</v>
      </c>
      <c r="B6" s="38">
        <v>1089002.2054285468</v>
      </c>
      <c r="C6" s="39">
        <v>1235726.6903825318</v>
      </c>
      <c r="D6" s="39">
        <v>1364293.7969119896</v>
      </c>
      <c r="E6" s="40">
        <v>1477627.8933801306</v>
      </c>
      <c r="F6" s="30"/>
      <c r="G6" s="41" t="s">
        <v>7</v>
      </c>
      <c r="H6" s="38">
        <f>'sept2023_vydavky_ESA 2010'!C6-PS_vydavky_ESA2010!B6</f>
        <v>-26219.668997869128</v>
      </c>
      <c r="I6" s="39">
        <f>'sept2023_vydavky_ESA 2010'!D6-PS_vydavky_ESA2010!C6</f>
        <v>-135704.90607294766</v>
      </c>
      <c r="J6" s="39">
        <f>'sept2023_vydavky_ESA 2010'!E6-PS_vydavky_ESA2010!D6</f>
        <v>-257052.3056375368</v>
      </c>
      <c r="K6" s="40">
        <f>'sept2023_vydavky_ESA 2010'!F6-PS_vydavky_ESA2010!E6</f>
        <v>-332876.4509409829</v>
      </c>
    </row>
    <row r="7" spans="1:12" ht="13.5" customHeight="1" x14ac:dyDescent="0.2">
      <c r="A7" s="49" t="s">
        <v>8</v>
      </c>
      <c r="B7" s="46">
        <v>626824.10211587464</v>
      </c>
      <c r="C7" s="47">
        <v>729110.1493315415</v>
      </c>
      <c r="D7" s="47">
        <v>824226.2438945598</v>
      </c>
      <c r="E7" s="48">
        <v>905771.36976244568</v>
      </c>
      <c r="F7" s="30"/>
      <c r="G7" s="49" t="s">
        <v>8</v>
      </c>
      <c r="H7" s="46">
        <f>'sept2023_vydavky_ESA 2010'!C7-PS_vydavky_ESA2010!B7</f>
        <v>-26081.154720772174</v>
      </c>
      <c r="I7" s="47">
        <f>'sept2023_vydavky_ESA 2010'!D7-PS_vydavky_ESA2010!C7</f>
        <v>-128140.85362377751</v>
      </c>
      <c r="J7" s="47">
        <f>'sept2023_vydavky_ESA 2010'!E7-PS_vydavky_ESA2010!D7</f>
        <v>-217199.42118793703</v>
      </c>
      <c r="K7" s="48">
        <f>'sept2023_vydavky_ESA 2010'!F7-PS_vydavky_ESA2010!E7</f>
        <v>-267674.19245657837</v>
      </c>
    </row>
    <row r="8" spans="1:12" ht="13.5" customHeight="1" x14ac:dyDescent="0.2">
      <c r="A8" s="49" t="s">
        <v>9</v>
      </c>
      <c r="B8" s="46">
        <v>37343.5946802123</v>
      </c>
      <c r="C8" s="47">
        <v>43834.461390155739</v>
      </c>
      <c r="D8" s="47">
        <v>50410.877840453861</v>
      </c>
      <c r="E8" s="48">
        <v>56690.279311338512</v>
      </c>
      <c r="F8" s="30"/>
      <c r="G8" s="49" t="s">
        <v>9</v>
      </c>
      <c r="H8" s="46">
        <f>'sept2023_vydavky_ESA 2010'!C8-PS_vydavky_ESA2010!B8</f>
        <v>5811.1085097094692</v>
      </c>
      <c r="I8" s="47">
        <f>'sept2023_vydavky_ESA 2010'!D8-PS_vydavky_ESA2010!C8</f>
        <v>-1059.8534131996275</v>
      </c>
      <c r="J8" s="47">
        <f>'sept2023_vydavky_ESA 2010'!E8-PS_vydavky_ESA2010!D8</f>
        <v>-5557.0419521174117</v>
      </c>
      <c r="K8" s="48">
        <f>'sept2023_vydavky_ESA 2010'!F8-PS_vydavky_ESA2010!E8</f>
        <v>-7616.6535850279324</v>
      </c>
    </row>
    <row r="9" spans="1:12" ht="13.5" customHeight="1" x14ac:dyDescent="0.2">
      <c r="A9" s="49" t="s">
        <v>10</v>
      </c>
      <c r="B9" s="46">
        <v>375361.31432624423</v>
      </c>
      <c r="C9" s="47">
        <v>409418.70505807421</v>
      </c>
      <c r="D9" s="47">
        <v>433343.84966052085</v>
      </c>
      <c r="E9" s="48">
        <v>456653.70547368331</v>
      </c>
      <c r="F9" s="30"/>
      <c r="G9" s="49" t="s">
        <v>10</v>
      </c>
      <c r="H9" s="46">
        <f>'sept2023_vydavky_ESA 2010'!C9-PS_vydavky_ESA2010!B9</f>
        <v>-5067.0066094779759</v>
      </c>
      <c r="I9" s="47">
        <f>'sept2023_vydavky_ESA 2010'!D9-PS_vydavky_ESA2010!C9</f>
        <v>-6619.0395409017219</v>
      </c>
      <c r="J9" s="47">
        <f>'sept2023_vydavky_ESA 2010'!E9-PS_vydavky_ESA2010!D9</f>
        <v>-30271.76633658004</v>
      </c>
      <c r="K9" s="48">
        <f>'sept2023_vydavky_ESA 2010'!F9-PS_vydavky_ESA2010!E9</f>
        <v>-51026.969200848136</v>
      </c>
    </row>
    <row r="10" spans="1:12" ht="13.5" customHeight="1" x14ac:dyDescent="0.2">
      <c r="A10" s="49" t="s">
        <v>11</v>
      </c>
      <c r="B10" s="46">
        <v>79.902461317219291</v>
      </c>
      <c r="C10" s="47">
        <v>86.795809930313666</v>
      </c>
      <c r="D10" s="47">
        <v>92.74967189579435</v>
      </c>
      <c r="E10" s="48">
        <v>96.948590471159804</v>
      </c>
      <c r="F10" s="30"/>
      <c r="G10" s="49" t="s">
        <v>11</v>
      </c>
      <c r="H10" s="46">
        <f>'sept2023_vydavky_ESA 2010'!C10-PS_vydavky_ESA2010!B10</f>
        <v>8.1156938928164948</v>
      </c>
      <c r="I10" s="47">
        <f>'sept2023_vydavky_ESA 2010'!D10-PS_vydavky_ESA2010!C10</f>
        <v>-3.1947924203995086</v>
      </c>
      <c r="J10" s="47">
        <f>'sept2023_vydavky_ESA 2010'!E10-PS_vydavky_ESA2010!D10</f>
        <v>-7.6634276956256002</v>
      </c>
      <c r="K10" s="48">
        <f>'sept2023_vydavky_ESA 2010'!F10-PS_vydavky_ESA2010!E10</f>
        <v>-7.8834241317724718</v>
      </c>
    </row>
    <row r="11" spans="1:12" ht="13.5" customHeight="1" x14ac:dyDescent="0.2">
      <c r="A11" s="49" t="s">
        <v>12</v>
      </c>
      <c r="B11" s="46">
        <v>49393.29184489834</v>
      </c>
      <c r="C11" s="47">
        <v>53276.578792830114</v>
      </c>
      <c r="D11" s="47">
        <v>56220.075844559397</v>
      </c>
      <c r="E11" s="48">
        <v>58415.5902421918</v>
      </c>
      <c r="F11" s="30"/>
      <c r="G11" s="49" t="s">
        <v>12</v>
      </c>
      <c r="H11" s="46">
        <f>'sept2023_vydavky_ESA 2010'!C11-PS_vydavky_ESA2010!B11</f>
        <v>-890.73187122124364</v>
      </c>
      <c r="I11" s="47">
        <f>'sept2023_vydavky_ESA 2010'!D11-PS_vydavky_ESA2010!C11</f>
        <v>118.03529735175835</v>
      </c>
      <c r="J11" s="47">
        <f>'sept2023_vydavky_ESA 2010'!E11-PS_vydavky_ESA2010!D11</f>
        <v>-4016.4127332068019</v>
      </c>
      <c r="K11" s="48">
        <f>'sept2023_vydavky_ESA 2010'!F11-PS_vydavky_ESA2010!E11</f>
        <v>-6550.7522743965383</v>
      </c>
    </row>
    <row r="12" spans="1:12" ht="13.5" customHeight="1" x14ac:dyDescent="0.2">
      <c r="A12" s="41" t="s">
        <v>13</v>
      </c>
      <c r="B12" s="38">
        <v>9586900.6664110981</v>
      </c>
      <c r="C12" s="39">
        <v>11011542.190268025</v>
      </c>
      <c r="D12" s="39">
        <v>11855309.410201611</v>
      </c>
      <c r="E12" s="40">
        <v>12490357.762026854</v>
      </c>
      <c r="F12" s="30"/>
      <c r="G12" s="41" t="s">
        <v>13</v>
      </c>
      <c r="H12" s="38">
        <f>'sept2023_vydavky_ESA 2010'!C12-PS_vydavky_ESA2010!B12</f>
        <v>595172.23884051666</v>
      </c>
      <c r="I12" s="39">
        <f>'sept2023_vydavky_ESA 2010'!D12-PS_vydavky_ESA2010!C12</f>
        <v>247295.41956799664</v>
      </c>
      <c r="J12" s="39">
        <f>'sept2023_vydavky_ESA 2010'!E12-PS_vydavky_ESA2010!D12</f>
        <v>199597.49695767276</v>
      </c>
      <c r="K12" s="40">
        <f>'sept2023_vydavky_ESA 2010'!F12-PS_vydavky_ESA2010!E12</f>
        <v>-336208.02167404629</v>
      </c>
    </row>
    <row r="13" spans="1:12" ht="13.5" customHeight="1" x14ac:dyDescent="0.2">
      <c r="A13" s="57" t="s">
        <v>14</v>
      </c>
      <c r="B13" s="46">
        <v>8512267.386825785</v>
      </c>
      <c r="C13" s="47">
        <v>9814483.2102538291</v>
      </c>
      <c r="D13" s="47">
        <v>10609655.005848033</v>
      </c>
      <c r="E13" s="48">
        <v>11220852.622810772</v>
      </c>
      <c r="F13" s="30"/>
      <c r="G13" s="57" t="s">
        <v>14</v>
      </c>
      <c r="H13" s="46">
        <f>'sept2023_vydavky_ESA 2010'!C13-PS_vydavky_ESA2010!B13</f>
        <v>522706.00386432558</v>
      </c>
      <c r="I13" s="47">
        <f>'sept2023_vydavky_ESA 2010'!D13-PS_vydavky_ESA2010!C13</f>
        <v>172534.86424936168</v>
      </c>
      <c r="J13" s="47">
        <f>'sept2023_vydavky_ESA 2010'!E13-PS_vydavky_ESA2010!D13</f>
        <v>102069.49377929606</v>
      </c>
      <c r="K13" s="48">
        <f>'sept2023_vydavky_ESA 2010'!F13-PS_vydavky_ESA2010!E13</f>
        <v>-371730.77265548706</v>
      </c>
    </row>
    <row r="14" spans="1:12" ht="13.5" customHeight="1" x14ac:dyDescent="0.2">
      <c r="A14" s="61" t="s">
        <v>15</v>
      </c>
      <c r="B14" s="46">
        <v>7668735.0383206811</v>
      </c>
      <c r="C14" s="47">
        <v>8804542.4145388715</v>
      </c>
      <c r="D14" s="47">
        <v>9476004.49908044</v>
      </c>
      <c r="E14" s="48">
        <v>10038961.690980444</v>
      </c>
      <c r="F14" s="30"/>
      <c r="G14" s="61" t="s">
        <v>15</v>
      </c>
      <c r="H14" s="46">
        <f>'sept2023_vydavky_ESA 2010'!C14-PS_vydavky_ESA2010!B14</f>
        <v>477232.05836251937</v>
      </c>
      <c r="I14" s="47">
        <f>'sept2023_vydavky_ESA 2010'!D14-PS_vydavky_ESA2010!C14</f>
        <v>170750.96481615119</v>
      </c>
      <c r="J14" s="47">
        <f>'sept2023_vydavky_ESA 2010'!E14-PS_vydavky_ESA2010!D14</f>
        <v>146418.91240742989</v>
      </c>
      <c r="K14" s="48">
        <f>'sept2023_vydavky_ESA 2010'!F14-PS_vydavky_ESA2010!E14</f>
        <v>-272416.11241822317</v>
      </c>
      <c r="L14" s="110"/>
    </row>
    <row r="15" spans="1:12" ht="13.5" customHeight="1" x14ac:dyDescent="0.2">
      <c r="A15" s="61" t="s">
        <v>16</v>
      </c>
      <c r="B15" s="46">
        <v>122395.93030996756</v>
      </c>
      <c r="C15" s="47">
        <v>180951.4245978425</v>
      </c>
      <c r="D15" s="47">
        <v>238915.05662333264</v>
      </c>
      <c r="E15" s="48">
        <v>230467.20049554727</v>
      </c>
      <c r="F15" s="30"/>
      <c r="G15" s="61" t="s">
        <v>16</v>
      </c>
      <c r="H15" s="46">
        <f>'sept2023_vydavky_ESA 2010'!C15-PS_vydavky_ESA2010!B15</f>
        <v>6440.3615883872408</v>
      </c>
      <c r="I15" s="47">
        <f>'sept2023_vydavky_ESA 2010'!D15-PS_vydavky_ESA2010!C15</f>
        <v>-9405.5481522665359</v>
      </c>
      <c r="J15" s="47">
        <f>'sept2023_vydavky_ESA 2010'!E15-PS_vydavky_ESA2010!D15</f>
        <v>-49451.67161516918</v>
      </c>
      <c r="K15" s="48">
        <f>'sept2023_vydavky_ESA 2010'!F15-PS_vydavky_ESA2010!E15</f>
        <v>-63180.932376505923</v>
      </c>
      <c r="L15" s="110"/>
    </row>
    <row r="16" spans="1:12" ht="13.5" customHeight="1" x14ac:dyDescent="0.2">
      <c r="A16" s="61" t="s">
        <v>17</v>
      </c>
      <c r="B16" s="46">
        <v>640559.69774821226</v>
      </c>
      <c r="C16" s="47">
        <v>735171.10399954568</v>
      </c>
      <c r="D16" s="47">
        <v>792301.65462423023</v>
      </c>
      <c r="E16" s="48">
        <v>841378.27977874607</v>
      </c>
      <c r="F16" s="30"/>
      <c r="G16" s="61" t="s">
        <v>17</v>
      </c>
      <c r="H16" s="46">
        <f>'sept2023_vydavky_ESA 2010'!C16-PS_vydavky_ESA2010!B16</f>
        <v>35095.387903724331</v>
      </c>
      <c r="I16" s="47">
        <f>'sept2023_vydavky_ESA 2010'!D16-PS_vydavky_ESA2010!C16</f>
        <v>10390.660956641193</v>
      </c>
      <c r="J16" s="47">
        <f>'sept2023_vydavky_ESA 2010'!E16-PS_vydavky_ESA2010!D16</f>
        <v>5085.3671689884504</v>
      </c>
      <c r="K16" s="48">
        <f>'sept2023_vydavky_ESA 2010'!F16-PS_vydavky_ESA2010!E16</f>
        <v>-31322.562733006664</v>
      </c>
      <c r="L16" s="110"/>
    </row>
    <row r="17" spans="1:12" ht="13.5" customHeight="1" x14ac:dyDescent="0.2">
      <c r="A17" s="61" t="s">
        <v>18</v>
      </c>
      <c r="B17" s="46">
        <v>78849.612079920887</v>
      </c>
      <c r="C17" s="47">
        <v>91940.30853869571</v>
      </c>
      <c r="D17" s="47">
        <v>100515.7754286385</v>
      </c>
      <c r="E17" s="48">
        <v>108114.45646338911</v>
      </c>
      <c r="F17" s="30"/>
      <c r="G17" s="61" t="s">
        <v>18</v>
      </c>
      <c r="H17" s="46">
        <f>'sept2023_vydavky_ESA 2010'!C17-PS_vydavky_ESA2010!B17</f>
        <v>3867.3644583226414</v>
      </c>
      <c r="I17" s="47">
        <f>'sept2023_vydavky_ESA 2010'!D17-PS_vydavky_ESA2010!C17</f>
        <v>772.47219560088706</v>
      </c>
      <c r="J17" s="47">
        <f>'sept2023_vydavky_ESA 2010'!E17-PS_vydavky_ESA2010!D17</f>
        <v>4.6775434423034312</v>
      </c>
      <c r="K17" s="48">
        <f>'sept2023_vydavky_ESA 2010'!F17-PS_vydavky_ESA2010!E17</f>
        <v>-4739.8846847232198</v>
      </c>
      <c r="L17" s="110"/>
    </row>
    <row r="18" spans="1:12" ht="13.5" customHeight="1" x14ac:dyDescent="0.2">
      <c r="A18" s="61" t="s">
        <v>19</v>
      </c>
      <c r="B18" s="46">
        <v>1727.1083670033006</v>
      </c>
      <c r="C18" s="47">
        <v>1877.9585788726433</v>
      </c>
      <c r="D18" s="47">
        <v>1918.0200913942583</v>
      </c>
      <c r="E18" s="48">
        <v>1930.9950926457377</v>
      </c>
      <c r="F18" s="30"/>
      <c r="G18" s="61" t="s">
        <v>19</v>
      </c>
      <c r="H18" s="46">
        <f>'sept2023_vydavky_ESA 2010'!C18-PS_vydavky_ESA2010!B18</f>
        <v>70.831551373184539</v>
      </c>
      <c r="I18" s="47">
        <f>'sept2023_vydavky_ESA 2010'!D18-PS_vydavky_ESA2010!C18</f>
        <v>26.314433234096668</v>
      </c>
      <c r="J18" s="47">
        <f>'sept2023_vydavky_ESA 2010'!E18-PS_vydavky_ESA2010!D18</f>
        <v>12.208274602767688</v>
      </c>
      <c r="K18" s="48">
        <f>'sept2023_vydavky_ESA 2010'!F18-PS_vydavky_ESA2010!E18</f>
        <v>-71.280443027593947</v>
      </c>
      <c r="L18" s="110"/>
    </row>
    <row r="19" spans="1:12" ht="13.5" customHeight="1" x14ac:dyDescent="0.2">
      <c r="A19" s="49" t="s">
        <v>20</v>
      </c>
      <c r="B19" s="46">
        <v>1074633.2795853135</v>
      </c>
      <c r="C19" s="47">
        <v>1197058.9800141961</v>
      </c>
      <c r="D19" s="47">
        <v>1245654.4043535781</v>
      </c>
      <c r="E19" s="48">
        <v>1269505.1392160819</v>
      </c>
      <c r="F19" s="30"/>
      <c r="G19" s="49" t="s">
        <v>20</v>
      </c>
      <c r="H19" s="46">
        <f>'sept2023_vydavky_ESA 2010'!C19-PS_vydavky_ESA2010!B19</f>
        <v>72466.234976190608</v>
      </c>
      <c r="I19" s="47">
        <f>'sept2023_vydavky_ESA 2010'!D19-PS_vydavky_ESA2010!C19</f>
        <v>74760.555318634724</v>
      </c>
      <c r="J19" s="47">
        <f>'sept2023_vydavky_ESA 2010'!E19-PS_vydavky_ESA2010!D19</f>
        <v>97528.003178376006</v>
      </c>
      <c r="K19" s="48">
        <f>'sept2023_vydavky_ESA 2010'!F19-PS_vydavky_ESA2010!E19</f>
        <v>35522.750981441699</v>
      </c>
      <c r="L19" s="110"/>
    </row>
    <row r="20" spans="1:12" ht="13.5" customHeight="1" x14ac:dyDescent="0.2">
      <c r="A20" s="61" t="s">
        <v>21</v>
      </c>
      <c r="B20" s="46">
        <v>906180.21603463963</v>
      </c>
      <c r="C20" s="47">
        <v>1012392.570970753</v>
      </c>
      <c r="D20" s="47">
        <v>1055639.9207743136</v>
      </c>
      <c r="E20" s="48">
        <v>1076914.2676126848</v>
      </c>
      <c r="F20" s="30"/>
      <c r="G20" s="61" t="s">
        <v>21</v>
      </c>
      <c r="H20" s="46">
        <f>'sept2023_vydavky_ESA 2010'!C20-PS_vydavky_ESA2010!B20</f>
        <v>64372.640520965098</v>
      </c>
      <c r="I20" s="47">
        <f>'sept2023_vydavky_ESA 2010'!D20-PS_vydavky_ESA2010!C20</f>
        <v>72396.877133225324</v>
      </c>
      <c r="J20" s="47">
        <f>'sept2023_vydavky_ESA 2010'!E20-PS_vydavky_ESA2010!D20</f>
        <v>96499.901010442059</v>
      </c>
      <c r="K20" s="48">
        <f>'sept2023_vydavky_ESA 2010'!F20-PS_vydavky_ESA2010!E20</f>
        <v>42437.54129803204</v>
      </c>
      <c r="L20" s="110"/>
    </row>
    <row r="21" spans="1:12" ht="13.5" customHeight="1" x14ac:dyDescent="0.2">
      <c r="A21" s="61" t="s">
        <v>17</v>
      </c>
      <c r="B21" s="46">
        <v>107915.75433617429</v>
      </c>
      <c r="C21" s="47">
        <v>117532.13933987415</v>
      </c>
      <c r="D21" s="47">
        <v>120169.17725397572</v>
      </c>
      <c r="E21" s="48">
        <v>121122.17041100998</v>
      </c>
      <c r="F21" s="30"/>
      <c r="G21" s="61" t="s">
        <v>17</v>
      </c>
      <c r="H21" s="46">
        <f>'sept2023_vydavky_ESA 2010'!C21-PS_vydavky_ESA2010!B21</f>
        <v>5537.5045145646582</v>
      </c>
      <c r="I21" s="47">
        <f>'sept2023_vydavky_ESA 2010'!D21-PS_vydavky_ESA2010!C21</f>
        <v>1557.6337596471421</v>
      </c>
      <c r="J21" s="47">
        <f>'sept2023_vydavky_ESA 2010'!E21-PS_vydavky_ESA2010!D21</f>
        <v>722.54617486368807</v>
      </c>
      <c r="K21" s="48">
        <f>'sept2023_vydavky_ESA 2010'!F21-PS_vydavky_ESA2010!E21</f>
        <v>-4207.0244550076313</v>
      </c>
      <c r="L21" s="110"/>
    </row>
    <row r="22" spans="1:12" ht="13.5" customHeight="1" x14ac:dyDescent="0.2">
      <c r="A22" s="61" t="s">
        <v>18</v>
      </c>
      <c r="B22" s="46">
        <v>19204.470637887334</v>
      </c>
      <c r="C22" s="47">
        <v>21242.841164298112</v>
      </c>
      <c r="D22" s="47">
        <v>21986.572635401779</v>
      </c>
      <c r="E22" s="48">
        <v>22271.04385278072</v>
      </c>
      <c r="F22" s="30"/>
      <c r="G22" s="61" t="s">
        <v>18</v>
      </c>
      <c r="H22" s="46">
        <f>'sept2023_vydavky_ESA 2010'!C22-PS_vydavky_ESA2010!B22</f>
        <v>860.96233027319249</v>
      </c>
      <c r="I22" s="47">
        <f>'sept2023_vydavky_ESA 2010'!D22-PS_vydavky_ESA2010!C22</f>
        <v>163.00205736337739</v>
      </c>
      <c r="J22" s="47">
        <f>'sept2023_vydavky_ESA 2010'!E22-PS_vydavky_ESA2010!D22</f>
        <v>0.93323877896182239</v>
      </c>
      <c r="K22" s="48">
        <f>'sept2023_vydavky_ESA 2010'!F22-PS_vydavky_ESA2010!E22</f>
        <v>-891.69143216398879</v>
      </c>
      <c r="L22" s="110"/>
    </row>
    <row r="23" spans="1:12" ht="13.5" customHeight="1" x14ac:dyDescent="0.2">
      <c r="A23" s="61" t="s">
        <v>19</v>
      </c>
      <c r="B23" s="46">
        <v>41332.838576612121</v>
      </c>
      <c r="C23" s="47">
        <v>45891.428539270695</v>
      </c>
      <c r="D23" s="47">
        <v>47858.733689886874</v>
      </c>
      <c r="E23" s="48">
        <v>49197.65733960647</v>
      </c>
      <c r="F23" s="30"/>
      <c r="G23" s="61" t="s">
        <v>19</v>
      </c>
      <c r="H23" s="46">
        <f>'sept2023_vydavky_ESA 2010'!C23-PS_vydavky_ESA2010!B23</f>
        <v>1695.1276103876662</v>
      </c>
      <c r="I23" s="47">
        <f>'sept2023_vydavky_ESA 2010'!D23-PS_vydavky_ESA2010!C23</f>
        <v>643.04236839924852</v>
      </c>
      <c r="J23" s="47">
        <f>'sept2023_vydavky_ESA 2010'!E23-PS_vydavky_ESA2010!D23</f>
        <v>304.62275429145666</v>
      </c>
      <c r="K23" s="48">
        <f>'sept2023_vydavky_ESA 2010'!F23-PS_vydavky_ESA2010!E23</f>
        <v>-1816.0744294186952</v>
      </c>
      <c r="L23" s="110"/>
    </row>
    <row r="24" spans="1:12" ht="13.5" customHeight="1" thickBot="1" x14ac:dyDescent="0.25">
      <c r="A24" s="41" t="s">
        <v>22</v>
      </c>
      <c r="B24" s="111">
        <v>249850.82431063527</v>
      </c>
      <c r="C24" s="68">
        <v>263156.87698607682</v>
      </c>
      <c r="D24" s="68">
        <v>278303.55977687333</v>
      </c>
      <c r="E24" s="69">
        <v>303276.633843021</v>
      </c>
      <c r="F24" s="30"/>
      <c r="G24" s="41" t="s">
        <v>22</v>
      </c>
      <c r="H24" s="111">
        <f>'sept2023_vydavky_ESA 2010'!C24-PS_vydavky_ESA2010!B24</f>
        <v>12684.836604598793</v>
      </c>
      <c r="I24" s="68">
        <f>'sept2023_vydavky_ESA 2010'!D24-PS_vydavky_ESA2010!C24</f>
        <v>181737.29097423604</v>
      </c>
      <c r="J24" s="68">
        <f>'sept2023_vydavky_ESA 2010'!E24-PS_vydavky_ESA2010!D24</f>
        <v>232874.68177731655</v>
      </c>
      <c r="K24" s="69">
        <f>'sept2023_vydavky_ESA 2010'!F24-PS_vydavky_ESA2010!E24</f>
        <v>231810.05994669511</v>
      </c>
    </row>
    <row r="25" spans="1:12" ht="14.25" customHeight="1" thickBot="1" x14ac:dyDescent="0.25">
      <c r="A25" s="75" t="s">
        <v>23</v>
      </c>
      <c r="B25" s="72">
        <v>10925753.696150281</v>
      </c>
      <c r="C25" s="73">
        <v>12510425.757636635</v>
      </c>
      <c r="D25" s="73">
        <v>13497906.766890474</v>
      </c>
      <c r="E25" s="74">
        <v>14271262.289250007</v>
      </c>
      <c r="F25" s="30"/>
      <c r="G25" s="75" t="s">
        <v>23</v>
      </c>
      <c r="H25" s="72">
        <f>'sept2023_vydavky_ESA 2010'!C25-PS_vydavky_ESA2010!B25</f>
        <v>581637.40644724481</v>
      </c>
      <c r="I25" s="73">
        <f>'sept2023_vydavky_ESA 2010'!D25-PS_vydavky_ESA2010!C25</f>
        <v>293327.80446928367</v>
      </c>
      <c r="J25" s="73">
        <f>'sept2023_vydavky_ESA 2010'!E25-PS_vydavky_ESA2010!D25</f>
        <v>175419.87309745327</v>
      </c>
      <c r="K25" s="74">
        <f>'sept2023_vydavky_ESA 2010'!F25-PS_vydavky_ESA2010!E25</f>
        <v>-437274.41266833432</v>
      </c>
    </row>
    <row r="26" spans="1:12" ht="13.5" customHeight="1" thickBot="1" x14ac:dyDescent="0.25">
      <c r="A26" s="83" t="s">
        <v>24</v>
      </c>
      <c r="B26" s="112">
        <v>10925753.696150281</v>
      </c>
      <c r="C26" s="87">
        <v>12510425.757636635</v>
      </c>
      <c r="D26" s="87">
        <v>13497906.766890474</v>
      </c>
      <c r="E26" s="88">
        <v>14271262.289250007</v>
      </c>
      <c r="F26" s="30"/>
      <c r="G26" s="83" t="s">
        <v>24</v>
      </c>
      <c r="H26" s="112">
        <f>'sept2023_vydavky_ESA 2010'!C26-PS_vydavky_ESA2010!B26</f>
        <v>581637.40644724481</v>
      </c>
      <c r="I26" s="87">
        <f>'sept2023_vydavky_ESA 2010'!D26-PS_vydavky_ESA2010!C26</f>
        <v>293327.80446928367</v>
      </c>
      <c r="J26" s="87">
        <f>'sept2023_vydavky_ESA 2010'!E26-PS_vydavky_ESA2010!D26</f>
        <v>175419.87309745327</v>
      </c>
      <c r="K26" s="88">
        <f>'sept2023_vydavky_ESA 2010'!F26-PS_vydavky_ESA2010!E26</f>
        <v>-437274.41266833432</v>
      </c>
    </row>
    <row r="27" spans="1:12" ht="13.5" customHeight="1" x14ac:dyDescent="0.2">
      <c r="B27" s="89"/>
      <c r="C27" s="89"/>
      <c r="D27" s="89"/>
      <c r="E27" s="89"/>
      <c r="F27" s="89"/>
      <c r="G27" s="89"/>
      <c r="H27" s="89"/>
    </row>
    <row r="28" spans="1:12" ht="13.5" customHeight="1" x14ac:dyDescent="0.2">
      <c r="B28" s="89"/>
      <c r="C28" s="89"/>
      <c r="D28" s="89"/>
      <c r="E28" s="89"/>
      <c r="F28" s="89"/>
      <c r="G28" s="89"/>
      <c r="H28" s="89"/>
    </row>
    <row r="29" spans="1:12" ht="13.5" customHeight="1" x14ac:dyDescent="0.2">
      <c r="B29" s="89"/>
      <c r="C29" s="89"/>
      <c r="D29" s="89"/>
      <c r="E29" s="89"/>
      <c r="F29" s="89"/>
      <c r="G29" s="89"/>
      <c r="H29" s="89"/>
    </row>
    <row r="30" spans="1:12" ht="13.5" customHeight="1" x14ac:dyDescent="0.2">
      <c r="B30" s="89"/>
      <c r="C30" s="89"/>
      <c r="D30" s="89"/>
      <c r="E30" s="89"/>
      <c r="F30" s="89"/>
      <c r="G30" s="89"/>
      <c r="H30" s="89"/>
    </row>
    <row r="31" spans="1:12" ht="13.5" customHeight="1" x14ac:dyDescent="0.2">
      <c r="B31" s="89"/>
      <c r="C31" s="89"/>
      <c r="D31" s="89"/>
      <c r="E31" s="89"/>
      <c r="F31" s="89"/>
      <c r="G31" s="89"/>
      <c r="H31" s="89"/>
    </row>
    <row r="32" spans="1:12" ht="13.5" customHeight="1" x14ac:dyDescent="0.2">
      <c r="B32" s="89"/>
      <c r="C32" s="89"/>
      <c r="D32" s="89"/>
      <c r="E32" s="89"/>
      <c r="F32" s="89"/>
      <c r="G32" s="89"/>
      <c r="H32" s="89"/>
    </row>
    <row r="33" spans="2:8" ht="13.5" customHeight="1" x14ac:dyDescent="0.2">
      <c r="B33" s="89"/>
      <c r="C33" s="89"/>
      <c r="D33" s="89"/>
      <c r="E33" s="89"/>
      <c r="F33" s="89"/>
      <c r="G33" s="89"/>
      <c r="H33" s="89"/>
    </row>
    <row r="34" spans="2:8" ht="13.5" customHeight="1" x14ac:dyDescent="0.2">
      <c r="B34" s="89"/>
      <c r="C34" s="89"/>
      <c r="D34" s="89"/>
      <c r="E34" s="89"/>
      <c r="F34" s="89"/>
      <c r="G34" s="89"/>
      <c r="H34" s="89"/>
    </row>
    <row r="35" spans="2:8" ht="13.5" customHeight="1" x14ac:dyDescent="0.2">
      <c r="B35" s="89"/>
      <c r="C35" s="89"/>
      <c r="D35" s="89"/>
      <c r="E35" s="89"/>
      <c r="F35" s="89"/>
      <c r="G35" s="89"/>
      <c r="H35" s="89"/>
    </row>
    <row r="36" spans="2:8" ht="13.5" customHeight="1" x14ac:dyDescent="0.2">
      <c r="B36" s="89"/>
      <c r="C36" s="89"/>
      <c r="D36" s="89"/>
      <c r="E36" s="89"/>
      <c r="F36" s="89"/>
      <c r="G36" s="89"/>
      <c r="H36" s="89"/>
    </row>
    <row r="37" spans="2:8" ht="13.5" customHeight="1" x14ac:dyDescent="0.2">
      <c r="B37" s="89"/>
      <c r="C37" s="89"/>
      <c r="D37" s="89"/>
      <c r="E37" s="89"/>
      <c r="F37" s="89"/>
      <c r="G37" s="89"/>
      <c r="H37" s="89"/>
    </row>
    <row r="38" spans="2:8" ht="13.5" customHeight="1" x14ac:dyDescent="0.2">
      <c r="B38" s="89"/>
      <c r="C38" s="89"/>
      <c r="D38" s="89"/>
      <c r="E38" s="89"/>
      <c r="F38" s="89"/>
      <c r="G38" s="89"/>
      <c r="H38" s="89"/>
    </row>
    <row r="39" spans="2:8" ht="13.5" customHeight="1" x14ac:dyDescent="0.2">
      <c r="B39" s="89"/>
      <c r="C39" s="89"/>
      <c r="D39" s="89"/>
      <c r="E39" s="89"/>
      <c r="F39" s="89"/>
      <c r="G39" s="89"/>
      <c r="H39" s="89"/>
    </row>
    <row r="40" spans="2:8" ht="13.5" customHeight="1" x14ac:dyDescent="0.2">
      <c r="B40" s="89"/>
      <c r="C40" s="89"/>
      <c r="D40" s="89"/>
      <c r="E40" s="89"/>
      <c r="F40" s="89"/>
      <c r="G40" s="89"/>
      <c r="H40" s="89"/>
    </row>
    <row r="41" spans="2:8" ht="13.5" customHeight="1" x14ac:dyDescent="0.2">
      <c r="B41" s="89"/>
      <c r="C41" s="89"/>
      <c r="D41" s="89"/>
      <c r="E41" s="89"/>
      <c r="F41" s="89"/>
      <c r="G41" s="89"/>
      <c r="H41" s="89"/>
    </row>
    <row r="42" spans="2:8" ht="13.5" customHeight="1" x14ac:dyDescent="0.2">
      <c r="B42" s="89"/>
      <c r="C42" s="89"/>
      <c r="D42" s="89"/>
      <c r="E42" s="89"/>
      <c r="F42" s="89"/>
      <c r="G42" s="89"/>
      <c r="H42" s="89"/>
    </row>
    <row r="43" spans="2:8" ht="13.5" customHeight="1" x14ac:dyDescent="0.2">
      <c r="B43" s="89"/>
      <c r="C43" s="89"/>
      <c r="D43" s="89"/>
      <c r="E43" s="89"/>
      <c r="F43" s="89"/>
      <c r="G43" s="89"/>
      <c r="H43" s="89"/>
    </row>
    <row r="44" spans="2:8" ht="13.5" customHeight="1" x14ac:dyDescent="0.2">
      <c r="B44" s="89"/>
      <c r="C44" s="89"/>
      <c r="D44" s="89"/>
      <c r="E44" s="89"/>
      <c r="F44" s="89"/>
      <c r="G44" s="89"/>
      <c r="H44" s="89"/>
    </row>
    <row r="45" spans="2:8" ht="13.5" customHeight="1" x14ac:dyDescent="0.2">
      <c r="B45" s="89"/>
      <c r="C45" s="89"/>
      <c r="D45" s="89"/>
      <c r="E45" s="89"/>
      <c r="F45" s="89"/>
      <c r="G45" s="89"/>
      <c r="H45" s="89"/>
    </row>
    <row r="46" spans="2:8" ht="13.5" customHeight="1" x14ac:dyDescent="0.2">
      <c r="B46" s="89"/>
      <c r="C46" s="89"/>
      <c r="D46" s="89"/>
      <c r="E46" s="89"/>
      <c r="F46" s="89"/>
      <c r="G46" s="89"/>
      <c r="H46" s="89"/>
    </row>
    <row r="47" spans="2:8" ht="13.5" customHeight="1" x14ac:dyDescent="0.2">
      <c r="B47" s="89"/>
      <c r="C47" s="89"/>
      <c r="D47" s="89"/>
      <c r="E47" s="89"/>
      <c r="F47" s="89"/>
      <c r="G47" s="89"/>
      <c r="H47" s="89"/>
    </row>
    <row r="48" spans="2:8" ht="13.5" customHeight="1" x14ac:dyDescent="0.2">
      <c r="B48" s="89"/>
      <c r="C48" s="89"/>
      <c r="D48" s="89"/>
      <c r="E48" s="89"/>
      <c r="F48" s="89"/>
      <c r="G48" s="89"/>
      <c r="H48" s="89"/>
    </row>
    <row r="49" spans="2:8" ht="13.5" customHeight="1" x14ac:dyDescent="0.2">
      <c r="B49" s="89"/>
      <c r="C49" s="89"/>
      <c r="D49" s="89"/>
      <c r="E49" s="89"/>
      <c r="F49" s="89"/>
      <c r="G49" s="89"/>
      <c r="H49" s="89"/>
    </row>
    <row r="50" spans="2:8" ht="13.5" customHeight="1" x14ac:dyDescent="0.2">
      <c r="B50" s="89"/>
      <c r="C50" s="89"/>
      <c r="D50" s="89"/>
      <c r="E50" s="89"/>
      <c r="F50" s="89"/>
      <c r="G50" s="89"/>
      <c r="H50" s="89"/>
    </row>
    <row r="51" spans="2:8" ht="13.5" customHeight="1" x14ac:dyDescent="0.2">
      <c r="B51" s="89"/>
      <c r="C51" s="89"/>
      <c r="D51" s="89"/>
      <c r="E51" s="89"/>
      <c r="F51" s="89"/>
      <c r="G51" s="89"/>
      <c r="H51" s="89"/>
    </row>
    <row r="52" spans="2:8" ht="13.5" customHeight="1" x14ac:dyDescent="0.2">
      <c r="B52" s="89"/>
      <c r="C52" s="89"/>
      <c r="D52" s="89"/>
      <c r="E52" s="89"/>
      <c r="F52" s="89"/>
      <c r="G52" s="89"/>
      <c r="H52" s="89"/>
    </row>
    <row r="53" spans="2:8" ht="13.5" customHeight="1" x14ac:dyDescent="0.2">
      <c r="B53" s="89"/>
      <c r="C53" s="89"/>
      <c r="D53" s="89"/>
      <c r="E53" s="89"/>
      <c r="F53" s="89"/>
      <c r="G53" s="89"/>
      <c r="H53" s="89"/>
    </row>
    <row r="54" spans="2:8" ht="13.5" customHeight="1" x14ac:dyDescent="0.2">
      <c r="B54" s="89"/>
      <c r="C54" s="89"/>
      <c r="D54" s="89"/>
      <c r="E54" s="89"/>
      <c r="F54" s="89"/>
      <c r="G54" s="89"/>
      <c r="H54" s="89"/>
    </row>
    <row r="55" spans="2:8" ht="13.5" customHeight="1" x14ac:dyDescent="0.2">
      <c r="B55" s="89"/>
      <c r="C55" s="89"/>
      <c r="D55" s="89"/>
      <c r="E55" s="89"/>
      <c r="F55" s="89"/>
      <c r="G55" s="89"/>
      <c r="H55" s="89"/>
    </row>
    <row r="56" spans="2:8" ht="13.5" customHeight="1" x14ac:dyDescent="0.2">
      <c r="B56" s="89"/>
      <c r="C56" s="89"/>
      <c r="D56" s="89"/>
      <c r="E56" s="89"/>
      <c r="F56" s="89"/>
      <c r="G56" s="89"/>
      <c r="H56" s="89"/>
    </row>
    <row r="57" spans="2:8" ht="13.5" customHeight="1" x14ac:dyDescent="0.2">
      <c r="B57" s="89"/>
      <c r="C57" s="89"/>
      <c r="D57" s="89"/>
      <c r="E57" s="89"/>
      <c r="F57" s="89"/>
      <c r="G57" s="89"/>
      <c r="H57" s="89"/>
    </row>
    <row r="58" spans="2:8" ht="13.5" customHeight="1" x14ac:dyDescent="0.2">
      <c r="B58" s="89"/>
      <c r="C58" s="89"/>
      <c r="D58" s="89"/>
      <c r="E58" s="89"/>
      <c r="F58" s="89"/>
      <c r="G58" s="89"/>
      <c r="H58" s="89"/>
    </row>
    <row r="59" spans="2:8" ht="13.5" customHeight="1" x14ac:dyDescent="0.2">
      <c r="B59" s="89"/>
      <c r="C59" s="89"/>
      <c r="D59" s="89"/>
      <c r="E59" s="89"/>
      <c r="F59" s="89"/>
      <c r="G59" s="89"/>
      <c r="H59" s="89"/>
    </row>
    <row r="60" spans="2:8" ht="13.5" customHeight="1" x14ac:dyDescent="0.2">
      <c r="B60" s="89"/>
      <c r="C60" s="89"/>
      <c r="D60" s="89"/>
      <c r="E60" s="89"/>
      <c r="F60" s="89"/>
      <c r="G60" s="89"/>
      <c r="H60" s="89"/>
    </row>
    <row r="61" spans="2:8" ht="13.5" customHeight="1" x14ac:dyDescent="0.2">
      <c r="B61" s="89"/>
      <c r="C61" s="89"/>
      <c r="D61" s="89"/>
      <c r="E61" s="89"/>
      <c r="F61" s="89"/>
      <c r="G61" s="89"/>
      <c r="H61" s="89"/>
    </row>
    <row r="62" spans="2:8" ht="13.5" customHeight="1" x14ac:dyDescent="0.2">
      <c r="B62" s="89"/>
      <c r="C62" s="89"/>
      <c r="D62" s="89"/>
      <c r="E62" s="89"/>
      <c r="F62" s="89"/>
      <c r="G62" s="89"/>
      <c r="H62" s="89"/>
    </row>
    <row r="63" spans="2:8" ht="13.5" customHeight="1" x14ac:dyDescent="0.2">
      <c r="B63" s="89"/>
      <c r="C63" s="89"/>
      <c r="D63" s="89"/>
      <c r="E63" s="89"/>
      <c r="F63" s="89"/>
      <c r="G63" s="89"/>
      <c r="H63" s="89"/>
    </row>
    <row r="64" spans="2:8" ht="13.5" customHeight="1" x14ac:dyDescent="0.2">
      <c r="B64" s="89"/>
      <c r="C64" s="89"/>
      <c r="D64" s="89"/>
      <c r="E64" s="89"/>
      <c r="F64" s="89"/>
      <c r="G64" s="89"/>
      <c r="H64" s="89"/>
    </row>
    <row r="65" spans="2:8" ht="13.5" customHeight="1" x14ac:dyDescent="0.2">
      <c r="B65" s="89"/>
      <c r="C65" s="89"/>
      <c r="D65" s="89"/>
      <c r="E65" s="89"/>
      <c r="F65" s="89"/>
      <c r="G65" s="89"/>
      <c r="H65" s="89"/>
    </row>
    <row r="66" spans="2:8" ht="13.5" customHeight="1" x14ac:dyDescent="0.2">
      <c r="B66" s="89"/>
      <c r="C66" s="89"/>
      <c r="D66" s="89"/>
      <c r="E66" s="89"/>
      <c r="F66" s="89"/>
      <c r="G66" s="89"/>
      <c r="H66" s="89"/>
    </row>
    <row r="67" spans="2:8" ht="13.5" customHeight="1" x14ac:dyDescent="0.2">
      <c r="B67" s="89"/>
      <c r="C67" s="89"/>
      <c r="D67" s="89"/>
      <c r="E67" s="89"/>
      <c r="F67" s="89"/>
      <c r="G67" s="89"/>
      <c r="H67" s="89"/>
    </row>
    <row r="68" spans="2:8" ht="13.5" customHeight="1" x14ac:dyDescent="0.2">
      <c r="B68" s="89"/>
      <c r="C68" s="89"/>
      <c r="D68" s="89"/>
      <c r="E68" s="89"/>
      <c r="F68" s="89"/>
      <c r="G68" s="89"/>
      <c r="H68" s="89"/>
    </row>
    <row r="69" spans="2:8" ht="13.5" customHeight="1" x14ac:dyDescent="0.2">
      <c r="B69" s="89"/>
      <c r="C69" s="89"/>
      <c r="D69" s="89"/>
      <c r="E69" s="89"/>
      <c r="F69" s="89"/>
      <c r="G69" s="89"/>
      <c r="H69" s="89"/>
    </row>
    <row r="70" spans="2:8" ht="13.5" customHeight="1" x14ac:dyDescent="0.2">
      <c r="B70" s="89"/>
      <c r="C70" s="89"/>
      <c r="D70" s="89"/>
      <c r="E70" s="89"/>
      <c r="F70" s="89"/>
      <c r="G70" s="89"/>
      <c r="H70" s="89"/>
    </row>
    <row r="71" spans="2:8" ht="13.5" customHeight="1" x14ac:dyDescent="0.2">
      <c r="B71" s="89"/>
      <c r="C71" s="89"/>
      <c r="D71" s="89"/>
      <c r="E71" s="89"/>
      <c r="F71" s="89"/>
      <c r="G71" s="89"/>
      <c r="H71" s="89"/>
    </row>
    <row r="72" spans="2:8" ht="13.5" customHeight="1" x14ac:dyDescent="0.2">
      <c r="B72" s="89"/>
      <c r="C72" s="89"/>
      <c r="D72" s="89"/>
      <c r="E72" s="89"/>
      <c r="F72" s="89"/>
      <c r="G72" s="89"/>
      <c r="H72" s="89"/>
    </row>
    <row r="73" spans="2:8" ht="13.5" customHeight="1" x14ac:dyDescent="0.2">
      <c r="B73" s="89"/>
      <c r="C73" s="89"/>
      <c r="D73" s="89"/>
      <c r="E73" s="89"/>
      <c r="F73" s="89"/>
      <c r="G73" s="89"/>
      <c r="H73" s="89"/>
    </row>
    <row r="74" spans="2:8" ht="13.5" customHeight="1" x14ac:dyDescent="0.2">
      <c r="B74" s="89"/>
      <c r="C74" s="89"/>
      <c r="D74" s="89"/>
      <c r="E74" s="89"/>
      <c r="F74" s="89"/>
      <c r="G74" s="89"/>
      <c r="H74" s="89"/>
    </row>
    <row r="75" spans="2:8" ht="13.5" customHeight="1" x14ac:dyDescent="0.2">
      <c r="B75" s="89"/>
      <c r="C75" s="89"/>
      <c r="D75" s="89"/>
      <c r="E75" s="89"/>
      <c r="F75" s="89"/>
      <c r="G75" s="89"/>
      <c r="H75" s="89"/>
    </row>
    <row r="76" spans="2:8" ht="13.5" customHeight="1" x14ac:dyDescent="0.2">
      <c r="B76" s="89"/>
      <c r="C76" s="89"/>
      <c r="D76" s="89"/>
      <c r="E76" s="89"/>
      <c r="F76" s="89"/>
      <c r="G76" s="89"/>
      <c r="H76" s="89"/>
    </row>
    <row r="77" spans="2:8" ht="13.5" customHeight="1" x14ac:dyDescent="0.2">
      <c r="B77" s="89"/>
      <c r="C77" s="89"/>
      <c r="D77" s="89"/>
      <c r="E77" s="89"/>
      <c r="F77" s="89"/>
      <c r="G77" s="89"/>
      <c r="H77" s="89"/>
    </row>
    <row r="78" spans="2:8" ht="13.5" customHeight="1" x14ac:dyDescent="0.2">
      <c r="B78" s="89"/>
      <c r="C78" s="89"/>
      <c r="D78" s="89"/>
      <c r="E78" s="89"/>
      <c r="F78" s="89"/>
      <c r="G78" s="89"/>
      <c r="H78" s="89"/>
    </row>
    <row r="79" spans="2:8" ht="13.5" customHeight="1" x14ac:dyDescent="0.2">
      <c r="B79" s="89"/>
      <c r="C79" s="89"/>
      <c r="D79" s="89"/>
      <c r="E79" s="89"/>
      <c r="F79" s="89"/>
      <c r="G79" s="89"/>
      <c r="H79" s="89"/>
    </row>
    <row r="80" spans="2:8" ht="13.5" customHeight="1" x14ac:dyDescent="0.2">
      <c r="B80" s="89"/>
      <c r="C80" s="89"/>
      <c r="D80" s="89"/>
      <c r="E80" s="89"/>
      <c r="F80" s="89"/>
      <c r="G80" s="89"/>
      <c r="H80" s="89"/>
    </row>
    <row r="81" spans="2:8" ht="13.5" customHeight="1" x14ac:dyDescent="0.2">
      <c r="B81" s="89"/>
      <c r="C81" s="89"/>
      <c r="D81" s="89"/>
      <c r="E81" s="89"/>
      <c r="F81" s="89"/>
      <c r="G81" s="89"/>
      <c r="H81" s="89"/>
    </row>
    <row r="82" spans="2:8" ht="13.5" customHeight="1" x14ac:dyDescent="0.2">
      <c r="B82" s="89"/>
      <c r="C82" s="89"/>
      <c r="D82" s="89"/>
      <c r="E82" s="89"/>
      <c r="F82" s="89"/>
      <c r="G82" s="89"/>
      <c r="H82" s="89"/>
    </row>
    <row r="83" spans="2:8" ht="13.5" customHeight="1" x14ac:dyDescent="0.2">
      <c r="B83" s="89"/>
      <c r="C83" s="89"/>
      <c r="D83" s="89"/>
      <c r="E83" s="89"/>
      <c r="F83" s="89"/>
      <c r="G83" s="89"/>
      <c r="H83" s="89"/>
    </row>
    <row r="84" spans="2:8" ht="13.5" customHeight="1" x14ac:dyDescent="0.2">
      <c r="B84" s="89"/>
      <c r="C84" s="89"/>
      <c r="D84" s="89"/>
      <c r="E84" s="89"/>
      <c r="F84" s="89"/>
      <c r="G84" s="89"/>
      <c r="H84" s="89"/>
    </row>
    <row r="85" spans="2:8" ht="13.5" customHeight="1" x14ac:dyDescent="0.2">
      <c r="B85" s="89"/>
      <c r="C85" s="89"/>
      <c r="D85" s="89"/>
      <c r="E85" s="89"/>
      <c r="F85" s="89"/>
      <c r="G85" s="89"/>
      <c r="H85" s="89"/>
    </row>
    <row r="86" spans="2:8" ht="13.5" customHeight="1" x14ac:dyDescent="0.2">
      <c r="B86" s="89"/>
      <c r="C86" s="89"/>
      <c r="D86" s="89"/>
      <c r="E86" s="89"/>
      <c r="F86" s="89"/>
      <c r="G86" s="89"/>
      <c r="H86" s="89"/>
    </row>
    <row r="87" spans="2:8" ht="13.5" customHeight="1" x14ac:dyDescent="0.2">
      <c r="B87" s="89"/>
      <c r="C87" s="89"/>
      <c r="D87" s="89"/>
      <c r="E87" s="89"/>
      <c r="F87" s="89"/>
      <c r="G87" s="89"/>
      <c r="H87" s="89"/>
    </row>
    <row r="88" spans="2:8" ht="13.5" customHeight="1" x14ac:dyDescent="0.2">
      <c r="B88" s="89"/>
      <c r="C88" s="89"/>
      <c r="D88" s="89"/>
      <c r="E88" s="89"/>
      <c r="F88" s="89"/>
      <c r="G88" s="89"/>
      <c r="H88" s="89"/>
    </row>
    <row r="89" spans="2:8" ht="13.5" customHeight="1" x14ac:dyDescent="0.2">
      <c r="B89" s="89"/>
      <c r="C89" s="89"/>
      <c r="D89" s="89"/>
      <c r="E89" s="89"/>
      <c r="F89" s="89"/>
      <c r="G89" s="89"/>
      <c r="H89" s="89"/>
    </row>
    <row r="90" spans="2:8" ht="13.5" customHeight="1" x14ac:dyDescent="0.2">
      <c r="B90" s="89"/>
      <c r="C90" s="89"/>
      <c r="D90" s="89"/>
      <c r="E90" s="89"/>
      <c r="F90" s="89"/>
      <c r="G90" s="89"/>
      <c r="H90" s="89"/>
    </row>
    <row r="91" spans="2:8" ht="13.5" customHeight="1" x14ac:dyDescent="0.2">
      <c r="B91" s="89"/>
      <c r="C91" s="89"/>
      <c r="D91" s="89"/>
      <c r="E91" s="89"/>
      <c r="F91" s="89"/>
      <c r="G91" s="89"/>
      <c r="H91" s="89"/>
    </row>
    <row r="92" spans="2:8" ht="13.5" customHeight="1" x14ac:dyDescent="0.2">
      <c r="B92" s="89"/>
      <c r="C92" s="89"/>
      <c r="D92" s="89"/>
      <c r="E92" s="89"/>
      <c r="F92" s="89"/>
      <c r="G92" s="89"/>
      <c r="H92" s="89"/>
    </row>
    <row r="93" spans="2:8" ht="13.5" customHeight="1" x14ac:dyDescent="0.2">
      <c r="B93" s="89"/>
      <c r="C93" s="89"/>
      <c r="D93" s="89"/>
      <c r="E93" s="89"/>
      <c r="F93" s="89"/>
      <c r="G93" s="89"/>
      <c r="H93" s="89"/>
    </row>
    <row r="94" spans="2:8" ht="13.5" customHeight="1" x14ac:dyDescent="0.2">
      <c r="B94" s="89"/>
      <c r="C94" s="89"/>
      <c r="D94" s="89"/>
      <c r="E94" s="89"/>
      <c r="F94" s="89"/>
      <c r="G94" s="89"/>
      <c r="H94" s="89"/>
    </row>
    <row r="95" spans="2:8" ht="13.5" customHeight="1" x14ac:dyDescent="0.2">
      <c r="B95" s="89"/>
      <c r="C95" s="89"/>
      <c r="D95" s="89"/>
      <c r="E95" s="89"/>
      <c r="F95" s="89"/>
      <c r="G95" s="89"/>
      <c r="H95" s="89"/>
    </row>
    <row r="96" spans="2:8" ht="13.5" customHeight="1" x14ac:dyDescent="0.2">
      <c r="B96" s="89"/>
      <c r="C96" s="89"/>
      <c r="D96" s="89"/>
      <c r="E96" s="89"/>
      <c r="F96" s="89"/>
      <c r="G96" s="89"/>
      <c r="H96" s="89"/>
    </row>
    <row r="97" spans="2:8" ht="13.5" customHeight="1" x14ac:dyDescent="0.2">
      <c r="B97" s="89"/>
      <c r="C97" s="89"/>
      <c r="D97" s="89"/>
      <c r="E97" s="89"/>
      <c r="F97" s="89"/>
      <c r="G97" s="89"/>
      <c r="H97" s="89"/>
    </row>
    <row r="98" spans="2:8" ht="13.5" customHeight="1" x14ac:dyDescent="0.2">
      <c r="B98" s="89"/>
      <c r="C98" s="89"/>
      <c r="D98" s="89"/>
      <c r="E98" s="89"/>
      <c r="F98" s="89"/>
      <c r="G98" s="89"/>
      <c r="H98" s="89"/>
    </row>
    <row r="99" spans="2:8" ht="13.5" customHeight="1" x14ac:dyDescent="0.2">
      <c r="B99" s="89"/>
      <c r="C99" s="89"/>
      <c r="D99" s="89"/>
      <c r="E99" s="89"/>
      <c r="F99" s="89"/>
      <c r="G99" s="89"/>
      <c r="H99" s="89"/>
    </row>
    <row r="100" spans="2:8" ht="13.5" customHeight="1" x14ac:dyDescent="0.2">
      <c r="B100" s="89"/>
      <c r="C100" s="89"/>
      <c r="D100" s="89"/>
      <c r="E100" s="89"/>
      <c r="F100" s="89"/>
      <c r="G100" s="89"/>
      <c r="H100" s="89"/>
    </row>
    <row r="101" spans="2:8" ht="13.5" customHeight="1" x14ac:dyDescent="0.2">
      <c r="B101" s="89"/>
      <c r="C101" s="89"/>
      <c r="D101" s="89"/>
      <c r="E101" s="89"/>
      <c r="F101" s="89"/>
      <c r="G101" s="89"/>
      <c r="H101" s="89"/>
    </row>
    <row r="102" spans="2:8" ht="13.5" customHeight="1" x14ac:dyDescent="0.2">
      <c r="B102" s="89"/>
      <c r="C102" s="89"/>
      <c r="D102" s="89"/>
      <c r="E102" s="89"/>
      <c r="F102" s="89"/>
      <c r="G102" s="89"/>
      <c r="H102" s="89"/>
    </row>
    <row r="103" spans="2:8" ht="13.5" customHeight="1" x14ac:dyDescent="0.2">
      <c r="B103" s="89"/>
      <c r="C103" s="89"/>
      <c r="D103" s="89"/>
      <c r="E103" s="89"/>
      <c r="F103" s="89"/>
      <c r="G103" s="89"/>
      <c r="H103" s="89"/>
    </row>
    <row r="104" spans="2:8" ht="13.5" customHeight="1" x14ac:dyDescent="0.2">
      <c r="B104" s="89"/>
      <c r="C104" s="89"/>
      <c r="D104" s="89"/>
      <c r="E104" s="89"/>
      <c r="F104" s="89"/>
      <c r="G104" s="89"/>
      <c r="H104" s="89"/>
    </row>
    <row r="105" spans="2:8" ht="13.5" customHeight="1" x14ac:dyDescent="0.2">
      <c r="B105" s="89"/>
      <c r="C105" s="89"/>
      <c r="D105" s="89"/>
      <c r="E105" s="89"/>
      <c r="F105" s="89"/>
      <c r="G105" s="89"/>
      <c r="H105" s="89"/>
    </row>
    <row r="106" spans="2:8" ht="13.5" customHeight="1" x14ac:dyDescent="0.2">
      <c r="B106" s="89"/>
      <c r="C106" s="89"/>
      <c r="D106" s="89"/>
      <c r="E106" s="89"/>
      <c r="F106" s="89"/>
      <c r="G106" s="89"/>
      <c r="H106" s="89"/>
    </row>
    <row r="107" spans="2:8" ht="13.5" customHeight="1" x14ac:dyDescent="0.2">
      <c r="B107" s="89"/>
      <c r="C107" s="89"/>
      <c r="D107" s="89"/>
      <c r="E107" s="89"/>
      <c r="F107" s="89"/>
      <c r="G107" s="89"/>
      <c r="H107" s="89"/>
    </row>
    <row r="108" spans="2:8" ht="13.5" customHeight="1" x14ac:dyDescent="0.2">
      <c r="B108" s="89"/>
      <c r="C108" s="89"/>
      <c r="D108" s="89"/>
      <c r="E108" s="89"/>
      <c r="F108" s="89"/>
      <c r="G108" s="89"/>
      <c r="H108" s="89"/>
    </row>
    <row r="109" spans="2:8" ht="13.5" customHeight="1" x14ac:dyDescent="0.2">
      <c r="B109" s="89"/>
      <c r="C109" s="89"/>
      <c r="D109" s="89"/>
      <c r="E109" s="89"/>
      <c r="F109" s="89"/>
      <c r="G109" s="89"/>
      <c r="H109" s="89"/>
    </row>
  </sheetData>
  <mergeCells count="2"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B1" workbookViewId="0">
      <selection activeCell="N34" sqref="N34"/>
    </sheetView>
  </sheetViews>
  <sheetFormatPr defaultColWidth="9.25" defaultRowHeight="12.6" customHeight="1" x14ac:dyDescent="0.2"/>
  <cols>
    <col min="1" max="1" width="56.625" style="1" customWidth="1"/>
    <col min="2" max="6" width="12.5" style="2" customWidth="1"/>
    <col min="7" max="7" width="57.375" style="2" customWidth="1"/>
    <col min="8" max="8" width="12.5" style="2" customWidth="1"/>
    <col min="9" max="11" width="12.5" style="1" customWidth="1"/>
    <col min="12" max="16384" width="9.25" style="1"/>
  </cols>
  <sheetData>
    <row r="1" spans="1:12" ht="15.75" customHeight="1" x14ac:dyDescent="0.2">
      <c r="A1" s="5" t="s">
        <v>31</v>
      </c>
      <c r="B1" s="5"/>
      <c r="C1" s="5"/>
      <c r="D1" s="5"/>
      <c r="E1" s="3"/>
      <c r="F1" s="5"/>
      <c r="G1" s="5" t="s">
        <v>32</v>
      </c>
      <c r="H1" s="5"/>
      <c r="I1" s="5"/>
      <c r="J1" s="5"/>
      <c r="K1" s="5"/>
    </row>
    <row r="2" spans="1:12" ht="14.25" customHeight="1" thickBot="1" x14ac:dyDescent="0.3">
      <c r="A2" s="6"/>
      <c r="B2" s="7"/>
      <c r="C2" s="7"/>
      <c r="D2" s="7"/>
      <c r="E2" s="7"/>
      <c r="F2" s="7"/>
      <c r="G2" s="6"/>
      <c r="H2" s="7"/>
      <c r="I2" s="7"/>
      <c r="J2" s="7"/>
    </row>
    <row r="3" spans="1:12" ht="13.5" customHeight="1" x14ac:dyDescent="0.2">
      <c r="A3" s="8" t="s">
        <v>4</v>
      </c>
      <c r="B3" s="103" t="s">
        <v>6</v>
      </c>
      <c r="C3" s="105"/>
      <c r="D3" s="105"/>
      <c r="E3" s="104"/>
      <c r="F3" s="1"/>
      <c r="G3" s="14" t="s">
        <v>4</v>
      </c>
      <c r="H3" s="103" t="s">
        <v>6</v>
      </c>
      <c r="I3" s="105"/>
      <c r="J3" s="105"/>
      <c r="K3" s="104"/>
    </row>
    <row r="4" spans="1:12" ht="14.25" customHeight="1" thickBot="1" x14ac:dyDescent="0.25">
      <c r="A4" s="21"/>
      <c r="B4" s="106">
        <v>2023</v>
      </c>
      <c r="C4" s="107">
        <v>2024</v>
      </c>
      <c r="D4" s="107">
        <v>2025</v>
      </c>
      <c r="E4" s="108">
        <v>2026</v>
      </c>
      <c r="F4" s="1"/>
      <c r="G4" s="21"/>
      <c r="H4" s="106">
        <v>2023</v>
      </c>
      <c r="I4" s="107">
        <v>2024</v>
      </c>
      <c r="J4" s="107">
        <v>2025</v>
      </c>
      <c r="K4" s="108">
        <v>2026</v>
      </c>
    </row>
    <row r="5" spans="1:12" ht="13.5" customHeight="1" x14ac:dyDescent="0.2">
      <c r="A5" s="31"/>
      <c r="B5" s="109"/>
      <c r="C5" s="34"/>
      <c r="D5" s="34"/>
      <c r="E5" s="35"/>
      <c r="F5" s="30"/>
      <c r="G5" s="31"/>
      <c r="H5" s="109"/>
      <c r="I5" s="34"/>
      <c r="J5" s="34"/>
      <c r="K5" s="35"/>
    </row>
    <row r="6" spans="1:12" ht="13.5" customHeight="1" x14ac:dyDescent="0.2">
      <c r="A6" s="41" t="s">
        <v>7</v>
      </c>
      <c r="B6" s="38">
        <v>1089002.2054285468</v>
      </c>
      <c r="C6" s="39">
        <v>1235726.6903825318</v>
      </c>
      <c r="D6" s="39">
        <v>1364293.7969119896</v>
      </c>
      <c r="E6" s="40">
        <v>1477627.8933801306</v>
      </c>
      <c r="F6" s="30"/>
      <c r="G6" s="41" t="s">
        <v>7</v>
      </c>
      <c r="H6" s="38">
        <f>sept2023_vydavky_cash!C6-PS_vydavky_cash!B6</f>
        <v>-26219.668997869128</v>
      </c>
      <c r="I6" s="39">
        <f>sept2023_vydavky_cash!D6-PS_vydavky_cash!C6</f>
        <v>-135704.90607294766</v>
      </c>
      <c r="J6" s="39">
        <f>sept2023_vydavky_cash!E6-PS_vydavky_cash!D6</f>
        <v>-257052.3056375368</v>
      </c>
      <c r="K6" s="40">
        <f>sept2023_vydavky_cash!F6-PS_vydavky_cash!E6</f>
        <v>-332876.4509409829</v>
      </c>
    </row>
    <row r="7" spans="1:12" ht="13.5" customHeight="1" x14ac:dyDescent="0.2">
      <c r="A7" s="49" t="s">
        <v>8</v>
      </c>
      <c r="B7" s="46">
        <v>626824.10211587464</v>
      </c>
      <c r="C7" s="47">
        <v>729110.1493315415</v>
      </c>
      <c r="D7" s="47">
        <v>824226.2438945598</v>
      </c>
      <c r="E7" s="48">
        <v>905771.36976244568</v>
      </c>
      <c r="F7" s="30"/>
      <c r="G7" s="49" t="s">
        <v>8</v>
      </c>
      <c r="H7" s="46">
        <f>sept2023_vydavky_cash!C7-PS_vydavky_cash!B7</f>
        <v>-26081.154720772174</v>
      </c>
      <c r="I7" s="47">
        <f>sept2023_vydavky_cash!D7-PS_vydavky_cash!C7</f>
        <v>-128140.85362377751</v>
      </c>
      <c r="J7" s="47">
        <f>sept2023_vydavky_cash!E7-PS_vydavky_cash!D7</f>
        <v>-217199.42118793703</v>
      </c>
      <c r="K7" s="48">
        <f>sept2023_vydavky_cash!F7-PS_vydavky_cash!E7</f>
        <v>-267674.19245657837</v>
      </c>
    </row>
    <row r="8" spans="1:12" ht="13.5" customHeight="1" x14ac:dyDescent="0.2">
      <c r="A8" s="49" t="s">
        <v>9</v>
      </c>
      <c r="B8" s="46">
        <v>37343.5946802123</v>
      </c>
      <c r="C8" s="47">
        <v>43834.461390155739</v>
      </c>
      <c r="D8" s="47">
        <v>50410.877840453861</v>
      </c>
      <c r="E8" s="48">
        <v>56690.279311338512</v>
      </c>
      <c r="F8" s="30"/>
      <c r="G8" s="49" t="s">
        <v>9</v>
      </c>
      <c r="H8" s="46">
        <f>sept2023_vydavky_cash!C8-PS_vydavky_cash!B8</f>
        <v>5811.1085097094692</v>
      </c>
      <c r="I8" s="47">
        <f>sept2023_vydavky_cash!D8-PS_vydavky_cash!C8</f>
        <v>-1059.8534131996275</v>
      </c>
      <c r="J8" s="47">
        <f>sept2023_vydavky_cash!E8-PS_vydavky_cash!D8</f>
        <v>-5557.0419521174117</v>
      </c>
      <c r="K8" s="48">
        <f>sept2023_vydavky_cash!F8-PS_vydavky_cash!E8</f>
        <v>-7616.6535850279324</v>
      </c>
    </row>
    <row r="9" spans="1:12" ht="13.5" customHeight="1" x14ac:dyDescent="0.2">
      <c r="A9" s="49" t="s">
        <v>10</v>
      </c>
      <c r="B9" s="46">
        <v>375361.31432624423</v>
      </c>
      <c r="C9" s="47">
        <v>409418.70505807421</v>
      </c>
      <c r="D9" s="47">
        <v>433343.84966052085</v>
      </c>
      <c r="E9" s="48">
        <v>456653.70547368331</v>
      </c>
      <c r="F9" s="30"/>
      <c r="G9" s="49" t="s">
        <v>10</v>
      </c>
      <c r="H9" s="46">
        <f>sept2023_vydavky_cash!C9-PS_vydavky_cash!B9</f>
        <v>-5067.0066094779759</v>
      </c>
      <c r="I9" s="47">
        <f>sept2023_vydavky_cash!D9-PS_vydavky_cash!C9</f>
        <v>-6619.0395409017219</v>
      </c>
      <c r="J9" s="47">
        <f>sept2023_vydavky_cash!E9-PS_vydavky_cash!D9</f>
        <v>-30271.76633658004</v>
      </c>
      <c r="K9" s="48">
        <f>sept2023_vydavky_cash!F9-PS_vydavky_cash!E9</f>
        <v>-51026.969200848136</v>
      </c>
    </row>
    <row r="10" spans="1:12" ht="13.5" customHeight="1" x14ac:dyDescent="0.2">
      <c r="A10" s="49" t="s">
        <v>11</v>
      </c>
      <c r="B10" s="46">
        <v>79.902461317219291</v>
      </c>
      <c r="C10" s="47">
        <v>86.795809930313666</v>
      </c>
      <c r="D10" s="47">
        <v>92.74967189579435</v>
      </c>
      <c r="E10" s="48">
        <v>96.948590471159804</v>
      </c>
      <c r="F10" s="30"/>
      <c r="G10" s="49" t="s">
        <v>11</v>
      </c>
      <c r="H10" s="46">
        <f>sept2023_vydavky_cash!C10-PS_vydavky_cash!B10</f>
        <v>8.1156938928164948</v>
      </c>
      <c r="I10" s="47">
        <f>sept2023_vydavky_cash!D10-PS_vydavky_cash!C10</f>
        <v>-3.1947924203995086</v>
      </c>
      <c r="J10" s="47">
        <f>sept2023_vydavky_cash!E10-PS_vydavky_cash!D10</f>
        <v>-7.6634276956256002</v>
      </c>
      <c r="K10" s="48">
        <f>sept2023_vydavky_cash!F10-PS_vydavky_cash!E10</f>
        <v>-7.8834241317724718</v>
      </c>
    </row>
    <row r="11" spans="1:12" ht="13.5" customHeight="1" x14ac:dyDescent="0.2">
      <c r="A11" s="49" t="s">
        <v>12</v>
      </c>
      <c r="B11" s="46">
        <v>49393.29184489834</v>
      </c>
      <c r="C11" s="47">
        <v>53276.578792830114</v>
      </c>
      <c r="D11" s="47">
        <v>56220.075844559397</v>
      </c>
      <c r="E11" s="48">
        <v>58415.5902421918</v>
      </c>
      <c r="F11" s="30"/>
      <c r="G11" s="49" t="s">
        <v>12</v>
      </c>
      <c r="H11" s="46">
        <f>sept2023_vydavky_cash!C11-PS_vydavky_cash!B11</f>
        <v>-890.73187122124364</v>
      </c>
      <c r="I11" s="47">
        <f>sept2023_vydavky_cash!D11-PS_vydavky_cash!C11</f>
        <v>118.03529735175835</v>
      </c>
      <c r="J11" s="47">
        <f>sept2023_vydavky_cash!E11-PS_vydavky_cash!D11</f>
        <v>-4016.4127332068019</v>
      </c>
      <c r="K11" s="48">
        <f>sept2023_vydavky_cash!F11-PS_vydavky_cash!E11</f>
        <v>-6550.7522743965383</v>
      </c>
    </row>
    <row r="12" spans="1:12" ht="13.5" customHeight="1" x14ac:dyDescent="0.2">
      <c r="A12" s="41" t="s">
        <v>13</v>
      </c>
      <c r="B12" s="38">
        <v>9593023.6447014455</v>
      </c>
      <c r="C12" s="39">
        <v>11014770.597719681</v>
      </c>
      <c r="D12" s="39">
        <v>11857807.302639838</v>
      </c>
      <c r="E12" s="40">
        <v>12592439.996561836</v>
      </c>
      <c r="F12" s="30"/>
      <c r="G12" s="41" t="s">
        <v>13</v>
      </c>
      <c r="H12" s="38">
        <f>sept2023_vydavky_cash!C12-PS_vydavky_cash!B12</f>
        <v>595820.38136850856</v>
      </c>
      <c r="I12" s="39">
        <f>sept2023_vydavky_cash!D12-PS_vydavky_cash!C12</f>
        <v>246937.89232598618</v>
      </c>
      <c r="J12" s="39">
        <f>sept2023_vydavky_cash!E12-PS_vydavky_cash!D12</f>
        <v>197099.60451944545</v>
      </c>
      <c r="K12" s="40">
        <f>sept2023_vydavky_cash!F12-PS_vydavky_cash!E12</f>
        <v>-343607.51434567943</v>
      </c>
    </row>
    <row r="13" spans="1:12" ht="13.5" customHeight="1" x14ac:dyDescent="0.2">
      <c r="A13" s="57" t="s">
        <v>14</v>
      </c>
      <c r="B13" s="46">
        <v>8517678.3326005265</v>
      </c>
      <c r="C13" s="47">
        <v>9817337.9930033442</v>
      </c>
      <c r="D13" s="47">
        <v>10611865.220860161</v>
      </c>
      <c r="E13" s="48">
        <v>11311236.058563434</v>
      </c>
      <c r="F13" s="30"/>
      <c r="G13" s="57" t="s">
        <v>14</v>
      </c>
      <c r="H13" s="46">
        <f>sept2023_vydavky_cash!C13-PS_vydavky_cash!B13</f>
        <v>523278.77481123433</v>
      </c>
      <c r="I13" s="47">
        <f>sept2023_vydavky_cash!D13-PS_vydavky_cash!C13</f>
        <v>172218.71375774592</v>
      </c>
      <c r="J13" s="47">
        <f>sept2023_vydavky_cash!E13-PS_vydavky_cash!D13</f>
        <v>99859.278767168522</v>
      </c>
      <c r="K13" s="48">
        <f>sept2023_vydavky_cash!F13-PS_vydavky_cash!E13</f>
        <v>-378282.27080338076</v>
      </c>
    </row>
    <row r="14" spans="1:12" ht="13.5" customHeight="1" x14ac:dyDescent="0.2">
      <c r="A14" s="61" t="s">
        <v>15</v>
      </c>
      <c r="B14" s="46">
        <v>7673605.3755077897</v>
      </c>
      <c r="C14" s="47">
        <v>8807110.3532316666</v>
      </c>
      <c r="D14" s="47">
        <v>9477991.3717842773</v>
      </c>
      <c r="E14" s="48">
        <v>10120159.905219182</v>
      </c>
      <c r="F14" s="30"/>
      <c r="G14" s="61" t="s">
        <v>15</v>
      </c>
      <c r="H14" s="46">
        <f>sept2023_vydavky_cash!C14-PS_vydavky_cash!B14</f>
        <v>477747.60365876555</v>
      </c>
      <c r="I14" s="47">
        <f>sept2023_vydavky_cash!D14-PS_vydavky_cash!C14</f>
        <v>170466.58062604256</v>
      </c>
      <c r="J14" s="47">
        <f>sept2023_vydavky_cash!E14-PS_vydavky_cash!D14</f>
        <v>144432.03970359266</v>
      </c>
      <c r="K14" s="48">
        <f>sept2023_vydavky_cash!F14-PS_vydavky_cash!E14</f>
        <v>-278301.81421487965</v>
      </c>
      <c r="L14" s="110"/>
    </row>
    <row r="15" spans="1:12" ht="13.5" customHeight="1" x14ac:dyDescent="0.2">
      <c r="A15" s="61" t="s">
        <v>16</v>
      </c>
      <c r="B15" s="46">
        <v>122457.2887315282</v>
      </c>
      <c r="C15" s="47">
        <v>180983.77649850174</v>
      </c>
      <c r="D15" s="47">
        <v>238940.08802634763</v>
      </c>
      <c r="E15" s="48">
        <v>231490.16750333889</v>
      </c>
      <c r="F15" s="30"/>
      <c r="G15" s="61" t="s">
        <v>16</v>
      </c>
      <c r="H15" s="46">
        <f>sept2023_vydavky_cash!C15-PS_vydavky_cash!B15</f>
        <v>6446.856630600043</v>
      </c>
      <c r="I15" s="47">
        <f>sept2023_vydavky_cash!D15-PS_vydavky_cash!C15</f>
        <v>-9409.1309360351879</v>
      </c>
      <c r="J15" s="47">
        <f>sept2023_vydavky_cash!E15-PS_vydavky_cash!D15</f>
        <v>-49476.703018184169</v>
      </c>
      <c r="K15" s="48">
        <f>sept2023_vydavky_cash!F15-PS_vydavky_cash!E15</f>
        <v>-63255.082760379824</v>
      </c>
      <c r="L15" s="110"/>
    </row>
    <row r="16" spans="1:12" ht="13.5" customHeight="1" x14ac:dyDescent="0.2">
      <c r="A16" s="61" t="s">
        <v>17</v>
      </c>
      <c r="B16" s="46">
        <v>640989.56926083344</v>
      </c>
      <c r="C16" s="47">
        <v>735399.31113849126</v>
      </c>
      <c r="D16" s="47">
        <v>792479.43325525871</v>
      </c>
      <c r="E16" s="48">
        <v>848693.39096390107</v>
      </c>
      <c r="F16" s="30"/>
      <c r="G16" s="61" t="s">
        <v>17</v>
      </c>
      <c r="H16" s="46">
        <f>sept2023_vydavky_cash!C16-PS_vydavky_cash!B16</f>
        <v>35140.891577866045</v>
      </c>
      <c r="I16" s="47">
        <f>sept2023_vydavky_cash!D16-PS_vydavky_cash!C16</f>
        <v>10365.388350808062</v>
      </c>
      <c r="J16" s="47">
        <f>sept2023_vydavky_cash!E16-PS_vydavky_cash!D16</f>
        <v>4907.588537959964</v>
      </c>
      <c r="K16" s="48">
        <f>sept2023_vydavky_cash!F16-PS_vydavky_cash!E16</f>
        <v>-31852.803003052599</v>
      </c>
      <c r="L16" s="110"/>
    </row>
    <row r="17" spans="1:12" ht="13.5" customHeight="1" x14ac:dyDescent="0.2">
      <c r="A17" s="61" t="s">
        <v>18</v>
      </c>
      <c r="B17" s="46">
        <v>78898.990733372717</v>
      </c>
      <c r="C17" s="47">
        <v>91966.593555809144</v>
      </c>
      <c r="D17" s="47">
        <v>100536.30770288246</v>
      </c>
      <c r="E17" s="48">
        <v>108961.59978436596</v>
      </c>
      <c r="F17" s="30"/>
      <c r="G17" s="61" t="s">
        <v>18</v>
      </c>
      <c r="H17" s="46">
        <f>sept2023_vydavky_cash!C17-PS_vydavky_cash!B17</f>
        <v>3872.5913926280336</v>
      </c>
      <c r="I17" s="47">
        <f>sept2023_vydavky_cash!D17-PS_vydavky_cash!C17</f>
        <v>769.56128369913495</v>
      </c>
      <c r="J17" s="47">
        <f>sept2023_vydavky_cash!E17-PS_vydavky_cash!D17</f>
        <v>-15.854730801656842</v>
      </c>
      <c r="K17" s="48">
        <f>sept2023_vydavky_cash!F17-PS_vydavky_cash!E17</f>
        <v>-4801.2903820411157</v>
      </c>
      <c r="L17" s="110"/>
    </row>
    <row r="18" spans="1:12" ht="13.5" customHeight="1" x14ac:dyDescent="0.2">
      <c r="A18" s="61" t="s">
        <v>19</v>
      </c>
      <c r="B18" s="46">
        <v>1727.1083670033006</v>
      </c>
      <c r="C18" s="47">
        <v>1877.9585788726433</v>
      </c>
      <c r="D18" s="47">
        <v>1918.0200913942583</v>
      </c>
      <c r="E18" s="48">
        <v>1930.9950926457377</v>
      </c>
      <c r="F18" s="30"/>
      <c r="G18" s="61" t="s">
        <v>19</v>
      </c>
      <c r="H18" s="46">
        <f>sept2023_vydavky_cash!C18-PS_vydavky_cash!B18</f>
        <v>70.831551373184539</v>
      </c>
      <c r="I18" s="47">
        <f>sept2023_vydavky_cash!D18-PS_vydavky_cash!C18</f>
        <v>26.314433234096668</v>
      </c>
      <c r="J18" s="47">
        <f>sept2023_vydavky_cash!E18-PS_vydavky_cash!D18</f>
        <v>12.208274602767688</v>
      </c>
      <c r="K18" s="48">
        <f>sept2023_vydavky_cash!F18-PS_vydavky_cash!E18</f>
        <v>-71.280443027593947</v>
      </c>
      <c r="L18" s="110"/>
    </row>
    <row r="19" spans="1:12" ht="13.5" customHeight="1" x14ac:dyDescent="0.2">
      <c r="A19" s="49" t="s">
        <v>20</v>
      </c>
      <c r="B19" s="46">
        <v>1075345.3121009197</v>
      </c>
      <c r="C19" s="47">
        <v>1197432.6047163371</v>
      </c>
      <c r="D19" s="47">
        <v>1245942.0817796774</v>
      </c>
      <c r="E19" s="48">
        <v>1281203.9379984022</v>
      </c>
      <c r="F19" s="30"/>
      <c r="G19" s="49" t="s">
        <v>20</v>
      </c>
      <c r="H19" s="46">
        <f>sept2023_vydavky_cash!C19-PS_vydavky_cash!B19</f>
        <v>72541.60655727284</v>
      </c>
      <c r="I19" s="47">
        <f>sept2023_vydavky_cash!D19-PS_vydavky_cash!C19</f>
        <v>74719.178568239324</v>
      </c>
      <c r="J19" s="47">
        <f>sept2023_vydavky_cash!E19-PS_vydavky_cash!D19</f>
        <v>97240.325752276694</v>
      </c>
      <c r="K19" s="48">
        <f>sept2023_vydavky_cash!F19-PS_vydavky_cash!E19</f>
        <v>34674.756457702722</v>
      </c>
      <c r="L19" s="110"/>
    </row>
    <row r="20" spans="1:12" ht="13.5" customHeight="1" x14ac:dyDescent="0.2">
      <c r="A20" s="61" t="s">
        <v>21</v>
      </c>
      <c r="B20" s="46">
        <v>906813.42873500357</v>
      </c>
      <c r="C20" s="47">
        <v>1012726.4393111911</v>
      </c>
      <c r="D20" s="47">
        <v>1055898.2423199769</v>
      </c>
      <c r="E20" s="48">
        <v>1087471.1835976662</v>
      </c>
      <c r="F20" s="30"/>
      <c r="G20" s="61" t="s">
        <v>21</v>
      </c>
      <c r="H20" s="46">
        <f>sept2023_vydavky_cash!C20-PS_vydavky_cash!B20</f>
        <v>64439.668699231697</v>
      </c>
      <c r="I20" s="47">
        <f>sept2023_vydavky_cash!D20-PS_vydavky_cash!C20</f>
        <v>72359.903167349403</v>
      </c>
      <c r="J20" s="47">
        <f>sept2023_vydavky_cash!E20-PS_vydavky_cash!D20</f>
        <v>96241.57946477877</v>
      </c>
      <c r="K20" s="48">
        <f>sept2023_vydavky_cash!F20-PS_vydavky_cash!E20</f>
        <v>41672.316841281019</v>
      </c>
    </row>
    <row r="21" spans="1:12" ht="14.25" customHeight="1" x14ac:dyDescent="0.2">
      <c r="A21" s="61" t="s">
        <v>17</v>
      </c>
      <c r="B21" s="46">
        <v>107983.58135231535</v>
      </c>
      <c r="C21" s="47">
        <v>117566.34920826435</v>
      </c>
      <c r="D21" s="47">
        <v>120194.4366434266</v>
      </c>
      <c r="E21" s="48">
        <v>122104.68425923408</v>
      </c>
      <c r="F21" s="30"/>
      <c r="G21" s="61" t="s">
        <v>17</v>
      </c>
      <c r="H21" s="46">
        <f>sept2023_vydavky_cash!C21-PS_vydavky_cash!B21</f>
        <v>5544.6842842164478</v>
      </c>
      <c r="I21" s="47">
        <f>sept2023_vydavky_cash!D21-PS_vydavky_cash!C21</f>
        <v>1553.8452168196964</v>
      </c>
      <c r="J21" s="47">
        <f>sept2023_vydavky_cash!E21-PS_vydavky_cash!D21</f>
        <v>697.28678541281261</v>
      </c>
      <c r="K21" s="48">
        <f>sept2023_vydavky_cash!F21-PS_vydavky_cash!E21</f>
        <v>-4278.2425670800149</v>
      </c>
    </row>
    <row r="22" spans="1:12" ht="13.5" customHeight="1" x14ac:dyDescent="0.2">
      <c r="A22" s="61" t="s">
        <v>18</v>
      </c>
      <c r="B22" s="46">
        <v>19215.463436988579</v>
      </c>
      <c r="C22" s="47">
        <v>21248.387657611038</v>
      </c>
      <c r="D22" s="47">
        <v>21990.669126387078</v>
      </c>
      <c r="E22" s="48">
        <v>22430.412801895589</v>
      </c>
      <c r="F22" s="30"/>
      <c r="G22" s="61" t="s">
        <v>18</v>
      </c>
      <c r="H22" s="46">
        <f>sept2023_vydavky_cash!C22-PS_vydavky_cash!B22</f>
        <v>862.12596343687983</v>
      </c>
      <c r="I22" s="47">
        <f>sept2023_vydavky_cash!D22-PS_vydavky_cash!C22</f>
        <v>162.38781567093611</v>
      </c>
      <c r="J22" s="47">
        <f>sept2023_vydavky_cash!E22-PS_vydavky_cash!D22</f>
        <v>-3.1632522063373472</v>
      </c>
      <c r="K22" s="48">
        <f>sept2023_vydavky_cash!F22-PS_vydavky_cash!E22</f>
        <v>-903.24338707987772</v>
      </c>
    </row>
    <row r="23" spans="1:12" ht="13.5" customHeight="1" x14ac:dyDescent="0.2">
      <c r="A23" s="61" t="s">
        <v>19</v>
      </c>
      <c r="B23" s="46">
        <v>41332.838576612121</v>
      </c>
      <c r="C23" s="47">
        <v>45891.428539270695</v>
      </c>
      <c r="D23" s="47">
        <v>47858.733689886874</v>
      </c>
      <c r="E23" s="48">
        <v>49197.65733960647</v>
      </c>
      <c r="F23" s="30"/>
      <c r="G23" s="61" t="s">
        <v>19</v>
      </c>
      <c r="H23" s="46">
        <f>sept2023_vydavky_cash!C23-PS_vydavky_cash!B23</f>
        <v>1695.1276103876662</v>
      </c>
      <c r="I23" s="47">
        <f>sept2023_vydavky_cash!D23-PS_vydavky_cash!C23</f>
        <v>643.04236839924852</v>
      </c>
      <c r="J23" s="47">
        <f>sept2023_vydavky_cash!E23-PS_vydavky_cash!D23</f>
        <v>304.62275429145666</v>
      </c>
      <c r="K23" s="48">
        <f>sept2023_vydavky_cash!F23-PS_vydavky_cash!E23</f>
        <v>-1816.0744294186952</v>
      </c>
    </row>
    <row r="24" spans="1:12" ht="13.5" customHeight="1" thickBot="1" x14ac:dyDescent="0.25">
      <c r="A24" s="41" t="s">
        <v>22</v>
      </c>
      <c r="B24" s="111">
        <v>249850.82431063527</v>
      </c>
      <c r="C24" s="68">
        <v>263156.87698607682</v>
      </c>
      <c r="D24" s="68">
        <v>278303.55977687333</v>
      </c>
      <c r="E24" s="69">
        <v>303276.633843021</v>
      </c>
      <c r="F24" s="30"/>
      <c r="G24" s="41" t="s">
        <v>22</v>
      </c>
      <c r="H24" s="111">
        <f>sept2023_vydavky_cash!C24-PS_vydavky_cash!B24</f>
        <v>12684.836604598793</v>
      </c>
      <c r="I24" s="68">
        <f>sept2023_vydavky_cash!D24-PS_vydavky_cash!C24</f>
        <v>181737.29097423604</v>
      </c>
      <c r="J24" s="68">
        <f>sept2023_vydavky_cash!E24-PS_vydavky_cash!D24</f>
        <v>232874.68177731655</v>
      </c>
      <c r="K24" s="69">
        <f>sept2023_vydavky_cash!F24-PS_vydavky_cash!E24</f>
        <v>231810.05994669511</v>
      </c>
    </row>
    <row r="25" spans="1:12" ht="13.5" customHeight="1" thickBot="1" x14ac:dyDescent="0.25">
      <c r="A25" s="75" t="s">
        <v>23</v>
      </c>
      <c r="B25" s="72">
        <v>10931876.674440628</v>
      </c>
      <c r="C25" s="73">
        <v>12513654.16508829</v>
      </c>
      <c r="D25" s="73">
        <v>13500404.659328703</v>
      </c>
      <c r="E25" s="74">
        <v>14373344.523784989</v>
      </c>
      <c r="F25" s="30"/>
      <c r="G25" s="75" t="s">
        <v>23</v>
      </c>
      <c r="H25" s="72">
        <f>sept2023_vydavky_cash!C25-PS_vydavky_cash!B25</f>
        <v>582285.54897523671</v>
      </c>
      <c r="I25" s="73">
        <f>sept2023_vydavky_cash!D25-PS_vydavky_cash!C25</f>
        <v>292970.27722727321</v>
      </c>
      <c r="J25" s="73">
        <f>sept2023_vydavky_cash!E25-PS_vydavky_cash!D25</f>
        <v>172921.98065922409</v>
      </c>
      <c r="K25" s="74">
        <f>sept2023_vydavky_cash!F25-PS_vydavky_cash!E25</f>
        <v>-444673.90533996746</v>
      </c>
    </row>
    <row r="26" spans="1:12" ht="13.5" customHeight="1" thickBot="1" x14ac:dyDescent="0.25">
      <c r="A26" s="83" t="s">
        <v>24</v>
      </c>
      <c r="B26" s="112">
        <v>10931876.674440628</v>
      </c>
      <c r="C26" s="87">
        <v>12513654.16508829</v>
      </c>
      <c r="D26" s="87">
        <v>13500404.659328703</v>
      </c>
      <c r="E26" s="88">
        <v>14373344.523784989</v>
      </c>
      <c r="F26" s="30"/>
      <c r="G26" s="83" t="s">
        <v>24</v>
      </c>
      <c r="H26" s="112">
        <f>sept2023_vydavky_cash!C26-PS_vydavky_cash!B26</f>
        <v>582285.54897523671</v>
      </c>
      <c r="I26" s="87">
        <f>sept2023_vydavky_cash!D26-PS_vydavky_cash!C26</f>
        <v>292970.27722727321</v>
      </c>
      <c r="J26" s="87">
        <f>sept2023_vydavky_cash!E26-PS_vydavky_cash!D26</f>
        <v>172921.98065922409</v>
      </c>
      <c r="K26" s="88">
        <f>sept2023_vydavky_cash!F26-PS_vydavky_cash!E26</f>
        <v>-444673.90533996746</v>
      </c>
    </row>
    <row r="27" spans="1:12" ht="13.5" customHeight="1" x14ac:dyDescent="0.2">
      <c r="B27" s="89"/>
      <c r="C27" s="89"/>
      <c r="D27" s="89"/>
      <c r="E27" s="89"/>
      <c r="F27" s="89"/>
      <c r="G27" s="89"/>
      <c r="H27" s="89"/>
    </row>
    <row r="28" spans="1:12" ht="13.5" customHeight="1" x14ac:dyDescent="0.2">
      <c r="A28" s="91"/>
      <c r="B28" s="89"/>
      <c r="C28" s="89"/>
      <c r="D28" s="89"/>
      <c r="E28" s="89"/>
      <c r="F28" s="89"/>
      <c r="G28" s="89"/>
      <c r="H28" s="89"/>
    </row>
    <row r="29" spans="1:12" ht="13.5" customHeight="1" x14ac:dyDescent="0.2">
      <c r="A29" s="91"/>
      <c r="B29" s="89"/>
      <c r="C29" s="89"/>
      <c r="D29" s="89"/>
      <c r="E29" s="89"/>
      <c r="F29" s="89"/>
      <c r="G29" s="89"/>
      <c r="H29" s="89"/>
    </row>
    <row r="30" spans="1:12" ht="13.5" customHeight="1" x14ac:dyDescent="0.2">
      <c r="B30" s="89"/>
      <c r="C30" s="89"/>
      <c r="D30" s="89"/>
      <c r="E30" s="89"/>
      <c r="F30" s="89"/>
      <c r="G30" s="89"/>
      <c r="H30" s="89"/>
    </row>
    <row r="31" spans="1:12" ht="13.5" customHeight="1" x14ac:dyDescent="0.2">
      <c r="B31" s="89"/>
      <c r="C31" s="89"/>
      <c r="D31" s="89"/>
      <c r="E31" s="89"/>
      <c r="F31" s="89"/>
      <c r="G31" s="89"/>
      <c r="H31" s="89"/>
    </row>
    <row r="32" spans="1:12" ht="13.5" customHeight="1" x14ac:dyDescent="0.2">
      <c r="B32" s="89"/>
      <c r="C32" s="89"/>
      <c r="D32" s="89"/>
      <c r="E32" s="89"/>
      <c r="F32" s="89"/>
      <c r="G32" s="89"/>
      <c r="H32" s="89"/>
    </row>
    <row r="33" spans="2:8" ht="13.5" customHeight="1" x14ac:dyDescent="0.2">
      <c r="B33" s="89"/>
      <c r="C33" s="89"/>
      <c r="D33" s="89"/>
      <c r="E33" s="89"/>
      <c r="F33" s="89"/>
      <c r="G33" s="89"/>
      <c r="H33" s="89"/>
    </row>
    <row r="34" spans="2:8" ht="13.5" customHeight="1" x14ac:dyDescent="0.2">
      <c r="B34" s="89"/>
      <c r="C34" s="89"/>
      <c r="D34" s="89"/>
      <c r="E34" s="89"/>
      <c r="F34" s="89"/>
      <c r="G34" s="89"/>
      <c r="H34" s="89"/>
    </row>
    <row r="35" spans="2:8" ht="13.5" customHeight="1" x14ac:dyDescent="0.2">
      <c r="B35" s="89"/>
      <c r="C35" s="89"/>
      <c r="D35" s="89"/>
      <c r="E35" s="89"/>
      <c r="F35" s="89"/>
      <c r="G35" s="89"/>
      <c r="H35" s="89"/>
    </row>
    <row r="36" spans="2:8" ht="13.5" customHeight="1" x14ac:dyDescent="0.2">
      <c r="B36" s="89"/>
      <c r="C36" s="89"/>
      <c r="D36" s="89"/>
      <c r="E36" s="89"/>
      <c r="F36" s="89"/>
      <c r="G36" s="89"/>
      <c r="H36" s="89"/>
    </row>
    <row r="37" spans="2:8" ht="13.5" customHeight="1" x14ac:dyDescent="0.2">
      <c r="B37" s="89"/>
      <c r="C37" s="89"/>
      <c r="D37" s="89"/>
      <c r="E37" s="89"/>
      <c r="F37" s="89"/>
      <c r="G37" s="89"/>
      <c r="H37" s="89"/>
    </row>
    <row r="38" spans="2:8" ht="13.5" customHeight="1" x14ac:dyDescent="0.2">
      <c r="B38" s="89"/>
      <c r="C38" s="89"/>
      <c r="D38" s="89"/>
      <c r="E38" s="89"/>
      <c r="F38" s="89"/>
      <c r="G38" s="89"/>
      <c r="H38" s="89"/>
    </row>
    <row r="39" spans="2:8" ht="13.5" customHeight="1" x14ac:dyDescent="0.2">
      <c r="B39" s="89"/>
      <c r="C39" s="89"/>
      <c r="D39" s="89"/>
      <c r="E39" s="89"/>
      <c r="F39" s="89"/>
      <c r="G39" s="89"/>
      <c r="H39" s="89"/>
    </row>
    <row r="40" spans="2:8" ht="13.5" customHeight="1" x14ac:dyDescent="0.2">
      <c r="B40" s="89"/>
      <c r="C40" s="89"/>
      <c r="D40" s="89"/>
      <c r="E40" s="89"/>
      <c r="F40" s="89"/>
      <c r="G40" s="89"/>
      <c r="H40" s="89"/>
    </row>
    <row r="41" spans="2:8" ht="13.5" customHeight="1" x14ac:dyDescent="0.2">
      <c r="B41" s="89"/>
      <c r="C41" s="89"/>
      <c r="D41" s="89"/>
      <c r="E41" s="89"/>
      <c r="F41" s="89"/>
      <c r="G41" s="89"/>
      <c r="H41" s="89"/>
    </row>
    <row r="42" spans="2:8" ht="13.5" customHeight="1" x14ac:dyDescent="0.2">
      <c r="B42" s="89"/>
      <c r="C42" s="89"/>
      <c r="D42" s="89"/>
      <c r="E42" s="89"/>
      <c r="F42" s="89"/>
      <c r="G42" s="89"/>
      <c r="H42" s="89"/>
    </row>
    <row r="43" spans="2:8" ht="13.5" customHeight="1" x14ac:dyDescent="0.2">
      <c r="B43" s="89"/>
      <c r="C43" s="89"/>
      <c r="D43" s="89"/>
      <c r="E43" s="89"/>
      <c r="F43" s="89"/>
      <c r="G43" s="89"/>
      <c r="H43" s="89"/>
    </row>
    <row r="44" spans="2:8" ht="13.5" customHeight="1" x14ac:dyDescent="0.2">
      <c r="B44" s="89"/>
      <c r="C44" s="89"/>
      <c r="D44" s="89"/>
      <c r="E44" s="89"/>
      <c r="F44" s="89"/>
      <c r="G44" s="89"/>
      <c r="H44" s="89"/>
    </row>
    <row r="45" spans="2:8" ht="13.5" customHeight="1" x14ac:dyDescent="0.2">
      <c r="B45" s="89"/>
      <c r="C45" s="89"/>
      <c r="D45" s="89"/>
      <c r="E45" s="89"/>
      <c r="F45" s="89"/>
      <c r="G45" s="89"/>
      <c r="H45" s="89"/>
    </row>
    <row r="46" spans="2:8" ht="13.5" customHeight="1" x14ac:dyDescent="0.2">
      <c r="B46" s="89"/>
      <c r="C46" s="89"/>
      <c r="D46" s="89"/>
      <c r="E46" s="89"/>
      <c r="F46" s="89"/>
      <c r="G46" s="89"/>
      <c r="H46" s="89"/>
    </row>
    <row r="47" spans="2:8" ht="13.5" customHeight="1" x14ac:dyDescent="0.2">
      <c r="B47" s="89"/>
      <c r="C47" s="89"/>
      <c r="D47" s="89"/>
      <c r="E47" s="89"/>
      <c r="F47" s="89"/>
      <c r="G47" s="89"/>
      <c r="H47" s="89"/>
    </row>
    <row r="48" spans="2:8" ht="13.5" customHeight="1" x14ac:dyDescent="0.2">
      <c r="B48" s="89"/>
      <c r="C48" s="89"/>
      <c r="D48" s="89"/>
      <c r="E48" s="89"/>
      <c r="F48" s="89"/>
      <c r="G48" s="89"/>
      <c r="H48" s="89"/>
    </row>
    <row r="49" spans="2:8" ht="13.5" customHeight="1" x14ac:dyDescent="0.2">
      <c r="B49" s="89"/>
      <c r="C49" s="89"/>
      <c r="D49" s="89"/>
      <c r="E49" s="89"/>
      <c r="F49" s="89"/>
      <c r="G49" s="89"/>
      <c r="H49" s="89"/>
    </row>
    <row r="50" spans="2:8" ht="13.5" customHeight="1" x14ac:dyDescent="0.2">
      <c r="B50" s="89"/>
      <c r="C50" s="89"/>
      <c r="D50" s="89"/>
      <c r="E50" s="89"/>
      <c r="F50" s="89"/>
      <c r="G50" s="89"/>
      <c r="H50" s="89"/>
    </row>
    <row r="51" spans="2:8" ht="13.5" customHeight="1" x14ac:dyDescent="0.2">
      <c r="B51" s="89"/>
      <c r="C51" s="89"/>
      <c r="D51" s="89"/>
      <c r="E51" s="89"/>
      <c r="F51" s="89"/>
      <c r="G51" s="89"/>
      <c r="H51" s="89"/>
    </row>
    <row r="52" spans="2:8" ht="13.5" customHeight="1" x14ac:dyDescent="0.2">
      <c r="B52" s="89"/>
      <c r="C52" s="89"/>
      <c r="D52" s="89"/>
      <c r="E52" s="89"/>
      <c r="F52" s="89"/>
      <c r="G52" s="89"/>
      <c r="H52" s="89"/>
    </row>
    <row r="53" spans="2:8" ht="13.5" customHeight="1" x14ac:dyDescent="0.2">
      <c r="B53" s="89"/>
      <c r="C53" s="89"/>
      <c r="D53" s="89"/>
      <c r="E53" s="89"/>
      <c r="F53" s="89"/>
      <c r="G53" s="89"/>
      <c r="H53" s="89"/>
    </row>
    <row r="54" spans="2:8" ht="13.5" customHeight="1" x14ac:dyDescent="0.2">
      <c r="B54" s="89"/>
      <c r="C54" s="89"/>
      <c r="D54" s="89"/>
      <c r="E54" s="89"/>
      <c r="F54" s="89"/>
      <c r="G54" s="89"/>
      <c r="H54" s="89"/>
    </row>
    <row r="55" spans="2:8" ht="13.5" customHeight="1" x14ac:dyDescent="0.2">
      <c r="B55" s="89"/>
      <c r="C55" s="89"/>
      <c r="D55" s="89"/>
      <c r="E55" s="89"/>
      <c r="F55" s="89"/>
      <c r="G55" s="89"/>
      <c r="H55" s="89"/>
    </row>
    <row r="56" spans="2:8" ht="13.5" customHeight="1" x14ac:dyDescent="0.2">
      <c r="B56" s="89"/>
      <c r="C56" s="89"/>
      <c r="D56" s="89"/>
      <c r="E56" s="89"/>
      <c r="F56" s="89"/>
      <c r="G56" s="89"/>
      <c r="H56" s="89"/>
    </row>
    <row r="57" spans="2:8" ht="13.5" customHeight="1" x14ac:dyDescent="0.2">
      <c r="B57" s="89"/>
      <c r="C57" s="89"/>
      <c r="D57" s="89"/>
      <c r="E57" s="89"/>
      <c r="F57" s="89"/>
      <c r="G57" s="89"/>
      <c r="H57" s="89"/>
    </row>
    <row r="58" spans="2:8" ht="13.5" customHeight="1" x14ac:dyDescent="0.2">
      <c r="B58" s="89"/>
      <c r="C58" s="89"/>
      <c r="D58" s="89"/>
      <c r="E58" s="89"/>
      <c r="F58" s="89"/>
      <c r="G58" s="89"/>
      <c r="H58" s="89"/>
    </row>
    <row r="59" spans="2:8" ht="13.5" customHeight="1" x14ac:dyDescent="0.2">
      <c r="B59" s="89"/>
      <c r="C59" s="89"/>
      <c r="D59" s="89"/>
      <c r="E59" s="89"/>
      <c r="F59" s="89"/>
      <c r="G59" s="89"/>
      <c r="H59" s="89"/>
    </row>
    <row r="60" spans="2:8" ht="13.5" customHeight="1" x14ac:dyDescent="0.2">
      <c r="B60" s="89"/>
      <c r="C60" s="89"/>
      <c r="D60" s="89"/>
      <c r="E60" s="89"/>
      <c r="F60" s="89"/>
      <c r="G60" s="89"/>
      <c r="H60" s="89"/>
    </row>
    <row r="61" spans="2:8" ht="13.5" customHeight="1" x14ac:dyDescent="0.2">
      <c r="B61" s="89"/>
      <c r="C61" s="89"/>
      <c r="D61" s="89"/>
      <c r="E61" s="89"/>
      <c r="F61" s="89"/>
      <c r="G61" s="89"/>
      <c r="H61" s="89"/>
    </row>
    <row r="62" spans="2:8" ht="13.5" customHeight="1" x14ac:dyDescent="0.2">
      <c r="B62" s="89"/>
      <c r="C62" s="89"/>
      <c r="D62" s="89"/>
      <c r="E62" s="89"/>
      <c r="F62" s="89"/>
      <c r="G62" s="89"/>
      <c r="H62" s="89"/>
    </row>
    <row r="63" spans="2:8" ht="13.5" customHeight="1" x14ac:dyDescent="0.2">
      <c r="B63" s="89"/>
      <c r="C63" s="89"/>
      <c r="D63" s="89"/>
      <c r="E63" s="89"/>
      <c r="F63" s="89"/>
      <c r="G63" s="89"/>
      <c r="H63" s="89"/>
    </row>
    <row r="64" spans="2:8" ht="13.5" customHeight="1" x14ac:dyDescent="0.2">
      <c r="B64" s="89"/>
      <c r="C64" s="89"/>
      <c r="D64" s="89"/>
      <c r="E64" s="89"/>
      <c r="F64" s="89"/>
      <c r="G64" s="89"/>
      <c r="H64" s="89"/>
    </row>
    <row r="65" spans="2:8" ht="13.5" customHeight="1" x14ac:dyDescent="0.2">
      <c r="B65" s="89"/>
      <c r="C65" s="89"/>
      <c r="D65" s="89"/>
      <c r="E65" s="89"/>
      <c r="F65" s="89"/>
      <c r="G65" s="89"/>
      <c r="H65" s="89"/>
    </row>
    <row r="66" spans="2:8" ht="13.5" customHeight="1" x14ac:dyDescent="0.2">
      <c r="B66" s="89"/>
      <c r="C66" s="89"/>
      <c r="D66" s="89"/>
      <c r="E66" s="89"/>
      <c r="F66" s="89"/>
      <c r="G66" s="89"/>
      <c r="H66" s="89"/>
    </row>
    <row r="67" spans="2:8" ht="13.5" customHeight="1" x14ac:dyDescent="0.2">
      <c r="B67" s="89"/>
      <c r="C67" s="89"/>
      <c r="D67" s="89"/>
      <c r="E67" s="89"/>
      <c r="F67" s="89"/>
      <c r="G67" s="89"/>
      <c r="H67" s="89"/>
    </row>
    <row r="68" spans="2:8" ht="13.5" customHeight="1" x14ac:dyDescent="0.2">
      <c r="B68" s="89"/>
      <c r="C68" s="89"/>
      <c r="D68" s="89"/>
      <c r="E68" s="89"/>
      <c r="F68" s="89"/>
      <c r="G68" s="89"/>
      <c r="H68" s="89"/>
    </row>
    <row r="69" spans="2:8" ht="13.5" customHeight="1" x14ac:dyDescent="0.2">
      <c r="B69" s="89"/>
      <c r="C69" s="89"/>
      <c r="D69" s="89"/>
      <c r="E69" s="89"/>
      <c r="F69" s="89"/>
      <c r="G69" s="89"/>
      <c r="H69" s="89"/>
    </row>
    <row r="70" spans="2:8" ht="13.5" customHeight="1" x14ac:dyDescent="0.2">
      <c r="B70" s="89"/>
      <c r="C70" s="89"/>
      <c r="D70" s="89"/>
      <c r="E70" s="89"/>
      <c r="F70" s="89"/>
      <c r="G70" s="89"/>
      <c r="H70" s="89"/>
    </row>
    <row r="71" spans="2:8" ht="13.5" customHeight="1" x14ac:dyDescent="0.2">
      <c r="B71" s="89"/>
      <c r="C71" s="89"/>
      <c r="D71" s="89"/>
      <c r="E71" s="89"/>
      <c r="F71" s="89"/>
      <c r="G71" s="89"/>
      <c r="H71" s="89"/>
    </row>
    <row r="72" spans="2:8" ht="13.5" customHeight="1" x14ac:dyDescent="0.2">
      <c r="B72" s="89"/>
      <c r="C72" s="89"/>
      <c r="D72" s="89"/>
      <c r="E72" s="89"/>
      <c r="F72" s="89"/>
      <c r="G72" s="89"/>
      <c r="H72" s="89"/>
    </row>
    <row r="73" spans="2:8" ht="13.5" customHeight="1" x14ac:dyDescent="0.2">
      <c r="B73" s="89"/>
      <c r="C73" s="89"/>
      <c r="D73" s="89"/>
      <c r="E73" s="89"/>
      <c r="F73" s="89"/>
      <c r="G73" s="89"/>
      <c r="H73" s="89"/>
    </row>
    <row r="74" spans="2:8" ht="13.5" customHeight="1" x14ac:dyDescent="0.2">
      <c r="B74" s="89"/>
      <c r="C74" s="89"/>
      <c r="D74" s="89"/>
      <c r="E74" s="89"/>
      <c r="F74" s="89"/>
      <c r="G74" s="89"/>
      <c r="H74" s="89"/>
    </row>
    <row r="75" spans="2:8" ht="13.5" customHeight="1" x14ac:dyDescent="0.2">
      <c r="B75" s="89"/>
      <c r="C75" s="89"/>
      <c r="D75" s="89"/>
      <c r="E75" s="89"/>
      <c r="F75" s="89"/>
      <c r="G75" s="89"/>
      <c r="H75" s="89"/>
    </row>
    <row r="76" spans="2:8" ht="13.5" customHeight="1" x14ac:dyDescent="0.2">
      <c r="B76" s="89"/>
      <c r="C76" s="89"/>
      <c r="D76" s="89"/>
      <c r="E76" s="89"/>
      <c r="F76" s="89"/>
      <c r="G76" s="89"/>
      <c r="H76" s="89"/>
    </row>
    <row r="77" spans="2:8" ht="13.5" customHeight="1" x14ac:dyDescent="0.2">
      <c r="B77" s="89"/>
      <c r="C77" s="89"/>
      <c r="D77" s="89"/>
      <c r="E77" s="89"/>
      <c r="F77" s="89"/>
      <c r="G77" s="89"/>
      <c r="H77" s="89"/>
    </row>
    <row r="78" spans="2:8" ht="13.5" customHeight="1" x14ac:dyDescent="0.2">
      <c r="B78" s="89"/>
      <c r="C78" s="89"/>
      <c r="D78" s="89"/>
      <c r="E78" s="89"/>
      <c r="F78" s="89"/>
      <c r="G78" s="89"/>
      <c r="H78" s="89"/>
    </row>
    <row r="79" spans="2:8" ht="13.5" customHeight="1" x14ac:dyDescent="0.2">
      <c r="B79" s="89"/>
      <c r="C79" s="89"/>
      <c r="D79" s="89"/>
      <c r="E79" s="89"/>
      <c r="F79" s="89"/>
      <c r="G79" s="89"/>
      <c r="H79" s="89"/>
    </row>
    <row r="80" spans="2:8" ht="13.5" customHeight="1" x14ac:dyDescent="0.2">
      <c r="B80" s="89"/>
      <c r="C80" s="89"/>
      <c r="D80" s="89"/>
      <c r="E80" s="89"/>
      <c r="F80" s="89"/>
      <c r="G80" s="89"/>
      <c r="H80" s="89"/>
    </row>
    <row r="81" spans="2:8" ht="13.5" customHeight="1" x14ac:dyDescent="0.2">
      <c r="B81" s="89"/>
      <c r="C81" s="89"/>
      <c r="D81" s="89"/>
      <c r="E81" s="89"/>
      <c r="F81" s="89"/>
      <c r="G81" s="89"/>
      <c r="H81" s="89"/>
    </row>
    <row r="82" spans="2:8" ht="13.5" customHeight="1" x14ac:dyDescent="0.2">
      <c r="B82" s="89"/>
      <c r="C82" s="89"/>
      <c r="D82" s="89"/>
      <c r="E82" s="89"/>
      <c r="F82" s="89"/>
      <c r="G82" s="89"/>
      <c r="H82" s="89"/>
    </row>
    <row r="83" spans="2:8" ht="13.5" customHeight="1" x14ac:dyDescent="0.2">
      <c r="B83" s="89"/>
      <c r="C83" s="89"/>
      <c r="D83" s="89"/>
      <c r="E83" s="89"/>
      <c r="F83" s="89"/>
      <c r="G83" s="89"/>
      <c r="H83" s="89"/>
    </row>
    <row r="84" spans="2:8" ht="13.5" customHeight="1" x14ac:dyDescent="0.2">
      <c r="B84" s="89"/>
      <c r="C84" s="89"/>
      <c r="D84" s="89"/>
      <c r="E84" s="89"/>
      <c r="F84" s="89"/>
      <c r="G84" s="89"/>
      <c r="H84" s="89"/>
    </row>
    <row r="85" spans="2:8" ht="13.5" customHeight="1" x14ac:dyDescent="0.2">
      <c r="B85" s="89"/>
      <c r="C85" s="89"/>
      <c r="D85" s="89"/>
      <c r="E85" s="89"/>
      <c r="F85" s="89"/>
      <c r="G85" s="89"/>
      <c r="H85" s="89"/>
    </row>
    <row r="86" spans="2:8" ht="13.5" customHeight="1" x14ac:dyDescent="0.2">
      <c r="B86" s="89"/>
      <c r="C86" s="89"/>
      <c r="D86" s="89"/>
      <c r="E86" s="89"/>
      <c r="F86" s="89"/>
      <c r="G86" s="89"/>
      <c r="H86" s="89"/>
    </row>
    <row r="87" spans="2:8" ht="13.5" customHeight="1" x14ac:dyDescent="0.2">
      <c r="B87" s="89"/>
      <c r="C87" s="89"/>
      <c r="D87" s="89"/>
      <c r="E87" s="89"/>
      <c r="F87" s="89"/>
      <c r="G87" s="89"/>
      <c r="H87" s="89"/>
    </row>
    <row r="88" spans="2:8" ht="13.5" customHeight="1" x14ac:dyDescent="0.2">
      <c r="B88" s="89"/>
      <c r="C88" s="89"/>
      <c r="D88" s="89"/>
      <c r="E88" s="89"/>
      <c r="F88" s="89"/>
      <c r="G88" s="89"/>
      <c r="H88" s="89"/>
    </row>
    <row r="89" spans="2:8" ht="13.5" customHeight="1" x14ac:dyDescent="0.2">
      <c r="B89" s="89"/>
      <c r="C89" s="89"/>
      <c r="D89" s="89"/>
      <c r="E89" s="89"/>
      <c r="F89" s="89"/>
      <c r="G89" s="89"/>
      <c r="H89" s="89"/>
    </row>
    <row r="90" spans="2:8" ht="13.5" customHeight="1" x14ac:dyDescent="0.2">
      <c r="B90" s="89"/>
      <c r="C90" s="89"/>
      <c r="D90" s="89"/>
      <c r="E90" s="89"/>
      <c r="F90" s="89"/>
      <c r="G90" s="89"/>
      <c r="H90" s="89"/>
    </row>
    <row r="91" spans="2:8" ht="13.5" customHeight="1" x14ac:dyDescent="0.2">
      <c r="B91" s="89"/>
      <c r="C91" s="89"/>
      <c r="D91" s="89"/>
      <c r="E91" s="89"/>
      <c r="F91" s="89"/>
      <c r="G91" s="89"/>
      <c r="H91" s="89"/>
    </row>
    <row r="92" spans="2:8" ht="13.5" customHeight="1" x14ac:dyDescent="0.2">
      <c r="B92" s="89"/>
      <c r="C92" s="89"/>
      <c r="D92" s="89"/>
      <c r="E92" s="89"/>
      <c r="F92" s="89"/>
      <c r="G92" s="89"/>
      <c r="H92" s="89"/>
    </row>
    <row r="93" spans="2:8" ht="13.5" customHeight="1" x14ac:dyDescent="0.2">
      <c r="B93" s="89"/>
      <c r="C93" s="89"/>
      <c r="D93" s="89"/>
      <c r="E93" s="89"/>
      <c r="F93" s="89"/>
      <c r="G93" s="89"/>
      <c r="H93" s="89"/>
    </row>
    <row r="94" spans="2:8" ht="13.5" customHeight="1" x14ac:dyDescent="0.2">
      <c r="B94" s="89"/>
      <c r="C94" s="89"/>
      <c r="D94" s="89"/>
      <c r="E94" s="89"/>
      <c r="F94" s="89"/>
      <c r="G94" s="89"/>
      <c r="H94" s="89"/>
    </row>
    <row r="95" spans="2:8" ht="13.5" customHeight="1" x14ac:dyDescent="0.2">
      <c r="B95" s="89"/>
      <c r="C95" s="89"/>
      <c r="D95" s="89"/>
      <c r="E95" s="89"/>
      <c r="F95" s="89"/>
      <c r="G95" s="89"/>
      <c r="H95" s="89"/>
    </row>
    <row r="96" spans="2:8" ht="13.5" customHeight="1" x14ac:dyDescent="0.2">
      <c r="B96" s="89"/>
      <c r="C96" s="89"/>
      <c r="D96" s="89"/>
      <c r="E96" s="89"/>
      <c r="F96" s="89"/>
      <c r="G96" s="89"/>
      <c r="H96" s="89"/>
    </row>
    <row r="97" spans="2:8" ht="13.5" customHeight="1" x14ac:dyDescent="0.2">
      <c r="B97" s="89"/>
      <c r="C97" s="89"/>
      <c r="D97" s="89"/>
      <c r="E97" s="89"/>
      <c r="F97" s="89"/>
      <c r="G97" s="89"/>
      <c r="H97" s="89"/>
    </row>
    <row r="98" spans="2:8" ht="13.5" customHeight="1" x14ac:dyDescent="0.2">
      <c r="B98" s="89"/>
      <c r="C98" s="89"/>
      <c r="D98" s="89"/>
      <c r="E98" s="89"/>
      <c r="F98" s="89"/>
      <c r="G98" s="89"/>
      <c r="H98" s="89"/>
    </row>
    <row r="99" spans="2:8" ht="13.5" customHeight="1" x14ac:dyDescent="0.2">
      <c r="B99" s="89"/>
      <c r="C99" s="89"/>
      <c r="D99" s="89"/>
      <c r="E99" s="89"/>
      <c r="F99" s="89"/>
      <c r="G99" s="89"/>
      <c r="H99" s="89"/>
    </row>
    <row r="100" spans="2:8" ht="13.5" customHeight="1" x14ac:dyDescent="0.2">
      <c r="B100" s="89"/>
      <c r="C100" s="89"/>
      <c r="D100" s="89"/>
      <c r="E100" s="89"/>
      <c r="F100" s="89"/>
      <c r="G100" s="89"/>
      <c r="H100" s="89"/>
    </row>
    <row r="101" spans="2:8" ht="13.5" customHeight="1" x14ac:dyDescent="0.2">
      <c r="B101" s="89"/>
      <c r="C101" s="89"/>
      <c r="D101" s="89"/>
      <c r="E101" s="89"/>
      <c r="F101" s="89"/>
      <c r="G101" s="89"/>
      <c r="H101" s="89"/>
    </row>
    <row r="102" spans="2:8" ht="13.5" customHeight="1" x14ac:dyDescent="0.2">
      <c r="B102" s="89"/>
      <c r="C102" s="89"/>
      <c r="D102" s="89"/>
      <c r="E102" s="89"/>
      <c r="F102" s="89"/>
      <c r="G102" s="89"/>
      <c r="H102" s="89"/>
    </row>
    <row r="103" spans="2:8" ht="13.5" customHeight="1" x14ac:dyDescent="0.2">
      <c r="B103" s="89"/>
      <c r="C103" s="89"/>
      <c r="D103" s="89"/>
      <c r="E103" s="89"/>
      <c r="F103" s="89"/>
      <c r="G103" s="89"/>
      <c r="H103" s="89"/>
    </row>
    <row r="104" spans="2:8" ht="13.5" customHeight="1" x14ac:dyDescent="0.2">
      <c r="B104" s="89"/>
      <c r="C104" s="89"/>
      <c r="D104" s="89"/>
      <c r="E104" s="89"/>
      <c r="F104" s="89"/>
      <c r="G104" s="89"/>
      <c r="H104" s="89"/>
    </row>
    <row r="105" spans="2:8" ht="13.5" customHeight="1" x14ac:dyDescent="0.2">
      <c r="B105" s="89"/>
      <c r="C105" s="89"/>
      <c r="D105" s="89"/>
      <c r="E105" s="89"/>
      <c r="F105" s="89"/>
      <c r="G105" s="89"/>
      <c r="H105" s="89"/>
    </row>
  </sheetData>
  <mergeCells count="2">
    <mergeCell ref="B3:E3"/>
    <mergeCell ref="H3:K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F27" sqref="F27"/>
    </sheetView>
  </sheetViews>
  <sheetFormatPr defaultColWidth="9.25" defaultRowHeight="12.6" customHeight="1" x14ac:dyDescent="0.2"/>
  <cols>
    <col min="1" max="1" width="57.5" style="113" customWidth="1"/>
    <col min="2" max="5" width="12.5" style="114" customWidth="1"/>
    <col min="6" max="6" width="56.875" style="114" customWidth="1"/>
    <col min="7" max="7" width="12.5" style="114" customWidth="1"/>
    <col min="8" max="9" width="12.5" style="113" customWidth="1"/>
    <col min="10" max="16384" width="9.25" style="113"/>
  </cols>
  <sheetData>
    <row r="1" spans="1:16" s="1" customFormat="1" ht="15.75" customHeight="1" x14ac:dyDescent="0.2">
      <c r="A1" s="5" t="s">
        <v>33</v>
      </c>
      <c r="B1" s="5"/>
      <c r="C1" s="5"/>
      <c r="D1" s="5"/>
      <c r="E1" s="5"/>
      <c r="F1" s="5" t="s">
        <v>34</v>
      </c>
      <c r="G1" s="5"/>
      <c r="H1" s="5"/>
      <c r="I1" s="5"/>
      <c r="J1" s="5"/>
    </row>
    <row r="2" spans="1:16" s="1" customFormat="1" ht="14.25" customHeight="1" thickBot="1" x14ac:dyDescent="0.3">
      <c r="A2" s="6"/>
      <c r="B2" s="7"/>
      <c r="C2" s="7"/>
      <c r="D2" s="7"/>
      <c r="E2" s="7"/>
      <c r="F2" s="6"/>
      <c r="G2" s="7"/>
      <c r="H2" s="7"/>
      <c r="I2" s="7"/>
    </row>
    <row r="3" spans="1:16" s="1" customFormat="1" ht="13.5" customHeight="1" x14ac:dyDescent="0.2">
      <c r="A3" s="14" t="s">
        <v>4</v>
      </c>
      <c r="B3" s="103" t="s">
        <v>6</v>
      </c>
      <c r="C3" s="105"/>
      <c r="D3" s="104"/>
      <c r="F3" s="14" t="s">
        <v>4</v>
      </c>
      <c r="G3" s="103" t="s">
        <v>6</v>
      </c>
      <c r="H3" s="105"/>
      <c r="I3" s="104"/>
    </row>
    <row r="4" spans="1:16" s="1" customFormat="1" ht="14.25" customHeight="1" thickBot="1" x14ac:dyDescent="0.25">
      <c r="A4" s="21"/>
      <c r="B4" s="115">
        <v>2023</v>
      </c>
      <c r="C4" s="116">
        <v>2024</v>
      </c>
      <c r="D4" s="117">
        <v>2025</v>
      </c>
      <c r="F4" s="21"/>
      <c r="G4" s="118">
        <v>2023</v>
      </c>
      <c r="H4" s="119">
        <v>2024</v>
      </c>
      <c r="I4" s="108">
        <v>2025</v>
      </c>
    </row>
    <row r="5" spans="1:16" s="1" customFormat="1" ht="13.5" customHeight="1" x14ac:dyDescent="0.2">
      <c r="A5" s="31"/>
      <c r="B5" s="109"/>
      <c r="C5" s="34"/>
      <c r="D5" s="35"/>
      <c r="E5" s="30"/>
      <c r="F5" s="31"/>
      <c r="G5" s="109"/>
      <c r="H5" s="34"/>
      <c r="I5" s="35"/>
    </row>
    <row r="6" spans="1:16" s="1" customFormat="1" ht="13.5" customHeight="1" x14ac:dyDescent="0.2">
      <c r="A6" s="41" t="s">
        <v>7</v>
      </c>
      <c r="B6" s="38">
        <v>1140736.8358366087</v>
      </c>
      <c r="C6" s="39">
        <v>1320227.0087458242</v>
      </c>
      <c r="D6" s="40">
        <v>1474980.3474616988</v>
      </c>
      <c r="E6" s="30"/>
      <c r="F6" s="41" t="s">
        <v>7</v>
      </c>
      <c r="G6" s="38">
        <f>'sept2023_vydavky_ESA 2010'!C6-RVS_vydavky_ESA2010!B6</f>
        <v>-77954.299405931029</v>
      </c>
      <c r="H6" s="39">
        <f>'sept2023_vydavky_ESA 2010'!D6-RVS_vydavky_ESA2010!C6</f>
        <v>-220205.22443624004</v>
      </c>
      <c r="I6" s="40">
        <f>'sept2023_vydavky_ESA 2010'!E6-RVS_vydavky_ESA2010!D6</f>
        <v>-367738.85618724604</v>
      </c>
      <c r="M6" s="120"/>
      <c r="N6" s="120"/>
      <c r="O6" s="120"/>
      <c r="P6" s="120"/>
    </row>
    <row r="7" spans="1:16" s="1" customFormat="1" ht="13.5" customHeight="1" x14ac:dyDescent="0.2">
      <c r="A7" s="49" t="s">
        <v>8</v>
      </c>
      <c r="B7" s="46">
        <v>629228.54715245531</v>
      </c>
      <c r="C7" s="47">
        <v>735253.92799762241</v>
      </c>
      <c r="D7" s="48">
        <v>829206.56510259444</v>
      </c>
      <c r="E7" s="30"/>
      <c r="F7" s="49" t="s">
        <v>8</v>
      </c>
      <c r="G7" s="46">
        <f>'sept2023_vydavky_ESA 2010'!C7-RVS_vydavky_ESA2010!B7</f>
        <v>-28485.599757352844</v>
      </c>
      <c r="H7" s="47">
        <f>'sept2023_vydavky_ESA 2010'!D7-RVS_vydavky_ESA2010!C7</f>
        <v>-134284.63228985842</v>
      </c>
      <c r="I7" s="48">
        <f>'sept2023_vydavky_ESA 2010'!E7-RVS_vydavky_ESA2010!D7</f>
        <v>-222179.74239597167</v>
      </c>
    </row>
    <row r="8" spans="1:16" s="1" customFormat="1" ht="13.5" customHeight="1" x14ac:dyDescent="0.2">
      <c r="A8" s="49" t="s">
        <v>9</v>
      </c>
      <c r="B8" s="46">
        <v>44545.925727241192</v>
      </c>
      <c r="C8" s="47">
        <v>55917.085059649253</v>
      </c>
      <c r="D8" s="48">
        <v>68184.048922738235</v>
      </c>
      <c r="E8" s="30"/>
      <c r="F8" s="49" t="s">
        <v>9</v>
      </c>
      <c r="G8" s="46">
        <f>'sept2023_vydavky_ESA 2010'!C8-RVS_vydavky_ESA2010!B8</f>
        <v>-1391.2225373194233</v>
      </c>
      <c r="H8" s="47">
        <f>'sept2023_vydavky_ESA 2010'!D8-RVS_vydavky_ESA2010!C8</f>
        <v>-13142.477082693142</v>
      </c>
      <c r="I8" s="48">
        <f>'sept2023_vydavky_ESA 2010'!E8-RVS_vydavky_ESA2010!D8</f>
        <v>-23330.213034401786</v>
      </c>
    </row>
    <row r="9" spans="1:16" s="1" customFormat="1" ht="13.5" customHeight="1" x14ac:dyDescent="0.2">
      <c r="A9" s="49" t="s">
        <v>10</v>
      </c>
      <c r="B9" s="46">
        <v>410180.61437370145</v>
      </c>
      <c r="C9" s="47">
        <v>465908.17883803544</v>
      </c>
      <c r="D9" s="48">
        <v>509193.11098025308</v>
      </c>
      <c r="E9" s="30"/>
      <c r="F9" s="49" t="s">
        <v>10</v>
      </c>
      <c r="G9" s="46">
        <f>'sept2023_vydavky_ESA 2010'!C9-RVS_vydavky_ESA2010!B9</f>
        <v>-39886.306656935194</v>
      </c>
      <c r="H9" s="47">
        <f>'sept2023_vydavky_ESA 2010'!D9-RVS_vydavky_ESA2010!C9</f>
        <v>-63108.513320862956</v>
      </c>
      <c r="I9" s="48">
        <f>'sept2023_vydavky_ESA 2010'!E9-RVS_vydavky_ESA2010!D9</f>
        <v>-106121.02765631228</v>
      </c>
    </row>
    <row r="10" spans="1:16" s="1" customFormat="1" ht="13.5" customHeight="1" x14ac:dyDescent="0.2">
      <c r="A10" s="49" t="s">
        <v>11</v>
      </c>
      <c r="B10" s="46">
        <v>76.434342977428358</v>
      </c>
      <c r="C10" s="47">
        <v>82.706494169118628</v>
      </c>
      <c r="D10" s="48">
        <v>88.401911845946742</v>
      </c>
      <c r="E10" s="30"/>
      <c r="F10" s="49" t="s">
        <v>11</v>
      </c>
      <c r="G10" s="46">
        <f>'sept2023_vydavky_ESA 2010'!C10-RVS_vydavky_ESA2010!B10</f>
        <v>11.583812232607428</v>
      </c>
      <c r="H10" s="47">
        <f>'sept2023_vydavky_ESA 2010'!D10-RVS_vydavky_ESA2010!C10</f>
        <v>0.89452334079552998</v>
      </c>
      <c r="I10" s="48">
        <f>'sept2023_vydavky_ESA 2010'!E10-RVS_vydavky_ESA2010!D10</f>
        <v>-3.3156676457779923</v>
      </c>
    </row>
    <row r="11" spans="1:16" s="1" customFormat="1" ht="13.5" customHeight="1" x14ac:dyDescent="0.2">
      <c r="A11" s="49" t="s">
        <v>12</v>
      </c>
      <c r="B11" s="46">
        <v>56705.314240233332</v>
      </c>
      <c r="C11" s="47">
        <v>63065.110356348057</v>
      </c>
      <c r="D11" s="48">
        <v>68308.2205442673</v>
      </c>
      <c r="E11" s="30"/>
      <c r="F11" s="49" t="s">
        <v>12</v>
      </c>
      <c r="G11" s="46">
        <f>'sept2023_vydavky_ESA 2010'!C11-RVS_vydavky_ESA2010!B11</f>
        <v>-8202.754266556236</v>
      </c>
      <c r="H11" s="47">
        <f>'sept2023_vydavky_ESA 2010'!D11-RVS_vydavky_ESA2010!C11</f>
        <v>-9670.4962661661848</v>
      </c>
      <c r="I11" s="48">
        <f>'sept2023_vydavky_ESA 2010'!E11-RVS_vydavky_ESA2010!D11</f>
        <v>-16104.557432914706</v>
      </c>
    </row>
    <row r="12" spans="1:16" s="1" customFormat="1" ht="13.5" customHeight="1" x14ac:dyDescent="0.2">
      <c r="A12" s="41" t="s">
        <v>13</v>
      </c>
      <c r="B12" s="38">
        <v>9332060.6049630959</v>
      </c>
      <c r="C12" s="39">
        <v>11071470.918635506</v>
      </c>
      <c r="D12" s="40">
        <v>11583727.202273356</v>
      </c>
      <c r="E12" s="30"/>
      <c r="F12" s="41" t="s">
        <v>13</v>
      </c>
      <c r="G12" s="38">
        <f>'sept2023_vydavky_ESA 2010'!C12-RVS_vydavky_ESA2010!B12</f>
        <v>850012.30028851889</v>
      </c>
      <c r="H12" s="39">
        <f>'sept2023_vydavky_ESA 2010'!D12-RVS_vydavky_ESA2010!C12</f>
        <v>187366.69120051526</v>
      </c>
      <c r="I12" s="40">
        <f>'sept2023_vydavky_ESA 2010'!E12-RVS_vydavky_ESA2010!D12</f>
        <v>471179.70488592796</v>
      </c>
    </row>
    <row r="13" spans="1:16" s="1" customFormat="1" ht="13.5" customHeight="1" x14ac:dyDescent="0.2">
      <c r="A13" s="57" t="s">
        <v>14</v>
      </c>
      <c r="B13" s="46">
        <v>8263529.1932040881</v>
      </c>
      <c r="C13" s="47">
        <v>9837341.4009489566</v>
      </c>
      <c r="D13" s="48">
        <v>10328799.715007273</v>
      </c>
      <c r="E13" s="30"/>
      <c r="F13" s="57" t="s">
        <v>14</v>
      </c>
      <c r="G13" s="46">
        <f>'sept2023_vydavky_ESA 2010'!C13-RVS_vydavky_ESA2010!B13</f>
        <v>771444.19748602249</v>
      </c>
      <c r="H13" s="47">
        <f>'sept2023_vydavky_ESA 2010'!D13-RVS_vydavky_ESA2010!C13</f>
        <v>149676.67355423421</v>
      </c>
      <c r="I13" s="48">
        <f>'sept2023_vydavky_ESA 2010'!E13-RVS_vydavky_ESA2010!D13</f>
        <v>382924.78462005593</v>
      </c>
    </row>
    <row r="14" spans="1:16" s="1" customFormat="1" ht="13.5" customHeight="1" x14ac:dyDescent="0.2">
      <c r="A14" s="61" t="s">
        <v>15</v>
      </c>
      <c r="B14" s="46">
        <v>7442582.7886319151</v>
      </c>
      <c r="C14" s="47">
        <v>8866706.1346894503</v>
      </c>
      <c r="D14" s="48">
        <v>9311283.7576652132</v>
      </c>
      <c r="E14" s="30"/>
      <c r="F14" s="61" t="s">
        <v>15</v>
      </c>
      <c r="G14" s="46">
        <f>'sept2023_vydavky_ESA 2010'!C14-RVS_vydavky_ESA2010!B14</f>
        <v>703384.30805128533</v>
      </c>
      <c r="H14" s="47">
        <f>'sept2023_vydavky_ESA 2010'!D14-RVS_vydavky_ESA2010!C14</f>
        <v>108587.24466557242</v>
      </c>
      <c r="I14" s="48">
        <f>'sept2023_vydavky_ESA 2010'!E14-RVS_vydavky_ESA2010!D14</f>
        <v>311139.65382265672</v>
      </c>
      <c r="J14" s="30"/>
      <c r="K14" s="110"/>
    </row>
    <row r="15" spans="1:16" s="1" customFormat="1" ht="13.5" customHeight="1" x14ac:dyDescent="0.2">
      <c r="A15" s="61" t="s">
        <v>16</v>
      </c>
      <c r="B15" s="46">
        <v>93397.012090068078</v>
      </c>
      <c r="C15" s="47">
        <v>104802.07169853359</v>
      </c>
      <c r="D15" s="48">
        <v>103733.78523866738</v>
      </c>
      <c r="E15" s="30"/>
      <c r="F15" s="61" t="s">
        <v>16</v>
      </c>
      <c r="G15" s="46">
        <f>'sept2023_vydavky_ESA 2010'!C15-RVS_vydavky_ESA2010!B15</f>
        <v>35439.279808286723</v>
      </c>
      <c r="H15" s="47">
        <f>'sept2023_vydavky_ESA 2010'!D15-RVS_vydavky_ESA2010!C15</f>
        <v>66743.804747042377</v>
      </c>
      <c r="I15" s="48">
        <f>'sept2023_vydavky_ESA 2010'!E15-RVS_vydavky_ESA2010!D15</f>
        <v>85729.599769496082</v>
      </c>
      <c r="J15" s="30"/>
      <c r="K15" s="110"/>
    </row>
    <row r="16" spans="1:16" s="1" customFormat="1" ht="13.5" customHeight="1" x14ac:dyDescent="0.2">
      <c r="A16" s="61" t="s">
        <v>17</v>
      </c>
      <c r="B16" s="46">
        <v>646246.54937293695</v>
      </c>
      <c r="C16" s="47">
        <v>767665.76720852125</v>
      </c>
      <c r="D16" s="48">
        <v>808794.50572431844</v>
      </c>
      <c r="E16" s="30"/>
      <c r="F16" s="61" t="s">
        <v>17</v>
      </c>
      <c r="G16" s="46">
        <f>'sept2023_vydavky_ESA 2010'!C16-RVS_vydavky_ESA2010!B16</f>
        <v>29408.536278999643</v>
      </c>
      <c r="H16" s="47">
        <f>'sept2023_vydavky_ESA 2010'!D16-RVS_vydavky_ESA2010!C16</f>
        <v>-22104.00225233438</v>
      </c>
      <c r="I16" s="48">
        <f>'sept2023_vydavky_ESA 2010'!E16-RVS_vydavky_ESA2010!D16</f>
        <v>-11407.483931099763</v>
      </c>
      <c r="J16" s="30"/>
      <c r="K16" s="110"/>
    </row>
    <row r="17" spans="1:11" s="1" customFormat="1" ht="13.5" customHeight="1" x14ac:dyDescent="0.2">
      <c r="A17" s="61" t="s">
        <v>18</v>
      </c>
      <c r="B17" s="46">
        <v>79727.868176661257</v>
      </c>
      <c r="C17" s="47">
        <v>96421.476560146955</v>
      </c>
      <c r="D17" s="48">
        <v>103271.0137074618</v>
      </c>
      <c r="E17" s="30"/>
      <c r="F17" s="61" t="s">
        <v>18</v>
      </c>
      <c r="G17" s="46">
        <f>'sept2023_vydavky_ESA 2010'!C17-RVS_vydavky_ESA2010!B17</f>
        <v>2989.1083615822718</v>
      </c>
      <c r="H17" s="47">
        <f>'sept2023_vydavky_ESA 2010'!D17-RVS_vydavky_ESA2010!C17</f>
        <v>-3708.6958258503582</v>
      </c>
      <c r="I17" s="48">
        <f>'sept2023_vydavky_ESA 2010'!E17-RVS_vydavky_ESA2010!D17</f>
        <v>-2750.5607353809901</v>
      </c>
      <c r="J17" s="30"/>
      <c r="K17" s="110"/>
    </row>
    <row r="18" spans="1:11" s="1" customFormat="1" ht="13.5" customHeight="1" x14ac:dyDescent="0.2">
      <c r="A18" s="61" t="s">
        <v>19</v>
      </c>
      <c r="B18" s="46">
        <v>1574.9749325067844</v>
      </c>
      <c r="C18" s="47">
        <v>1745.9507923033666</v>
      </c>
      <c r="D18" s="48">
        <v>1716.652671612524</v>
      </c>
      <c r="E18" s="30"/>
      <c r="F18" s="61" t="s">
        <v>19</v>
      </c>
      <c r="G18" s="46">
        <f>'sept2023_vydavky_ESA 2010'!C18-RVS_vydavky_ESA2010!B18</f>
        <v>222.96498586970074</v>
      </c>
      <c r="H18" s="47">
        <f>'sept2023_vydavky_ESA 2010'!D18-RVS_vydavky_ESA2010!C18</f>
        <v>158.3222198033734</v>
      </c>
      <c r="I18" s="48">
        <f>'sept2023_vydavky_ESA 2010'!E18-RVS_vydavky_ESA2010!D18</f>
        <v>213.57569438450196</v>
      </c>
      <c r="J18" s="30"/>
      <c r="K18" s="110"/>
    </row>
    <row r="19" spans="1:11" s="1" customFormat="1" ht="13.5" customHeight="1" x14ac:dyDescent="0.2">
      <c r="A19" s="49" t="s">
        <v>20</v>
      </c>
      <c r="B19" s="46">
        <v>1068531.411759008</v>
      </c>
      <c r="C19" s="47">
        <v>1234129.5176865503</v>
      </c>
      <c r="D19" s="48">
        <v>1254927.4872660823</v>
      </c>
      <c r="E19" s="30"/>
      <c r="F19" s="49" t="s">
        <v>20</v>
      </c>
      <c r="G19" s="46">
        <f>'sept2023_vydavky_ESA 2010'!C19-RVS_vydavky_ESA2010!B19</f>
        <v>78568.102802496171</v>
      </c>
      <c r="H19" s="47">
        <f>'sept2023_vydavky_ESA 2010'!D19-RVS_vydavky_ESA2010!C19</f>
        <v>37690.017646280583</v>
      </c>
      <c r="I19" s="48">
        <f>'sept2023_vydavky_ESA 2010'!E19-RVS_vydavky_ESA2010!D19</f>
        <v>88254.920265871799</v>
      </c>
      <c r="J19" s="30"/>
      <c r="K19" s="110"/>
    </row>
    <row r="20" spans="1:11" s="1" customFormat="1" ht="13.5" customHeight="1" x14ac:dyDescent="0.2">
      <c r="A20" s="61" t="s">
        <v>21</v>
      </c>
      <c r="B20" s="46">
        <v>913879.57201056648</v>
      </c>
      <c r="C20" s="47">
        <v>1059589.7277573799</v>
      </c>
      <c r="D20" s="48">
        <v>1080652.4679798703</v>
      </c>
      <c r="E20" s="30"/>
      <c r="F20" s="61" t="s">
        <v>21</v>
      </c>
      <c r="G20" s="46">
        <f>'sept2023_vydavky_ESA 2010'!C20-RVS_vydavky_ESA2010!B20</f>
        <v>56673.284545038245</v>
      </c>
      <c r="H20" s="47">
        <f>'sept2023_vydavky_ESA 2010'!D20-RVS_vydavky_ESA2010!C20</f>
        <v>25199.72034659842</v>
      </c>
      <c r="I20" s="48">
        <f>'sept2023_vydavky_ESA 2010'!E20-RVS_vydavky_ESA2010!D20</f>
        <v>71487.35380488541</v>
      </c>
      <c r="J20" s="30"/>
      <c r="K20" s="110"/>
    </row>
    <row r="21" spans="1:11" s="1" customFormat="1" ht="13.5" customHeight="1" x14ac:dyDescent="0.2">
      <c r="A21" s="61" t="s">
        <v>17</v>
      </c>
      <c r="B21" s="46">
        <v>100026.33133293527</v>
      </c>
      <c r="C21" s="47">
        <v>112158.95151144081</v>
      </c>
      <c r="D21" s="48">
        <v>111203.19012879283</v>
      </c>
      <c r="E21" s="30"/>
      <c r="F21" s="61" t="s">
        <v>17</v>
      </c>
      <c r="G21" s="46">
        <f>'sept2023_vydavky_ESA 2010'!C21-RVS_vydavky_ESA2010!B21</f>
        <v>13426.927517803677</v>
      </c>
      <c r="H21" s="47">
        <f>'sept2023_vydavky_ESA 2010'!D21-RVS_vydavky_ESA2010!C21</f>
        <v>6930.8215880804783</v>
      </c>
      <c r="I21" s="48">
        <f>'sept2023_vydavky_ESA 2010'!E21-RVS_vydavky_ESA2010!D21</f>
        <v>9688.5333000465762</v>
      </c>
      <c r="J21" s="30"/>
      <c r="K21" s="110"/>
    </row>
    <row r="22" spans="1:11" s="1" customFormat="1" ht="13.5" customHeight="1" x14ac:dyDescent="0.2">
      <c r="A22" s="61" t="s">
        <v>18</v>
      </c>
      <c r="B22" s="46">
        <v>16444.543763046331</v>
      </c>
      <c r="C22" s="47">
        <v>18485.663568393054</v>
      </c>
      <c r="D22" s="48">
        <v>18315.263123409699</v>
      </c>
      <c r="E22" s="30"/>
      <c r="F22" s="61" t="s">
        <v>18</v>
      </c>
      <c r="G22" s="46">
        <f>'sept2023_vydavky_ESA 2010'!C22-RVS_vydavky_ESA2010!B22</f>
        <v>3620.8892051141956</v>
      </c>
      <c r="H22" s="47">
        <f>'sept2023_vydavky_ESA 2010'!D22-RVS_vydavky_ESA2010!C22</f>
        <v>2920.1796532684348</v>
      </c>
      <c r="I22" s="48">
        <f>'sept2023_vydavky_ESA 2010'!E22-RVS_vydavky_ESA2010!D22</f>
        <v>3672.2427507710418</v>
      </c>
      <c r="J22" s="30"/>
      <c r="K22" s="110"/>
    </row>
    <row r="23" spans="1:11" s="1" customFormat="1" ht="13.5" customHeight="1" x14ac:dyDescent="0.2">
      <c r="A23" s="61" t="s">
        <v>19</v>
      </c>
      <c r="B23" s="46">
        <v>38180.964652459756</v>
      </c>
      <c r="C23" s="47">
        <v>43895.174849336501</v>
      </c>
      <c r="D23" s="48">
        <v>44756.566034009622</v>
      </c>
      <c r="E23" s="30"/>
      <c r="F23" s="61" t="s">
        <v>19</v>
      </c>
      <c r="G23" s="46">
        <f>'sept2023_vydavky_ESA 2010'!C23-RVS_vydavky_ESA2010!B23</f>
        <v>4847.0015345400316</v>
      </c>
      <c r="H23" s="47">
        <f>'sept2023_vydavky_ESA 2010'!D23-RVS_vydavky_ESA2010!C23</f>
        <v>2639.2960583334425</v>
      </c>
      <c r="I23" s="48">
        <f>'sept2023_vydavky_ESA 2010'!E23-RVS_vydavky_ESA2010!D23</f>
        <v>3406.7904101687091</v>
      </c>
      <c r="J23" s="30"/>
      <c r="K23" s="110"/>
    </row>
    <row r="24" spans="1:11" s="1" customFormat="1" ht="13.5" customHeight="1" thickBot="1" x14ac:dyDescent="0.25">
      <c r="A24" s="41" t="s">
        <v>22</v>
      </c>
      <c r="B24" s="63">
        <v>264105.45527827844</v>
      </c>
      <c r="C24" s="64">
        <v>272039.57401485747</v>
      </c>
      <c r="D24" s="65">
        <v>277433.0774591259</v>
      </c>
      <c r="E24" s="30"/>
      <c r="F24" s="41" t="s">
        <v>22</v>
      </c>
      <c r="G24" s="63">
        <f>'sept2023_vydavky_ESA 2010'!C24-RVS_vydavky_ESA2010!B24</f>
        <v>-1569.794363044377</v>
      </c>
      <c r="H24" s="64">
        <f>'sept2023_vydavky_ESA 2010'!D24-RVS_vydavky_ESA2010!C24</f>
        <v>172854.59394545539</v>
      </c>
      <c r="I24" s="65">
        <f>'sept2023_vydavky_ESA 2010'!E24-RVS_vydavky_ESA2010!D24</f>
        <v>233745.16409506398</v>
      </c>
    </row>
    <row r="25" spans="1:11" s="1" customFormat="1" ht="14.25" customHeight="1" thickBot="1" x14ac:dyDescent="0.25">
      <c r="A25" s="75" t="s">
        <v>23</v>
      </c>
      <c r="B25" s="72">
        <v>10736902.896077983</v>
      </c>
      <c r="C25" s="73">
        <v>12663737.501396189</v>
      </c>
      <c r="D25" s="74">
        <v>13336140.627194181</v>
      </c>
      <c r="E25" s="30"/>
      <c r="F25" s="75" t="s">
        <v>23</v>
      </c>
      <c r="G25" s="72">
        <f>'sept2023_vydavky_ESA 2010'!C25-RVS_vydavky_ESA2010!B25</f>
        <v>770488.20651954226</v>
      </c>
      <c r="H25" s="73">
        <f>'sept2023_vydavky_ESA 2010'!D25-RVS_vydavky_ESA2010!C25</f>
        <v>140016.06070972979</v>
      </c>
      <c r="I25" s="74">
        <f>'sept2023_vydavky_ESA 2010'!E25-RVS_vydavky_ESA2010!D25</f>
        <v>337186.01279374585</v>
      </c>
    </row>
    <row r="26" spans="1:11" s="1" customFormat="1" ht="13.5" customHeight="1" thickBot="1" x14ac:dyDescent="0.25">
      <c r="A26" s="83" t="s">
        <v>24</v>
      </c>
      <c r="B26" s="121">
        <v>10736902.896077983</v>
      </c>
      <c r="C26" s="122">
        <v>12663737.501396189</v>
      </c>
      <c r="D26" s="82">
        <v>13336140.627194181</v>
      </c>
      <c r="E26" s="30"/>
      <c r="F26" s="83" t="s">
        <v>24</v>
      </c>
      <c r="G26" s="121">
        <f>'sept2023_vydavky_ESA 2010'!C26-RVS_vydavky_ESA2010!B26</f>
        <v>770488.20651954226</v>
      </c>
      <c r="H26" s="122">
        <f>'sept2023_vydavky_ESA 2010'!D26-RVS_vydavky_ESA2010!C26</f>
        <v>140016.06070972979</v>
      </c>
      <c r="I26" s="82">
        <f>'sept2023_vydavky_ESA 2010'!E26-RVS_vydavky_ESA2010!D26</f>
        <v>337186.01279374585</v>
      </c>
    </row>
    <row r="27" spans="1:11" s="1" customFormat="1" ht="12.75" customHeight="1" x14ac:dyDescent="0.2">
      <c r="A27" s="123"/>
      <c r="B27" s="101"/>
      <c r="C27" s="101"/>
      <c r="D27" s="101"/>
      <c r="E27" s="30"/>
      <c r="F27" s="123"/>
      <c r="G27" s="101"/>
      <c r="H27" s="101"/>
      <c r="I27" s="101"/>
    </row>
    <row r="28" spans="1:11" s="1" customFormat="1" ht="13.5" customHeight="1" x14ac:dyDescent="0.2">
      <c r="B28" s="89"/>
      <c r="C28" s="89"/>
      <c r="D28" s="89"/>
      <c r="E28" s="89"/>
      <c r="F28" s="124"/>
      <c r="G28" s="125"/>
      <c r="H28" s="125"/>
      <c r="I28" s="125"/>
    </row>
    <row r="29" spans="1:11" s="1" customFormat="1" ht="13.5" customHeight="1" x14ac:dyDescent="0.2">
      <c r="B29" s="89"/>
      <c r="C29" s="89"/>
      <c r="D29" s="89"/>
      <c r="E29" s="89"/>
      <c r="F29" s="124"/>
      <c r="G29" s="125"/>
      <c r="H29" s="126"/>
      <c r="I29" s="126"/>
    </row>
    <row r="30" spans="1:11" s="1" customFormat="1" ht="13.5" customHeight="1" x14ac:dyDescent="0.2">
      <c r="B30" s="89"/>
      <c r="C30" s="89"/>
      <c r="D30" s="89"/>
      <c r="E30" s="89"/>
      <c r="F30" s="124"/>
      <c r="G30" s="125"/>
      <c r="H30" s="125"/>
      <c r="I30" s="125"/>
    </row>
    <row r="31" spans="1:11" s="1" customFormat="1" ht="13.5" customHeight="1" x14ac:dyDescent="0.2">
      <c r="B31" s="89"/>
      <c r="C31" s="89"/>
      <c r="D31" s="89"/>
      <c r="E31" s="89"/>
      <c r="F31" s="89"/>
      <c r="G31" s="89"/>
    </row>
    <row r="32" spans="1:11" s="1" customFormat="1" ht="13.5" customHeight="1" x14ac:dyDescent="0.2">
      <c r="B32" s="89"/>
      <c r="C32" s="89"/>
      <c r="D32" s="89"/>
      <c r="E32" s="89"/>
      <c r="F32" s="89"/>
      <c r="G32" s="89"/>
    </row>
    <row r="33" spans="2:7" s="1" customFormat="1" ht="13.5" customHeight="1" x14ac:dyDescent="0.2">
      <c r="B33" s="89"/>
      <c r="C33" s="89"/>
      <c r="D33" s="89"/>
      <c r="E33" s="89"/>
      <c r="F33" s="89"/>
      <c r="G33" s="89"/>
    </row>
    <row r="34" spans="2:7" s="1" customFormat="1" ht="13.5" customHeight="1" x14ac:dyDescent="0.2">
      <c r="B34" s="89"/>
      <c r="C34" s="89"/>
      <c r="D34" s="89"/>
      <c r="E34" s="89"/>
      <c r="F34" s="89"/>
      <c r="G34" s="89"/>
    </row>
    <row r="35" spans="2:7" s="1" customFormat="1" ht="13.5" customHeight="1" x14ac:dyDescent="0.2">
      <c r="B35" s="89"/>
      <c r="C35" s="89"/>
      <c r="D35" s="89"/>
      <c r="E35" s="89"/>
      <c r="F35" s="89"/>
      <c r="G35" s="89"/>
    </row>
    <row r="36" spans="2:7" s="1" customFormat="1" ht="13.5" customHeight="1" x14ac:dyDescent="0.2">
      <c r="B36" s="89"/>
      <c r="C36" s="89"/>
      <c r="D36" s="89"/>
      <c r="E36" s="89"/>
      <c r="F36" s="89"/>
      <c r="G36" s="89"/>
    </row>
    <row r="37" spans="2:7" s="1" customFormat="1" ht="13.5" customHeight="1" x14ac:dyDescent="0.2">
      <c r="B37" s="89"/>
      <c r="C37" s="89"/>
      <c r="D37" s="89"/>
      <c r="E37" s="89"/>
      <c r="F37" s="89"/>
      <c r="G37" s="89"/>
    </row>
    <row r="38" spans="2:7" s="1" customFormat="1" ht="13.5" customHeight="1" x14ac:dyDescent="0.2">
      <c r="B38" s="89"/>
      <c r="C38" s="89"/>
      <c r="D38" s="89"/>
      <c r="E38" s="89"/>
      <c r="F38" s="89"/>
      <c r="G38" s="89"/>
    </row>
    <row r="39" spans="2:7" s="1" customFormat="1" ht="13.5" customHeight="1" x14ac:dyDescent="0.2">
      <c r="B39" s="89"/>
      <c r="C39" s="89"/>
      <c r="D39" s="89"/>
      <c r="E39" s="89"/>
      <c r="F39" s="89"/>
      <c r="G39" s="89"/>
    </row>
    <row r="40" spans="2:7" s="1" customFormat="1" ht="13.5" customHeight="1" x14ac:dyDescent="0.2">
      <c r="B40" s="89"/>
      <c r="C40" s="89"/>
      <c r="D40" s="89"/>
      <c r="E40" s="89"/>
      <c r="F40" s="89"/>
      <c r="G40" s="89"/>
    </row>
    <row r="41" spans="2:7" s="1" customFormat="1" ht="13.5" customHeight="1" x14ac:dyDescent="0.2">
      <c r="B41" s="89"/>
      <c r="C41" s="89"/>
      <c r="D41" s="89"/>
      <c r="E41" s="89"/>
      <c r="F41" s="89"/>
      <c r="G41" s="89"/>
    </row>
    <row r="42" spans="2:7" s="1" customFormat="1" ht="13.5" customHeight="1" x14ac:dyDescent="0.2">
      <c r="B42" s="89"/>
      <c r="C42" s="89"/>
      <c r="D42" s="89"/>
      <c r="E42" s="89"/>
      <c r="F42" s="89"/>
      <c r="G42" s="89"/>
    </row>
    <row r="43" spans="2:7" s="1" customFormat="1" ht="13.5" customHeight="1" x14ac:dyDescent="0.2">
      <c r="B43" s="89"/>
      <c r="C43" s="89"/>
      <c r="D43" s="89"/>
      <c r="E43" s="89"/>
      <c r="F43" s="89"/>
      <c r="G43" s="89"/>
    </row>
    <row r="44" spans="2:7" s="1" customFormat="1" ht="13.5" customHeight="1" x14ac:dyDescent="0.2">
      <c r="B44" s="89"/>
      <c r="C44" s="89"/>
      <c r="D44" s="89"/>
      <c r="E44" s="89"/>
      <c r="F44" s="89"/>
      <c r="G44" s="89"/>
    </row>
    <row r="45" spans="2:7" s="1" customFormat="1" ht="13.5" customHeight="1" x14ac:dyDescent="0.2">
      <c r="B45" s="89"/>
      <c r="C45" s="89"/>
      <c r="D45" s="89"/>
      <c r="E45" s="89"/>
      <c r="F45" s="89"/>
      <c r="G45" s="89"/>
    </row>
    <row r="46" spans="2:7" s="1" customFormat="1" ht="13.5" customHeight="1" x14ac:dyDescent="0.2">
      <c r="B46" s="89"/>
      <c r="C46" s="89"/>
      <c r="D46" s="89"/>
      <c r="E46" s="89"/>
      <c r="F46" s="89"/>
      <c r="G46" s="89"/>
    </row>
    <row r="47" spans="2:7" s="1" customFormat="1" ht="13.5" customHeight="1" x14ac:dyDescent="0.2">
      <c r="B47" s="89"/>
      <c r="C47" s="89"/>
      <c r="D47" s="89"/>
      <c r="E47" s="89"/>
      <c r="F47" s="89"/>
      <c r="G47" s="89"/>
    </row>
    <row r="48" spans="2:7" s="1" customFormat="1" ht="13.5" customHeight="1" x14ac:dyDescent="0.2">
      <c r="B48" s="89"/>
      <c r="C48" s="89"/>
      <c r="D48" s="89"/>
      <c r="E48" s="89"/>
      <c r="F48" s="89"/>
      <c r="G48" s="89"/>
    </row>
    <row r="49" spans="2:7" s="1" customFormat="1" ht="13.5" customHeight="1" x14ac:dyDescent="0.2">
      <c r="B49" s="89"/>
      <c r="C49" s="89"/>
      <c r="D49" s="89"/>
      <c r="E49" s="89"/>
      <c r="F49" s="89"/>
      <c r="G49" s="89"/>
    </row>
    <row r="50" spans="2:7" s="1" customFormat="1" ht="13.5" customHeight="1" x14ac:dyDescent="0.2">
      <c r="B50" s="89"/>
      <c r="C50" s="89"/>
      <c r="D50" s="89"/>
      <c r="E50" s="89"/>
      <c r="F50" s="89"/>
      <c r="G50" s="89"/>
    </row>
    <row r="51" spans="2:7" s="1" customFormat="1" ht="13.5" customHeight="1" x14ac:dyDescent="0.2">
      <c r="B51" s="89"/>
      <c r="C51" s="89"/>
      <c r="D51" s="89"/>
      <c r="E51" s="89"/>
      <c r="F51" s="89"/>
      <c r="G51" s="89"/>
    </row>
    <row r="52" spans="2:7" s="1" customFormat="1" ht="13.5" customHeight="1" x14ac:dyDescent="0.2">
      <c r="B52" s="89"/>
      <c r="C52" s="89"/>
      <c r="D52" s="89"/>
      <c r="E52" s="89"/>
      <c r="F52" s="89"/>
      <c r="G52" s="89"/>
    </row>
    <row r="53" spans="2:7" s="1" customFormat="1" ht="13.5" customHeight="1" x14ac:dyDescent="0.2">
      <c r="B53" s="89"/>
      <c r="C53" s="89"/>
      <c r="D53" s="89"/>
      <c r="E53" s="89"/>
      <c r="F53" s="89"/>
      <c r="G53" s="89"/>
    </row>
    <row r="54" spans="2:7" s="1" customFormat="1" ht="13.5" customHeight="1" x14ac:dyDescent="0.2">
      <c r="B54" s="89"/>
      <c r="C54" s="89"/>
      <c r="D54" s="89"/>
      <c r="E54" s="89"/>
      <c r="F54" s="89"/>
      <c r="G54" s="89"/>
    </row>
    <row r="55" spans="2:7" s="1" customFormat="1" ht="13.5" customHeight="1" x14ac:dyDescent="0.2">
      <c r="B55" s="89"/>
      <c r="C55" s="89"/>
      <c r="D55" s="89"/>
      <c r="E55" s="89"/>
      <c r="F55" s="89"/>
      <c r="G55" s="89"/>
    </row>
    <row r="56" spans="2:7" s="1" customFormat="1" ht="13.5" customHeight="1" x14ac:dyDescent="0.2">
      <c r="B56" s="89"/>
      <c r="C56" s="89"/>
      <c r="D56" s="89"/>
      <c r="E56" s="89"/>
      <c r="F56" s="89"/>
      <c r="G56" s="89"/>
    </row>
    <row r="57" spans="2:7" s="1" customFormat="1" ht="13.5" customHeight="1" x14ac:dyDescent="0.2">
      <c r="B57" s="89"/>
      <c r="C57" s="89"/>
      <c r="D57" s="89"/>
      <c r="E57" s="89"/>
      <c r="F57" s="89"/>
      <c r="G57" s="89"/>
    </row>
    <row r="58" spans="2:7" s="1" customFormat="1" ht="13.5" customHeight="1" x14ac:dyDescent="0.2">
      <c r="B58" s="89"/>
      <c r="C58" s="89"/>
      <c r="D58" s="89"/>
      <c r="E58" s="89"/>
      <c r="F58" s="89"/>
      <c r="G58" s="89"/>
    </row>
    <row r="59" spans="2:7" s="1" customFormat="1" ht="13.5" customHeight="1" x14ac:dyDescent="0.2">
      <c r="B59" s="89"/>
      <c r="C59" s="89"/>
      <c r="D59" s="89"/>
      <c r="E59" s="89"/>
      <c r="F59" s="89"/>
      <c r="G59" s="89"/>
    </row>
    <row r="60" spans="2:7" s="1" customFormat="1" ht="13.5" customHeight="1" x14ac:dyDescent="0.2">
      <c r="B60" s="89"/>
      <c r="C60" s="89"/>
      <c r="D60" s="89"/>
      <c r="E60" s="89"/>
      <c r="F60" s="89"/>
      <c r="G60" s="89"/>
    </row>
    <row r="61" spans="2:7" s="1" customFormat="1" ht="13.5" customHeight="1" x14ac:dyDescent="0.2">
      <c r="B61" s="89"/>
      <c r="C61" s="89"/>
      <c r="D61" s="89"/>
      <c r="E61" s="89"/>
      <c r="F61" s="89"/>
      <c r="G61" s="89"/>
    </row>
    <row r="62" spans="2:7" s="1" customFormat="1" ht="13.5" customHeight="1" x14ac:dyDescent="0.2">
      <c r="B62" s="89"/>
      <c r="C62" s="89"/>
      <c r="D62" s="89"/>
      <c r="E62" s="89"/>
      <c r="F62" s="89"/>
      <c r="G62" s="89"/>
    </row>
    <row r="63" spans="2:7" s="1" customFormat="1" ht="13.5" customHeight="1" x14ac:dyDescent="0.2">
      <c r="B63" s="89"/>
      <c r="C63" s="89"/>
      <c r="D63" s="89"/>
      <c r="E63" s="89"/>
      <c r="F63" s="89"/>
      <c r="G63" s="89"/>
    </row>
    <row r="64" spans="2:7" s="1" customFormat="1" ht="13.5" customHeight="1" x14ac:dyDescent="0.2">
      <c r="B64" s="89"/>
      <c r="C64" s="89"/>
      <c r="D64" s="89"/>
      <c r="E64" s="89"/>
      <c r="F64" s="89"/>
      <c r="G64" s="89"/>
    </row>
    <row r="65" spans="2:7" s="1" customFormat="1" ht="13.5" customHeight="1" x14ac:dyDescent="0.2">
      <c r="B65" s="89"/>
      <c r="C65" s="89"/>
      <c r="D65" s="89"/>
      <c r="E65" s="89"/>
      <c r="F65" s="89"/>
      <c r="G65" s="89"/>
    </row>
    <row r="66" spans="2:7" s="1" customFormat="1" ht="13.5" customHeight="1" x14ac:dyDescent="0.2">
      <c r="B66" s="89"/>
      <c r="C66" s="89"/>
      <c r="D66" s="89"/>
      <c r="E66" s="89"/>
      <c r="F66" s="89"/>
      <c r="G66" s="89"/>
    </row>
    <row r="67" spans="2:7" s="1" customFormat="1" ht="13.5" customHeight="1" x14ac:dyDescent="0.2">
      <c r="B67" s="89"/>
      <c r="C67" s="89"/>
      <c r="D67" s="89"/>
      <c r="E67" s="89"/>
      <c r="F67" s="89"/>
      <c r="G67" s="89"/>
    </row>
    <row r="68" spans="2:7" s="1" customFormat="1" ht="13.5" customHeight="1" x14ac:dyDescent="0.2">
      <c r="B68" s="89"/>
      <c r="C68" s="89"/>
      <c r="D68" s="89"/>
      <c r="E68" s="89"/>
      <c r="F68" s="89"/>
      <c r="G68" s="89"/>
    </row>
    <row r="69" spans="2:7" s="1" customFormat="1" ht="13.5" customHeight="1" x14ac:dyDescent="0.2">
      <c r="B69" s="89"/>
      <c r="C69" s="89"/>
      <c r="D69" s="89"/>
      <c r="E69" s="89"/>
      <c r="F69" s="89"/>
      <c r="G69" s="89"/>
    </row>
    <row r="70" spans="2:7" s="1" customFormat="1" ht="13.5" customHeight="1" x14ac:dyDescent="0.2">
      <c r="B70" s="89"/>
      <c r="C70" s="89"/>
      <c r="D70" s="89"/>
      <c r="E70" s="89"/>
      <c r="F70" s="89"/>
      <c r="G70" s="89"/>
    </row>
    <row r="71" spans="2:7" s="1" customFormat="1" ht="13.5" customHeight="1" x14ac:dyDescent="0.2">
      <c r="B71" s="89"/>
      <c r="C71" s="89"/>
      <c r="D71" s="89"/>
      <c r="E71" s="89"/>
      <c r="F71" s="89"/>
      <c r="G71" s="89"/>
    </row>
    <row r="72" spans="2:7" s="1" customFormat="1" ht="13.5" customHeight="1" x14ac:dyDescent="0.2">
      <c r="B72" s="89"/>
      <c r="C72" s="89"/>
      <c r="D72" s="89"/>
      <c r="E72" s="89"/>
      <c r="F72" s="89"/>
      <c r="G72" s="89"/>
    </row>
    <row r="73" spans="2:7" s="1" customFormat="1" ht="13.5" customHeight="1" x14ac:dyDescent="0.2">
      <c r="B73" s="89"/>
      <c r="C73" s="89"/>
      <c r="D73" s="89"/>
      <c r="E73" s="89"/>
      <c r="F73" s="89"/>
      <c r="G73" s="89"/>
    </row>
    <row r="74" spans="2:7" s="1" customFormat="1" ht="13.5" customHeight="1" x14ac:dyDescent="0.2">
      <c r="B74" s="89"/>
      <c r="C74" s="89"/>
      <c r="D74" s="89"/>
      <c r="E74" s="89"/>
      <c r="F74" s="89"/>
      <c r="G74" s="89"/>
    </row>
    <row r="75" spans="2:7" s="1" customFormat="1" ht="13.5" customHeight="1" x14ac:dyDescent="0.2">
      <c r="B75" s="89"/>
      <c r="C75" s="89"/>
      <c r="D75" s="89"/>
      <c r="E75" s="89"/>
      <c r="F75" s="89"/>
      <c r="G75" s="89"/>
    </row>
    <row r="76" spans="2:7" s="1" customFormat="1" ht="13.5" customHeight="1" x14ac:dyDescent="0.2">
      <c r="B76" s="89"/>
      <c r="C76" s="89"/>
      <c r="D76" s="89"/>
      <c r="E76" s="89"/>
      <c r="F76" s="89"/>
      <c r="G76" s="89"/>
    </row>
    <row r="77" spans="2:7" s="1" customFormat="1" ht="13.5" customHeight="1" x14ac:dyDescent="0.2">
      <c r="B77" s="89"/>
      <c r="C77" s="89"/>
      <c r="D77" s="89"/>
      <c r="E77" s="89"/>
      <c r="F77" s="89"/>
      <c r="G77" s="89"/>
    </row>
    <row r="78" spans="2:7" s="1" customFormat="1" ht="13.5" customHeight="1" x14ac:dyDescent="0.2">
      <c r="B78" s="89"/>
      <c r="C78" s="89"/>
      <c r="D78" s="89"/>
      <c r="E78" s="89"/>
      <c r="F78" s="89"/>
      <c r="G78" s="89"/>
    </row>
    <row r="79" spans="2:7" s="1" customFormat="1" ht="13.5" customHeight="1" x14ac:dyDescent="0.2">
      <c r="B79" s="89"/>
      <c r="C79" s="89"/>
      <c r="D79" s="89"/>
      <c r="E79" s="89"/>
      <c r="F79" s="89"/>
      <c r="G79" s="89"/>
    </row>
    <row r="80" spans="2:7" s="1" customFormat="1" ht="13.5" customHeight="1" x14ac:dyDescent="0.2">
      <c r="B80" s="89"/>
      <c r="C80" s="89"/>
      <c r="D80" s="89"/>
      <c r="E80" s="89"/>
      <c r="F80" s="89"/>
      <c r="G80" s="89"/>
    </row>
    <row r="81" spans="2:7" s="1" customFormat="1" ht="13.5" customHeight="1" x14ac:dyDescent="0.2">
      <c r="B81" s="89"/>
      <c r="C81" s="89"/>
      <c r="D81" s="89"/>
      <c r="E81" s="89"/>
      <c r="F81" s="89"/>
      <c r="G81" s="89"/>
    </row>
    <row r="82" spans="2:7" s="1" customFormat="1" ht="13.5" customHeight="1" x14ac:dyDescent="0.2">
      <c r="B82" s="89"/>
      <c r="C82" s="89"/>
      <c r="D82" s="89"/>
      <c r="E82" s="89"/>
      <c r="F82" s="89"/>
      <c r="G82" s="89"/>
    </row>
    <row r="83" spans="2:7" s="1" customFormat="1" ht="13.5" customHeight="1" x14ac:dyDescent="0.2">
      <c r="B83" s="89"/>
      <c r="C83" s="89"/>
      <c r="D83" s="89"/>
      <c r="E83" s="89"/>
      <c r="F83" s="89"/>
      <c r="G83" s="89"/>
    </row>
    <row r="84" spans="2:7" ht="13.5" customHeight="1" x14ac:dyDescent="0.2">
      <c r="B84" s="127"/>
      <c r="C84" s="127"/>
      <c r="D84" s="127"/>
      <c r="E84" s="127"/>
      <c r="F84" s="127"/>
      <c r="G84" s="127"/>
    </row>
    <row r="85" spans="2:7" ht="13.5" customHeight="1" x14ac:dyDescent="0.2">
      <c r="B85" s="127"/>
      <c r="C85" s="127"/>
      <c r="D85" s="127"/>
      <c r="E85" s="127"/>
      <c r="F85" s="127"/>
      <c r="G85" s="127"/>
    </row>
    <row r="86" spans="2:7" ht="13.5" customHeight="1" x14ac:dyDescent="0.2">
      <c r="B86" s="127"/>
      <c r="C86" s="127"/>
      <c r="D86" s="127"/>
      <c r="E86" s="127"/>
      <c r="F86" s="127"/>
      <c r="G86" s="127"/>
    </row>
    <row r="87" spans="2:7" ht="13.5" customHeight="1" x14ac:dyDescent="0.2">
      <c r="B87" s="127"/>
      <c r="C87" s="127"/>
      <c r="D87" s="127"/>
      <c r="E87" s="127"/>
      <c r="F87" s="127"/>
      <c r="G87" s="127"/>
    </row>
    <row r="88" spans="2:7" ht="13.5" customHeight="1" x14ac:dyDescent="0.2">
      <c r="B88" s="127"/>
      <c r="C88" s="127"/>
      <c r="D88" s="127"/>
      <c r="E88" s="127"/>
      <c r="F88" s="127"/>
      <c r="G88" s="127"/>
    </row>
    <row r="89" spans="2:7" ht="13.5" customHeight="1" x14ac:dyDescent="0.2">
      <c r="B89" s="127"/>
      <c r="C89" s="127"/>
      <c r="D89" s="127"/>
      <c r="E89" s="127"/>
      <c r="F89" s="127"/>
      <c r="G89" s="127"/>
    </row>
    <row r="90" spans="2:7" ht="13.5" customHeight="1" x14ac:dyDescent="0.2">
      <c r="B90" s="127"/>
      <c r="C90" s="127"/>
      <c r="D90" s="127"/>
      <c r="E90" s="127"/>
      <c r="F90" s="127"/>
      <c r="G90" s="127"/>
    </row>
    <row r="91" spans="2:7" ht="13.5" customHeight="1" x14ac:dyDescent="0.2">
      <c r="B91" s="127"/>
      <c r="C91" s="127"/>
      <c r="D91" s="127"/>
      <c r="E91" s="127"/>
      <c r="F91" s="127"/>
      <c r="G91" s="127"/>
    </row>
    <row r="92" spans="2:7" ht="13.5" customHeight="1" x14ac:dyDescent="0.2">
      <c r="B92" s="127"/>
      <c r="C92" s="127"/>
      <c r="D92" s="127"/>
      <c r="E92" s="127"/>
      <c r="F92" s="127"/>
      <c r="G92" s="127"/>
    </row>
    <row r="93" spans="2:7" ht="13.5" customHeight="1" x14ac:dyDescent="0.2">
      <c r="B93" s="127"/>
      <c r="C93" s="127"/>
      <c r="D93" s="127"/>
      <c r="E93" s="127"/>
      <c r="F93" s="127"/>
      <c r="G93" s="127"/>
    </row>
    <row r="94" spans="2:7" ht="13.5" customHeight="1" x14ac:dyDescent="0.2">
      <c r="B94" s="127"/>
      <c r="C94" s="127"/>
      <c r="D94" s="127"/>
      <c r="E94" s="127"/>
      <c r="F94" s="127"/>
      <c r="G94" s="127"/>
    </row>
    <row r="95" spans="2:7" ht="13.5" customHeight="1" x14ac:dyDescent="0.2">
      <c r="B95" s="127"/>
      <c r="C95" s="127"/>
      <c r="D95" s="127"/>
      <c r="E95" s="127"/>
      <c r="F95" s="127"/>
      <c r="G95" s="127"/>
    </row>
    <row r="96" spans="2:7" ht="13.5" customHeight="1" x14ac:dyDescent="0.2">
      <c r="B96" s="127"/>
      <c r="C96" s="127"/>
      <c r="D96" s="127"/>
      <c r="E96" s="127"/>
      <c r="F96" s="127"/>
      <c r="G96" s="127"/>
    </row>
    <row r="97" spans="2:7" ht="13.5" customHeight="1" x14ac:dyDescent="0.2">
      <c r="B97" s="127"/>
      <c r="C97" s="127"/>
      <c r="D97" s="127"/>
      <c r="E97" s="127"/>
      <c r="F97" s="127"/>
      <c r="G97" s="127"/>
    </row>
    <row r="98" spans="2:7" ht="13.5" customHeight="1" x14ac:dyDescent="0.2">
      <c r="B98" s="127"/>
      <c r="C98" s="127"/>
      <c r="D98" s="127"/>
      <c r="E98" s="127"/>
      <c r="F98" s="127"/>
      <c r="G98" s="127"/>
    </row>
    <row r="99" spans="2:7" ht="13.5" customHeight="1" x14ac:dyDescent="0.2">
      <c r="B99" s="127"/>
      <c r="C99" s="127"/>
      <c r="D99" s="127"/>
      <c r="E99" s="127"/>
      <c r="F99" s="127"/>
      <c r="G99" s="127"/>
    </row>
    <row r="100" spans="2:7" ht="13.5" customHeight="1" x14ac:dyDescent="0.2">
      <c r="B100" s="127"/>
      <c r="C100" s="127"/>
      <c r="D100" s="127"/>
      <c r="E100" s="127"/>
      <c r="F100" s="127"/>
      <c r="G100" s="127"/>
    </row>
    <row r="101" spans="2:7" ht="13.5" customHeight="1" x14ac:dyDescent="0.2">
      <c r="B101" s="127"/>
      <c r="C101" s="127"/>
      <c r="D101" s="127"/>
      <c r="E101" s="127"/>
      <c r="F101" s="127"/>
      <c r="G101" s="127"/>
    </row>
    <row r="102" spans="2:7" ht="13.5" customHeight="1" x14ac:dyDescent="0.2">
      <c r="B102" s="127"/>
      <c r="C102" s="127"/>
      <c r="D102" s="127"/>
      <c r="E102" s="127"/>
      <c r="F102" s="127"/>
      <c r="G102" s="127"/>
    </row>
    <row r="103" spans="2:7" ht="13.5" customHeight="1" x14ac:dyDescent="0.2">
      <c r="B103" s="127"/>
      <c r="C103" s="127"/>
      <c r="D103" s="127"/>
      <c r="E103" s="127"/>
      <c r="F103" s="127"/>
      <c r="G103" s="127"/>
    </row>
    <row r="104" spans="2:7" ht="13.5" customHeight="1" x14ac:dyDescent="0.2">
      <c r="B104" s="127"/>
      <c r="C104" s="127"/>
      <c r="D104" s="127"/>
      <c r="E104" s="127"/>
      <c r="F104" s="127"/>
      <c r="G104" s="127"/>
    </row>
    <row r="105" spans="2:7" ht="13.5" customHeight="1" x14ac:dyDescent="0.2">
      <c r="B105" s="127"/>
      <c r="C105" s="127"/>
      <c r="D105" s="127"/>
      <c r="E105" s="127"/>
      <c r="F105" s="127"/>
      <c r="G105" s="127"/>
    </row>
    <row r="106" spans="2:7" ht="13.5" customHeight="1" x14ac:dyDescent="0.2">
      <c r="B106" s="127"/>
      <c r="C106" s="127"/>
      <c r="D106" s="127"/>
      <c r="E106" s="127"/>
      <c r="F106" s="127"/>
      <c r="G106" s="127"/>
    </row>
    <row r="107" spans="2:7" ht="13.5" customHeight="1" x14ac:dyDescent="0.2">
      <c r="B107" s="127"/>
      <c r="C107" s="127"/>
      <c r="D107" s="127"/>
      <c r="E107" s="127"/>
      <c r="F107" s="127"/>
      <c r="G107" s="127"/>
    </row>
    <row r="108" spans="2:7" ht="13.5" customHeight="1" x14ac:dyDescent="0.2">
      <c r="B108" s="127"/>
      <c r="C108" s="127"/>
      <c r="D108" s="127"/>
      <c r="E108" s="127"/>
      <c r="F108" s="127"/>
      <c r="G108" s="127"/>
    </row>
    <row r="109" spans="2:7" ht="13.5" customHeight="1" x14ac:dyDescent="0.2">
      <c r="B109" s="127"/>
      <c r="C109" s="127"/>
      <c r="D109" s="127"/>
      <c r="E109" s="127"/>
      <c r="F109" s="127"/>
      <c r="G109" s="127"/>
    </row>
    <row r="110" spans="2:7" ht="13.5" customHeight="1" x14ac:dyDescent="0.2">
      <c r="B110" s="127"/>
      <c r="C110" s="127"/>
      <c r="D110" s="127"/>
      <c r="E110" s="127"/>
      <c r="F110" s="127"/>
      <c r="G110" s="127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zoomScale="90" workbookViewId="0">
      <selection activeCell="F29" sqref="F29"/>
    </sheetView>
  </sheetViews>
  <sheetFormatPr defaultColWidth="9.25" defaultRowHeight="12.6" customHeight="1" x14ac:dyDescent="0.2"/>
  <cols>
    <col min="1" max="1" width="58.375" style="1" customWidth="1"/>
    <col min="2" max="5" width="12.5" style="2" customWidth="1"/>
    <col min="6" max="6" width="59.25" style="2" customWidth="1"/>
    <col min="7" max="7" width="12.5" style="2" customWidth="1"/>
    <col min="8" max="9" width="12.5" style="1" customWidth="1"/>
    <col min="10" max="16384" width="9.25" style="1"/>
  </cols>
  <sheetData>
    <row r="1" spans="1:11" ht="15.75" customHeight="1" x14ac:dyDescent="0.2">
      <c r="A1" s="5" t="s">
        <v>35</v>
      </c>
      <c r="B1" s="5"/>
      <c r="C1" s="5"/>
      <c r="D1" s="5"/>
      <c r="E1" s="5"/>
      <c r="F1" s="5" t="s">
        <v>34</v>
      </c>
      <c r="G1" s="5"/>
      <c r="H1" s="5"/>
      <c r="I1" s="5"/>
      <c r="J1" s="5"/>
    </row>
    <row r="2" spans="1:11" ht="14.25" customHeight="1" thickBot="1" x14ac:dyDescent="0.3">
      <c r="A2" s="6"/>
      <c r="B2" s="7"/>
      <c r="C2" s="7"/>
      <c r="D2" s="7"/>
      <c r="E2" s="7"/>
      <c r="F2" s="6"/>
      <c r="G2" s="7"/>
      <c r="H2" s="7"/>
      <c r="I2" s="7"/>
    </row>
    <row r="3" spans="1:11" ht="13.5" customHeight="1" x14ac:dyDescent="0.2">
      <c r="A3" s="14" t="s">
        <v>4</v>
      </c>
      <c r="B3" s="103" t="s">
        <v>6</v>
      </c>
      <c r="C3" s="105"/>
      <c r="D3" s="104"/>
      <c r="E3" s="1"/>
      <c r="F3" s="14" t="s">
        <v>4</v>
      </c>
      <c r="G3" s="103" t="s">
        <v>6</v>
      </c>
      <c r="H3" s="105"/>
      <c r="I3" s="104"/>
    </row>
    <row r="4" spans="1:11" ht="14.25" customHeight="1" thickBot="1" x14ac:dyDescent="0.25">
      <c r="A4" s="21"/>
      <c r="B4" s="115">
        <v>2023</v>
      </c>
      <c r="C4" s="116">
        <v>2024</v>
      </c>
      <c r="D4" s="117">
        <v>2025</v>
      </c>
      <c r="E4" s="1"/>
      <c r="F4" s="21"/>
      <c r="G4" s="118">
        <v>2023</v>
      </c>
      <c r="H4" s="119">
        <v>2024</v>
      </c>
      <c r="I4" s="108">
        <v>2025</v>
      </c>
    </row>
    <row r="5" spans="1:11" ht="13.5" customHeight="1" x14ac:dyDescent="0.2">
      <c r="A5" s="31"/>
      <c r="B5" s="109"/>
      <c r="C5" s="34"/>
      <c r="D5" s="35"/>
      <c r="E5" s="30"/>
      <c r="F5" s="31"/>
      <c r="G5" s="109"/>
      <c r="H5" s="34"/>
      <c r="I5" s="35"/>
    </row>
    <row r="6" spans="1:11" ht="13.5" customHeight="1" x14ac:dyDescent="0.2">
      <c r="A6" s="41" t="s">
        <v>7</v>
      </c>
      <c r="B6" s="38">
        <v>1140736.8358366087</v>
      </c>
      <c r="C6" s="39">
        <v>1320227.0087458242</v>
      </c>
      <c r="D6" s="40">
        <v>1474980.3474616988</v>
      </c>
      <c r="E6" s="30"/>
      <c r="F6" s="41" t="s">
        <v>7</v>
      </c>
      <c r="G6" s="38">
        <f>sept2023_vydavky_cash!C6-RVS_vydavky_cash!B6</f>
        <v>-77954.299405931029</v>
      </c>
      <c r="H6" s="39">
        <f>sept2023_vydavky_cash!D6-RVS_vydavky_cash!C6</f>
        <v>-220205.22443624004</v>
      </c>
      <c r="I6" s="40">
        <f>sept2023_vydavky_cash!E6-RVS_vydavky_cash!D6</f>
        <v>-367738.85618724604</v>
      </c>
    </row>
    <row r="7" spans="1:11" ht="13.5" customHeight="1" x14ac:dyDescent="0.2">
      <c r="A7" s="49" t="s">
        <v>8</v>
      </c>
      <c r="B7" s="46">
        <v>629228.54715245531</v>
      </c>
      <c r="C7" s="128">
        <v>735253.92799762241</v>
      </c>
      <c r="D7" s="48">
        <v>829206.56510259444</v>
      </c>
      <c r="E7" s="30"/>
      <c r="F7" s="49" t="s">
        <v>8</v>
      </c>
      <c r="G7" s="46">
        <f>sept2023_vydavky_cash!C7-RVS_vydavky_cash!B7</f>
        <v>-28485.599757352844</v>
      </c>
      <c r="H7" s="128">
        <f>sept2023_vydavky_cash!D7-RVS_vydavky_cash!C7</f>
        <v>-134284.63228985842</v>
      </c>
      <c r="I7" s="48">
        <f>sept2023_vydavky_cash!E7-RVS_vydavky_cash!D7</f>
        <v>-222179.74239597167</v>
      </c>
    </row>
    <row r="8" spans="1:11" ht="13.5" customHeight="1" x14ac:dyDescent="0.2">
      <c r="A8" s="49" t="s">
        <v>9</v>
      </c>
      <c r="B8" s="46">
        <v>44545.925727241192</v>
      </c>
      <c r="C8" s="128">
        <v>55917.085059649253</v>
      </c>
      <c r="D8" s="48">
        <v>68184.048922738235</v>
      </c>
      <c r="E8" s="30"/>
      <c r="F8" s="49" t="s">
        <v>9</v>
      </c>
      <c r="G8" s="46">
        <f>sept2023_vydavky_cash!C8-RVS_vydavky_cash!B8</f>
        <v>-1391.2225373194233</v>
      </c>
      <c r="H8" s="128">
        <f>sept2023_vydavky_cash!D8-RVS_vydavky_cash!C8</f>
        <v>-13142.477082693142</v>
      </c>
      <c r="I8" s="48">
        <f>sept2023_vydavky_cash!E8-RVS_vydavky_cash!D8</f>
        <v>-23330.213034401786</v>
      </c>
    </row>
    <row r="9" spans="1:11" ht="13.5" customHeight="1" x14ac:dyDescent="0.2">
      <c r="A9" s="49" t="s">
        <v>10</v>
      </c>
      <c r="B9" s="46">
        <v>410180.61437370145</v>
      </c>
      <c r="C9" s="128">
        <v>465908.17883803544</v>
      </c>
      <c r="D9" s="48">
        <v>509193.11098025308</v>
      </c>
      <c r="E9" s="30"/>
      <c r="F9" s="49" t="s">
        <v>10</v>
      </c>
      <c r="G9" s="46">
        <f>sept2023_vydavky_cash!C9-RVS_vydavky_cash!B9</f>
        <v>-39886.306656935194</v>
      </c>
      <c r="H9" s="128">
        <f>sept2023_vydavky_cash!D9-RVS_vydavky_cash!C9</f>
        <v>-63108.513320862956</v>
      </c>
      <c r="I9" s="48">
        <f>sept2023_vydavky_cash!E9-RVS_vydavky_cash!D9</f>
        <v>-106121.02765631228</v>
      </c>
    </row>
    <row r="10" spans="1:11" ht="13.5" customHeight="1" x14ac:dyDescent="0.2">
      <c r="A10" s="49" t="s">
        <v>11</v>
      </c>
      <c r="B10" s="46">
        <v>76.434342977428358</v>
      </c>
      <c r="C10" s="128">
        <v>82.706494169118628</v>
      </c>
      <c r="D10" s="48">
        <v>88.401911845946742</v>
      </c>
      <c r="E10" s="30"/>
      <c r="F10" s="49" t="s">
        <v>11</v>
      </c>
      <c r="G10" s="46">
        <f>sept2023_vydavky_cash!C10-RVS_vydavky_cash!B10</f>
        <v>11.583812232607428</v>
      </c>
      <c r="H10" s="128">
        <f>sept2023_vydavky_cash!D10-RVS_vydavky_cash!C10</f>
        <v>0.89452334079552998</v>
      </c>
      <c r="I10" s="48">
        <f>sept2023_vydavky_cash!E10-RVS_vydavky_cash!D10</f>
        <v>-3.3156676457779923</v>
      </c>
    </row>
    <row r="11" spans="1:11" ht="13.5" customHeight="1" x14ac:dyDescent="0.2">
      <c r="A11" s="49" t="s">
        <v>12</v>
      </c>
      <c r="B11" s="129">
        <v>56705.314240233332</v>
      </c>
      <c r="C11" s="128">
        <v>63065.110356348057</v>
      </c>
      <c r="D11" s="48">
        <v>68308.2205442673</v>
      </c>
      <c r="E11" s="30"/>
      <c r="F11" s="49" t="s">
        <v>12</v>
      </c>
      <c r="G11" s="129">
        <f>sept2023_vydavky_cash!C11-RVS_vydavky_cash!B11</f>
        <v>-8202.754266556236</v>
      </c>
      <c r="H11" s="128">
        <f>sept2023_vydavky_cash!D11-RVS_vydavky_cash!C11</f>
        <v>-9670.4962661661848</v>
      </c>
      <c r="I11" s="48">
        <f>sept2023_vydavky_cash!E11-RVS_vydavky_cash!D11</f>
        <v>-16104.557432914706</v>
      </c>
    </row>
    <row r="12" spans="1:11" ht="13.5" customHeight="1" x14ac:dyDescent="0.2">
      <c r="A12" s="41" t="s">
        <v>13</v>
      </c>
      <c r="B12" s="38">
        <v>9339857.014246257</v>
      </c>
      <c r="C12" s="39">
        <v>11073387.83617807</v>
      </c>
      <c r="D12" s="40">
        <v>11586119.690807072</v>
      </c>
      <c r="E12" s="30"/>
      <c r="F12" s="41" t="s">
        <v>13</v>
      </c>
      <c r="G12" s="38">
        <f>sept2023_vydavky_cash!C12-RVS_vydavky_cash!B12</f>
        <v>848987.01182369702</v>
      </c>
      <c r="H12" s="39">
        <f>sept2023_vydavky_cash!D12-RVS_vydavky_cash!C12</f>
        <v>188320.65386759676</v>
      </c>
      <c r="I12" s="40">
        <f>sept2023_vydavky_cash!E12-RVS_vydavky_cash!D12</f>
        <v>468787.21635221131</v>
      </c>
    </row>
    <row r="13" spans="1:11" ht="13.5" customHeight="1" x14ac:dyDescent="0.2">
      <c r="A13" s="57" t="s">
        <v>14</v>
      </c>
      <c r="B13" s="46">
        <v>8270428.0145106381</v>
      </c>
      <c r="C13" s="128">
        <v>9839038.8546577953</v>
      </c>
      <c r="D13" s="48">
        <v>10330919.83769103</v>
      </c>
      <c r="E13" s="30"/>
      <c r="F13" s="57" t="s">
        <v>14</v>
      </c>
      <c r="G13" s="46">
        <f>sept2023_vydavky_cash!C13-RVS_vydavky_cash!B13</f>
        <v>770529.09290112276</v>
      </c>
      <c r="H13" s="128">
        <f>sept2023_vydavky_cash!D13-RVS_vydavky_cash!C13</f>
        <v>150517.8521032948</v>
      </c>
      <c r="I13" s="48">
        <f>sept2023_vydavky_cash!E13-RVS_vydavky_cash!D13</f>
        <v>380804.66193629988</v>
      </c>
    </row>
    <row r="14" spans="1:11" ht="13.5" customHeight="1" x14ac:dyDescent="0.2">
      <c r="A14" s="61" t="s">
        <v>15</v>
      </c>
      <c r="B14" s="46">
        <v>7448861.4708604738</v>
      </c>
      <c r="C14" s="128">
        <v>8868249.8858793862</v>
      </c>
      <c r="D14" s="48">
        <v>9313210.5004378278</v>
      </c>
      <c r="E14" s="30"/>
      <c r="F14" s="61" t="s">
        <v>15</v>
      </c>
      <c r="G14" s="46">
        <f>sept2023_vydavky_cash!C14-RVS_vydavky_cash!B14</f>
        <v>702491.50830608141</v>
      </c>
      <c r="H14" s="128">
        <f>sept2023_vydavky_cash!D14-RVS_vydavky_cash!C14</f>
        <v>109327.04797832295</v>
      </c>
      <c r="I14" s="48">
        <f>sept2023_vydavky_cash!E14-RVS_vydavky_cash!D14</f>
        <v>309212.91105004214</v>
      </c>
      <c r="J14" s="30"/>
      <c r="K14" s="110"/>
    </row>
    <row r="15" spans="1:11" ht="13.5" customHeight="1" x14ac:dyDescent="0.2">
      <c r="A15" s="61" t="s">
        <v>16</v>
      </c>
      <c r="B15" s="46">
        <v>93397.012090068078</v>
      </c>
      <c r="C15" s="47">
        <v>104802.07169853359</v>
      </c>
      <c r="D15" s="48">
        <v>103733.78523866738</v>
      </c>
      <c r="E15" s="30"/>
      <c r="F15" s="61" t="s">
        <v>16</v>
      </c>
      <c r="G15" s="46">
        <f>sept2023_vydavky_cash!C15-RVS_vydavky_cash!B15</f>
        <v>35507.133272060164</v>
      </c>
      <c r="H15" s="47">
        <f>sept2023_vydavky_cash!D15-RVS_vydavky_cash!C15</f>
        <v>66772.573863932965</v>
      </c>
      <c r="I15" s="48">
        <f>sept2023_vydavky_cash!E15-RVS_vydavky_cash!D15</f>
        <v>85729.599769496082</v>
      </c>
      <c r="J15" s="30"/>
      <c r="K15" s="110"/>
    </row>
    <row r="16" spans="1:11" ht="13.5" customHeight="1" x14ac:dyDescent="0.2">
      <c r="A16" s="61" t="s">
        <v>17</v>
      </c>
      <c r="B16" s="46">
        <v>646802.16750248952</v>
      </c>
      <c r="C16" s="47">
        <v>767803.41227430024</v>
      </c>
      <c r="D16" s="48">
        <v>808967.59992538067</v>
      </c>
      <c r="E16" s="30"/>
      <c r="F16" s="61" t="s">
        <v>17</v>
      </c>
      <c r="G16" s="46">
        <f>sept2023_vydavky_cash!C16-RVS_vydavky_cash!B16</f>
        <v>29328.293336209957</v>
      </c>
      <c r="H16" s="47">
        <f>sept2023_vydavky_cash!D16-RVS_vydavky_cash!C16</f>
        <v>-22038.712785000913</v>
      </c>
      <c r="I16" s="48">
        <f>sept2023_vydavky_cash!E16-RVS_vydavky_cash!D16</f>
        <v>-11580.578132161987</v>
      </c>
      <c r="J16" s="30"/>
      <c r="K16" s="110"/>
    </row>
    <row r="17" spans="1:11" ht="13.5" customHeight="1" x14ac:dyDescent="0.2">
      <c r="A17" s="61" t="s">
        <v>18</v>
      </c>
      <c r="B17" s="46">
        <v>79792.389125099799</v>
      </c>
      <c r="C17" s="47">
        <v>96437.534013271637</v>
      </c>
      <c r="D17" s="48">
        <v>103291.29941754189</v>
      </c>
      <c r="E17" s="30"/>
      <c r="F17" s="61" t="s">
        <v>18</v>
      </c>
      <c r="G17" s="46">
        <f>sept2023_vydavky_cash!C17-RVS_vydavky_cash!B17</f>
        <v>2979.193000900952</v>
      </c>
      <c r="H17" s="47">
        <f>sept2023_vydavky_cash!D17-RVS_vydavky_cash!C17</f>
        <v>-3701.3791737633583</v>
      </c>
      <c r="I17" s="48">
        <f>sept2023_vydavky_cash!E17-RVS_vydavky_cash!D17</f>
        <v>-2770.8464454610803</v>
      </c>
      <c r="J17" s="30"/>
      <c r="K17" s="110"/>
    </row>
    <row r="18" spans="1:11" ht="13.5" customHeight="1" x14ac:dyDescent="0.2">
      <c r="A18" s="61" t="s">
        <v>19</v>
      </c>
      <c r="B18" s="46">
        <v>1574.9749325067844</v>
      </c>
      <c r="C18" s="47">
        <v>1745.9507923033666</v>
      </c>
      <c r="D18" s="48">
        <v>1716.652671612524</v>
      </c>
      <c r="E18" s="30"/>
      <c r="F18" s="61" t="s">
        <v>19</v>
      </c>
      <c r="G18" s="46">
        <f>sept2023_vydavky_cash!C18-RVS_vydavky_cash!B18</f>
        <v>222.96498586970074</v>
      </c>
      <c r="H18" s="47">
        <f>sept2023_vydavky_cash!D18-RVS_vydavky_cash!C18</f>
        <v>158.3222198033734</v>
      </c>
      <c r="I18" s="48">
        <f>sept2023_vydavky_cash!E18-RVS_vydavky_cash!D18</f>
        <v>213.57569438450196</v>
      </c>
      <c r="J18" s="30"/>
      <c r="K18" s="110"/>
    </row>
    <row r="19" spans="1:11" ht="13.5" customHeight="1" x14ac:dyDescent="0.2">
      <c r="A19" s="49" t="s">
        <v>20</v>
      </c>
      <c r="B19" s="46">
        <v>1069428.9997356192</v>
      </c>
      <c r="C19" s="47">
        <v>1234348.9815202744</v>
      </c>
      <c r="D19" s="48">
        <v>1255199.8531160424</v>
      </c>
      <c r="E19" s="30"/>
      <c r="F19" s="49" t="s">
        <v>20</v>
      </c>
      <c r="G19" s="46">
        <f>sept2023_vydavky_cash!C19-RVS_vydavky_cash!B19</f>
        <v>78457.918922573328</v>
      </c>
      <c r="H19" s="47">
        <f>sept2023_vydavky_cash!D19-RVS_vydavky_cash!C19</f>
        <v>37802.801764301956</v>
      </c>
      <c r="I19" s="48">
        <f>sept2023_vydavky_cash!E19-RVS_vydavky_cash!D19</f>
        <v>87982.554415911669</v>
      </c>
      <c r="J19" s="30"/>
      <c r="K19" s="110"/>
    </row>
    <row r="20" spans="1:11" ht="13.5" customHeight="1" x14ac:dyDescent="0.2">
      <c r="A20" s="61" t="s">
        <v>21</v>
      </c>
      <c r="B20" s="46">
        <v>914677.8531747997</v>
      </c>
      <c r="C20" s="47">
        <v>1059786.0026208509</v>
      </c>
      <c r="D20" s="48">
        <v>1080897.4369729985</v>
      </c>
      <c r="E20" s="30"/>
      <c r="F20" s="61" t="s">
        <v>21</v>
      </c>
      <c r="G20" s="46">
        <f>sept2023_vydavky_cash!C20-RVS_vydavky_cash!B20</f>
        <v>56575.244259435567</v>
      </c>
      <c r="H20" s="47">
        <f>sept2023_vydavky_cash!D20-RVS_vydavky_cash!C20</f>
        <v>25300.339857689571</v>
      </c>
      <c r="I20" s="48">
        <f>sept2023_vydavky_cash!E20-RVS_vydavky_cash!D20</f>
        <v>71242.384811757132</v>
      </c>
    </row>
    <row r="21" spans="1:11" ht="14.25" customHeight="1" x14ac:dyDescent="0.2">
      <c r="A21" s="61" t="s">
        <v>17</v>
      </c>
      <c r="B21" s="46">
        <v>100112.33015672032</v>
      </c>
      <c r="C21" s="47">
        <v>112179.06199039918</v>
      </c>
      <c r="D21" s="48">
        <v>111226.98928570436</v>
      </c>
      <c r="E21" s="30"/>
      <c r="F21" s="61" t="s">
        <v>17</v>
      </c>
      <c r="G21" s="46">
        <f>sept2023_vydavky_cash!C21-RVS_vydavky_cash!B21</f>
        <v>13415.93547981148</v>
      </c>
      <c r="H21" s="47">
        <f>sept2023_vydavky_cash!D21-RVS_vydavky_cash!C21</f>
        <v>6941.1324346848705</v>
      </c>
      <c r="I21" s="48">
        <f>sept2023_vydavky_cash!E21-RVS_vydavky_cash!D21</f>
        <v>9664.7341431350505</v>
      </c>
    </row>
    <row r="22" spans="1:11" ht="13.5" customHeight="1" x14ac:dyDescent="0.2">
      <c r="A22" s="61" t="s">
        <v>18</v>
      </c>
      <c r="B22" s="46">
        <v>16457.851751639228</v>
      </c>
      <c r="C22" s="47">
        <v>18488.742059687916</v>
      </c>
      <c r="D22" s="48">
        <v>18318.860823329782</v>
      </c>
      <c r="E22" s="30"/>
      <c r="F22" s="61" t="s">
        <v>18</v>
      </c>
      <c r="G22" s="46">
        <f>sept2023_vydavky_cash!C22-RVS_vydavky_cash!B22</f>
        <v>3619.7376487862311</v>
      </c>
      <c r="H22" s="47">
        <f>sept2023_vydavky_cash!D22-RVS_vydavky_cash!C22</f>
        <v>2922.0334135940575</v>
      </c>
      <c r="I22" s="48">
        <f>sept2023_vydavky_cash!E22-RVS_vydavky_cash!D22</f>
        <v>3668.6450508509588</v>
      </c>
    </row>
    <row r="23" spans="1:11" ht="13.5" customHeight="1" x14ac:dyDescent="0.2">
      <c r="A23" s="61" t="s">
        <v>19</v>
      </c>
      <c r="B23" s="46">
        <v>38180.964652459756</v>
      </c>
      <c r="C23" s="47">
        <v>43895.174849336501</v>
      </c>
      <c r="D23" s="48">
        <v>44756.566034009622</v>
      </c>
      <c r="E23" s="30"/>
      <c r="F23" s="61" t="s">
        <v>19</v>
      </c>
      <c r="G23" s="46">
        <f>sept2023_vydavky_cash!C23-RVS_vydavky_cash!B23</f>
        <v>4847.0015345400316</v>
      </c>
      <c r="H23" s="47">
        <f>sept2023_vydavky_cash!D23-RVS_vydavky_cash!C23</f>
        <v>2639.2960583334425</v>
      </c>
      <c r="I23" s="48">
        <f>sept2023_vydavky_cash!E23-RVS_vydavky_cash!D23</f>
        <v>3406.7904101687091</v>
      </c>
    </row>
    <row r="24" spans="1:11" ht="13.5" customHeight="1" thickBot="1" x14ac:dyDescent="0.25">
      <c r="A24" s="41" t="s">
        <v>22</v>
      </c>
      <c r="B24" s="130">
        <v>264105.45527827844</v>
      </c>
      <c r="C24" s="131">
        <v>272039.57401485747</v>
      </c>
      <c r="D24" s="65">
        <v>277433.0774591259</v>
      </c>
      <c r="E24" s="30"/>
      <c r="F24" s="41" t="s">
        <v>22</v>
      </c>
      <c r="G24" s="130">
        <f>sept2023_vydavky_cash!C24-RVS_vydavky_cash!B24</f>
        <v>-1569.794363044377</v>
      </c>
      <c r="H24" s="131">
        <f>sept2023_vydavky_cash!D24-RVS_vydavky_cash!C24</f>
        <v>172854.59394545539</v>
      </c>
      <c r="I24" s="65">
        <f>sept2023_vydavky_cash!E24-RVS_vydavky_cash!D24</f>
        <v>233745.16409506398</v>
      </c>
    </row>
    <row r="25" spans="1:11" ht="13.5" customHeight="1" thickBot="1" x14ac:dyDescent="0.25">
      <c r="A25" s="75" t="s">
        <v>23</v>
      </c>
      <c r="B25" s="72">
        <v>10744699.305361144</v>
      </c>
      <c r="C25" s="73">
        <v>12665654.418938752</v>
      </c>
      <c r="D25" s="74">
        <v>13338533.115727898</v>
      </c>
      <c r="E25" s="30"/>
      <c r="F25" s="75" t="s">
        <v>23</v>
      </c>
      <c r="G25" s="72">
        <f>sept2023_vydavky_cash!C25-RVS_vydavky_cash!B25</f>
        <v>769462.91805472039</v>
      </c>
      <c r="H25" s="73">
        <f>sept2023_vydavky_cash!D25-RVS_vydavky_cash!C25</f>
        <v>140970.0233768113</v>
      </c>
      <c r="I25" s="74">
        <f>sept2023_vydavky_cash!E25-RVS_vydavky_cash!D25</f>
        <v>334793.5242600292</v>
      </c>
    </row>
    <row r="26" spans="1:11" ht="13.5" customHeight="1" thickBot="1" x14ac:dyDescent="0.25">
      <c r="A26" s="83" t="s">
        <v>24</v>
      </c>
      <c r="B26" s="121">
        <v>10744699.305361144</v>
      </c>
      <c r="C26" s="122">
        <v>12665654.418938752</v>
      </c>
      <c r="D26" s="82">
        <v>13338533.115727898</v>
      </c>
      <c r="E26" s="30"/>
      <c r="F26" s="83" t="s">
        <v>24</v>
      </c>
      <c r="G26" s="121">
        <f>sept2023_vydavky_cash!C26-RVS_vydavky_cash!B26</f>
        <v>769462.91805472039</v>
      </c>
      <c r="H26" s="122">
        <f>sept2023_vydavky_cash!D26-RVS_vydavky_cash!C26</f>
        <v>140970.0233768113</v>
      </c>
      <c r="I26" s="82">
        <f>sept2023_vydavky_cash!E26-RVS_vydavky_cash!D26</f>
        <v>334793.5242600292</v>
      </c>
    </row>
    <row r="27" spans="1:11" ht="13.5" customHeight="1" x14ac:dyDescent="0.2">
      <c r="B27" s="89"/>
      <c r="C27" s="89"/>
      <c r="D27" s="89"/>
      <c r="E27" s="89"/>
      <c r="F27" s="89"/>
      <c r="G27" s="89"/>
    </row>
    <row r="28" spans="1:11" ht="13.5" customHeight="1" x14ac:dyDescent="0.2">
      <c r="B28" s="89"/>
      <c r="C28" s="89"/>
      <c r="D28" s="89"/>
      <c r="E28" s="89"/>
      <c r="F28" s="89"/>
      <c r="G28" s="89"/>
    </row>
    <row r="29" spans="1:11" ht="13.5" customHeight="1" x14ac:dyDescent="0.2">
      <c r="B29" s="89"/>
      <c r="C29" s="89"/>
      <c r="D29" s="89"/>
      <c r="E29" s="89"/>
      <c r="F29" s="89"/>
      <c r="G29" s="89"/>
    </row>
    <row r="30" spans="1:11" ht="13.5" customHeight="1" x14ac:dyDescent="0.2">
      <c r="B30" s="89"/>
      <c r="C30" s="89"/>
      <c r="D30" s="89"/>
      <c r="E30" s="89"/>
      <c r="F30" s="89"/>
      <c r="G30" s="89"/>
    </row>
    <row r="31" spans="1:11" ht="13.5" customHeight="1" x14ac:dyDescent="0.2">
      <c r="B31" s="89"/>
      <c r="C31" s="89"/>
      <c r="D31" s="89"/>
      <c r="E31" s="89"/>
      <c r="F31" s="89"/>
      <c r="G31" s="89"/>
    </row>
    <row r="32" spans="1:11" ht="13.5" customHeight="1" x14ac:dyDescent="0.2">
      <c r="B32" s="89"/>
      <c r="C32" s="89"/>
      <c r="D32" s="89"/>
      <c r="E32" s="89"/>
      <c r="F32" s="89"/>
      <c r="G32" s="89"/>
    </row>
    <row r="33" spans="2:7" ht="13.5" customHeight="1" x14ac:dyDescent="0.2">
      <c r="B33" s="89"/>
      <c r="C33" s="89"/>
      <c r="D33" s="89"/>
      <c r="E33" s="89"/>
      <c r="F33" s="89"/>
      <c r="G33" s="89"/>
    </row>
    <row r="34" spans="2:7" ht="13.5" customHeight="1" x14ac:dyDescent="0.2">
      <c r="B34" s="89"/>
      <c r="C34" s="89"/>
      <c r="D34" s="89"/>
      <c r="E34" s="89"/>
      <c r="F34" s="89"/>
      <c r="G34" s="89"/>
    </row>
    <row r="35" spans="2:7" ht="13.5" customHeight="1" x14ac:dyDescent="0.2">
      <c r="B35" s="89"/>
      <c r="C35" s="89"/>
      <c r="D35" s="89"/>
      <c r="E35" s="89"/>
      <c r="F35" s="89"/>
      <c r="G35" s="89"/>
    </row>
    <row r="36" spans="2:7" ht="13.5" customHeight="1" x14ac:dyDescent="0.2">
      <c r="B36" s="89"/>
      <c r="C36" s="89"/>
      <c r="D36" s="89"/>
      <c r="E36" s="89"/>
      <c r="F36" s="89"/>
      <c r="G36" s="89"/>
    </row>
    <row r="37" spans="2:7" ht="13.5" customHeight="1" x14ac:dyDescent="0.2">
      <c r="B37" s="89"/>
      <c r="C37" s="89"/>
      <c r="D37" s="89"/>
      <c r="E37" s="89"/>
      <c r="F37" s="89"/>
      <c r="G37" s="89"/>
    </row>
    <row r="38" spans="2:7" ht="13.5" customHeight="1" x14ac:dyDescent="0.2">
      <c r="B38" s="89"/>
      <c r="C38" s="89"/>
      <c r="D38" s="89"/>
      <c r="E38" s="89"/>
      <c r="F38" s="89"/>
      <c r="G38" s="89"/>
    </row>
    <row r="39" spans="2:7" ht="13.5" customHeight="1" x14ac:dyDescent="0.2">
      <c r="B39" s="89"/>
      <c r="C39" s="89"/>
      <c r="D39" s="89"/>
      <c r="E39" s="89"/>
      <c r="F39" s="89"/>
      <c r="G39" s="89"/>
    </row>
    <row r="40" spans="2:7" ht="13.5" customHeight="1" x14ac:dyDescent="0.2">
      <c r="B40" s="89"/>
      <c r="C40" s="89"/>
      <c r="D40" s="89"/>
      <c r="E40" s="89"/>
      <c r="F40" s="89"/>
      <c r="G40" s="89"/>
    </row>
    <row r="41" spans="2:7" ht="13.5" customHeight="1" x14ac:dyDescent="0.2">
      <c r="B41" s="89"/>
      <c r="C41" s="89"/>
      <c r="D41" s="89"/>
      <c r="E41" s="89"/>
      <c r="F41" s="89"/>
      <c r="G41" s="89"/>
    </row>
    <row r="42" spans="2:7" ht="13.5" customHeight="1" x14ac:dyDescent="0.2">
      <c r="B42" s="89"/>
      <c r="C42" s="89"/>
      <c r="D42" s="89"/>
      <c r="E42" s="89"/>
      <c r="F42" s="89"/>
      <c r="G42" s="89"/>
    </row>
    <row r="43" spans="2:7" ht="13.5" customHeight="1" x14ac:dyDescent="0.2">
      <c r="B43" s="89"/>
      <c r="C43" s="89"/>
      <c r="D43" s="89"/>
      <c r="E43" s="89"/>
      <c r="F43" s="89"/>
      <c r="G43" s="89"/>
    </row>
    <row r="44" spans="2:7" ht="13.5" customHeight="1" x14ac:dyDescent="0.2">
      <c r="B44" s="89"/>
      <c r="C44" s="89"/>
      <c r="D44" s="89"/>
      <c r="E44" s="89"/>
      <c r="F44" s="89"/>
      <c r="G44" s="89"/>
    </row>
    <row r="45" spans="2:7" ht="13.5" customHeight="1" x14ac:dyDescent="0.2">
      <c r="B45" s="89"/>
      <c r="C45" s="89"/>
      <c r="D45" s="89"/>
      <c r="E45" s="89"/>
      <c r="F45" s="89"/>
      <c r="G45" s="89"/>
    </row>
    <row r="46" spans="2:7" ht="13.5" customHeight="1" x14ac:dyDescent="0.2">
      <c r="B46" s="89"/>
      <c r="C46" s="89"/>
      <c r="D46" s="89"/>
      <c r="E46" s="89"/>
      <c r="F46" s="89"/>
      <c r="G46" s="89"/>
    </row>
    <row r="47" spans="2:7" ht="13.5" customHeight="1" x14ac:dyDescent="0.2">
      <c r="B47" s="89"/>
      <c r="C47" s="89"/>
      <c r="D47" s="89"/>
      <c r="E47" s="89"/>
      <c r="F47" s="89"/>
      <c r="G47" s="89"/>
    </row>
    <row r="48" spans="2:7" ht="13.5" customHeight="1" x14ac:dyDescent="0.2">
      <c r="B48" s="89"/>
      <c r="C48" s="89"/>
      <c r="D48" s="89"/>
      <c r="E48" s="89"/>
      <c r="F48" s="89"/>
      <c r="G48" s="89"/>
    </row>
    <row r="49" spans="2:7" ht="13.5" customHeight="1" x14ac:dyDescent="0.2">
      <c r="B49" s="89"/>
      <c r="C49" s="89"/>
      <c r="D49" s="89"/>
      <c r="E49" s="89"/>
      <c r="F49" s="89"/>
      <c r="G49" s="89"/>
    </row>
    <row r="50" spans="2:7" ht="13.5" customHeight="1" x14ac:dyDescent="0.2">
      <c r="B50" s="89"/>
      <c r="C50" s="89"/>
      <c r="D50" s="89"/>
      <c r="E50" s="89"/>
      <c r="F50" s="89"/>
      <c r="G50" s="89"/>
    </row>
    <row r="51" spans="2:7" ht="13.5" customHeight="1" x14ac:dyDescent="0.2">
      <c r="B51" s="89"/>
      <c r="C51" s="89"/>
      <c r="D51" s="89"/>
      <c r="E51" s="89"/>
      <c r="F51" s="89"/>
      <c r="G51" s="89"/>
    </row>
    <row r="52" spans="2:7" ht="13.5" customHeight="1" x14ac:dyDescent="0.2">
      <c r="B52" s="89"/>
      <c r="C52" s="89"/>
      <c r="D52" s="89"/>
      <c r="E52" s="89"/>
      <c r="F52" s="89"/>
      <c r="G52" s="89"/>
    </row>
    <row r="53" spans="2:7" ht="13.5" customHeight="1" x14ac:dyDescent="0.2">
      <c r="B53" s="89"/>
      <c r="C53" s="89"/>
      <c r="D53" s="89"/>
      <c r="E53" s="89"/>
      <c r="F53" s="89"/>
      <c r="G53" s="89"/>
    </row>
    <row r="54" spans="2:7" ht="13.5" customHeight="1" x14ac:dyDescent="0.2">
      <c r="B54" s="89"/>
      <c r="C54" s="89"/>
      <c r="D54" s="89"/>
      <c r="E54" s="89"/>
      <c r="F54" s="89"/>
      <c r="G54" s="89"/>
    </row>
    <row r="55" spans="2:7" ht="13.5" customHeight="1" x14ac:dyDescent="0.2">
      <c r="B55" s="89"/>
      <c r="C55" s="89"/>
      <c r="D55" s="89"/>
      <c r="E55" s="89"/>
      <c r="F55" s="89"/>
      <c r="G55" s="89"/>
    </row>
    <row r="56" spans="2:7" ht="13.5" customHeight="1" x14ac:dyDescent="0.2">
      <c r="B56" s="89"/>
      <c r="C56" s="89"/>
      <c r="D56" s="89"/>
      <c r="E56" s="89"/>
      <c r="F56" s="89"/>
      <c r="G56" s="89"/>
    </row>
    <row r="57" spans="2:7" ht="13.5" customHeight="1" x14ac:dyDescent="0.2">
      <c r="B57" s="89"/>
      <c r="C57" s="89"/>
      <c r="D57" s="89"/>
      <c r="E57" s="89"/>
      <c r="F57" s="89"/>
      <c r="G57" s="89"/>
    </row>
    <row r="58" spans="2:7" ht="13.5" customHeight="1" x14ac:dyDescent="0.2">
      <c r="B58" s="89"/>
      <c r="C58" s="89"/>
      <c r="D58" s="89"/>
      <c r="E58" s="89"/>
      <c r="F58" s="89"/>
      <c r="G58" s="89"/>
    </row>
    <row r="59" spans="2:7" ht="13.5" customHeight="1" x14ac:dyDescent="0.2">
      <c r="B59" s="89"/>
      <c r="C59" s="89"/>
      <c r="D59" s="89"/>
      <c r="E59" s="89"/>
      <c r="F59" s="89"/>
      <c r="G59" s="89"/>
    </row>
    <row r="60" spans="2:7" ht="13.5" customHeight="1" x14ac:dyDescent="0.2">
      <c r="B60" s="89"/>
      <c r="C60" s="89"/>
      <c r="D60" s="89"/>
      <c r="E60" s="89"/>
      <c r="F60" s="89"/>
      <c r="G60" s="89"/>
    </row>
    <row r="61" spans="2:7" ht="13.5" customHeight="1" x14ac:dyDescent="0.2">
      <c r="B61" s="89"/>
      <c r="C61" s="89"/>
      <c r="D61" s="89"/>
      <c r="E61" s="89"/>
      <c r="F61" s="89"/>
      <c r="G61" s="89"/>
    </row>
    <row r="62" spans="2:7" ht="13.5" customHeight="1" x14ac:dyDescent="0.2">
      <c r="B62" s="89"/>
      <c r="C62" s="89"/>
      <c r="D62" s="89"/>
      <c r="E62" s="89"/>
      <c r="F62" s="89"/>
      <c r="G62" s="89"/>
    </row>
    <row r="63" spans="2:7" ht="13.5" customHeight="1" x14ac:dyDescent="0.2">
      <c r="B63" s="89"/>
      <c r="C63" s="89"/>
      <c r="D63" s="89"/>
      <c r="E63" s="89"/>
      <c r="F63" s="89"/>
      <c r="G63" s="89"/>
    </row>
    <row r="64" spans="2:7" ht="13.5" customHeight="1" x14ac:dyDescent="0.2">
      <c r="B64" s="89"/>
      <c r="C64" s="89"/>
      <c r="D64" s="89"/>
      <c r="E64" s="89"/>
      <c r="F64" s="89"/>
      <c r="G64" s="89"/>
    </row>
    <row r="65" spans="2:7" ht="13.5" customHeight="1" x14ac:dyDescent="0.2">
      <c r="B65" s="89"/>
      <c r="C65" s="89"/>
      <c r="D65" s="89"/>
      <c r="E65" s="89"/>
      <c r="F65" s="89"/>
      <c r="G65" s="89"/>
    </row>
    <row r="66" spans="2:7" ht="13.5" customHeight="1" x14ac:dyDescent="0.2">
      <c r="B66" s="89"/>
      <c r="C66" s="89"/>
      <c r="D66" s="89"/>
      <c r="E66" s="89"/>
      <c r="F66" s="89"/>
      <c r="G66" s="89"/>
    </row>
    <row r="67" spans="2:7" ht="13.5" customHeight="1" x14ac:dyDescent="0.2">
      <c r="B67" s="89"/>
      <c r="C67" s="89"/>
      <c r="D67" s="89"/>
      <c r="E67" s="89"/>
      <c r="F67" s="89"/>
      <c r="G67" s="89"/>
    </row>
    <row r="68" spans="2:7" ht="13.5" customHeight="1" x14ac:dyDescent="0.2">
      <c r="B68" s="89"/>
      <c r="C68" s="89"/>
      <c r="D68" s="89"/>
      <c r="E68" s="89"/>
      <c r="F68" s="89"/>
      <c r="G68" s="89"/>
    </row>
    <row r="69" spans="2:7" ht="13.5" customHeight="1" x14ac:dyDescent="0.2">
      <c r="B69" s="89"/>
      <c r="C69" s="89"/>
      <c r="D69" s="89"/>
      <c r="E69" s="89"/>
      <c r="F69" s="89"/>
      <c r="G69" s="89"/>
    </row>
    <row r="70" spans="2:7" ht="13.5" customHeight="1" x14ac:dyDescent="0.2">
      <c r="B70" s="89"/>
      <c r="C70" s="89"/>
      <c r="D70" s="89"/>
      <c r="E70" s="89"/>
      <c r="F70" s="89"/>
      <c r="G70" s="89"/>
    </row>
    <row r="71" spans="2:7" ht="13.5" customHeight="1" x14ac:dyDescent="0.2">
      <c r="B71" s="89"/>
      <c r="C71" s="89"/>
      <c r="D71" s="89"/>
      <c r="E71" s="89"/>
      <c r="F71" s="89"/>
      <c r="G71" s="89"/>
    </row>
    <row r="72" spans="2:7" ht="13.5" customHeight="1" x14ac:dyDescent="0.2">
      <c r="B72" s="89"/>
      <c r="C72" s="89"/>
      <c r="D72" s="89"/>
      <c r="E72" s="89"/>
      <c r="F72" s="89"/>
      <c r="G72" s="89"/>
    </row>
    <row r="73" spans="2:7" ht="13.5" customHeight="1" x14ac:dyDescent="0.2">
      <c r="B73" s="89"/>
      <c r="C73" s="89"/>
      <c r="D73" s="89"/>
      <c r="E73" s="89"/>
      <c r="F73" s="89"/>
      <c r="G73" s="89"/>
    </row>
    <row r="74" spans="2:7" ht="13.5" customHeight="1" x14ac:dyDescent="0.2">
      <c r="B74" s="89"/>
      <c r="C74" s="89"/>
      <c r="D74" s="89"/>
      <c r="E74" s="89"/>
      <c r="F74" s="89"/>
      <c r="G74" s="89"/>
    </row>
    <row r="75" spans="2:7" ht="13.5" customHeight="1" x14ac:dyDescent="0.2">
      <c r="B75" s="89"/>
      <c r="C75" s="89"/>
      <c r="D75" s="89"/>
      <c r="E75" s="89"/>
      <c r="F75" s="89"/>
      <c r="G75" s="89"/>
    </row>
    <row r="76" spans="2:7" ht="13.5" customHeight="1" x14ac:dyDescent="0.2">
      <c r="B76" s="89"/>
      <c r="C76" s="89"/>
      <c r="D76" s="89"/>
      <c r="E76" s="89"/>
      <c r="F76" s="89"/>
      <c r="G76" s="89"/>
    </row>
    <row r="77" spans="2:7" ht="13.5" customHeight="1" x14ac:dyDescent="0.2">
      <c r="B77" s="89"/>
      <c r="C77" s="89"/>
      <c r="D77" s="89"/>
      <c r="E77" s="89"/>
      <c r="F77" s="89"/>
      <c r="G77" s="89"/>
    </row>
    <row r="78" spans="2:7" ht="13.5" customHeight="1" x14ac:dyDescent="0.2">
      <c r="B78" s="89"/>
      <c r="C78" s="89"/>
      <c r="D78" s="89"/>
      <c r="E78" s="89"/>
      <c r="F78" s="89"/>
      <c r="G78" s="89"/>
    </row>
    <row r="79" spans="2:7" ht="13.5" customHeight="1" x14ac:dyDescent="0.2">
      <c r="B79" s="89"/>
      <c r="C79" s="89"/>
      <c r="D79" s="89"/>
      <c r="E79" s="89"/>
      <c r="F79" s="89"/>
      <c r="G79" s="89"/>
    </row>
    <row r="80" spans="2:7" ht="13.5" customHeight="1" x14ac:dyDescent="0.2">
      <c r="B80" s="89"/>
      <c r="C80" s="89"/>
      <c r="D80" s="89"/>
      <c r="E80" s="89"/>
      <c r="F80" s="89"/>
      <c r="G80" s="89"/>
    </row>
    <row r="81" spans="2:7" ht="13.5" customHeight="1" x14ac:dyDescent="0.2">
      <c r="B81" s="89"/>
      <c r="C81" s="89"/>
      <c r="D81" s="89"/>
      <c r="E81" s="89"/>
      <c r="F81" s="89"/>
      <c r="G81" s="89"/>
    </row>
    <row r="82" spans="2:7" ht="13.5" customHeight="1" x14ac:dyDescent="0.2">
      <c r="B82" s="89"/>
      <c r="C82" s="89"/>
      <c r="D82" s="89"/>
      <c r="E82" s="89"/>
      <c r="F82" s="89"/>
      <c r="G82" s="89"/>
    </row>
    <row r="83" spans="2:7" ht="13.5" customHeight="1" x14ac:dyDescent="0.2">
      <c r="B83" s="89"/>
      <c r="C83" s="89"/>
      <c r="D83" s="89"/>
      <c r="E83" s="89"/>
      <c r="F83" s="89"/>
      <c r="G83" s="89"/>
    </row>
    <row r="84" spans="2:7" ht="13.5" customHeight="1" x14ac:dyDescent="0.2">
      <c r="B84" s="89"/>
      <c r="C84" s="89"/>
      <c r="D84" s="89"/>
      <c r="E84" s="89"/>
      <c r="F84" s="89"/>
      <c r="G84" s="89"/>
    </row>
    <row r="85" spans="2:7" ht="13.5" customHeight="1" x14ac:dyDescent="0.2">
      <c r="B85" s="89"/>
      <c r="C85" s="89"/>
      <c r="D85" s="89"/>
      <c r="E85" s="89"/>
      <c r="F85" s="89"/>
      <c r="G85" s="89"/>
    </row>
    <row r="86" spans="2:7" ht="13.5" customHeight="1" x14ac:dyDescent="0.2">
      <c r="B86" s="89"/>
      <c r="C86" s="89"/>
      <c r="D86" s="89"/>
      <c r="E86" s="89"/>
      <c r="F86" s="89"/>
      <c r="G86" s="89"/>
    </row>
    <row r="87" spans="2:7" ht="13.5" customHeight="1" x14ac:dyDescent="0.2">
      <c r="B87" s="89"/>
      <c r="C87" s="89"/>
      <c r="D87" s="89"/>
      <c r="E87" s="89"/>
      <c r="F87" s="89"/>
      <c r="G87" s="89"/>
    </row>
    <row r="88" spans="2:7" ht="13.5" customHeight="1" x14ac:dyDescent="0.2">
      <c r="B88" s="89"/>
      <c r="C88" s="89"/>
      <c r="D88" s="89"/>
      <c r="E88" s="89"/>
      <c r="F88" s="89"/>
      <c r="G88" s="89"/>
    </row>
    <row r="89" spans="2:7" ht="13.5" customHeight="1" x14ac:dyDescent="0.2">
      <c r="B89" s="89"/>
      <c r="C89" s="89"/>
      <c r="D89" s="89"/>
      <c r="E89" s="89"/>
      <c r="F89" s="89"/>
      <c r="G89" s="89"/>
    </row>
    <row r="90" spans="2:7" ht="13.5" customHeight="1" x14ac:dyDescent="0.2">
      <c r="B90" s="89"/>
      <c r="C90" s="89"/>
      <c r="D90" s="89"/>
      <c r="E90" s="89"/>
      <c r="F90" s="89"/>
      <c r="G90" s="89"/>
    </row>
    <row r="91" spans="2:7" ht="13.5" customHeight="1" x14ac:dyDescent="0.2">
      <c r="B91" s="89"/>
      <c r="C91" s="89"/>
      <c r="D91" s="89"/>
      <c r="E91" s="89"/>
      <c r="F91" s="89"/>
      <c r="G91" s="89"/>
    </row>
    <row r="92" spans="2:7" ht="13.5" customHeight="1" x14ac:dyDescent="0.2">
      <c r="B92" s="89"/>
      <c r="C92" s="89"/>
      <c r="D92" s="89"/>
      <c r="E92" s="89"/>
      <c r="F92" s="89"/>
      <c r="G92" s="89"/>
    </row>
    <row r="93" spans="2:7" ht="13.5" customHeight="1" x14ac:dyDescent="0.2">
      <c r="B93" s="89"/>
      <c r="C93" s="89"/>
      <c r="D93" s="89"/>
      <c r="E93" s="89"/>
      <c r="F93" s="89"/>
      <c r="G93" s="89"/>
    </row>
    <row r="94" spans="2:7" ht="13.5" customHeight="1" x14ac:dyDescent="0.2">
      <c r="B94" s="89"/>
      <c r="C94" s="89"/>
      <c r="D94" s="89"/>
      <c r="E94" s="89"/>
      <c r="F94" s="89"/>
      <c r="G94" s="89"/>
    </row>
    <row r="95" spans="2:7" ht="13.5" customHeight="1" x14ac:dyDescent="0.2">
      <c r="B95" s="89"/>
      <c r="C95" s="89"/>
      <c r="D95" s="89"/>
      <c r="E95" s="89"/>
      <c r="F95" s="89"/>
      <c r="G95" s="89"/>
    </row>
    <row r="96" spans="2:7" ht="13.5" customHeight="1" x14ac:dyDescent="0.2">
      <c r="B96" s="89"/>
      <c r="C96" s="89"/>
      <c r="D96" s="89"/>
      <c r="E96" s="89"/>
      <c r="F96" s="89"/>
      <c r="G96" s="89"/>
    </row>
    <row r="97" spans="2:7" ht="13.5" customHeight="1" x14ac:dyDescent="0.2">
      <c r="B97" s="89"/>
      <c r="C97" s="89"/>
      <c r="D97" s="89"/>
      <c r="E97" s="89"/>
      <c r="F97" s="89"/>
      <c r="G97" s="89"/>
    </row>
    <row r="98" spans="2:7" ht="13.5" customHeight="1" x14ac:dyDescent="0.2">
      <c r="B98" s="89"/>
      <c r="C98" s="89"/>
      <c r="D98" s="89"/>
      <c r="E98" s="89"/>
      <c r="F98" s="89"/>
      <c r="G98" s="89"/>
    </row>
    <row r="99" spans="2:7" ht="13.5" customHeight="1" x14ac:dyDescent="0.2">
      <c r="B99" s="89"/>
      <c r="C99" s="89"/>
      <c r="D99" s="89"/>
      <c r="E99" s="89"/>
      <c r="F99" s="89"/>
      <c r="G99" s="89"/>
    </row>
    <row r="100" spans="2:7" ht="13.5" customHeight="1" x14ac:dyDescent="0.2">
      <c r="B100" s="89"/>
      <c r="C100" s="89"/>
      <c r="D100" s="89"/>
      <c r="E100" s="89"/>
      <c r="F100" s="89"/>
      <c r="G100" s="89"/>
    </row>
    <row r="101" spans="2:7" ht="13.5" customHeight="1" x14ac:dyDescent="0.2">
      <c r="B101" s="89"/>
      <c r="C101" s="89"/>
      <c r="D101" s="89"/>
      <c r="E101" s="89"/>
      <c r="F101" s="89"/>
      <c r="G101" s="89"/>
    </row>
    <row r="102" spans="2:7" ht="13.5" customHeight="1" x14ac:dyDescent="0.2">
      <c r="B102" s="89"/>
      <c r="C102" s="89"/>
      <c r="D102" s="89"/>
      <c r="E102" s="89"/>
      <c r="F102" s="89"/>
      <c r="G102" s="89"/>
    </row>
    <row r="103" spans="2:7" ht="13.5" customHeight="1" x14ac:dyDescent="0.2">
      <c r="B103" s="89"/>
      <c r="C103" s="89"/>
      <c r="D103" s="89"/>
      <c r="E103" s="89"/>
      <c r="F103" s="89"/>
      <c r="G103" s="89"/>
    </row>
    <row r="104" spans="2:7" ht="13.5" customHeight="1" x14ac:dyDescent="0.2">
      <c r="B104" s="89"/>
      <c r="C104" s="89"/>
      <c r="D104" s="89"/>
      <c r="E104" s="89"/>
      <c r="F104" s="89"/>
      <c r="G104" s="89"/>
    </row>
    <row r="105" spans="2:7" ht="13.5" customHeight="1" x14ac:dyDescent="0.2">
      <c r="B105" s="89"/>
      <c r="C105" s="89"/>
      <c r="D105" s="89"/>
      <c r="E105" s="89"/>
      <c r="F105" s="89"/>
      <c r="G105" s="89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sept2023_vydavky_ESA 2010</vt:lpstr>
      <vt:lpstr>sept2023_vydavky_cash</vt:lpstr>
      <vt:lpstr>PS_vydavky_ESA2010</vt:lpstr>
      <vt:lpstr>PS_vydavky_cash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2023-09-28T11:41:16Z</dcterms:modified>
</cp:coreProperties>
</file>